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8.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9.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0.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1.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12.xml" ContentType="application/vnd.openxmlformats-officedocument.drawing+xml"/>
  <Override PartName="/xl/ctrlProps/ctrlProp28.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d.docs.live.net/de7329ef121c63cd/デスクトップ/"/>
    </mc:Choice>
  </mc:AlternateContent>
  <xr:revisionPtr revIDLastSave="2" documentId="13_ncr:1_{E32DBB14-42A8-47B7-9ADC-3442BAE775E6}" xr6:coauthVersionLast="47" xr6:coauthVersionMax="47" xr10:uidLastSave="{FC9AF588-8342-464A-B152-D6237F5635FF}"/>
  <bookViews>
    <workbookView xWindow="-120" yWindow="-120" windowWidth="20730" windowHeight="11160" tabRatio="710" firstSheet="2" activeTab="3" xr2:uid="{00000000-000D-0000-FFFF-FFFF00000000}"/>
  </bookViews>
  <sheets>
    <sheet name="製造伝票" sheetId="66" state="hidden" r:id="rId1"/>
    <sheet name="列番号" sheetId="74" state="hidden" r:id="rId2"/>
    <sheet name="ｽﾘｯﾄ作業日誌" sheetId="3" r:id="rId3"/>
    <sheet name="説明" sheetId="75" r:id="rId4"/>
    <sheet name="巻芯リード除外リスト" sheetId="48" state="hidden" r:id="rId5"/>
    <sheet name="S4" sheetId="1" r:id="rId6"/>
    <sheet name="除外リスト" sheetId="40" state="hidden" r:id="rId7"/>
    <sheet name="不具合書" sheetId="10" state="hidden" r:id="rId8"/>
    <sheet name="ﾒﾝﾃﾅﾝｽ履歴" sheetId="2" state="hidden" r:id="rId9"/>
    <sheet name="外観チェック" sheetId="5" state="hidden" r:id="rId10"/>
    <sheet name="外観チェック(2本)" sheetId="6" state="hidden" r:id="rId11"/>
    <sheet name="外観チェック(3本)" sheetId="7" state="hidden" r:id="rId12"/>
    <sheet name="外観チェック(4本)" sheetId="14" state="hidden" r:id="rId13"/>
    <sheet name="㊙" sheetId="44" state="hidden" r:id="rId14"/>
    <sheet name="使用コア一覧" sheetId="9" state="hidden" r:id="rId15"/>
    <sheet name="巻足しマスタ（１本巻）" sheetId="29" state="hidden" r:id="rId16"/>
    <sheet name="巻足しマスタ（２本巻）" sheetId="72" state="hidden" r:id="rId17"/>
    <sheet name="巻足しマスタ（３本巻）" sheetId="70" state="hidden" r:id="rId18"/>
    <sheet name="巻足しマスタ（４本巻）" sheetId="18" state="hidden" r:id="rId19"/>
    <sheet name="ﾘｰﾄﾞ在庫　5.7" sheetId="11" state="hidden" r:id="rId20"/>
    <sheet name="ﾘｰﾄﾞ確認" sheetId="12" r:id="rId21"/>
    <sheet name="巻き硬度" sheetId="13" state="hidden" r:id="rId22"/>
    <sheet name="マスタ" sheetId="55" r:id="rId23"/>
    <sheet name="勤務" sheetId="49" state="hidden" r:id="rId24"/>
  </sheets>
  <functionGroups builtInGroupCount="19"/>
  <definedNames>
    <definedName name="_xlnm._FilterDatabase" localSheetId="5" hidden="1">'S4'!$A$25:$BC$1127</definedName>
    <definedName name="_xlnm._FilterDatabase" localSheetId="22" hidden="1">マスタ!$H$6:$Q$107</definedName>
    <definedName name="_xlnm._FilterDatabase" localSheetId="19" hidden="1">'ﾘｰﾄﾞ在庫　5.7'!$C$13:$F$23</definedName>
    <definedName name="_xlnm._FilterDatabase" localSheetId="14" hidden="1">使用コア一覧!$B$2:$L$2</definedName>
    <definedName name="_xlnm._FilterDatabase" localSheetId="13" hidden="1">'㊙'!$B$3:$O$51</definedName>
    <definedName name="_xlnm.Print_Area" localSheetId="5">'S4'!#REF!</definedName>
    <definedName name="_xlnm.Print_Area" localSheetId="2">ｽﾘｯﾄ作業日誌!$A$1:$AO$93</definedName>
    <definedName name="_xlnm.Print_Area" localSheetId="20">ﾘｰﾄﾞ確認!$A$4:$N$40</definedName>
    <definedName name="_xlnm.Print_Area" localSheetId="19">'ﾘｰﾄﾞ在庫　5.7'!$A$1:$N$27</definedName>
    <definedName name="_xlnm.Print_Area" localSheetId="9">外観チェック!$A$1:$I$62</definedName>
    <definedName name="_xlnm.Print_Area" localSheetId="10">'外観チェック(2本)'!$A$1:$I$62</definedName>
    <definedName name="_xlnm.Print_Area" localSheetId="11">'外観チェック(3本)'!$A$1:$I$62</definedName>
    <definedName name="_xlnm.Print_Area" localSheetId="12">'外観チェック(4本)'!$A$1:$I$122</definedName>
    <definedName name="_xlnm.Print_Area" localSheetId="0">製造伝票!$A$1:$X$176</definedName>
    <definedName name="_xlnm.Print_Area" localSheetId="7">不具合書!$A$1:$K$55</definedName>
  </definedNames>
  <calcPr calcId="191029"/>
</workbook>
</file>

<file path=xl/calcChain.xml><?xml version="1.0" encoding="utf-8"?>
<calcChain xmlns="http://schemas.openxmlformats.org/spreadsheetml/2006/main">
  <c r="X20" i="12" l="1"/>
  <c r="Y20" i="12"/>
  <c r="Y7" i="12"/>
  <c r="Y8" i="12"/>
  <c r="Y9" i="12"/>
  <c r="Y10" i="12"/>
  <c r="Y11" i="12"/>
  <c r="Y12" i="12"/>
  <c r="Y13" i="12"/>
  <c r="Y14" i="12"/>
  <c r="Y15" i="12"/>
  <c r="Y16" i="12"/>
  <c r="Y17" i="12"/>
  <c r="Y18" i="12"/>
  <c r="Y19" i="12"/>
  <c r="K29" i="12" l="1"/>
  <c r="L29" i="12"/>
  <c r="M29" i="12"/>
  <c r="M7" i="12"/>
  <c r="M8" i="12"/>
  <c r="M9" i="12"/>
  <c r="M10" i="12"/>
  <c r="M11" i="12"/>
  <c r="M12" i="12"/>
  <c r="M13" i="12"/>
  <c r="M14" i="12"/>
  <c r="M15" i="12"/>
  <c r="M16" i="12"/>
  <c r="M17" i="12"/>
  <c r="M18" i="12"/>
  <c r="M19" i="12"/>
  <c r="M20" i="12"/>
  <c r="M21" i="12"/>
  <c r="M22" i="12"/>
  <c r="M23" i="12"/>
  <c r="M24" i="12"/>
  <c r="M25" i="12"/>
  <c r="M26" i="12"/>
  <c r="M27" i="12"/>
  <c r="M28" i="12"/>
  <c r="B19" i="12"/>
  <c r="C19" i="12"/>
  <c r="D19" i="12"/>
  <c r="E19" i="12"/>
  <c r="F19" i="12"/>
  <c r="G19" i="12"/>
  <c r="G7" i="12"/>
  <c r="G8" i="12"/>
  <c r="G9" i="12"/>
  <c r="G10" i="12"/>
  <c r="G11" i="12"/>
  <c r="G12" i="12"/>
  <c r="G13" i="12"/>
  <c r="G14" i="12"/>
  <c r="G15" i="12"/>
  <c r="G16" i="12"/>
  <c r="G17" i="12"/>
  <c r="G18" i="12"/>
  <c r="E7" i="12"/>
  <c r="E8" i="12"/>
  <c r="E9" i="12"/>
  <c r="E10" i="12"/>
  <c r="E11" i="12"/>
  <c r="E12" i="12"/>
  <c r="E13" i="12"/>
  <c r="E14" i="12"/>
  <c r="E15" i="12"/>
  <c r="E16" i="12"/>
  <c r="E17" i="12"/>
  <c r="E18" i="12"/>
  <c r="D7" i="12"/>
  <c r="D8" i="12"/>
  <c r="D9" i="12"/>
  <c r="D10" i="12"/>
  <c r="D11" i="12"/>
  <c r="D12" i="12"/>
  <c r="D13" i="12"/>
  <c r="D14" i="12"/>
  <c r="D15" i="12"/>
  <c r="D16" i="12"/>
  <c r="D17" i="12"/>
  <c r="D18" i="12"/>
  <c r="S17" i="12"/>
  <c r="R17" i="12"/>
  <c r="Q17" i="12"/>
  <c r="W20" i="12"/>
  <c r="AU259" i="29" l="1"/>
  <c r="AT259" i="29"/>
  <c r="AU255" i="29"/>
  <c r="AT255" i="29"/>
  <c r="AU300" i="72"/>
  <c r="AT300" i="72"/>
  <c r="AT826" i="1" l="1"/>
  <c r="AU826" i="1"/>
  <c r="AT825" i="1"/>
  <c r="AU825" i="1"/>
  <c r="AT824" i="1"/>
  <c r="AU824" i="1"/>
  <c r="AT823" i="1"/>
  <c r="AU823" i="1"/>
  <c r="AT822" i="1"/>
  <c r="AU822" i="1"/>
  <c r="AT816" i="1"/>
  <c r="AU816" i="1"/>
  <c r="AT815" i="1"/>
  <c r="AU815" i="1"/>
  <c r="AT814" i="1"/>
  <c r="AU814" i="1"/>
  <c r="AT812" i="1"/>
  <c r="AU812" i="1"/>
  <c r="AT813" i="1"/>
  <c r="AU813" i="1"/>
  <c r="AT817" i="1"/>
  <c r="AU817" i="1"/>
  <c r="AT818" i="1"/>
  <c r="AU818" i="1"/>
  <c r="AT819" i="1"/>
  <c r="AU819" i="1"/>
  <c r="AT820" i="1"/>
  <c r="AU820" i="1"/>
  <c r="AT821" i="1"/>
  <c r="AU821" i="1"/>
  <c r="AU811" i="1"/>
  <c r="AU805" i="1"/>
  <c r="AT805" i="1"/>
  <c r="AU804" i="1"/>
  <c r="AT804" i="1"/>
  <c r="AU803" i="1"/>
  <c r="AT803" i="1"/>
  <c r="AU802" i="1"/>
  <c r="AT802" i="1"/>
  <c r="AT778" i="1" l="1"/>
  <c r="AU778" i="1"/>
  <c r="AT779" i="1"/>
  <c r="AU779" i="1"/>
  <c r="AT780" i="1"/>
  <c r="AU780" i="1"/>
  <c r="AT781" i="1"/>
  <c r="AU781" i="1"/>
  <c r="AT782" i="1"/>
  <c r="AU782" i="1"/>
  <c r="AT783" i="1"/>
  <c r="AU783" i="1"/>
  <c r="AT784" i="1"/>
  <c r="AU784" i="1"/>
  <c r="AT785" i="1"/>
  <c r="AU785" i="1"/>
  <c r="AT786" i="1"/>
  <c r="AU786" i="1"/>
  <c r="AT787" i="1"/>
  <c r="AU787" i="1"/>
  <c r="AT788" i="1"/>
  <c r="AU788" i="1"/>
  <c r="AT789" i="1"/>
  <c r="AU789" i="1"/>
  <c r="AT790" i="1"/>
  <c r="AU790" i="1"/>
  <c r="AT791" i="1"/>
  <c r="AU791" i="1"/>
  <c r="AT792" i="1"/>
  <c r="AU792" i="1"/>
  <c r="AT793" i="1"/>
  <c r="AU793" i="1"/>
  <c r="AT794" i="1"/>
  <c r="AU794" i="1"/>
  <c r="AT795" i="1"/>
  <c r="AU795" i="1"/>
  <c r="AT796" i="1"/>
  <c r="AU796" i="1"/>
  <c r="AT797" i="1"/>
  <c r="AU797" i="1"/>
  <c r="AT798" i="1"/>
  <c r="AU798" i="1"/>
  <c r="AT799" i="1"/>
  <c r="AU799" i="1"/>
  <c r="AT752" i="1" l="1"/>
  <c r="AU752" i="1"/>
  <c r="AT753" i="1"/>
  <c r="AU753" i="1"/>
  <c r="AT754" i="1"/>
  <c r="AU754" i="1"/>
  <c r="AT755" i="1"/>
  <c r="AU755" i="1"/>
  <c r="AT756" i="1"/>
  <c r="AU756" i="1"/>
  <c r="AT757" i="1"/>
  <c r="AU757" i="1"/>
  <c r="AT758" i="1"/>
  <c r="AU758" i="1"/>
  <c r="AT759" i="1"/>
  <c r="AU759" i="1"/>
  <c r="AT760" i="1"/>
  <c r="AU760" i="1"/>
  <c r="AT761" i="1"/>
  <c r="AU761" i="1"/>
  <c r="AT762" i="1"/>
  <c r="AU762" i="1"/>
  <c r="AT763" i="1"/>
  <c r="AU763" i="1"/>
  <c r="AT764" i="1"/>
  <c r="AU764" i="1"/>
  <c r="AT765" i="1"/>
  <c r="AU765" i="1"/>
  <c r="AT766" i="1"/>
  <c r="AU766" i="1"/>
  <c r="AT719" i="1"/>
  <c r="AU719" i="1"/>
  <c r="AT720" i="1"/>
  <c r="AU720" i="1"/>
  <c r="AT721" i="1"/>
  <c r="AU721" i="1"/>
  <c r="AT722" i="1"/>
  <c r="AU722" i="1"/>
  <c r="AT723" i="1"/>
  <c r="AU723" i="1"/>
  <c r="AT724" i="1"/>
  <c r="AU724" i="1"/>
  <c r="AT725" i="1"/>
  <c r="AU725" i="1"/>
  <c r="AT726" i="1"/>
  <c r="AU726" i="1"/>
  <c r="AT727" i="1"/>
  <c r="AU727" i="1"/>
  <c r="AT747" i="1"/>
  <c r="AU747" i="1"/>
  <c r="AT748" i="1"/>
  <c r="AU748" i="1"/>
  <c r="AT749" i="1"/>
  <c r="AU749" i="1"/>
  <c r="AT750" i="1"/>
  <c r="AU750" i="1"/>
  <c r="AT751" i="1"/>
  <c r="AU751" i="1"/>
  <c r="AT708" i="1" l="1"/>
  <c r="AU708" i="1"/>
  <c r="AT709" i="1"/>
  <c r="AU709" i="1"/>
  <c r="AT710" i="1"/>
  <c r="AU710" i="1"/>
  <c r="AT711" i="1"/>
  <c r="AU711" i="1"/>
  <c r="AT712" i="1"/>
  <c r="AU712" i="1"/>
  <c r="AT713" i="1"/>
  <c r="AU713" i="1"/>
  <c r="AT714" i="1"/>
  <c r="AU714" i="1"/>
  <c r="AT715" i="1"/>
  <c r="AU715" i="1"/>
  <c r="AT716" i="1"/>
  <c r="AU716" i="1"/>
  <c r="AT717" i="1"/>
  <c r="AU717" i="1"/>
  <c r="AT718" i="1"/>
  <c r="AU718" i="1"/>
  <c r="AT673" i="1" l="1"/>
  <c r="AU673" i="1"/>
  <c r="AT674" i="1"/>
  <c r="AU674" i="1"/>
  <c r="AT675" i="1"/>
  <c r="AU675" i="1"/>
  <c r="AT676" i="1"/>
  <c r="AU676" i="1"/>
  <c r="AT677" i="1"/>
  <c r="AU677" i="1"/>
  <c r="AT678" i="1"/>
  <c r="AU678" i="1"/>
  <c r="AT679" i="1"/>
  <c r="AU679" i="1"/>
  <c r="AA96" i="3" l="1"/>
  <c r="AG96" i="3"/>
  <c r="AL96" i="3"/>
  <c r="AM94" i="3"/>
  <c r="AK94" i="3"/>
  <c r="AG94" i="3"/>
  <c r="AT585" i="1" l="1"/>
  <c r="AU585" i="1"/>
  <c r="AT586" i="1"/>
  <c r="AU586" i="1"/>
  <c r="AT587" i="1"/>
  <c r="AU587" i="1"/>
  <c r="AT588" i="1"/>
  <c r="AU588" i="1"/>
  <c r="AT589" i="1"/>
  <c r="AU589" i="1"/>
  <c r="AU1127" i="1" l="1"/>
  <c r="AT1127" i="1"/>
  <c r="AU1126" i="1"/>
  <c r="AT1126" i="1"/>
  <c r="AU1125" i="1"/>
  <c r="AT1125" i="1"/>
  <c r="AU1124" i="1"/>
  <c r="AT1124" i="1"/>
  <c r="AU1123" i="1"/>
  <c r="AT1123" i="1"/>
  <c r="AU1122" i="1"/>
  <c r="AT1122" i="1"/>
  <c r="AU1121" i="1"/>
  <c r="AT1121" i="1"/>
  <c r="AU1120" i="1"/>
  <c r="AT1120" i="1"/>
  <c r="AU1119" i="1"/>
  <c r="AT1119" i="1"/>
  <c r="AU1118" i="1"/>
  <c r="AT1118" i="1"/>
  <c r="AU1117" i="1"/>
  <c r="AT1117" i="1"/>
  <c r="AU1116" i="1"/>
  <c r="AT1116" i="1"/>
  <c r="AU1115" i="1"/>
  <c r="AT1115" i="1"/>
  <c r="AU1114" i="1"/>
  <c r="AT1114" i="1"/>
  <c r="AU1113" i="1"/>
  <c r="AT1113" i="1"/>
  <c r="AU1112" i="1"/>
  <c r="AT1112" i="1"/>
  <c r="AU1111" i="1"/>
  <c r="AT1111" i="1"/>
  <c r="AU1110" i="1"/>
  <c r="AT1110" i="1"/>
  <c r="AU1109" i="1"/>
  <c r="AT1109" i="1"/>
  <c r="AU1108" i="1"/>
  <c r="AT1108" i="1"/>
  <c r="AU1107" i="1"/>
  <c r="AT1107" i="1"/>
  <c r="AU1106" i="1"/>
  <c r="AT1106" i="1"/>
  <c r="AU1105" i="1"/>
  <c r="AT1105" i="1"/>
  <c r="AU1104" i="1"/>
  <c r="AT1104" i="1"/>
  <c r="AU1103" i="1"/>
  <c r="AT1103" i="1"/>
  <c r="AU1102" i="1"/>
  <c r="AT1102" i="1"/>
  <c r="AU1101" i="1"/>
  <c r="AT1101" i="1"/>
  <c r="AU1100" i="1"/>
  <c r="AT1100" i="1"/>
  <c r="AU1099" i="1"/>
  <c r="AT1099" i="1"/>
  <c r="AU1098" i="1"/>
  <c r="AT1098" i="1"/>
  <c r="AU1097" i="1"/>
  <c r="AT1097" i="1"/>
  <c r="AU1096" i="1"/>
  <c r="AT1096" i="1"/>
  <c r="AU1095" i="1"/>
  <c r="AT1095" i="1"/>
  <c r="AU1094" i="1"/>
  <c r="AT1094" i="1"/>
  <c r="AU1093" i="1"/>
  <c r="AT1093" i="1"/>
  <c r="AU1092" i="1"/>
  <c r="AT1092" i="1"/>
  <c r="AU1091" i="1"/>
  <c r="AT1091" i="1"/>
  <c r="AU1090" i="1"/>
  <c r="AT1090" i="1"/>
  <c r="AU1089" i="1"/>
  <c r="AT1089" i="1"/>
  <c r="AU1088" i="1"/>
  <c r="AT1088" i="1"/>
  <c r="AU1087" i="1"/>
  <c r="AT1087" i="1"/>
  <c r="AU1086" i="1"/>
  <c r="AT1086" i="1"/>
  <c r="AU1085" i="1"/>
  <c r="AT1085" i="1"/>
  <c r="AU1084" i="1"/>
  <c r="AT1084" i="1"/>
  <c r="AU1083" i="1"/>
  <c r="AT1083" i="1"/>
  <c r="AU1082" i="1"/>
  <c r="AT1082" i="1"/>
  <c r="AU1081" i="1"/>
  <c r="AT1081" i="1"/>
  <c r="AU1080" i="1"/>
  <c r="AT1080" i="1"/>
  <c r="AU1079" i="1"/>
  <c r="AT1079" i="1"/>
  <c r="AU1078" i="1"/>
  <c r="AT1078" i="1"/>
  <c r="AU1077" i="1"/>
  <c r="AT1077" i="1"/>
  <c r="AU1076" i="1"/>
  <c r="AT1076" i="1"/>
  <c r="AU1075" i="1"/>
  <c r="AT1075" i="1"/>
  <c r="AU1074" i="1"/>
  <c r="AT1074" i="1"/>
  <c r="AU1073" i="1"/>
  <c r="AT1073" i="1"/>
  <c r="AU1072" i="1"/>
  <c r="AT1072" i="1"/>
  <c r="AU1071" i="1"/>
  <c r="AT1071" i="1"/>
  <c r="AU1070" i="1"/>
  <c r="AT1070" i="1"/>
  <c r="AU1069" i="1"/>
  <c r="AT1069" i="1"/>
  <c r="AU1068" i="1"/>
  <c r="AT1068" i="1"/>
  <c r="AU1067" i="1"/>
  <c r="AT1067" i="1"/>
  <c r="AU1066" i="1"/>
  <c r="AT1066" i="1"/>
  <c r="AU1065" i="1"/>
  <c r="AT1065" i="1"/>
  <c r="AU1064" i="1"/>
  <c r="AT1064" i="1"/>
  <c r="AU1063" i="1"/>
  <c r="AT1063" i="1"/>
  <c r="AU1062" i="1"/>
  <c r="AT1062" i="1"/>
  <c r="AU1061" i="1"/>
  <c r="AT1061" i="1"/>
  <c r="AU1060" i="1"/>
  <c r="AT1060" i="1"/>
  <c r="AU1059" i="1"/>
  <c r="AT1059" i="1"/>
  <c r="AU1058" i="1"/>
  <c r="AT1058" i="1"/>
  <c r="AU1057" i="1"/>
  <c r="AT1057" i="1"/>
  <c r="AU1056" i="1"/>
  <c r="AT1056" i="1"/>
  <c r="AU1055" i="1"/>
  <c r="AT1055" i="1"/>
  <c r="AU1054" i="1"/>
  <c r="AT1054" i="1"/>
  <c r="AU1053" i="1"/>
  <c r="AT1053" i="1"/>
  <c r="AU1052" i="1"/>
  <c r="AT1052" i="1"/>
  <c r="AU1051" i="1"/>
  <c r="AT1051" i="1"/>
  <c r="AU1050" i="1"/>
  <c r="AT1050" i="1"/>
  <c r="AU1049" i="1"/>
  <c r="AT1049" i="1"/>
  <c r="AU1048" i="1"/>
  <c r="AT1048" i="1"/>
  <c r="AU1047" i="1"/>
  <c r="AT1047" i="1"/>
  <c r="AU1046" i="1"/>
  <c r="AT1046" i="1"/>
  <c r="AU1045" i="1"/>
  <c r="AT1045" i="1"/>
  <c r="AU1044" i="1"/>
  <c r="AT1044" i="1"/>
  <c r="AU1043" i="1"/>
  <c r="AT1043" i="1"/>
  <c r="AU1042" i="1"/>
  <c r="AT1042" i="1"/>
  <c r="AU1041" i="1"/>
  <c r="AT1041" i="1"/>
  <c r="AU1040" i="1"/>
  <c r="AT1040" i="1"/>
  <c r="AU1039" i="1"/>
  <c r="AT1039" i="1"/>
  <c r="AU1038" i="1"/>
  <c r="AT1038" i="1"/>
  <c r="AU1037" i="1"/>
  <c r="AT1037" i="1"/>
  <c r="AU1036" i="1"/>
  <c r="AT1036" i="1"/>
  <c r="AU1035" i="1"/>
  <c r="AT1035" i="1"/>
  <c r="AU1034" i="1"/>
  <c r="AT1034" i="1"/>
  <c r="AU1033" i="1"/>
  <c r="AT1033" i="1"/>
  <c r="AU1032" i="1"/>
  <c r="AT1032" i="1"/>
  <c r="AU1031" i="1"/>
  <c r="AT1031" i="1"/>
  <c r="AU1030" i="1"/>
  <c r="AT1030" i="1"/>
  <c r="AU1029" i="1"/>
  <c r="AT1029" i="1"/>
  <c r="AU1028" i="1"/>
  <c r="AT1028" i="1"/>
  <c r="AU1027" i="1"/>
  <c r="AT1027" i="1"/>
  <c r="AU1026" i="1"/>
  <c r="AT1026" i="1"/>
  <c r="AU1025" i="1"/>
  <c r="AT1025" i="1"/>
  <c r="AU1024" i="1"/>
  <c r="AT1024" i="1"/>
  <c r="AU1023" i="1"/>
  <c r="AT1023" i="1"/>
  <c r="AU1022" i="1"/>
  <c r="AT1022" i="1"/>
  <c r="AU1021" i="1"/>
  <c r="AT1021" i="1"/>
  <c r="AU1020" i="1"/>
  <c r="AT1020" i="1"/>
  <c r="AU1019" i="1"/>
  <c r="AT1019" i="1"/>
  <c r="AU1018" i="1"/>
  <c r="AT1018" i="1"/>
  <c r="AU1017" i="1"/>
  <c r="AT1017" i="1"/>
  <c r="AU1016" i="1"/>
  <c r="AT1016" i="1"/>
  <c r="AU1015" i="1"/>
  <c r="AT1015" i="1"/>
  <c r="AU1014" i="1"/>
  <c r="AT1014" i="1"/>
  <c r="AU1013" i="1"/>
  <c r="AT1013" i="1"/>
  <c r="AU1012" i="1"/>
  <c r="AT1012" i="1"/>
  <c r="AU1011" i="1"/>
  <c r="AT1011" i="1"/>
  <c r="AU1010" i="1"/>
  <c r="AT1010" i="1"/>
  <c r="AU1009" i="1"/>
  <c r="AT1009" i="1"/>
  <c r="AU1008" i="1"/>
  <c r="AT1008" i="1"/>
  <c r="AU1007" i="1"/>
  <c r="AT1007" i="1"/>
  <c r="AU1006" i="1"/>
  <c r="AT1006" i="1"/>
  <c r="AU1005" i="1"/>
  <c r="AT1005" i="1"/>
  <c r="AU1004" i="1"/>
  <c r="AT1004" i="1"/>
  <c r="AU1003" i="1"/>
  <c r="AT1003" i="1"/>
  <c r="AU1002" i="1"/>
  <c r="AT1002" i="1"/>
  <c r="AU1001" i="1"/>
  <c r="AT1001" i="1"/>
  <c r="AU1000" i="1"/>
  <c r="AT1000" i="1"/>
  <c r="AU999" i="1"/>
  <c r="AT999" i="1"/>
  <c r="AU998" i="1"/>
  <c r="AT998" i="1"/>
  <c r="AU997" i="1"/>
  <c r="AT997" i="1"/>
  <c r="AU996" i="1"/>
  <c r="AT996" i="1"/>
  <c r="AU995" i="1"/>
  <c r="AT995" i="1"/>
  <c r="AU994" i="1"/>
  <c r="AT994" i="1"/>
  <c r="AU993" i="1"/>
  <c r="AT993" i="1"/>
  <c r="AU992" i="1"/>
  <c r="AT992" i="1"/>
  <c r="AU991" i="1"/>
  <c r="AT991" i="1"/>
  <c r="AU990" i="1"/>
  <c r="AT990" i="1"/>
  <c r="AU989" i="1"/>
  <c r="AT989" i="1"/>
  <c r="AU988" i="1"/>
  <c r="AT988" i="1"/>
  <c r="AU987" i="1"/>
  <c r="AT987" i="1"/>
  <c r="AU986" i="1"/>
  <c r="AT986" i="1"/>
  <c r="AU985" i="1"/>
  <c r="AT985" i="1"/>
  <c r="AU984" i="1"/>
  <c r="AT984" i="1"/>
  <c r="AU983" i="1"/>
  <c r="AT983" i="1"/>
  <c r="AU982" i="1"/>
  <c r="AT982" i="1"/>
  <c r="AU981" i="1"/>
  <c r="AT981" i="1"/>
  <c r="AU980" i="1"/>
  <c r="AT980" i="1"/>
  <c r="AU979" i="1"/>
  <c r="AT979" i="1"/>
  <c r="AU978" i="1"/>
  <c r="AT978" i="1"/>
  <c r="AU977" i="1"/>
  <c r="AT977" i="1"/>
  <c r="AU976" i="1"/>
  <c r="AT976" i="1"/>
  <c r="AU975" i="1"/>
  <c r="AT975" i="1"/>
  <c r="AU974" i="1"/>
  <c r="AT974" i="1"/>
  <c r="AU973" i="1"/>
  <c r="AT973" i="1"/>
  <c r="AU972" i="1"/>
  <c r="AT972" i="1"/>
  <c r="AU971" i="1"/>
  <c r="AT971" i="1"/>
  <c r="AU970" i="1"/>
  <c r="AT970" i="1"/>
  <c r="AU969" i="1"/>
  <c r="AT969" i="1"/>
  <c r="AU968" i="1"/>
  <c r="AT968" i="1"/>
  <c r="AU967" i="1"/>
  <c r="AT967" i="1"/>
  <c r="AU966" i="1"/>
  <c r="AT966" i="1"/>
  <c r="AU965" i="1"/>
  <c r="AT965" i="1"/>
  <c r="AU964" i="1"/>
  <c r="AT964" i="1"/>
  <c r="AU963" i="1"/>
  <c r="AT963" i="1"/>
  <c r="AU962" i="1"/>
  <c r="AT962" i="1"/>
  <c r="AU961" i="1"/>
  <c r="AT961" i="1"/>
  <c r="AU960" i="1"/>
  <c r="AT960" i="1"/>
  <c r="AU959" i="1"/>
  <c r="AT959" i="1"/>
  <c r="AU958" i="1"/>
  <c r="AT958" i="1"/>
  <c r="AU957" i="1"/>
  <c r="AT957" i="1"/>
  <c r="AU956" i="1"/>
  <c r="AT956" i="1"/>
  <c r="AU955" i="1"/>
  <c r="AT955" i="1"/>
  <c r="AU954" i="1"/>
  <c r="AT954" i="1"/>
  <c r="AU953" i="1"/>
  <c r="AT953" i="1"/>
  <c r="AU952" i="1"/>
  <c r="AT952" i="1"/>
  <c r="AU951" i="1"/>
  <c r="AT951" i="1"/>
  <c r="AU950" i="1"/>
  <c r="AT950" i="1"/>
  <c r="AU949" i="1"/>
  <c r="AT949" i="1"/>
  <c r="AU948" i="1"/>
  <c r="AT948" i="1"/>
  <c r="AU947" i="1"/>
  <c r="AT947" i="1"/>
  <c r="AU946" i="1"/>
  <c r="AT946" i="1"/>
  <c r="AU945" i="1"/>
  <c r="AT945" i="1"/>
  <c r="AU944" i="1"/>
  <c r="AT944" i="1"/>
  <c r="AU943" i="1"/>
  <c r="AT943" i="1"/>
  <c r="AU942" i="1"/>
  <c r="AT942" i="1"/>
  <c r="AU941" i="1"/>
  <c r="AT941" i="1"/>
  <c r="AU940" i="1"/>
  <c r="AT940" i="1"/>
  <c r="AU939" i="1"/>
  <c r="AT939" i="1"/>
  <c r="AU938" i="1"/>
  <c r="AT938" i="1"/>
  <c r="AT572" i="1" l="1"/>
  <c r="AT573" i="1"/>
  <c r="AT574" i="1"/>
  <c r="AT575" i="1"/>
  <c r="AT576" i="1"/>
  <c r="AT577" i="1"/>
  <c r="AU470" i="1" l="1"/>
  <c r="AT470" i="1"/>
  <c r="AU471" i="1"/>
  <c r="AT471" i="1"/>
  <c r="AU419" i="1" l="1"/>
  <c r="AU418" i="1" l="1"/>
  <c r="AU417" i="1"/>
  <c r="AT420" i="1" l="1"/>
  <c r="AU420" i="1"/>
  <c r="AT421" i="1"/>
  <c r="AU421" i="1"/>
  <c r="AT422" i="1"/>
  <c r="AU422" i="1"/>
  <c r="AT423" i="1"/>
  <c r="AU423" i="1"/>
  <c r="AT424" i="1"/>
  <c r="AU424" i="1"/>
  <c r="AU361" i="1" l="1"/>
  <c r="AU360" i="1" l="1"/>
  <c r="AU359" i="1"/>
  <c r="AU358" i="1"/>
  <c r="AU357" i="1" l="1"/>
  <c r="AT271" i="1" l="1"/>
  <c r="AU271" i="1"/>
  <c r="AT272" i="1"/>
  <c r="AU272" i="1"/>
  <c r="AT273" i="1"/>
  <c r="AU273" i="1"/>
  <c r="AT274" i="1"/>
  <c r="AU274" i="1"/>
  <c r="AT275" i="1"/>
  <c r="AU275" i="1"/>
  <c r="AT276" i="1"/>
  <c r="AU276" i="1"/>
  <c r="AT277" i="1"/>
  <c r="AU277" i="1"/>
  <c r="AT278" i="1"/>
  <c r="AU278" i="1"/>
  <c r="AT279" i="1"/>
  <c r="AU279" i="1"/>
  <c r="AT280" i="1"/>
  <c r="AU280" i="1"/>
  <c r="AT281" i="1"/>
  <c r="AU281" i="1"/>
  <c r="AT170" i="1" l="1"/>
  <c r="AU170" i="1"/>
  <c r="AT171" i="1"/>
  <c r="AU171" i="1"/>
  <c r="AT172" i="1"/>
  <c r="AU172" i="1"/>
  <c r="AT173" i="1"/>
  <c r="AU173" i="1"/>
  <c r="AT174" i="1"/>
  <c r="AU174" i="1"/>
  <c r="AT175" i="1"/>
  <c r="AU175" i="1"/>
  <c r="AT176" i="1"/>
  <c r="AU176" i="1"/>
  <c r="AT177" i="1"/>
  <c r="AU177" i="1"/>
  <c r="AT178" i="1"/>
  <c r="AU178" i="1"/>
  <c r="AT179" i="1"/>
  <c r="AU179" i="1"/>
  <c r="AT180" i="1"/>
  <c r="AU180" i="1"/>
  <c r="AT181" i="1"/>
  <c r="AU181" i="1"/>
  <c r="AT182" i="1"/>
  <c r="AU182" i="1"/>
  <c r="AT183" i="1"/>
  <c r="AU183" i="1"/>
  <c r="AT184" i="1"/>
  <c r="AU184" i="1"/>
  <c r="AT185" i="1"/>
  <c r="AU185" i="1"/>
  <c r="AT186" i="1"/>
  <c r="AU186" i="1"/>
  <c r="AT187" i="1"/>
  <c r="AU187" i="1"/>
  <c r="AT188" i="1"/>
  <c r="AU188" i="1"/>
  <c r="AT189" i="1"/>
  <c r="AU189" i="1"/>
  <c r="AT190" i="1"/>
  <c r="AU190" i="1"/>
  <c r="AT191" i="1"/>
  <c r="AU191" i="1"/>
  <c r="AT192" i="1"/>
  <c r="AU192" i="1"/>
  <c r="AT193" i="1"/>
  <c r="AU193" i="1"/>
  <c r="AT194" i="1"/>
  <c r="AU194" i="1"/>
  <c r="AT195" i="1"/>
  <c r="AU195" i="1"/>
  <c r="AT196" i="1"/>
  <c r="AU196" i="1"/>
  <c r="AT197" i="1"/>
  <c r="AU197" i="1"/>
  <c r="AT198" i="1"/>
  <c r="AU198" i="1"/>
  <c r="AT199" i="1"/>
  <c r="AU199" i="1"/>
  <c r="AT200" i="1"/>
  <c r="AU200" i="1"/>
  <c r="AT201" i="1"/>
  <c r="AU201" i="1"/>
  <c r="AT202" i="1"/>
  <c r="AU202" i="1"/>
  <c r="AT203" i="1"/>
  <c r="AU203" i="1"/>
  <c r="AT204" i="1"/>
  <c r="AU204" i="1"/>
  <c r="AT205" i="1"/>
  <c r="AU205" i="1"/>
  <c r="AT206" i="1"/>
  <c r="AU206" i="1"/>
  <c r="AT207" i="1"/>
  <c r="AU207" i="1"/>
  <c r="AT208" i="1"/>
  <c r="AU208" i="1"/>
  <c r="AT209" i="1"/>
  <c r="AU209" i="1"/>
  <c r="AT210" i="1"/>
  <c r="AU210" i="1"/>
  <c r="AT211" i="1"/>
  <c r="AU211" i="1"/>
  <c r="AT212" i="1"/>
  <c r="AU212" i="1"/>
  <c r="AT213" i="1"/>
  <c r="AU213" i="1"/>
  <c r="AT214" i="1"/>
  <c r="AU214" i="1"/>
  <c r="AT215" i="1"/>
  <c r="AU215" i="1"/>
  <c r="AT216" i="1"/>
  <c r="AU216" i="1"/>
  <c r="AT217" i="1"/>
  <c r="AU217" i="1"/>
  <c r="AT218" i="1"/>
  <c r="AU218" i="1"/>
  <c r="AT219" i="1"/>
  <c r="AU219" i="1"/>
  <c r="AT220" i="1"/>
  <c r="AU220" i="1"/>
  <c r="AT221" i="1"/>
  <c r="AU221" i="1"/>
  <c r="AT222" i="1"/>
  <c r="AU222" i="1"/>
  <c r="AT223" i="1"/>
  <c r="AU223" i="1"/>
  <c r="AT224" i="1"/>
  <c r="AU224" i="1"/>
  <c r="AT225" i="1"/>
  <c r="AU225" i="1"/>
  <c r="AT226" i="1"/>
  <c r="AU226" i="1"/>
  <c r="AT227" i="1"/>
  <c r="AU227" i="1"/>
  <c r="AT228" i="1"/>
  <c r="AU228" i="1"/>
  <c r="AT229" i="1"/>
  <c r="AU229" i="1"/>
  <c r="AT230" i="1"/>
  <c r="AU230" i="1"/>
  <c r="AT231" i="1"/>
  <c r="AU231" i="1"/>
  <c r="AT232" i="1"/>
  <c r="AU232" i="1"/>
  <c r="AT233" i="1"/>
  <c r="AU233" i="1"/>
  <c r="AT234" i="1"/>
  <c r="AU234" i="1"/>
  <c r="AT235" i="1"/>
  <c r="AU235" i="1"/>
  <c r="AT236" i="1"/>
  <c r="AU236" i="1"/>
  <c r="AT237" i="1"/>
  <c r="AU237" i="1"/>
  <c r="AT238" i="1"/>
  <c r="AU238" i="1"/>
  <c r="AT239" i="1"/>
  <c r="AU239" i="1"/>
  <c r="AT240" i="1"/>
  <c r="AU240" i="1"/>
  <c r="AT241" i="1"/>
  <c r="AU241" i="1"/>
  <c r="AT242" i="1"/>
  <c r="AU242" i="1"/>
  <c r="AT243" i="1"/>
  <c r="AU243" i="1"/>
  <c r="AT244" i="1"/>
  <c r="AU244" i="1"/>
  <c r="AT245" i="1"/>
  <c r="AU245" i="1"/>
  <c r="AT246" i="1"/>
  <c r="AU246" i="1"/>
  <c r="AT247" i="1"/>
  <c r="AU247" i="1"/>
  <c r="AT248" i="1"/>
  <c r="AU248" i="1"/>
  <c r="AT249" i="1"/>
  <c r="AU249" i="1"/>
  <c r="AT250" i="1"/>
  <c r="AU250" i="1"/>
  <c r="AT251" i="1"/>
  <c r="AU251" i="1"/>
  <c r="AT252" i="1"/>
  <c r="AU252" i="1"/>
  <c r="AT253" i="1"/>
  <c r="AU253" i="1"/>
  <c r="AT254" i="1"/>
  <c r="AU254" i="1"/>
  <c r="AT255" i="1"/>
  <c r="AU255" i="1"/>
  <c r="AT256" i="1"/>
  <c r="AU256" i="1"/>
  <c r="AT257" i="1"/>
  <c r="AU257" i="1"/>
  <c r="AT258" i="1"/>
  <c r="AU258" i="1"/>
  <c r="AT259" i="1"/>
  <c r="AU259" i="1"/>
  <c r="AT260" i="1"/>
  <c r="AU260" i="1"/>
  <c r="AT261" i="1"/>
  <c r="AU261" i="1"/>
  <c r="AT262" i="1"/>
  <c r="AU262" i="1"/>
  <c r="AT263" i="1"/>
  <c r="AU263" i="1"/>
  <c r="AT264" i="1"/>
  <c r="AU264" i="1"/>
  <c r="AT265" i="1"/>
  <c r="AU265" i="1"/>
  <c r="AT266" i="1"/>
  <c r="AU266" i="1"/>
  <c r="AT267" i="1"/>
  <c r="AU267" i="1"/>
  <c r="AT268" i="1"/>
  <c r="AU268" i="1"/>
  <c r="AT269" i="1"/>
  <c r="AU269" i="1"/>
  <c r="AT270" i="1"/>
  <c r="AU270" i="1"/>
  <c r="AT282" i="1"/>
  <c r="AU282" i="1"/>
  <c r="AT283" i="1"/>
  <c r="AU283" i="1"/>
  <c r="AT284" i="1"/>
  <c r="AU284" i="1"/>
  <c r="AT285" i="1"/>
  <c r="AU285" i="1"/>
  <c r="AT286" i="1"/>
  <c r="AU286" i="1"/>
  <c r="AT287" i="1"/>
  <c r="AU287" i="1"/>
  <c r="AT288" i="1"/>
  <c r="AU288" i="1"/>
  <c r="AT289" i="1"/>
  <c r="AU289" i="1"/>
  <c r="AT290" i="1"/>
  <c r="AU290" i="1"/>
  <c r="AT291" i="1"/>
  <c r="AU291" i="1"/>
  <c r="AT292" i="1"/>
  <c r="AU292" i="1"/>
  <c r="AT293" i="1"/>
  <c r="AU293" i="1"/>
  <c r="AT294" i="1"/>
  <c r="AU294" i="1"/>
  <c r="AT295" i="1"/>
  <c r="AU295" i="1"/>
  <c r="AT296" i="1"/>
  <c r="AU296" i="1"/>
  <c r="AT297" i="1"/>
  <c r="AU297" i="1"/>
  <c r="AT298" i="1"/>
  <c r="AU298" i="1"/>
  <c r="AT299" i="1"/>
  <c r="AU299" i="1"/>
  <c r="AT300" i="1"/>
  <c r="AU300" i="1"/>
  <c r="AT301" i="1"/>
  <c r="AU301" i="1"/>
  <c r="AT302" i="1"/>
  <c r="AU302" i="1"/>
  <c r="AT303" i="1"/>
  <c r="AU303" i="1"/>
  <c r="AT304" i="1"/>
  <c r="AU304" i="1"/>
  <c r="AT305" i="1"/>
  <c r="AU305" i="1"/>
  <c r="AT306" i="1"/>
  <c r="AU306" i="1"/>
  <c r="AT307" i="1"/>
  <c r="AU307" i="1"/>
  <c r="AT308" i="1"/>
  <c r="AU308" i="1"/>
  <c r="AT309" i="1"/>
  <c r="AU309" i="1"/>
  <c r="AT310" i="1"/>
  <c r="AU310" i="1"/>
  <c r="AT311" i="1"/>
  <c r="AU311" i="1"/>
  <c r="AT312" i="1"/>
  <c r="AU312" i="1"/>
  <c r="AT313" i="1"/>
  <c r="AU313" i="1"/>
  <c r="AT314" i="1"/>
  <c r="AU314" i="1"/>
  <c r="AT315" i="1"/>
  <c r="AU315" i="1"/>
  <c r="AT316" i="1"/>
  <c r="AU316" i="1"/>
  <c r="AT317" i="1"/>
  <c r="AU317" i="1"/>
  <c r="AT318" i="1"/>
  <c r="AU318" i="1"/>
  <c r="AT319" i="1"/>
  <c r="AU319" i="1"/>
  <c r="AT320" i="1"/>
  <c r="AU320" i="1"/>
  <c r="AT321" i="1"/>
  <c r="AU321" i="1"/>
  <c r="AT322" i="1"/>
  <c r="AU322" i="1"/>
  <c r="AT323" i="1"/>
  <c r="AU323" i="1"/>
  <c r="AT324" i="1"/>
  <c r="AU324" i="1"/>
  <c r="AT325" i="1"/>
  <c r="AU325" i="1"/>
  <c r="AT326" i="1"/>
  <c r="AU326" i="1"/>
  <c r="AT327" i="1"/>
  <c r="AU327" i="1"/>
  <c r="AT328" i="1"/>
  <c r="AU328" i="1"/>
  <c r="AT329" i="1"/>
  <c r="AU329" i="1"/>
  <c r="AT330" i="1"/>
  <c r="AU330" i="1"/>
  <c r="AT331" i="1"/>
  <c r="AU331" i="1"/>
  <c r="AT332" i="1"/>
  <c r="AU332" i="1"/>
  <c r="AT333" i="1"/>
  <c r="AU333" i="1"/>
  <c r="AT334" i="1"/>
  <c r="AU334" i="1"/>
  <c r="AT335" i="1"/>
  <c r="AU335" i="1"/>
  <c r="AT336" i="1"/>
  <c r="AU336" i="1"/>
  <c r="AT337" i="1"/>
  <c r="AU337" i="1"/>
  <c r="AT338" i="1"/>
  <c r="AU338" i="1"/>
  <c r="AT339" i="1"/>
  <c r="AU339" i="1"/>
  <c r="AT340" i="1"/>
  <c r="AU340" i="1"/>
  <c r="AT341" i="1"/>
  <c r="AU341" i="1"/>
  <c r="AT342" i="1"/>
  <c r="AU342" i="1"/>
  <c r="AT343" i="1"/>
  <c r="AU343" i="1"/>
  <c r="AT344" i="1"/>
  <c r="AU344" i="1"/>
  <c r="AT345" i="1"/>
  <c r="AU345" i="1"/>
  <c r="AT346" i="1"/>
  <c r="AU346" i="1"/>
  <c r="AT347" i="1"/>
  <c r="AU347" i="1"/>
  <c r="AT348" i="1"/>
  <c r="AU348" i="1"/>
  <c r="AT349" i="1"/>
  <c r="AU349" i="1"/>
  <c r="AT350" i="1"/>
  <c r="AU350" i="1"/>
  <c r="AT351" i="1"/>
  <c r="AU351" i="1"/>
  <c r="AT352" i="1"/>
  <c r="AU352" i="1"/>
  <c r="AT353" i="1"/>
  <c r="AU353" i="1"/>
  <c r="AT354" i="1"/>
  <c r="AU354" i="1"/>
  <c r="AT355" i="1"/>
  <c r="AU355" i="1"/>
  <c r="AT356" i="1"/>
  <c r="AU356" i="1"/>
  <c r="AT362" i="1"/>
  <c r="AU362" i="1"/>
  <c r="AT363" i="1"/>
  <c r="AU363" i="1"/>
  <c r="AT364" i="1"/>
  <c r="AU364" i="1"/>
  <c r="AT365" i="1"/>
  <c r="AU365" i="1"/>
  <c r="AT366" i="1"/>
  <c r="AU366" i="1"/>
  <c r="AT367" i="1"/>
  <c r="AU367" i="1"/>
  <c r="AT368" i="1"/>
  <c r="AU368" i="1"/>
  <c r="AT369" i="1"/>
  <c r="AU369" i="1"/>
  <c r="AT370" i="1"/>
  <c r="AU370" i="1"/>
  <c r="AT371" i="1"/>
  <c r="AU371" i="1"/>
  <c r="AT374" i="1"/>
  <c r="AU374" i="1"/>
  <c r="AT379" i="1"/>
  <c r="AU379" i="1"/>
  <c r="AT380" i="1"/>
  <c r="AU380" i="1"/>
  <c r="AT381" i="1"/>
  <c r="AU381" i="1"/>
  <c r="AT382" i="1"/>
  <c r="AU382" i="1"/>
  <c r="AT383" i="1"/>
  <c r="AU383" i="1"/>
  <c r="AT384" i="1"/>
  <c r="AU384" i="1"/>
  <c r="AT388" i="1"/>
  <c r="AU388" i="1"/>
  <c r="AT389" i="1"/>
  <c r="AU389" i="1"/>
  <c r="AT390" i="1"/>
  <c r="AU390" i="1"/>
  <c r="AT391" i="1"/>
  <c r="AU391" i="1"/>
  <c r="AT392" i="1"/>
  <c r="AU392" i="1"/>
  <c r="AT393" i="1"/>
  <c r="AU393" i="1"/>
  <c r="AT394" i="1"/>
  <c r="AU394" i="1"/>
  <c r="AT395" i="1"/>
  <c r="AU395" i="1"/>
  <c r="AT399" i="1"/>
  <c r="AU399" i="1"/>
  <c r="AT400" i="1"/>
  <c r="AU400" i="1"/>
  <c r="AT401" i="1"/>
  <c r="AU401" i="1"/>
  <c r="AT402" i="1"/>
  <c r="AU402" i="1"/>
  <c r="AT403" i="1"/>
  <c r="AU403" i="1"/>
  <c r="AT404" i="1"/>
  <c r="AU404" i="1"/>
  <c r="AT405" i="1"/>
  <c r="AU405" i="1"/>
  <c r="AT409" i="1"/>
  <c r="AU409" i="1"/>
  <c r="AT410" i="1"/>
  <c r="AU410" i="1"/>
  <c r="AT411" i="1"/>
  <c r="AU411" i="1"/>
  <c r="AT412" i="1"/>
  <c r="AU412" i="1"/>
  <c r="AT413" i="1"/>
  <c r="AU413" i="1"/>
  <c r="AT414" i="1"/>
  <c r="AU414" i="1"/>
  <c r="AT415" i="1"/>
  <c r="AU415" i="1"/>
  <c r="AT416" i="1"/>
  <c r="AU416" i="1"/>
  <c r="AT425" i="1"/>
  <c r="AU425" i="1"/>
  <c r="AT426" i="1"/>
  <c r="AU426" i="1"/>
  <c r="AT427" i="1"/>
  <c r="AU427" i="1"/>
  <c r="AT428" i="1"/>
  <c r="AU428" i="1"/>
  <c r="AT429" i="1"/>
  <c r="AU429" i="1"/>
  <c r="AT430" i="1"/>
  <c r="AU430" i="1"/>
  <c r="AT431" i="1"/>
  <c r="AU431" i="1"/>
  <c r="AT432" i="1"/>
  <c r="AU432" i="1"/>
  <c r="AT433" i="1"/>
  <c r="AU433" i="1"/>
  <c r="AT434" i="1"/>
  <c r="AU434" i="1"/>
  <c r="AT435" i="1"/>
  <c r="AU435" i="1"/>
  <c r="AT436" i="1"/>
  <c r="AU436" i="1"/>
  <c r="AT437" i="1"/>
  <c r="AU437" i="1"/>
  <c r="AT438" i="1"/>
  <c r="AU438" i="1"/>
  <c r="AT439" i="1"/>
  <c r="AU439" i="1"/>
  <c r="AT440" i="1"/>
  <c r="AU440" i="1"/>
  <c r="AT441" i="1"/>
  <c r="AU441" i="1"/>
  <c r="AT442" i="1"/>
  <c r="AU442" i="1"/>
  <c r="AT443" i="1"/>
  <c r="AU443" i="1"/>
  <c r="AT444" i="1"/>
  <c r="AU444" i="1"/>
  <c r="AT445" i="1"/>
  <c r="AU445" i="1"/>
  <c r="AT446" i="1"/>
  <c r="AU446" i="1"/>
  <c r="AT447" i="1"/>
  <c r="AU447" i="1"/>
  <c r="AT448" i="1"/>
  <c r="AU448" i="1"/>
  <c r="AT449" i="1"/>
  <c r="AU449" i="1"/>
  <c r="AT450" i="1"/>
  <c r="AU450" i="1"/>
  <c r="AT451" i="1"/>
  <c r="AU451" i="1"/>
  <c r="AT452" i="1"/>
  <c r="AU452" i="1"/>
  <c r="AT453" i="1"/>
  <c r="AU453" i="1"/>
  <c r="AT454" i="1"/>
  <c r="AU454" i="1"/>
  <c r="AT455" i="1"/>
  <c r="AU455" i="1"/>
  <c r="AT456" i="1"/>
  <c r="AU456" i="1"/>
  <c r="AT457" i="1"/>
  <c r="AU457" i="1"/>
  <c r="AT458" i="1"/>
  <c r="AU458" i="1"/>
  <c r="AT459" i="1"/>
  <c r="AU459" i="1"/>
  <c r="AT460" i="1"/>
  <c r="AU460" i="1"/>
  <c r="AT461" i="1"/>
  <c r="AU461" i="1"/>
  <c r="AT462" i="1"/>
  <c r="AU462" i="1"/>
  <c r="AT463" i="1"/>
  <c r="AU463" i="1"/>
  <c r="AT464" i="1"/>
  <c r="AU464" i="1"/>
  <c r="AT465" i="1"/>
  <c r="AU465" i="1"/>
  <c r="AT466" i="1"/>
  <c r="AU466" i="1"/>
  <c r="AT467" i="1"/>
  <c r="AU467" i="1"/>
  <c r="AT468" i="1"/>
  <c r="AU468" i="1"/>
  <c r="AT469" i="1"/>
  <c r="AU469" i="1"/>
  <c r="AT472" i="1"/>
  <c r="AU472" i="1"/>
  <c r="AT473" i="1"/>
  <c r="AU473" i="1"/>
  <c r="AT474" i="1"/>
  <c r="AU474" i="1"/>
  <c r="AT475" i="1"/>
  <c r="AU475" i="1"/>
  <c r="AT476" i="1"/>
  <c r="AU476" i="1"/>
  <c r="AT477" i="1"/>
  <c r="AU477" i="1"/>
  <c r="AT478" i="1"/>
  <c r="AU478" i="1"/>
  <c r="AT479" i="1"/>
  <c r="AU479" i="1"/>
  <c r="AT480" i="1"/>
  <c r="AU480" i="1"/>
  <c r="AT481" i="1"/>
  <c r="AU481" i="1"/>
  <c r="AT482" i="1"/>
  <c r="AU482" i="1"/>
  <c r="AT483" i="1"/>
  <c r="AU483" i="1"/>
  <c r="AT484" i="1"/>
  <c r="AU484" i="1"/>
  <c r="AT485" i="1"/>
  <c r="AU485" i="1"/>
  <c r="AT486" i="1"/>
  <c r="AU486" i="1"/>
  <c r="AT487" i="1"/>
  <c r="AU487" i="1"/>
  <c r="AT488" i="1"/>
  <c r="AU488" i="1"/>
  <c r="AT489" i="1"/>
  <c r="AU489" i="1"/>
  <c r="AT490" i="1"/>
  <c r="AU490" i="1"/>
  <c r="AT491" i="1"/>
  <c r="AU491" i="1"/>
  <c r="AT492" i="1"/>
  <c r="AU492" i="1"/>
  <c r="AT493" i="1"/>
  <c r="AU493" i="1"/>
  <c r="AT494" i="1"/>
  <c r="AU494" i="1"/>
  <c r="AT495" i="1"/>
  <c r="AU495" i="1"/>
  <c r="AT496" i="1"/>
  <c r="AU496" i="1"/>
  <c r="AT497" i="1"/>
  <c r="AU497" i="1"/>
  <c r="AT498" i="1"/>
  <c r="AU498" i="1"/>
  <c r="AT499" i="1"/>
  <c r="AU499" i="1"/>
  <c r="AT500" i="1"/>
  <c r="AU500" i="1"/>
  <c r="AT501" i="1"/>
  <c r="AU501" i="1"/>
  <c r="AT502" i="1"/>
  <c r="AU502" i="1"/>
  <c r="AT503" i="1"/>
  <c r="AU503" i="1"/>
  <c r="AT504" i="1"/>
  <c r="AU504" i="1"/>
  <c r="AT505" i="1"/>
  <c r="AU505" i="1"/>
  <c r="AT506" i="1"/>
  <c r="AU506" i="1"/>
  <c r="AT507" i="1"/>
  <c r="AU507" i="1"/>
  <c r="AT508" i="1"/>
  <c r="AU508" i="1"/>
  <c r="AT509" i="1"/>
  <c r="AU509" i="1"/>
  <c r="AT510" i="1"/>
  <c r="AU510" i="1"/>
  <c r="AT511" i="1"/>
  <c r="AU511" i="1"/>
  <c r="AT512" i="1"/>
  <c r="AU512" i="1"/>
  <c r="AT513" i="1"/>
  <c r="AU513" i="1"/>
  <c r="AT514" i="1"/>
  <c r="AU514" i="1"/>
  <c r="AT515" i="1"/>
  <c r="AU515" i="1"/>
  <c r="AT516" i="1"/>
  <c r="AU516" i="1"/>
  <c r="AT517" i="1"/>
  <c r="AU517" i="1"/>
  <c r="AT518" i="1"/>
  <c r="AU518" i="1"/>
  <c r="AT519" i="1"/>
  <c r="AU519" i="1"/>
  <c r="AT520" i="1"/>
  <c r="AU520" i="1"/>
  <c r="AT521" i="1"/>
  <c r="AU521" i="1"/>
  <c r="AT522" i="1"/>
  <c r="AU522" i="1"/>
  <c r="AT523" i="1"/>
  <c r="AU523" i="1"/>
  <c r="AT524" i="1"/>
  <c r="AU524" i="1"/>
  <c r="AT525" i="1"/>
  <c r="AU525" i="1"/>
  <c r="AT526" i="1"/>
  <c r="AU526" i="1"/>
  <c r="AT527" i="1"/>
  <c r="AU527" i="1"/>
  <c r="AT528" i="1"/>
  <c r="AU528" i="1"/>
  <c r="AT529" i="1"/>
  <c r="AU529" i="1"/>
  <c r="AT530" i="1"/>
  <c r="AU530" i="1"/>
  <c r="AT531" i="1"/>
  <c r="AU531" i="1"/>
  <c r="AT532" i="1"/>
  <c r="AU532" i="1"/>
  <c r="AT533" i="1"/>
  <c r="AU533" i="1"/>
  <c r="AT534" i="1"/>
  <c r="AU534" i="1"/>
  <c r="AT535" i="1"/>
  <c r="AU535" i="1"/>
  <c r="AT536" i="1"/>
  <c r="AU536" i="1"/>
  <c r="AT537" i="1"/>
  <c r="AU537" i="1"/>
  <c r="AT538" i="1"/>
  <c r="AU538" i="1"/>
  <c r="AT539" i="1"/>
  <c r="AU539" i="1"/>
  <c r="AT540" i="1"/>
  <c r="AU540" i="1"/>
  <c r="AT541" i="1"/>
  <c r="AU541" i="1"/>
  <c r="AT542" i="1"/>
  <c r="AU542" i="1"/>
  <c r="AT543" i="1"/>
  <c r="AU543" i="1"/>
  <c r="AT544" i="1"/>
  <c r="AU544" i="1"/>
  <c r="AT545" i="1"/>
  <c r="AU545" i="1"/>
  <c r="AT546" i="1"/>
  <c r="AU546" i="1"/>
  <c r="AT547" i="1"/>
  <c r="AU547" i="1"/>
  <c r="AT548" i="1"/>
  <c r="AU548" i="1"/>
  <c r="AT549" i="1"/>
  <c r="AU549" i="1"/>
  <c r="AT550" i="1"/>
  <c r="AU550" i="1"/>
  <c r="AT551" i="1"/>
  <c r="AU551" i="1"/>
  <c r="AT552" i="1"/>
  <c r="AU552" i="1"/>
  <c r="AT553" i="1"/>
  <c r="AU553" i="1"/>
  <c r="AT554" i="1"/>
  <c r="AU554" i="1"/>
  <c r="AT555" i="1"/>
  <c r="AU555" i="1"/>
  <c r="AT556" i="1"/>
  <c r="AU556" i="1"/>
  <c r="AT557" i="1"/>
  <c r="AU557" i="1"/>
  <c r="AT558" i="1"/>
  <c r="AU558" i="1"/>
  <c r="AT559" i="1"/>
  <c r="AU559" i="1"/>
  <c r="AT560" i="1"/>
  <c r="AU560" i="1"/>
  <c r="AT561" i="1"/>
  <c r="AU561" i="1"/>
  <c r="AT562" i="1"/>
  <c r="AU562" i="1"/>
  <c r="AT563" i="1"/>
  <c r="AU563" i="1"/>
  <c r="AT564" i="1"/>
  <c r="AU564" i="1"/>
  <c r="AT565" i="1"/>
  <c r="AU565" i="1"/>
  <c r="AT566" i="1"/>
  <c r="AU566" i="1"/>
  <c r="AT567" i="1"/>
  <c r="AU567" i="1"/>
  <c r="AT568" i="1"/>
  <c r="AU568" i="1"/>
  <c r="AT569" i="1"/>
  <c r="AU569" i="1"/>
  <c r="AT570" i="1"/>
  <c r="AU570" i="1"/>
  <c r="AT571" i="1"/>
  <c r="AU571" i="1"/>
  <c r="AU572" i="1"/>
  <c r="AU573" i="1"/>
  <c r="AU574" i="1"/>
  <c r="AU575" i="1"/>
  <c r="AU576" i="1"/>
  <c r="AU577" i="1"/>
  <c r="AT578" i="1"/>
  <c r="AU578" i="1"/>
  <c r="AT579" i="1"/>
  <c r="AU579" i="1"/>
  <c r="AT580" i="1"/>
  <c r="AU580" i="1"/>
  <c r="AT581" i="1"/>
  <c r="AU581" i="1"/>
  <c r="AT582" i="1"/>
  <c r="AU582" i="1"/>
  <c r="AT583" i="1"/>
  <c r="AU583" i="1"/>
  <c r="AT584" i="1"/>
  <c r="AU584" i="1"/>
  <c r="AT590" i="1"/>
  <c r="AU590" i="1"/>
  <c r="AT591" i="1"/>
  <c r="AU591" i="1"/>
  <c r="AT592" i="1"/>
  <c r="AU592" i="1"/>
  <c r="AT593" i="1"/>
  <c r="AU593" i="1"/>
  <c r="AT594" i="1"/>
  <c r="AU594" i="1"/>
  <c r="AT595" i="1"/>
  <c r="AU595" i="1"/>
  <c r="AT596" i="1"/>
  <c r="AU596" i="1"/>
  <c r="AT597" i="1"/>
  <c r="AU597" i="1"/>
  <c r="AT598" i="1"/>
  <c r="AU598" i="1"/>
  <c r="AT599" i="1"/>
  <c r="AU599" i="1"/>
  <c r="AT600" i="1"/>
  <c r="AU600" i="1"/>
  <c r="AT601" i="1"/>
  <c r="AU601" i="1"/>
  <c r="AT602" i="1"/>
  <c r="AU602" i="1"/>
  <c r="AT603" i="1"/>
  <c r="AU603" i="1"/>
  <c r="AT604" i="1"/>
  <c r="AU604" i="1"/>
  <c r="AT605" i="1"/>
  <c r="AU605" i="1"/>
  <c r="AT606" i="1"/>
  <c r="AU606" i="1"/>
  <c r="AT607" i="1"/>
  <c r="AU607" i="1"/>
  <c r="AT608" i="1"/>
  <c r="AU608" i="1"/>
  <c r="AT609" i="1"/>
  <c r="AU609" i="1"/>
  <c r="AT610" i="1"/>
  <c r="AU610" i="1"/>
  <c r="AT611" i="1"/>
  <c r="AU611" i="1"/>
  <c r="AT612" i="1"/>
  <c r="AU612" i="1"/>
  <c r="AT613" i="1"/>
  <c r="AU613" i="1"/>
  <c r="AT614" i="1"/>
  <c r="AU614" i="1"/>
  <c r="AT615" i="1"/>
  <c r="AU615" i="1"/>
  <c r="AT616" i="1"/>
  <c r="AU616" i="1"/>
  <c r="AT617" i="1"/>
  <c r="AU617" i="1"/>
  <c r="AT618" i="1"/>
  <c r="AU618" i="1"/>
  <c r="AT619" i="1"/>
  <c r="AU619" i="1"/>
  <c r="AT620" i="1"/>
  <c r="AU620" i="1"/>
  <c r="AT621" i="1"/>
  <c r="AU621" i="1"/>
  <c r="AT622" i="1"/>
  <c r="AU622" i="1"/>
  <c r="AT623" i="1"/>
  <c r="AU623" i="1"/>
  <c r="AT624" i="1"/>
  <c r="AU624" i="1"/>
  <c r="AT625" i="1"/>
  <c r="AU625" i="1"/>
  <c r="AT626" i="1"/>
  <c r="AU626" i="1"/>
  <c r="AT627" i="1"/>
  <c r="AU627" i="1"/>
  <c r="AT628" i="1"/>
  <c r="AU628" i="1"/>
  <c r="AT629" i="1"/>
  <c r="AU629" i="1"/>
  <c r="AT630" i="1"/>
  <c r="AU630" i="1"/>
  <c r="AT631" i="1"/>
  <c r="AU631" i="1"/>
  <c r="AT632" i="1"/>
  <c r="AU632" i="1"/>
  <c r="AT633" i="1"/>
  <c r="AU633" i="1"/>
  <c r="AT634" i="1"/>
  <c r="AU634" i="1"/>
  <c r="AT635" i="1"/>
  <c r="AU635" i="1"/>
  <c r="AT636" i="1"/>
  <c r="AU636" i="1"/>
  <c r="AT637" i="1"/>
  <c r="AU637" i="1"/>
  <c r="AT638" i="1"/>
  <c r="AU638" i="1"/>
  <c r="AT639" i="1"/>
  <c r="AU639" i="1"/>
  <c r="AT640" i="1"/>
  <c r="AU640" i="1"/>
  <c r="AT641" i="1"/>
  <c r="AU641" i="1"/>
  <c r="AT642" i="1"/>
  <c r="AU642" i="1"/>
  <c r="AT643" i="1"/>
  <c r="AU643" i="1"/>
  <c r="AT646" i="1"/>
  <c r="AU646" i="1"/>
  <c r="AT647" i="1"/>
  <c r="AU647" i="1"/>
  <c r="AT648" i="1"/>
  <c r="AU648" i="1"/>
  <c r="AT649" i="1"/>
  <c r="AU649" i="1"/>
  <c r="AT650" i="1"/>
  <c r="AU650" i="1"/>
  <c r="AT651" i="1"/>
  <c r="AU651" i="1"/>
  <c r="AT652" i="1"/>
  <c r="AU652" i="1"/>
  <c r="AT653" i="1"/>
  <c r="AU653" i="1"/>
  <c r="AT654" i="1"/>
  <c r="AU654" i="1"/>
  <c r="AT655" i="1"/>
  <c r="AU655" i="1"/>
  <c r="AT656" i="1"/>
  <c r="AU656" i="1"/>
  <c r="AT657" i="1"/>
  <c r="AU657" i="1"/>
  <c r="AT658" i="1"/>
  <c r="AU658" i="1"/>
  <c r="AT659" i="1"/>
  <c r="AU659" i="1"/>
  <c r="AT660" i="1"/>
  <c r="AU660" i="1"/>
  <c r="AT661" i="1"/>
  <c r="AU661" i="1"/>
  <c r="AT662" i="1"/>
  <c r="AU662" i="1"/>
  <c r="AT663" i="1"/>
  <c r="AU663" i="1"/>
  <c r="AT664" i="1"/>
  <c r="AU664" i="1"/>
  <c r="AT665" i="1"/>
  <c r="AU665" i="1"/>
  <c r="AT666" i="1"/>
  <c r="AU666" i="1"/>
  <c r="AT667" i="1"/>
  <c r="AU667" i="1"/>
  <c r="AT668" i="1"/>
  <c r="AU668" i="1"/>
  <c r="AT669" i="1"/>
  <c r="AU669" i="1"/>
  <c r="AT670" i="1"/>
  <c r="AU670" i="1"/>
  <c r="AT671" i="1"/>
  <c r="AU671" i="1"/>
  <c r="AT672" i="1"/>
  <c r="AU672" i="1"/>
  <c r="AT680" i="1"/>
  <c r="AU680" i="1"/>
  <c r="AT681" i="1"/>
  <c r="AU681" i="1"/>
  <c r="AT682" i="1"/>
  <c r="AU682" i="1"/>
  <c r="AT683" i="1"/>
  <c r="AU683" i="1"/>
  <c r="AT684" i="1"/>
  <c r="AU684" i="1"/>
  <c r="AT685" i="1"/>
  <c r="AU685" i="1"/>
  <c r="AT686" i="1"/>
  <c r="AU686" i="1"/>
  <c r="AT687" i="1"/>
  <c r="AU687" i="1"/>
  <c r="AT688" i="1"/>
  <c r="AU688" i="1"/>
  <c r="AT689" i="1"/>
  <c r="AU689" i="1"/>
  <c r="AT690" i="1"/>
  <c r="AU690" i="1"/>
  <c r="AT691" i="1"/>
  <c r="AU691" i="1"/>
  <c r="AT692" i="1"/>
  <c r="AU692" i="1"/>
  <c r="AT693" i="1"/>
  <c r="AU693" i="1"/>
  <c r="AT694" i="1"/>
  <c r="AU694" i="1"/>
  <c r="AT695" i="1"/>
  <c r="AU695" i="1"/>
  <c r="AT696" i="1"/>
  <c r="AU696" i="1"/>
  <c r="AT697" i="1"/>
  <c r="AU697" i="1"/>
  <c r="AT698" i="1"/>
  <c r="AU698" i="1"/>
  <c r="AT699" i="1"/>
  <c r="AU699" i="1"/>
  <c r="AT700" i="1"/>
  <c r="AU700" i="1"/>
  <c r="AT701" i="1"/>
  <c r="AU701" i="1"/>
  <c r="AT702" i="1"/>
  <c r="AU702" i="1"/>
  <c r="AT703" i="1"/>
  <c r="AU703" i="1"/>
  <c r="AT704" i="1"/>
  <c r="AU704" i="1"/>
  <c r="AT705" i="1"/>
  <c r="AU705" i="1"/>
  <c r="AT706" i="1"/>
  <c r="AU706" i="1"/>
  <c r="AT707" i="1"/>
  <c r="AU707" i="1"/>
  <c r="AT728" i="1"/>
  <c r="AU728" i="1"/>
  <c r="AT729" i="1"/>
  <c r="AU729" i="1"/>
  <c r="AT730" i="1"/>
  <c r="AU730" i="1"/>
  <c r="AT731" i="1"/>
  <c r="AU731" i="1"/>
  <c r="AT732" i="1"/>
  <c r="AU732" i="1"/>
  <c r="AT733" i="1"/>
  <c r="AU733" i="1"/>
  <c r="AT734" i="1"/>
  <c r="AU734" i="1"/>
  <c r="AT735" i="1"/>
  <c r="AU735" i="1"/>
  <c r="AT736" i="1"/>
  <c r="AU736" i="1"/>
  <c r="AT737" i="1"/>
  <c r="AU737" i="1"/>
  <c r="AT738" i="1"/>
  <c r="AU738" i="1"/>
  <c r="AT739" i="1"/>
  <c r="AU739" i="1"/>
  <c r="AT740" i="1"/>
  <c r="AU740" i="1"/>
  <c r="AT741" i="1"/>
  <c r="AU741" i="1"/>
  <c r="AT742" i="1"/>
  <c r="AU742" i="1"/>
  <c r="AT743" i="1"/>
  <c r="AU743" i="1"/>
  <c r="AT744" i="1"/>
  <c r="AU744" i="1"/>
  <c r="AT745" i="1"/>
  <c r="AU745" i="1"/>
  <c r="AT746" i="1"/>
  <c r="AU746" i="1"/>
  <c r="AT767" i="1"/>
  <c r="AU767" i="1"/>
  <c r="AT768" i="1"/>
  <c r="AU768" i="1"/>
  <c r="AT769" i="1"/>
  <c r="AU769" i="1"/>
  <c r="AT770" i="1"/>
  <c r="AU770" i="1"/>
  <c r="AT771" i="1"/>
  <c r="AU771" i="1"/>
  <c r="AT772" i="1"/>
  <c r="AU772" i="1"/>
  <c r="AT773" i="1"/>
  <c r="AU773" i="1"/>
  <c r="AT774" i="1"/>
  <c r="AU774" i="1"/>
  <c r="AT775" i="1"/>
  <c r="AU775" i="1"/>
  <c r="AT776" i="1"/>
  <c r="AU776" i="1"/>
  <c r="AT777" i="1"/>
  <c r="AU777" i="1"/>
  <c r="AT800" i="1"/>
  <c r="AU800" i="1"/>
  <c r="AT801" i="1"/>
  <c r="AU801" i="1"/>
  <c r="AT806" i="1"/>
  <c r="AU806" i="1"/>
  <c r="AT807" i="1"/>
  <c r="AU807" i="1"/>
  <c r="AT808" i="1"/>
  <c r="AU808" i="1"/>
  <c r="AT809" i="1"/>
  <c r="AU809" i="1"/>
  <c r="AT810" i="1"/>
  <c r="AU810" i="1"/>
  <c r="AT827" i="1"/>
  <c r="AU827" i="1"/>
  <c r="AT828" i="1"/>
  <c r="AU828" i="1"/>
  <c r="AT829" i="1"/>
  <c r="AU829" i="1"/>
  <c r="AT830" i="1"/>
  <c r="AU830" i="1"/>
  <c r="AT831" i="1"/>
  <c r="AU831" i="1"/>
  <c r="AT832" i="1"/>
  <c r="AU832" i="1"/>
  <c r="AT833" i="1"/>
  <c r="AU833" i="1"/>
  <c r="AT834" i="1"/>
  <c r="AU834" i="1"/>
  <c r="AT835" i="1"/>
  <c r="AU835" i="1"/>
  <c r="AT836" i="1"/>
  <c r="AU836" i="1"/>
  <c r="AT837" i="1"/>
  <c r="AU837" i="1"/>
  <c r="AT838" i="1"/>
  <c r="AU838" i="1"/>
  <c r="AT839" i="1"/>
  <c r="AU839" i="1"/>
  <c r="AT840" i="1"/>
  <c r="AU840" i="1"/>
  <c r="AT841" i="1"/>
  <c r="AU841" i="1"/>
  <c r="AT845" i="1"/>
  <c r="AU845" i="1"/>
  <c r="AT846" i="1"/>
  <c r="AU846" i="1"/>
  <c r="AT847" i="1"/>
  <c r="AU847" i="1"/>
  <c r="AT848" i="1"/>
  <c r="AU848" i="1"/>
  <c r="AT849" i="1"/>
  <c r="AU849" i="1"/>
  <c r="AT850" i="1"/>
  <c r="AU850" i="1"/>
  <c r="AT851" i="1"/>
  <c r="AU851" i="1"/>
  <c r="AT852" i="1"/>
  <c r="AU852" i="1"/>
  <c r="AT853" i="1"/>
  <c r="AU853" i="1"/>
  <c r="AT854" i="1"/>
  <c r="AU854" i="1"/>
  <c r="AT855" i="1"/>
  <c r="AU855" i="1"/>
  <c r="AT856" i="1"/>
  <c r="AU856" i="1"/>
  <c r="AT857" i="1"/>
  <c r="AU857" i="1"/>
  <c r="AT858" i="1"/>
  <c r="AU858" i="1"/>
  <c r="AT859" i="1"/>
  <c r="AU859" i="1"/>
  <c r="AT860" i="1"/>
  <c r="AU860" i="1"/>
  <c r="AT861" i="1"/>
  <c r="AU861" i="1"/>
  <c r="AT862" i="1"/>
  <c r="AU862" i="1"/>
  <c r="AT863" i="1"/>
  <c r="AU863" i="1"/>
  <c r="AT864" i="1"/>
  <c r="AU864" i="1"/>
  <c r="AT865" i="1"/>
  <c r="AU865" i="1"/>
  <c r="AT869" i="1"/>
  <c r="AU869" i="1"/>
  <c r="AT870" i="1"/>
  <c r="AU870" i="1"/>
  <c r="AT871" i="1"/>
  <c r="AU871" i="1"/>
  <c r="AT872" i="1"/>
  <c r="AU872" i="1"/>
  <c r="AT876" i="1"/>
  <c r="AU876" i="1"/>
  <c r="AT877" i="1"/>
  <c r="AU877" i="1"/>
  <c r="AT878" i="1"/>
  <c r="AU878" i="1"/>
  <c r="AT879" i="1"/>
  <c r="AU879" i="1"/>
  <c r="AT880" i="1"/>
  <c r="AU880" i="1"/>
  <c r="AT881" i="1"/>
  <c r="AU881" i="1"/>
  <c r="AT882" i="1"/>
  <c r="AU882" i="1"/>
  <c r="AT883" i="1"/>
  <c r="AU883" i="1"/>
  <c r="AT884" i="1"/>
  <c r="AU884" i="1"/>
  <c r="AT885" i="1"/>
  <c r="AU885" i="1"/>
  <c r="AT886" i="1"/>
  <c r="AU886" i="1"/>
  <c r="AT887" i="1"/>
  <c r="AU887" i="1"/>
  <c r="AT888" i="1"/>
  <c r="AU888" i="1"/>
  <c r="AT889" i="1"/>
  <c r="AU889" i="1"/>
  <c r="AT890" i="1"/>
  <c r="AU890" i="1"/>
  <c r="AT891" i="1"/>
  <c r="AU891" i="1"/>
  <c r="AT892" i="1"/>
  <c r="AU892" i="1"/>
  <c r="AT893" i="1"/>
  <c r="AU893" i="1"/>
  <c r="AT894" i="1"/>
  <c r="AU894" i="1"/>
  <c r="AT895" i="1"/>
  <c r="AU895" i="1"/>
  <c r="AT896" i="1"/>
  <c r="AU896" i="1"/>
  <c r="AT897" i="1"/>
  <c r="AU897" i="1"/>
  <c r="AT898" i="1"/>
  <c r="AU898" i="1"/>
  <c r="AT899" i="1"/>
  <c r="AU899" i="1"/>
  <c r="AT900" i="1"/>
  <c r="AU900" i="1"/>
  <c r="AT901" i="1"/>
  <c r="AU901" i="1"/>
  <c r="AT902" i="1"/>
  <c r="AU902" i="1"/>
  <c r="AT903" i="1"/>
  <c r="AU903" i="1"/>
  <c r="AT904" i="1"/>
  <c r="AU904" i="1"/>
  <c r="AT905" i="1"/>
  <c r="AU905" i="1"/>
  <c r="AT906" i="1"/>
  <c r="AU906" i="1"/>
  <c r="AT907" i="1"/>
  <c r="AU907" i="1"/>
  <c r="AT908" i="1"/>
  <c r="AU908" i="1"/>
  <c r="AT909" i="1"/>
  <c r="AU909" i="1"/>
  <c r="AT910" i="1"/>
  <c r="AU910" i="1"/>
  <c r="AT911" i="1"/>
  <c r="AU911" i="1"/>
  <c r="AT912" i="1"/>
  <c r="AU912" i="1"/>
  <c r="AT913" i="1"/>
  <c r="AU913" i="1"/>
  <c r="AT914" i="1"/>
  <c r="AU914" i="1"/>
  <c r="AT915" i="1"/>
  <c r="AU915" i="1"/>
  <c r="AT916" i="1"/>
  <c r="AU916" i="1"/>
  <c r="AT917" i="1"/>
  <c r="AU917" i="1"/>
  <c r="AT918" i="1"/>
  <c r="AU918" i="1"/>
  <c r="AT919" i="1"/>
  <c r="AU919" i="1"/>
  <c r="AT920" i="1"/>
  <c r="AU920" i="1"/>
  <c r="AT921" i="1"/>
  <c r="AU921" i="1"/>
  <c r="AT922" i="1"/>
  <c r="AU922" i="1"/>
  <c r="AT923" i="1"/>
  <c r="AU923" i="1"/>
  <c r="AT924" i="1"/>
  <c r="AU924" i="1"/>
  <c r="AT925" i="1"/>
  <c r="AU925" i="1"/>
  <c r="AT926" i="1"/>
  <c r="AU926" i="1"/>
  <c r="AT927" i="1"/>
  <c r="AU927" i="1"/>
  <c r="AT928" i="1"/>
  <c r="AU928" i="1"/>
  <c r="AT929" i="1"/>
  <c r="AU929" i="1"/>
  <c r="AT930" i="1"/>
  <c r="AU930" i="1"/>
  <c r="AT931" i="1"/>
  <c r="AU931" i="1"/>
  <c r="AT932" i="1"/>
  <c r="AU932" i="1"/>
  <c r="AT933" i="1"/>
  <c r="AU933" i="1"/>
  <c r="AT934" i="1"/>
  <c r="AU934" i="1"/>
  <c r="AT935" i="1"/>
  <c r="AU935" i="1"/>
  <c r="AT936" i="1"/>
  <c r="AU936" i="1"/>
  <c r="AT937" i="1"/>
  <c r="AU937" i="1"/>
  <c r="AT169" i="1"/>
  <c r="AU169" i="1"/>
  <c r="AT156" i="1"/>
  <c r="AU156" i="1"/>
  <c r="AT157" i="1"/>
  <c r="AU157" i="1"/>
  <c r="AT158" i="1"/>
  <c r="AU158" i="1"/>
  <c r="AT159" i="1"/>
  <c r="AU159" i="1"/>
  <c r="AT160" i="1"/>
  <c r="AU160" i="1"/>
  <c r="AT161" i="1"/>
  <c r="AU161" i="1"/>
  <c r="AT162" i="1"/>
  <c r="AU162" i="1"/>
  <c r="AT163" i="1"/>
  <c r="AU163" i="1"/>
  <c r="AT164" i="1"/>
  <c r="AU164" i="1"/>
  <c r="AT165" i="1"/>
  <c r="AU165" i="1"/>
  <c r="AT166" i="1"/>
  <c r="AU166" i="1"/>
  <c r="AT167" i="1"/>
  <c r="AU167" i="1"/>
  <c r="AT168" i="1"/>
  <c r="AU168" i="1"/>
  <c r="AU134" i="1" l="1"/>
  <c r="AT134" i="1"/>
  <c r="AU132" i="1"/>
  <c r="AT132" i="1"/>
  <c r="AU133" i="1"/>
  <c r="AT133" i="1"/>
  <c r="AU131" i="1"/>
  <c r="AT131" i="1"/>
  <c r="AT129" i="1" l="1"/>
  <c r="AU129" i="1"/>
  <c r="AT130" i="1"/>
  <c r="AU130" i="1"/>
  <c r="AT136" i="1"/>
  <c r="AU136" i="1"/>
  <c r="AT137" i="1"/>
  <c r="AU137" i="1"/>
  <c r="AT138" i="1"/>
  <c r="AU138" i="1"/>
  <c r="AT139" i="1"/>
  <c r="AU139" i="1"/>
  <c r="AT140" i="1"/>
  <c r="AU140" i="1"/>
  <c r="AT141" i="1"/>
  <c r="AU141" i="1"/>
  <c r="AT142" i="1"/>
  <c r="AU142" i="1"/>
  <c r="AT128" i="1" l="1"/>
  <c r="AU128" i="1"/>
  <c r="AT98" i="1" l="1"/>
  <c r="AU98" i="1"/>
  <c r="AT99" i="1"/>
  <c r="AU99" i="1"/>
  <c r="AT100" i="1"/>
  <c r="AU100" i="1"/>
  <c r="AT101" i="1"/>
  <c r="AU101" i="1"/>
  <c r="AT102" i="1"/>
  <c r="AU102" i="1"/>
  <c r="AT103" i="1"/>
  <c r="AU103" i="1"/>
  <c r="AT104" i="1"/>
  <c r="AU104" i="1"/>
  <c r="AT105" i="1"/>
  <c r="AU105" i="1"/>
  <c r="AT106" i="1"/>
  <c r="AU106" i="1"/>
  <c r="AT107" i="1"/>
  <c r="AU107" i="1"/>
  <c r="AT108" i="1"/>
  <c r="AU108" i="1"/>
  <c r="AT109" i="1"/>
  <c r="AU109" i="1"/>
  <c r="AT110" i="1"/>
  <c r="AU110" i="1"/>
  <c r="AT111" i="1"/>
  <c r="AU111" i="1"/>
  <c r="AT112" i="1"/>
  <c r="AU112" i="1"/>
  <c r="AT113" i="1"/>
  <c r="AU113" i="1"/>
  <c r="AT114" i="1"/>
  <c r="AU114" i="1"/>
  <c r="AT115" i="1"/>
  <c r="AU115" i="1"/>
  <c r="AT116" i="1"/>
  <c r="AU116" i="1"/>
  <c r="AT117" i="1"/>
  <c r="AU117" i="1"/>
  <c r="AT118" i="1"/>
  <c r="AU118" i="1"/>
  <c r="AT119" i="1"/>
  <c r="AU119" i="1"/>
  <c r="AT120" i="1"/>
  <c r="AU120" i="1"/>
  <c r="AT121" i="1"/>
  <c r="AU121" i="1"/>
  <c r="AT122" i="1"/>
  <c r="AU122" i="1"/>
  <c r="AT123" i="1"/>
  <c r="AU123" i="1"/>
  <c r="AT124" i="1"/>
  <c r="AU124" i="1"/>
  <c r="AT125" i="1"/>
  <c r="AU125" i="1"/>
  <c r="AT126" i="1"/>
  <c r="AU126" i="1"/>
  <c r="AT127" i="1"/>
  <c r="AU127" i="1"/>
  <c r="AT143" i="1"/>
  <c r="AU143" i="1"/>
  <c r="AT144" i="1"/>
  <c r="AU144" i="1"/>
  <c r="AT145" i="1"/>
  <c r="AU145" i="1"/>
  <c r="AT146" i="1"/>
  <c r="AU146" i="1"/>
  <c r="AT147" i="1"/>
  <c r="AU147" i="1"/>
  <c r="AT148" i="1"/>
  <c r="AU148" i="1"/>
  <c r="AT149" i="1"/>
  <c r="AU149" i="1"/>
  <c r="AT150" i="1"/>
  <c r="AU150" i="1"/>
  <c r="AT151" i="1"/>
  <c r="AU151" i="1"/>
  <c r="AT152" i="1"/>
  <c r="AU152" i="1"/>
  <c r="AT153" i="1"/>
  <c r="AU153" i="1"/>
  <c r="AT154" i="1"/>
  <c r="AU154" i="1"/>
  <c r="AT155" i="1"/>
  <c r="AU155" i="1"/>
  <c r="AU97" i="1"/>
  <c r="AT97" i="1"/>
  <c r="AU91" i="1" l="1"/>
  <c r="J16" i="10" l="1"/>
  <c r="F16" i="10"/>
  <c r="D16" i="10"/>
  <c r="F13" i="10"/>
  <c r="E13" i="10"/>
  <c r="D13" i="10"/>
  <c r="B13" i="10"/>
  <c r="E10" i="10"/>
  <c r="C10" i="10"/>
  <c r="B10" i="10"/>
  <c r="K7" i="10"/>
  <c r="D7" i="10"/>
  <c r="A7" i="10"/>
  <c r="AT27" i="1" l="1"/>
  <c r="AU27" i="1"/>
  <c r="AT28" i="1"/>
  <c r="AU28" i="1"/>
  <c r="AT29" i="1"/>
  <c r="AU29" i="1"/>
  <c r="AT30" i="1"/>
  <c r="AU30" i="1"/>
  <c r="AT31" i="1"/>
  <c r="AU31" i="1"/>
  <c r="AT32" i="1"/>
  <c r="AU32" i="1"/>
  <c r="AT33" i="1"/>
  <c r="AU33" i="1"/>
  <c r="AT34" i="1"/>
  <c r="AU34" i="1"/>
  <c r="AT35" i="1"/>
  <c r="AU35" i="1"/>
  <c r="AT36" i="1"/>
  <c r="AU36" i="1"/>
  <c r="AT37" i="1"/>
  <c r="AU37" i="1"/>
  <c r="AT38" i="1"/>
  <c r="AU38" i="1"/>
  <c r="AT39" i="1"/>
  <c r="AU39" i="1"/>
  <c r="AT40" i="1"/>
  <c r="AU40" i="1"/>
  <c r="AT41" i="1"/>
  <c r="AU41" i="1"/>
  <c r="AT42" i="1"/>
  <c r="AU42" i="1"/>
  <c r="AT43" i="1"/>
  <c r="AU43" i="1"/>
  <c r="AT44" i="1"/>
  <c r="AU44" i="1"/>
  <c r="AT45" i="1"/>
  <c r="AU45" i="1"/>
  <c r="AT46" i="1"/>
  <c r="AU46" i="1"/>
  <c r="AT47" i="1"/>
  <c r="AU47" i="1"/>
  <c r="AT48" i="1"/>
  <c r="AU48" i="1"/>
  <c r="AT49" i="1"/>
  <c r="AU49" i="1"/>
  <c r="AT50" i="1"/>
  <c r="AU50" i="1"/>
  <c r="AT51" i="1"/>
  <c r="AU51" i="1"/>
  <c r="AT52" i="1"/>
  <c r="AU52" i="1"/>
  <c r="AT53" i="1"/>
  <c r="AU53" i="1"/>
  <c r="AT54" i="1"/>
  <c r="AU54" i="1"/>
  <c r="AT55" i="1"/>
  <c r="AU55" i="1"/>
  <c r="AT56" i="1"/>
  <c r="AU56" i="1"/>
  <c r="AT57" i="1"/>
  <c r="AU57" i="1"/>
  <c r="AT58" i="1"/>
  <c r="AU58" i="1"/>
  <c r="AT59" i="1"/>
  <c r="AU59" i="1"/>
  <c r="AT60" i="1"/>
  <c r="AU60" i="1"/>
  <c r="AT61" i="1"/>
  <c r="AU61" i="1"/>
  <c r="AT62" i="1"/>
  <c r="AU62" i="1"/>
  <c r="AT63" i="1"/>
  <c r="AU63" i="1"/>
  <c r="AT64" i="1"/>
  <c r="AU64" i="1"/>
  <c r="AT65" i="1"/>
  <c r="AU65" i="1"/>
  <c r="AT66" i="1"/>
  <c r="AU66" i="1"/>
  <c r="AT67" i="1"/>
  <c r="AU67" i="1"/>
  <c r="AT68" i="1"/>
  <c r="AU68" i="1"/>
  <c r="AT69" i="1"/>
  <c r="AU69" i="1"/>
  <c r="AT70" i="1"/>
  <c r="AU70" i="1"/>
  <c r="AT71" i="1"/>
  <c r="AU71" i="1"/>
  <c r="AT72" i="1"/>
  <c r="AU72" i="1"/>
  <c r="AT73" i="1"/>
  <c r="AU73" i="1"/>
  <c r="AT74" i="1"/>
  <c r="AU74" i="1"/>
  <c r="AT75" i="1"/>
  <c r="AU75" i="1"/>
  <c r="AT76" i="1"/>
  <c r="AU76" i="1"/>
  <c r="AT77" i="1"/>
  <c r="AU77" i="1"/>
  <c r="AT78" i="1"/>
  <c r="AU78" i="1"/>
  <c r="AT79" i="1"/>
  <c r="AU79" i="1"/>
  <c r="AT80" i="1"/>
  <c r="AU80" i="1"/>
  <c r="AT81" i="1"/>
  <c r="AU81" i="1"/>
  <c r="AT82" i="1"/>
  <c r="AU82" i="1"/>
  <c r="AT83" i="1"/>
  <c r="AU83" i="1"/>
  <c r="AT84" i="1"/>
  <c r="AU84" i="1"/>
  <c r="AT85" i="1"/>
  <c r="AU85" i="1"/>
  <c r="AT86" i="1"/>
  <c r="AU86" i="1"/>
  <c r="AT87" i="1"/>
  <c r="AU87" i="1"/>
  <c r="AT88" i="1"/>
  <c r="AU88" i="1"/>
  <c r="AT89" i="1"/>
  <c r="AU89" i="1"/>
  <c r="AT90" i="1"/>
  <c r="AU90" i="1"/>
  <c r="AT92" i="1"/>
  <c r="AU92" i="1"/>
  <c r="AT93" i="1"/>
  <c r="AU93" i="1"/>
  <c r="AT94" i="1"/>
  <c r="AU94" i="1"/>
  <c r="AT95" i="1"/>
  <c r="AU95" i="1"/>
  <c r="AT96" i="1"/>
  <c r="AU96" i="1"/>
  <c r="T114" i="44" l="1"/>
  <c r="AK20" i="11" l="1"/>
  <c r="AK18" i="1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U232" i="29" l="1"/>
  <c r="AT232" i="29"/>
  <c r="AU236" i="29"/>
  <c r="AT236" i="29"/>
  <c r="AU228" i="29" l="1"/>
  <c r="AT228" i="29"/>
  <c r="AU220" i="29"/>
  <c r="AT220" i="29"/>
  <c r="AU217" i="29"/>
  <c r="AT217" i="29"/>
  <c r="AU216" i="29"/>
  <c r="AT216" i="29"/>
  <c r="AU215" i="29"/>
  <c r="AT215" i="29"/>
  <c r="AT204" i="29"/>
  <c r="AS204" i="29"/>
  <c r="AT203" i="29"/>
  <c r="AS203" i="29"/>
  <c r="AT202" i="29"/>
  <c r="AS202" i="29"/>
  <c r="AT196" i="29"/>
  <c r="AS196" i="29"/>
  <c r="AT195" i="29"/>
  <c r="AS195" i="29"/>
  <c r="AT194" i="29"/>
  <c r="AS194" i="29"/>
  <c r="AT192" i="29"/>
  <c r="AS192" i="29"/>
  <c r="AT191" i="29"/>
  <c r="AS191" i="29"/>
  <c r="AT190" i="29"/>
  <c r="AS190" i="29"/>
  <c r="AT188" i="29"/>
  <c r="AS188" i="29"/>
  <c r="AT187" i="29"/>
  <c r="AS187" i="29"/>
  <c r="AT184" i="29"/>
  <c r="AS184" i="29"/>
  <c r="AT183" i="29"/>
  <c r="AS183" i="29"/>
  <c r="AT182" i="29"/>
  <c r="AS182" i="29"/>
  <c r="AT180" i="29"/>
  <c r="AS180" i="29"/>
  <c r="AT179" i="29"/>
  <c r="AS179" i="29"/>
  <c r="AT178" i="29"/>
  <c r="AS178" i="29"/>
  <c r="AT175" i="29"/>
  <c r="AS175" i="29"/>
  <c r="AU125" i="29"/>
  <c r="AT125" i="29"/>
  <c r="T97" i="44" l="1"/>
  <c r="AR21" i="55" l="1"/>
  <c r="AT158" i="70"/>
  <c r="AS158" i="70"/>
  <c r="AT157" i="70"/>
  <c r="AS157" i="70"/>
  <c r="AT156" i="70"/>
  <c r="AS156" i="70"/>
  <c r="AT155" i="70"/>
  <c r="AS155" i="70"/>
  <c r="AT154" i="70"/>
  <c r="AS154" i="70"/>
  <c r="AT285" i="72"/>
  <c r="AS285" i="72"/>
  <c r="AT284" i="72"/>
  <c r="AS284" i="72"/>
  <c r="AT283" i="72"/>
  <c r="AS283" i="72"/>
  <c r="AT282" i="72"/>
  <c r="AS282" i="72"/>
  <c r="AT280" i="72"/>
  <c r="AS280" i="72"/>
  <c r="AT279" i="72"/>
  <c r="AS279" i="72"/>
  <c r="AT278" i="72"/>
  <c r="AS278" i="72"/>
  <c r="AT277" i="72"/>
  <c r="AS277" i="72"/>
  <c r="AT263" i="72"/>
  <c r="AS263" i="72"/>
  <c r="AT262" i="72"/>
  <c r="AS262" i="72"/>
  <c r="AT261" i="72"/>
  <c r="AS261" i="72"/>
  <c r="AT260" i="72"/>
  <c r="AS260" i="72"/>
  <c r="AG7" i="12" l="1"/>
  <c r="AH7" i="12" s="1"/>
  <c r="AG8" i="12"/>
  <c r="AH8" i="12"/>
  <c r="AG9" i="12"/>
  <c r="AH9" i="12"/>
  <c r="AG10" i="12"/>
  <c r="AH10" i="12" s="1"/>
  <c r="AG11" i="12"/>
  <c r="AH11" i="12" s="1"/>
  <c r="AG12" i="12"/>
  <c r="AH12" i="12" s="1"/>
  <c r="AG13" i="12"/>
  <c r="AH13" i="12" s="1"/>
  <c r="AH14" i="12"/>
  <c r="AG15" i="12"/>
  <c r="AH15" i="12" s="1"/>
  <c r="AG16" i="12"/>
  <c r="AH16" i="12" s="1"/>
  <c r="AQ25" i="12"/>
  <c r="AR23" i="12"/>
  <c r="AR22" i="12"/>
  <c r="AR21" i="12"/>
  <c r="AR20" i="12"/>
  <c r="AR19" i="12"/>
  <c r="AR18" i="12"/>
  <c r="AR17" i="12"/>
  <c r="AR16" i="12"/>
  <c r="AR15" i="12"/>
  <c r="AR14" i="12"/>
  <c r="AR13" i="12"/>
  <c r="AR12" i="12"/>
  <c r="AR11" i="12"/>
  <c r="AR10" i="12"/>
  <c r="AR9" i="12"/>
  <c r="AR8" i="12"/>
  <c r="AR7" i="12"/>
  <c r="AU26" i="1" l="1"/>
  <c r="AT26" i="1"/>
  <c r="Z17" i="12" l="1"/>
  <c r="Z18" i="12"/>
  <c r="Z19" i="12"/>
  <c r="Z20" i="12"/>
  <c r="Z21" i="12"/>
  <c r="Z22" i="12"/>
  <c r="Z23" i="12"/>
  <c r="Z24" i="12"/>
  <c r="Z8" i="12" l="1"/>
  <c r="Z9" i="12"/>
  <c r="Z10" i="12"/>
  <c r="Z11" i="12"/>
  <c r="Z12" i="12"/>
  <c r="Z13" i="12"/>
  <c r="Z14" i="12"/>
  <c r="Z15" i="12"/>
  <c r="Z16" i="12"/>
  <c r="Z7" i="12"/>
  <c r="AE25" i="12" l="1"/>
  <c r="AF25" i="12"/>
  <c r="B71" i="7" l="1"/>
  <c r="B103" i="7"/>
  <c r="B87" i="7"/>
  <c r="AP24" i="12" l="1"/>
  <c r="AR24" i="12" s="1"/>
  <c r="AG24" i="12"/>
  <c r="AH24" i="12" s="1"/>
  <c r="AJ24" i="12" s="1"/>
  <c r="AG23" i="12"/>
  <c r="AH23" i="12" s="1"/>
  <c r="AJ23" i="12" s="1"/>
  <c r="AG22" i="12"/>
  <c r="AH22" i="12" s="1"/>
  <c r="AJ22" i="12" s="1"/>
  <c r="AG21" i="12"/>
  <c r="AH21" i="12" s="1"/>
  <c r="AJ21" i="12" s="1"/>
  <c r="AG20" i="12"/>
  <c r="AH20" i="12" s="1"/>
  <c r="AJ20" i="12" s="1"/>
  <c r="AG19" i="12"/>
  <c r="AH19" i="12" s="1"/>
  <c r="AJ19" i="12" s="1"/>
  <c r="AG18" i="12"/>
  <c r="AH18" i="12" s="1"/>
  <c r="AJ18" i="12" s="1"/>
  <c r="AG17" i="12"/>
  <c r="AH17" i="12" s="1"/>
  <c r="AJ17" i="12" s="1"/>
  <c r="AJ16" i="12"/>
  <c r="AJ15" i="12"/>
  <c r="AJ14" i="12"/>
  <c r="AJ13" i="12"/>
  <c r="AJ12" i="12"/>
  <c r="AJ11" i="12"/>
  <c r="AJ10" i="12"/>
  <c r="AJ9" i="12"/>
  <c r="AJ8" i="12"/>
  <c r="AP25" i="12" l="1"/>
  <c r="AG25" i="12"/>
  <c r="AR25" i="12"/>
  <c r="AH25" i="12" l="1"/>
  <c r="AJ7" i="12"/>
  <c r="AJ25" i="12" s="1"/>
  <c r="T102" i="44" l="1"/>
  <c r="T101" i="44"/>
  <c r="T100" i="44"/>
  <c r="T95" i="44"/>
  <c r="T94" i="44"/>
  <c r="T93" i="44"/>
  <c r="T92" i="44"/>
  <c r="T91" i="44"/>
  <c r="T90" i="44"/>
  <c r="T89" i="44"/>
  <c r="T88" i="44"/>
  <c r="T87" i="44"/>
  <c r="T86" i="44"/>
  <c r="T85" i="44"/>
  <c r="T84" i="44"/>
  <c r="T83" i="44"/>
  <c r="T82" i="44"/>
  <c r="T80" i="44"/>
  <c r="T78" i="44"/>
  <c r="T77" i="44"/>
  <c r="T76" i="44"/>
  <c r="T75" i="44"/>
  <c r="T74" i="44"/>
  <c r="T73" i="44"/>
  <c r="T72" i="44"/>
  <c r="T70" i="44"/>
  <c r="T68" i="44"/>
  <c r="T67" i="44"/>
  <c r="T66" i="44"/>
  <c r="T65" i="44"/>
  <c r="T64" i="44"/>
  <c r="T63" i="44"/>
  <c r="T62" i="44"/>
  <c r="T60" i="44"/>
  <c r="T59" i="44"/>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D67" i="7"/>
  <c r="C67" i="7"/>
  <c r="H118" i="6"/>
  <c r="D118" i="6"/>
  <c r="C118" i="6"/>
  <c r="B95" i="6"/>
  <c r="B71" i="6"/>
  <c r="D67" i="6"/>
  <c r="C67" i="6"/>
  <c r="H118" i="5"/>
  <c r="D118" i="5"/>
  <c r="C118" i="5"/>
  <c r="B71" i="5"/>
  <c r="L18" i="10"/>
  <c r="L9" i="10"/>
  <c r="J3" i="10"/>
  <c r="AB1" i="10"/>
  <c r="AC1" i="10" s="1"/>
  <c r="J13" i="10" s="1"/>
  <c r="K5" i="1"/>
  <c r="N2" i="14" l="1"/>
  <c r="N2" i="7"/>
  <c r="N2" i="6"/>
  <c r="N2" i="5"/>
  <c r="H94" i="6"/>
  <c r="H102" i="7"/>
  <c r="H67" i="14"/>
  <c r="H70" i="5"/>
  <c r="H67" i="5" s="1"/>
  <c r="H70" i="6" l="1"/>
  <c r="H67" i="6" s="1"/>
  <c r="H86" i="7"/>
  <c r="H70" i="7" l="1"/>
  <c r="H6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E6" authorId="0" shapeId="0" xr:uid="{B4FA42D2-D02C-4914-A674-527ECC47E06B}">
      <text>
        <r>
          <rPr>
            <b/>
            <sz val="9"/>
            <color indexed="10"/>
            <rFont val="MS P ゴシック"/>
            <family val="3"/>
            <charset val="128"/>
          </rPr>
          <t>※</t>
        </r>
        <r>
          <rPr>
            <b/>
            <sz val="9"/>
            <color indexed="81"/>
            <rFont val="MS P ゴシック"/>
            <family val="3"/>
            <charset val="128"/>
          </rPr>
          <t>巻芯ﾘｰﾄﾞはすべて200mを前提として計算しています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H2" authorId="0" shapeId="0" xr:uid="{9E2E5B39-3A96-4D3D-859B-6DFA32527790}">
      <text>
        <r>
          <rPr>
            <b/>
            <sz val="9"/>
            <color indexed="81"/>
            <rFont val="MS P ゴシック"/>
            <family val="3"/>
            <charset val="128"/>
          </rPr>
          <t xml:space="preserve">リード付け条件（2025.2.26改訂)
</t>
        </r>
        <r>
          <rPr>
            <b/>
            <strike/>
            <sz val="9"/>
            <color indexed="81"/>
            <rFont val="MS P ゴシック"/>
            <family val="3"/>
            <charset val="128"/>
          </rPr>
          <t>1.#25のMLB</t>
        </r>
        <r>
          <rPr>
            <b/>
            <strike/>
            <sz val="9"/>
            <color indexed="17"/>
            <rFont val="MS P ゴシック"/>
            <family val="3"/>
            <charset val="128"/>
          </rPr>
          <t>（QR66は除外）</t>
        </r>
        <r>
          <rPr>
            <b/>
            <strike/>
            <sz val="9"/>
            <color indexed="81"/>
            <rFont val="MS P ゴシック"/>
            <family val="3"/>
            <charset val="128"/>
          </rPr>
          <t>は</t>
        </r>
        <r>
          <rPr>
            <b/>
            <strike/>
            <sz val="9"/>
            <color indexed="10"/>
            <rFont val="MS P ゴシック"/>
            <family val="3"/>
            <charset val="128"/>
          </rPr>
          <t>巻芯ﾘｰﾄﾞなし</t>
        </r>
        <r>
          <rPr>
            <b/>
            <strike/>
            <sz val="9"/>
            <color indexed="81"/>
            <rFont val="MS P ゴシック"/>
            <family val="3"/>
            <charset val="128"/>
          </rPr>
          <t>（原反の上に原反を巻足し）</t>
        </r>
        <r>
          <rPr>
            <b/>
            <sz val="9"/>
            <color indexed="81"/>
            <rFont val="MS P ゴシック"/>
            <family val="3"/>
            <charset val="128"/>
          </rPr>
          <t xml:space="preserve">
2.#38と#50のMLBマット品の2本巻きは</t>
        </r>
        <r>
          <rPr>
            <b/>
            <sz val="9"/>
            <color indexed="10"/>
            <rFont val="MS P ゴシック"/>
            <family val="3"/>
            <charset val="128"/>
          </rPr>
          <t>巻芯ﾘｰﾄﾞなし</t>
        </r>
        <r>
          <rPr>
            <b/>
            <sz val="9"/>
            <color indexed="81"/>
            <rFont val="MS P ゴシック"/>
            <family val="3"/>
            <charset val="128"/>
          </rPr>
          <t>（原反の上に原反を巻足し）
3.#25のMLB</t>
        </r>
        <r>
          <rPr>
            <b/>
            <strike/>
            <sz val="9"/>
            <color indexed="17"/>
            <rFont val="MS P ゴシック"/>
            <family val="3"/>
            <charset val="128"/>
          </rPr>
          <t>（QR66は除外）</t>
        </r>
        <r>
          <rPr>
            <b/>
            <sz val="9"/>
            <color indexed="81"/>
            <rFont val="MS P ゴシック"/>
            <family val="3"/>
            <charset val="128"/>
          </rPr>
          <t>製品は</t>
        </r>
        <r>
          <rPr>
            <b/>
            <sz val="9"/>
            <color indexed="10"/>
            <rFont val="MS P ゴシック"/>
            <family val="3"/>
            <charset val="128"/>
          </rPr>
          <t>巻上ﾘｰﾄﾞ500m</t>
        </r>
        <r>
          <rPr>
            <b/>
            <sz val="9"/>
            <color indexed="81"/>
            <rFont val="MS P ゴシック"/>
            <family val="3"/>
            <charset val="128"/>
          </rPr>
          <t>　※ブツブツ対策
4.ﾒﾀﾙﾐｰCRは</t>
        </r>
        <r>
          <rPr>
            <b/>
            <sz val="9"/>
            <color indexed="10"/>
            <rFont val="MS P ゴシック"/>
            <family val="3"/>
            <charset val="128"/>
          </rPr>
          <t>巻上ﾘｰﾄﾞ1000m</t>
        </r>
        <r>
          <rPr>
            <b/>
            <sz val="9"/>
            <color indexed="81"/>
            <rFont val="MS P ゴシック"/>
            <family val="3"/>
            <charset val="128"/>
          </rPr>
          <t>（蒸着の条件速度まで時間がかかるため）
5.MCLBはすべて</t>
        </r>
        <r>
          <rPr>
            <b/>
            <sz val="9"/>
            <color indexed="10"/>
            <rFont val="MS P ゴシック"/>
            <family val="3"/>
            <charset val="128"/>
          </rPr>
          <t>巻芯ﾘｰﾄﾞ有り</t>
        </r>
        <r>
          <rPr>
            <b/>
            <sz val="9"/>
            <color indexed="81"/>
            <rFont val="MS P ゴシック"/>
            <family val="3"/>
            <charset val="128"/>
          </rPr>
          <t>（ｺｰﾀｰに行くため）
6.#25MLBの8000m巻きは巻返しﾘｰﾄﾞ付け。（巻足しは不可）</t>
        </r>
      </text>
    </comment>
  </commentList>
</comments>
</file>

<file path=xl/sharedStrings.xml><?xml version="1.0" encoding="utf-8"?>
<sst xmlns="http://schemas.openxmlformats.org/spreadsheetml/2006/main" count="54875" uniqueCount="2209">
  <si>
    <t>A</t>
    <phoneticPr fontId="10"/>
  </si>
  <si>
    <t>S4</t>
    <phoneticPr fontId="10"/>
  </si>
  <si>
    <t>ｽﾘｯﾄ</t>
    <phoneticPr fontId="10"/>
  </si>
  <si>
    <t>S</t>
    <phoneticPr fontId="10"/>
  </si>
  <si>
    <t>ﾘﾝﾃｯｸ</t>
    <phoneticPr fontId="10"/>
  </si>
  <si>
    <t>原反ｾｯﾄ</t>
    <rPh sb="0" eb="1">
      <t>ゲン</t>
    </rPh>
    <rPh sb="1" eb="2">
      <t>タン</t>
    </rPh>
    <phoneticPr fontId="10"/>
  </si>
  <si>
    <t>内</t>
    <rPh sb="0" eb="1">
      <t>ウチ</t>
    </rPh>
    <phoneticPr fontId="10"/>
  </si>
  <si>
    <t>合定</t>
    <rPh sb="0" eb="1">
      <t>ゴウ</t>
    </rPh>
    <rPh sb="1" eb="2">
      <t>サダム</t>
    </rPh>
    <phoneticPr fontId="10"/>
  </si>
  <si>
    <t>FWP</t>
    <phoneticPr fontId="10"/>
  </si>
  <si>
    <t>単発</t>
    <rPh sb="0" eb="2">
      <t>タンパツ</t>
    </rPh>
    <phoneticPr fontId="10"/>
  </si>
  <si>
    <t>TAF起因</t>
    <rPh sb="3" eb="5">
      <t>キイン</t>
    </rPh>
    <phoneticPr fontId="10"/>
  </si>
  <si>
    <t>B</t>
    <phoneticPr fontId="10"/>
  </si>
  <si>
    <t>S5</t>
    <phoneticPr fontId="10"/>
  </si>
  <si>
    <t>巻返し</t>
    <rPh sb="0" eb="1">
      <t>マ</t>
    </rPh>
    <rPh sb="1" eb="2">
      <t>カエ</t>
    </rPh>
    <phoneticPr fontId="10"/>
  </si>
  <si>
    <t>T</t>
    <phoneticPr fontId="10"/>
  </si>
  <si>
    <t>ﾘﾝﾃｯｸ海外</t>
    <rPh sb="5" eb="7">
      <t>カイガイ</t>
    </rPh>
    <phoneticPr fontId="10"/>
  </si>
  <si>
    <t>製品下ろし</t>
    <rPh sb="0" eb="2">
      <t>セイヒン</t>
    </rPh>
    <rPh sb="2" eb="3">
      <t>オ</t>
    </rPh>
    <phoneticPr fontId="10"/>
  </si>
  <si>
    <t>外</t>
    <rPh sb="0" eb="1">
      <t>ソト</t>
    </rPh>
    <phoneticPr fontId="10"/>
  </si>
  <si>
    <t>合短</t>
    <rPh sb="0" eb="1">
      <t>ゴウ</t>
    </rPh>
    <rPh sb="1" eb="2">
      <t>タン</t>
    </rPh>
    <phoneticPr fontId="10"/>
  </si>
  <si>
    <t>ABS</t>
    <phoneticPr fontId="10"/>
  </si>
  <si>
    <t>密集</t>
    <rPh sb="0" eb="2">
      <t>ミッシュウ</t>
    </rPh>
    <phoneticPr fontId="10"/>
  </si>
  <si>
    <t>原反起因</t>
    <rPh sb="0" eb="2">
      <t>ゲンタン</t>
    </rPh>
    <rPh sb="2" eb="4">
      <t>キイン</t>
    </rPh>
    <phoneticPr fontId="10"/>
  </si>
  <si>
    <t>C</t>
    <phoneticPr fontId="10"/>
  </si>
  <si>
    <t>欠点取</t>
    <rPh sb="0" eb="2">
      <t>ケッテン</t>
    </rPh>
    <rPh sb="2" eb="3">
      <t>ド</t>
    </rPh>
    <phoneticPr fontId="10"/>
  </si>
  <si>
    <t>U</t>
    <phoneticPr fontId="10"/>
  </si>
  <si>
    <t>きもと</t>
    <phoneticPr fontId="10"/>
  </si>
  <si>
    <t>切替</t>
    <rPh sb="0" eb="1">
      <t>キ</t>
    </rPh>
    <rPh sb="1" eb="2">
      <t>カ</t>
    </rPh>
    <phoneticPr fontId="10"/>
  </si>
  <si>
    <t>良短</t>
    <rPh sb="0" eb="1">
      <t>リョウ</t>
    </rPh>
    <rPh sb="1" eb="2">
      <t>タン</t>
    </rPh>
    <phoneticPr fontId="10"/>
  </si>
  <si>
    <t>Sｺｱ</t>
    <phoneticPr fontId="10"/>
  </si>
  <si>
    <t>連続</t>
    <rPh sb="0" eb="2">
      <t>レンゾク</t>
    </rPh>
    <phoneticPr fontId="10"/>
  </si>
  <si>
    <t>不明</t>
    <rPh sb="0" eb="2">
      <t>フメイ</t>
    </rPh>
    <phoneticPr fontId="10"/>
  </si>
  <si>
    <t>D</t>
    <phoneticPr fontId="10"/>
  </si>
  <si>
    <t>改装</t>
    <rPh sb="0" eb="2">
      <t>カイソウ</t>
    </rPh>
    <phoneticPr fontId="10"/>
  </si>
  <si>
    <t>X</t>
    <phoneticPr fontId="10"/>
  </si>
  <si>
    <t>新ﾀｯｸ化成</t>
    <rPh sb="0" eb="1">
      <t>シン</t>
    </rPh>
    <rPh sb="4" eb="6">
      <t>カセイ</t>
    </rPh>
    <phoneticPr fontId="10"/>
  </si>
  <si>
    <t>幅替え</t>
    <rPh sb="0" eb="1">
      <t>ハバ</t>
    </rPh>
    <rPh sb="1" eb="2">
      <t>カ</t>
    </rPh>
    <phoneticPr fontId="10"/>
  </si>
  <si>
    <t>保留</t>
    <rPh sb="0" eb="2">
      <t>ホリュウ</t>
    </rPh>
    <phoneticPr fontId="10"/>
  </si>
  <si>
    <t>Mｺｱ</t>
    <phoneticPr fontId="10"/>
  </si>
  <si>
    <t>ﾋﾟｯﾁ</t>
    <phoneticPr fontId="10"/>
  </si>
  <si>
    <t>ﾘｰﾄﾞ作成</t>
    <rPh sb="4" eb="6">
      <t>サクセイ</t>
    </rPh>
    <phoneticPr fontId="10"/>
  </si>
  <si>
    <t>ﾏﾙｳ接着</t>
    <rPh sb="3" eb="5">
      <t>セッチャク</t>
    </rPh>
    <phoneticPr fontId="10"/>
  </si>
  <si>
    <t>その他</t>
    <rPh sb="2" eb="3">
      <t>タ</t>
    </rPh>
    <phoneticPr fontId="10"/>
  </si>
  <si>
    <t>幅方向</t>
    <rPh sb="0" eb="1">
      <t>ハバ</t>
    </rPh>
    <rPh sb="1" eb="3">
      <t>ホウコウ</t>
    </rPh>
    <phoneticPr fontId="10"/>
  </si>
  <si>
    <t>ﾘｰﾄﾞ巻足し</t>
    <rPh sb="4" eb="5">
      <t>マ</t>
    </rPh>
    <rPh sb="5" eb="6">
      <t>タ</t>
    </rPh>
    <phoneticPr fontId="10"/>
  </si>
  <si>
    <t>大阪ｼｰﾘﾝｸﾞ</t>
    <rPh sb="0" eb="2">
      <t>オオサカ</t>
    </rPh>
    <phoneticPr fontId="10"/>
  </si>
  <si>
    <t>品質ﾄﾗﾌﾞﾙ</t>
    <rPh sb="0" eb="2">
      <t>ヒンシツ</t>
    </rPh>
    <phoneticPr fontId="10"/>
  </si>
  <si>
    <t>全面</t>
    <rPh sb="0" eb="2">
      <t>ゼンメン</t>
    </rPh>
    <phoneticPr fontId="10"/>
  </si>
  <si>
    <t>原反巻足し</t>
    <rPh sb="0" eb="2">
      <t>ゲンタン</t>
    </rPh>
    <rPh sb="2" eb="3">
      <t>マ</t>
    </rPh>
    <rPh sb="3" eb="4">
      <t>タ</t>
    </rPh>
    <phoneticPr fontId="10"/>
  </si>
  <si>
    <t>日栄化工</t>
    <rPh sb="0" eb="2">
      <t>ニチエイ</t>
    </rPh>
    <rPh sb="2" eb="3">
      <t>バ</t>
    </rPh>
    <phoneticPr fontId="10"/>
  </si>
  <si>
    <t>設備ﾄﾗﾌﾞﾙ</t>
    <rPh sb="0" eb="2">
      <t>セツビ</t>
    </rPh>
    <phoneticPr fontId="10"/>
  </si>
  <si>
    <t>ｼﾞｸﾞｻﾞｸﾞ</t>
    <phoneticPr fontId="10"/>
  </si>
  <si>
    <t>製品巻足し</t>
    <rPh sb="0" eb="2">
      <t>セイヒン</t>
    </rPh>
    <rPh sb="2" eb="3">
      <t>カン</t>
    </rPh>
    <rPh sb="3" eb="4">
      <t>タ</t>
    </rPh>
    <phoneticPr fontId="10"/>
  </si>
  <si>
    <t>日東豊橋</t>
    <rPh sb="0" eb="2">
      <t>ニットウ</t>
    </rPh>
    <rPh sb="2" eb="4">
      <t>トヨハシ</t>
    </rPh>
    <phoneticPr fontId="10"/>
  </si>
  <si>
    <t>ﾒﾝﾃﾅﾝｽ</t>
    <phoneticPr fontId="10"/>
  </si>
  <si>
    <t>該当無</t>
    <rPh sb="0" eb="2">
      <t>ガイトウ</t>
    </rPh>
    <rPh sb="2" eb="3">
      <t>ナ</t>
    </rPh>
    <phoneticPr fontId="10"/>
  </si>
  <si>
    <t>原反巻返し</t>
    <rPh sb="0" eb="2">
      <t>ゲンタン</t>
    </rPh>
    <rPh sb="2" eb="3">
      <t>マ</t>
    </rPh>
    <rPh sb="3" eb="4">
      <t>カエ</t>
    </rPh>
    <phoneticPr fontId="10"/>
  </si>
  <si>
    <t>東レ岐阜</t>
    <rPh sb="0" eb="1">
      <t>トウ</t>
    </rPh>
    <rPh sb="2" eb="4">
      <t>ギフ</t>
    </rPh>
    <phoneticPr fontId="10"/>
  </si>
  <si>
    <t>S5応援（生産）</t>
    <rPh sb="2" eb="4">
      <t>オウエン</t>
    </rPh>
    <rPh sb="5" eb="7">
      <t>セイサン</t>
    </rPh>
    <phoneticPr fontId="10"/>
  </si>
  <si>
    <t>巻芯ﾘｰﾄﾞ</t>
    <rPh sb="0" eb="1">
      <t>マ</t>
    </rPh>
    <rPh sb="1" eb="2">
      <t>シン</t>
    </rPh>
    <phoneticPr fontId="10"/>
  </si>
  <si>
    <t>王子ﾀｯｸ</t>
    <rPh sb="0" eb="2">
      <t>オウジ</t>
    </rPh>
    <phoneticPr fontId="10"/>
  </si>
  <si>
    <t>片付け</t>
    <rPh sb="0" eb="2">
      <t>カタヅ</t>
    </rPh>
    <phoneticPr fontId="10"/>
  </si>
  <si>
    <t>小野木製袋</t>
    <rPh sb="0" eb="3">
      <t>オノキ</t>
    </rPh>
    <rPh sb="3" eb="4">
      <t>セイ</t>
    </rPh>
    <rPh sb="4" eb="5">
      <t>フクロ</t>
    </rPh>
    <phoneticPr fontId="10"/>
  </si>
  <si>
    <t>廃棄</t>
    <rPh sb="0" eb="2">
      <t>ハイキ</t>
    </rPh>
    <phoneticPr fontId="10"/>
  </si>
  <si>
    <t>日東ｼﾝｺｰ</t>
    <rPh sb="0" eb="2">
      <t>ニットウ</t>
    </rPh>
    <phoneticPr fontId="10"/>
  </si>
  <si>
    <t>安全活動</t>
    <rPh sb="0" eb="2">
      <t>アンゼン</t>
    </rPh>
    <rPh sb="2" eb="4">
      <t>カツドウ</t>
    </rPh>
    <phoneticPr fontId="10"/>
  </si>
  <si>
    <t>検品</t>
    <rPh sb="0" eb="2">
      <t>ケンピン</t>
    </rPh>
    <phoneticPr fontId="10"/>
  </si>
  <si>
    <t>大建工業</t>
    <rPh sb="0" eb="2">
      <t>ダイケン</t>
    </rPh>
    <rPh sb="2" eb="4">
      <t>コウギョウ</t>
    </rPh>
    <phoneticPr fontId="10"/>
  </si>
  <si>
    <t>特殊東海製紙</t>
    <rPh sb="0" eb="2">
      <t>トクシュ</t>
    </rPh>
    <rPh sb="2" eb="4">
      <t>トウカイ</t>
    </rPh>
    <rPh sb="4" eb="6">
      <t>セイシ</t>
    </rPh>
    <phoneticPr fontId="10"/>
  </si>
  <si>
    <t>麗江</t>
    <rPh sb="0" eb="2">
      <t>レイコウ</t>
    </rPh>
    <phoneticPr fontId="10"/>
  </si>
  <si>
    <t>日東電工</t>
    <rPh sb="0" eb="2">
      <t>ニットウ</t>
    </rPh>
    <rPh sb="2" eb="4">
      <t>デンコウ</t>
    </rPh>
    <phoneticPr fontId="10"/>
  </si>
  <si>
    <t>寺岡製作所</t>
    <rPh sb="0" eb="2">
      <t>テラオカ</t>
    </rPh>
    <rPh sb="2" eb="5">
      <t>セイサクショ</t>
    </rPh>
    <phoneticPr fontId="10"/>
  </si>
  <si>
    <t>日精</t>
    <rPh sb="0" eb="2">
      <t>ニッセイ</t>
    </rPh>
    <phoneticPr fontId="10"/>
  </si>
  <si>
    <t>S
西暦
年</t>
    <rPh sb="2" eb="4">
      <t>セイレキ</t>
    </rPh>
    <rPh sb="5" eb="6">
      <t>ネン</t>
    </rPh>
    <phoneticPr fontId="10"/>
  </si>
  <si>
    <t>S
月</t>
    <rPh sb="2" eb="3">
      <t>ツキ</t>
    </rPh>
    <phoneticPr fontId="10"/>
  </si>
  <si>
    <t>S
日</t>
    <rPh sb="2" eb="3">
      <t>ヒ</t>
    </rPh>
    <phoneticPr fontId="10"/>
  </si>
  <si>
    <t>ｽﾘｯﾄ
シフト</t>
    <phoneticPr fontId="10"/>
  </si>
  <si>
    <t>S
当日
NO</t>
    <rPh sb="2" eb="4">
      <t>トウジツ</t>
    </rPh>
    <phoneticPr fontId="10"/>
  </si>
  <si>
    <t>前・後
工程</t>
    <rPh sb="0" eb="1">
      <t>マエ</t>
    </rPh>
    <rPh sb="2" eb="3">
      <t>アト</t>
    </rPh>
    <rPh sb="4" eb="6">
      <t>コウテイ</t>
    </rPh>
    <phoneticPr fontId="10"/>
  </si>
  <si>
    <t>ｽﾘｯﾄ
ﾏｼﾝ</t>
    <phoneticPr fontId="10"/>
  </si>
  <si>
    <t>S
作業
項目</t>
    <rPh sb="2" eb="4">
      <t>サギョウ</t>
    </rPh>
    <rPh sb="5" eb="7">
      <t>コウモク</t>
    </rPh>
    <phoneticPr fontId="10"/>
  </si>
  <si>
    <t>S
T
U</t>
    <phoneticPr fontId="10"/>
  </si>
  <si>
    <t>加工依頼</t>
    <rPh sb="0" eb="2">
      <t>カコウ</t>
    </rPh>
    <rPh sb="2" eb="4">
      <t>イライ</t>
    </rPh>
    <phoneticPr fontId="10"/>
  </si>
  <si>
    <t>通し
NO</t>
    <rPh sb="0" eb="1">
      <t>トオ</t>
    </rPh>
    <phoneticPr fontId="10"/>
  </si>
  <si>
    <t>依頼
数良</t>
    <rPh sb="0" eb="2">
      <t>イライ</t>
    </rPh>
    <rPh sb="3" eb="4">
      <t>スウ</t>
    </rPh>
    <rPh sb="4" eb="5">
      <t>リョウ</t>
    </rPh>
    <phoneticPr fontId="10"/>
  </si>
  <si>
    <t>品　種</t>
    <rPh sb="0" eb="1">
      <t>シナ</t>
    </rPh>
    <rPh sb="2" eb="3">
      <t>タネ</t>
    </rPh>
    <phoneticPr fontId="10"/>
  </si>
  <si>
    <t>ユーザー</t>
    <phoneticPr fontId="10"/>
  </si>
  <si>
    <t>番手</t>
    <rPh sb="0" eb="2">
      <t>バンテ</t>
    </rPh>
    <phoneticPr fontId="10"/>
  </si>
  <si>
    <t>原反
ｔｙｐｅ</t>
    <rPh sb="0" eb="2">
      <t>ゲンタン</t>
    </rPh>
    <phoneticPr fontId="10"/>
  </si>
  <si>
    <t>原反
幅
(mm)</t>
    <rPh sb="0" eb="2">
      <t>ゲンタン</t>
    </rPh>
    <rPh sb="3" eb="4">
      <t>ハバ</t>
    </rPh>
    <phoneticPr fontId="10"/>
  </si>
  <si>
    <t>原反
長さ
(m)</t>
    <rPh sb="0" eb="2">
      <t>ゲンタン</t>
    </rPh>
    <rPh sb="3" eb="4">
      <t>ナガ</t>
    </rPh>
    <phoneticPr fontId="10"/>
  </si>
  <si>
    <t>原反
投入長
(m)</t>
    <rPh sb="0" eb="2">
      <t>ゲンタン</t>
    </rPh>
    <rPh sb="3" eb="5">
      <t>トウニュウ</t>
    </rPh>
    <rPh sb="5" eb="6">
      <t>チョウ</t>
    </rPh>
    <phoneticPr fontId="10"/>
  </si>
  <si>
    <t>製品
仕上幅
(mm)</t>
    <rPh sb="0" eb="2">
      <t>セイヒン</t>
    </rPh>
    <rPh sb="3" eb="5">
      <t>シア</t>
    </rPh>
    <rPh sb="5" eb="6">
      <t>ハバ</t>
    </rPh>
    <phoneticPr fontId="10"/>
  </si>
  <si>
    <t>製品
仕上
幅数
(本)</t>
    <rPh sb="0" eb="2">
      <t>セイヒン</t>
    </rPh>
    <rPh sb="3" eb="5">
      <t>シア</t>
    </rPh>
    <rPh sb="6" eb="7">
      <t>ハバ</t>
    </rPh>
    <rPh sb="7" eb="8">
      <t>スウ</t>
    </rPh>
    <rPh sb="10" eb="11">
      <t>ホン</t>
    </rPh>
    <phoneticPr fontId="10"/>
  </si>
  <si>
    <t>製品
仕様長
(m)</t>
    <rPh sb="0" eb="2">
      <t>セイヒン</t>
    </rPh>
    <rPh sb="3" eb="5">
      <t>シヨウ</t>
    </rPh>
    <rPh sb="5" eb="6">
      <t>チョウ</t>
    </rPh>
    <phoneticPr fontId="10"/>
  </si>
  <si>
    <t>製品
仕様
長数
(本)</t>
    <rPh sb="0" eb="2">
      <t>セイヒン</t>
    </rPh>
    <rPh sb="3" eb="5">
      <t>シヨウ</t>
    </rPh>
    <rPh sb="6" eb="7">
      <t>チョウ</t>
    </rPh>
    <rPh sb="7" eb="8">
      <t>スウ</t>
    </rPh>
    <rPh sb="10" eb="11">
      <t>ホン</t>
    </rPh>
    <phoneticPr fontId="10"/>
  </si>
  <si>
    <t>製品
仕上長
(m)</t>
    <rPh sb="0" eb="2">
      <t>セイヒン</t>
    </rPh>
    <rPh sb="3" eb="5">
      <t>シア</t>
    </rPh>
    <rPh sb="5" eb="6">
      <t>チョウ</t>
    </rPh>
    <phoneticPr fontId="10"/>
  </si>
  <si>
    <t>製品
実績長
(m)</t>
    <rPh sb="0" eb="2">
      <t>セイヒン</t>
    </rPh>
    <rPh sb="3" eb="5">
      <t>ジッセキ</t>
    </rPh>
    <rPh sb="5" eb="6">
      <t>チョウ</t>
    </rPh>
    <phoneticPr fontId="10"/>
  </si>
  <si>
    <t>原反
LOT</t>
    <rPh sb="0" eb="2">
      <t>ゲンタン</t>
    </rPh>
    <phoneticPr fontId="10"/>
  </si>
  <si>
    <t>製品
LOT</t>
    <rPh sb="0" eb="2">
      <t>セイヒン</t>
    </rPh>
    <phoneticPr fontId="10"/>
  </si>
  <si>
    <t>S
加工
開始</t>
    <rPh sb="2" eb="4">
      <t>カコウ</t>
    </rPh>
    <rPh sb="5" eb="7">
      <t>カイシ</t>
    </rPh>
    <phoneticPr fontId="10"/>
  </si>
  <si>
    <t>S
加工
終了</t>
    <rPh sb="2" eb="4">
      <t>カコウ</t>
    </rPh>
    <rPh sb="5" eb="7">
      <t>シュウリョウ</t>
    </rPh>
    <phoneticPr fontId="10"/>
  </si>
  <si>
    <t>S
停機
開始</t>
    <rPh sb="2" eb="4">
      <t>テイキ</t>
    </rPh>
    <rPh sb="5" eb="7">
      <t>カイシ</t>
    </rPh>
    <phoneticPr fontId="10"/>
  </si>
  <si>
    <t>S
停機
終了</t>
    <rPh sb="2" eb="4">
      <t>テイキ</t>
    </rPh>
    <rPh sb="5" eb="7">
      <t>シュウリョウ</t>
    </rPh>
    <phoneticPr fontId="10"/>
  </si>
  <si>
    <t>S
停機
項目</t>
    <rPh sb="2" eb="4">
      <t>テイキ</t>
    </rPh>
    <rPh sb="5" eb="7">
      <t>コウモク</t>
    </rPh>
    <phoneticPr fontId="10"/>
  </si>
  <si>
    <t>S
ｺｰﾄ
面</t>
    <rPh sb="6" eb="7">
      <t>メン</t>
    </rPh>
    <phoneticPr fontId="10"/>
  </si>
  <si>
    <t>S
蒸着
面</t>
    <rPh sb="2" eb="4">
      <t>ジョウチャク</t>
    </rPh>
    <rPh sb="5" eb="6">
      <t>メン</t>
    </rPh>
    <phoneticPr fontId="10"/>
  </si>
  <si>
    <t>S
合否</t>
    <rPh sb="2" eb="4">
      <t>ゴウヒ</t>
    </rPh>
    <phoneticPr fontId="10"/>
  </si>
  <si>
    <t>製品コア
チェック</t>
    <rPh sb="0" eb="2">
      <t>セイヒン</t>
    </rPh>
    <phoneticPr fontId="10"/>
  </si>
  <si>
    <t>巻足しﾘｰﾄﾞ付
製品
ｼﾞｮｲﾝﾄ数</t>
    <rPh sb="0" eb="1">
      <t>マ</t>
    </rPh>
    <rPh sb="1" eb="2">
      <t>タ</t>
    </rPh>
    <rPh sb="7" eb="8">
      <t>ツ</t>
    </rPh>
    <rPh sb="10" eb="11">
      <t xml:space="preserve">
</t>
    </rPh>
    <rPh sb="18" eb="19">
      <t>スウ</t>
    </rPh>
    <phoneticPr fontId="9"/>
  </si>
  <si>
    <t>S特記事項</t>
    <rPh sb="1" eb="3">
      <t>トッキ</t>
    </rPh>
    <rPh sb="3" eb="5">
      <t>ジコウ</t>
    </rPh>
    <phoneticPr fontId="10"/>
  </si>
  <si>
    <t>原反
巻芯
ﾋﾟﾗﾐｯﾄﾞ</t>
    <rPh sb="0" eb="2">
      <t>ゲンタン</t>
    </rPh>
    <rPh sb="3" eb="4">
      <t>マ</t>
    </rPh>
    <rPh sb="4" eb="5">
      <t>シン</t>
    </rPh>
    <phoneticPr fontId="10"/>
  </si>
  <si>
    <t>S不具合
（発生状況）</t>
    <rPh sb="1" eb="4">
      <t>フグアイ</t>
    </rPh>
    <rPh sb="6" eb="8">
      <t>ハッセイ</t>
    </rPh>
    <rPh sb="8" eb="10">
      <t>ジョウキョウ</t>
    </rPh>
    <phoneticPr fontId="10"/>
  </si>
  <si>
    <t>S不具合
（起因）</t>
    <rPh sb="1" eb="4">
      <t>フグアイ</t>
    </rPh>
    <rPh sb="6" eb="8">
      <t>キイン</t>
    </rPh>
    <phoneticPr fontId="10"/>
  </si>
  <si>
    <t>年</t>
    <rPh sb="0" eb="1">
      <t>ネン</t>
    </rPh>
    <phoneticPr fontId="9"/>
  </si>
  <si>
    <t>月</t>
    <rPh sb="0" eb="1">
      <t>ツキ</t>
    </rPh>
    <phoneticPr fontId="9"/>
  </si>
  <si>
    <t>日</t>
    <rPh sb="0" eb="1">
      <t>ヒ</t>
    </rPh>
    <phoneticPr fontId="9"/>
  </si>
  <si>
    <t>内容</t>
    <rPh sb="0" eb="2">
      <t>ナイヨウ</t>
    </rPh>
    <phoneticPr fontId="9"/>
  </si>
  <si>
    <t>不具合内容</t>
    <rPh sb="0" eb="3">
      <t>フグアイ</t>
    </rPh>
    <rPh sb="3" eb="5">
      <t>ナイヨウ</t>
    </rPh>
    <phoneticPr fontId="9"/>
  </si>
  <si>
    <t>備考</t>
    <rPh sb="0" eb="2">
      <t>ビコウ</t>
    </rPh>
    <phoneticPr fontId="9"/>
  </si>
  <si>
    <t>面検台用蛍光灯交換</t>
    <rPh sb="0" eb="1">
      <t>メン</t>
    </rPh>
    <rPh sb="1" eb="2">
      <t>ケン</t>
    </rPh>
    <rPh sb="2" eb="3">
      <t>ダイ</t>
    </rPh>
    <rPh sb="3" eb="4">
      <t>ヨウ</t>
    </rPh>
    <rPh sb="4" eb="7">
      <t>ケイコウトウ</t>
    </rPh>
    <rPh sb="7" eb="9">
      <t>コウカン</t>
    </rPh>
    <phoneticPr fontId="9"/>
  </si>
  <si>
    <t>点灯不具合</t>
    <rPh sb="0" eb="2">
      <t>テントウ</t>
    </rPh>
    <rPh sb="2" eb="5">
      <t>フグアイ</t>
    </rPh>
    <phoneticPr fontId="9"/>
  </si>
  <si>
    <t>上下予備購入（上側廃盤）</t>
    <rPh sb="0" eb="2">
      <t>ジョウゲ</t>
    </rPh>
    <rPh sb="2" eb="4">
      <t>ヨビ</t>
    </rPh>
    <rPh sb="4" eb="6">
      <t>コウニュウ</t>
    </rPh>
    <rPh sb="7" eb="8">
      <t>ウエ</t>
    </rPh>
    <rPh sb="8" eb="9">
      <t>ガワ</t>
    </rPh>
    <rPh sb="9" eb="11">
      <t>ハイバン</t>
    </rPh>
    <phoneticPr fontId="9"/>
  </si>
  <si>
    <t>S4ｺﾞﾑロール交換（Sﾗｯﾌﾟ）</t>
    <rPh sb="8" eb="10">
      <t>コウカン</t>
    </rPh>
    <phoneticPr fontId="9"/>
  </si>
  <si>
    <t>ロール表面劣化、星空欠点</t>
    <rPh sb="3" eb="5">
      <t>ヒョウメン</t>
    </rPh>
    <rPh sb="5" eb="7">
      <t>レッカ</t>
    </rPh>
    <rPh sb="8" eb="10">
      <t>ホシゾラ</t>
    </rPh>
    <rPh sb="10" eb="12">
      <t>ケッテン</t>
    </rPh>
    <phoneticPr fontId="9"/>
  </si>
  <si>
    <t>タイミングベルト、ベアリング交換実施</t>
    <rPh sb="14" eb="16">
      <t>コウカン</t>
    </rPh>
    <rPh sb="16" eb="18">
      <t>ジッシ</t>
    </rPh>
    <phoneticPr fontId="9"/>
  </si>
  <si>
    <t>繰出巻取ﾁｬｯｸﾍﾞｱﾘﾝｸﾞ交換</t>
    <rPh sb="0" eb="1">
      <t>クリ</t>
    </rPh>
    <rPh sb="1" eb="2">
      <t>ダ</t>
    </rPh>
    <rPh sb="2" eb="4">
      <t>マキトリ</t>
    </rPh>
    <rPh sb="15" eb="17">
      <t>コウカン</t>
    </rPh>
    <phoneticPr fontId="9"/>
  </si>
  <si>
    <t>長期使用の為交換</t>
    <rPh sb="0" eb="2">
      <t>チョウキ</t>
    </rPh>
    <rPh sb="2" eb="4">
      <t>シヨウ</t>
    </rPh>
    <rPh sb="5" eb="6">
      <t>タメ</t>
    </rPh>
    <rPh sb="6" eb="8">
      <t>コウカン</t>
    </rPh>
    <phoneticPr fontId="9"/>
  </si>
  <si>
    <t>7008C　CTYNP520309*2　7008　CTYNDBLP5　EA-00826*1</t>
    <phoneticPr fontId="9"/>
  </si>
  <si>
    <t>広幅ﾀｯﾁﾛｰﾙｽﾄｯｷﾝｸﾞ交換</t>
    <rPh sb="0" eb="2">
      <t>ヒロハバ</t>
    </rPh>
    <rPh sb="15" eb="17">
      <t>コウカン</t>
    </rPh>
    <phoneticPr fontId="9"/>
  </si>
  <si>
    <t>#25　MSN EYKｼﾜ入りの為</t>
    <rPh sb="13" eb="14">
      <t>イ</t>
    </rPh>
    <rPh sb="16" eb="17">
      <t>タメ</t>
    </rPh>
    <phoneticPr fontId="9"/>
  </si>
  <si>
    <t>ﾀｯﾁｱｰﾑ固定ﾈｼﾞ交換</t>
    <rPh sb="6" eb="8">
      <t>コテイ</t>
    </rPh>
    <rPh sb="11" eb="13">
      <t>コウカン</t>
    </rPh>
    <phoneticPr fontId="9"/>
  </si>
  <si>
    <t>緩み対策</t>
    <rPh sb="0" eb="1">
      <t>ユル</t>
    </rPh>
    <rPh sb="2" eb="4">
      <t>タイサク</t>
    </rPh>
    <phoneticPr fontId="9"/>
  </si>
  <si>
    <t>紙管切り機丸刃交換</t>
    <rPh sb="0" eb="3">
      <t>シカンキ</t>
    </rPh>
    <rPh sb="4" eb="5">
      <t>キ</t>
    </rPh>
    <rPh sb="5" eb="6">
      <t>マル</t>
    </rPh>
    <rPh sb="6" eb="7">
      <t>ハ</t>
    </rPh>
    <rPh sb="7" eb="9">
      <t>コウカン</t>
    </rPh>
    <phoneticPr fontId="9"/>
  </si>
  <si>
    <t>切れ味低下の為</t>
    <rPh sb="0" eb="1">
      <t>キ</t>
    </rPh>
    <rPh sb="2" eb="3">
      <t>アジ</t>
    </rPh>
    <rPh sb="3" eb="5">
      <t>テイカ</t>
    </rPh>
    <rPh sb="6" eb="7">
      <t>タメ</t>
    </rPh>
    <phoneticPr fontId="9"/>
  </si>
  <si>
    <t>Ｗ側ｼﾜ懸念</t>
    <rPh sb="1" eb="2">
      <t>ガワ</t>
    </rPh>
    <rPh sb="4" eb="6">
      <t>ケネン</t>
    </rPh>
    <phoneticPr fontId="9"/>
  </si>
  <si>
    <t>ｺﾞﾐ取りﾛｰﾙ撤去</t>
    <rPh sb="3" eb="4">
      <t>ト</t>
    </rPh>
    <rPh sb="8" eb="10">
      <t>テッキョ</t>
    </rPh>
    <phoneticPr fontId="9"/>
  </si>
  <si>
    <t>じゃま</t>
    <phoneticPr fontId="9"/>
  </si>
  <si>
    <t>ﾛｰﾙ2本とﾌﾚｰﾑはＣＦ－4の製品ｽﾄｯｶｰ内に置いてあります</t>
    <rPh sb="4" eb="5">
      <t>ホン</t>
    </rPh>
    <rPh sb="16" eb="18">
      <t>セイヒン</t>
    </rPh>
    <rPh sb="23" eb="24">
      <t>ナイ</t>
    </rPh>
    <rPh sb="25" eb="26">
      <t>オ</t>
    </rPh>
    <phoneticPr fontId="9"/>
  </si>
  <si>
    <t>狭幅ﾀｯﾁﾛｰﾙｽﾄｯｷﾝｸﾞ交換</t>
    <rPh sb="0" eb="1">
      <t>キョウ</t>
    </rPh>
    <rPh sb="1" eb="2">
      <t>ハバ</t>
    </rPh>
    <rPh sb="15" eb="17">
      <t>コウカン</t>
    </rPh>
    <phoneticPr fontId="9"/>
  </si>
  <si>
    <t>ﾋﾟﾗﾐｯﾄﾞ対策</t>
    <rPh sb="7" eb="9">
      <t>タイサク</t>
    </rPh>
    <phoneticPr fontId="9"/>
  </si>
  <si>
    <t>ﾙﾐﾗｰEYK　W側ﾋﾟﾗﾐｯﾄﾞ発生2件</t>
    <rPh sb="8" eb="10">
      <t>ｗガワ</t>
    </rPh>
    <rPh sb="17" eb="19">
      <t>ハッセイ</t>
    </rPh>
    <rPh sb="20" eb="21">
      <t>ケン</t>
    </rPh>
    <phoneticPr fontId="9"/>
  </si>
  <si>
    <t>破れ</t>
    <rPh sb="0" eb="1">
      <t>ヤブ</t>
    </rPh>
    <phoneticPr fontId="9"/>
  </si>
  <si>
    <t>ﾏｼﾝ防塵掃除</t>
    <rPh sb="3" eb="5">
      <t>ボウジン</t>
    </rPh>
    <rPh sb="5" eb="7">
      <t>ソウジ</t>
    </rPh>
    <phoneticPr fontId="9"/>
  </si>
  <si>
    <t>―</t>
    <phoneticPr fontId="9"/>
  </si>
  <si>
    <t>水拭き・IPA拭き</t>
    <rPh sb="0" eb="1">
      <t>ミズ</t>
    </rPh>
    <rPh sb="1" eb="2">
      <t>フ</t>
    </rPh>
    <rPh sb="7" eb="8">
      <t>フ</t>
    </rPh>
    <phoneticPr fontId="9"/>
  </si>
  <si>
    <t>耳取り機ﾘﾆｱﾍﾞｱﾘﾝｸﾞ掃除</t>
    <rPh sb="0" eb="1">
      <t>ミミ</t>
    </rPh>
    <rPh sb="1" eb="2">
      <t>ト</t>
    </rPh>
    <rPh sb="3" eb="4">
      <t>キ</t>
    </rPh>
    <rPh sb="14" eb="16">
      <t>ソウジ</t>
    </rPh>
    <phoneticPr fontId="9"/>
  </si>
  <si>
    <t>左右移動停止した為</t>
    <rPh sb="0" eb="2">
      <t>サユウ</t>
    </rPh>
    <rPh sb="2" eb="4">
      <t>イドウ</t>
    </rPh>
    <rPh sb="4" eb="6">
      <t>テイシ</t>
    </rPh>
    <rPh sb="8" eb="9">
      <t>タメ</t>
    </rPh>
    <phoneticPr fontId="9"/>
  </si>
  <si>
    <t>ｳｫｰﾑに薄く油塗っておきました</t>
    <rPh sb="5" eb="6">
      <t>ウス</t>
    </rPh>
    <rPh sb="7" eb="8">
      <t>アブラ</t>
    </rPh>
    <rPh sb="8" eb="9">
      <t>ヌ</t>
    </rPh>
    <phoneticPr fontId="9"/>
  </si>
  <si>
    <t>操作盤PLC電池交換</t>
    <rPh sb="0" eb="3">
      <t>ソウサバン</t>
    </rPh>
    <rPh sb="6" eb="8">
      <t>デンチ</t>
    </rPh>
    <rPh sb="8" eb="10">
      <t>コウカン</t>
    </rPh>
    <phoneticPr fontId="9"/>
  </si>
  <si>
    <t>―</t>
    <phoneticPr fontId="9"/>
  </si>
  <si>
    <t>品質記録－Ｄ１－０９－０３</t>
    <rPh sb="0" eb="2">
      <t>ヒンシツ</t>
    </rPh>
    <rPh sb="2" eb="4">
      <t>キロク</t>
    </rPh>
    <phoneticPr fontId="10"/>
  </si>
  <si>
    <t>コーティング生産課</t>
    <rPh sb="6" eb="9">
      <t>セイサンカ</t>
    </rPh>
    <phoneticPr fontId="10"/>
  </si>
  <si>
    <t>スリット　作業日誌（Ｓ４）</t>
    <rPh sb="5" eb="7">
      <t>サギョウ</t>
    </rPh>
    <rPh sb="7" eb="9">
      <t>ニッシ</t>
    </rPh>
    <phoneticPr fontId="10"/>
  </si>
  <si>
    <t>朝勤</t>
    <rPh sb="0" eb="1">
      <t>アサ</t>
    </rPh>
    <rPh sb="1" eb="2">
      <t>キン</t>
    </rPh>
    <phoneticPr fontId="10"/>
  </si>
  <si>
    <t>夜勤</t>
    <rPh sb="0" eb="2">
      <t>ヤキン</t>
    </rPh>
    <phoneticPr fontId="10"/>
  </si>
  <si>
    <t>NO</t>
    <phoneticPr fontId="10"/>
  </si>
  <si>
    <t>作業
項目</t>
    <rPh sb="0" eb="2">
      <t>サギョウ</t>
    </rPh>
    <rPh sb="3" eb="5">
      <t>コウモク</t>
    </rPh>
    <phoneticPr fontId="10"/>
  </si>
  <si>
    <t>ﾕｰｻﾞｰ</t>
    <phoneticPr fontId="10"/>
  </si>
  <si>
    <t xml:space="preserve">製品
ｺｱﾁｪｯｸ
</t>
    <rPh sb="0" eb="2">
      <t>セイヒン</t>
    </rPh>
    <phoneticPr fontId="10"/>
  </si>
  <si>
    <t>巻足しﾘｰﾄﾞ付
製品
ｼﾞｮｲﾝﾄ数</t>
    <rPh sb="0" eb="1">
      <t>カン</t>
    </rPh>
    <rPh sb="1" eb="2">
      <t>タ</t>
    </rPh>
    <rPh sb="7" eb="8">
      <t xml:space="preserve">
</t>
    </rPh>
    <rPh sb="8" eb="10">
      <t>セイヒン</t>
    </rPh>
    <rPh sb="10" eb="11">
      <t xml:space="preserve">
</t>
    </rPh>
    <phoneticPr fontId="9"/>
  </si>
  <si>
    <t>特記事項</t>
    <rPh sb="0" eb="2">
      <t>トッキ</t>
    </rPh>
    <rPh sb="2" eb="4">
      <t>ジコウ</t>
    </rPh>
    <phoneticPr fontId="10"/>
  </si>
  <si>
    <t>補　　勤</t>
    <rPh sb="0" eb="1">
      <t>タスク</t>
    </rPh>
    <rPh sb="3" eb="4">
      <t>ツトム</t>
    </rPh>
    <phoneticPr fontId="10"/>
  </si>
  <si>
    <t>審　査</t>
    <rPh sb="0" eb="1">
      <t>シン</t>
    </rPh>
    <rPh sb="2" eb="3">
      <t>サ</t>
    </rPh>
    <phoneticPr fontId="10"/>
  </si>
  <si>
    <t>承　認</t>
    <rPh sb="0" eb="1">
      <t>ウケタマワ</t>
    </rPh>
    <rPh sb="2" eb="3">
      <t>シノブ</t>
    </rPh>
    <phoneticPr fontId="10"/>
  </si>
  <si>
    <t>福島工場内運搬製品　外観チェック表</t>
    <rPh sb="0" eb="4">
      <t>フクシマコウジョウ</t>
    </rPh>
    <rPh sb="4" eb="5">
      <t>ナイ</t>
    </rPh>
    <rPh sb="5" eb="7">
      <t>ウンパン</t>
    </rPh>
    <rPh sb="7" eb="9">
      <t>セイヒン</t>
    </rPh>
    <rPh sb="10" eb="12">
      <t>ガイカン</t>
    </rPh>
    <rPh sb="16" eb="17">
      <t>ヒョウ</t>
    </rPh>
    <phoneticPr fontId="27"/>
  </si>
  <si>
    <t>内面蒸着</t>
    <rPh sb="0" eb="2">
      <t>ウチメン</t>
    </rPh>
    <rPh sb="2" eb="4">
      <t>ジョウチャク</t>
    </rPh>
    <phoneticPr fontId="9"/>
  </si>
  <si>
    <t>外面蒸着</t>
    <rPh sb="0" eb="1">
      <t>ソト</t>
    </rPh>
    <rPh sb="1" eb="2">
      <t>メン</t>
    </rPh>
    <rPh sb="2" eb="4">
      <t>ジョウチャク</t>
    </rPh>
    <phoneticPr fontId="9"/>
  </si>
  <si>
    <t>ｼﾞｮｲﾝﾄ有</t>
    <rPh sb="6" eb="7">
      <t>ア</t>
    </rPh>
    <phoneticPr fontId="9"/>
  </si>
  <si>
    <t>厚み</t>
    <rPh sb="0" eb="1">
      <t>アツ</t>
    </rPh>
    <phoneticPr fontId="9"/>
  </si>
  <si>
    <t>幅</t>
    <rPh sb="0" eb="1">
      <t>ハバ</t>
    </rPh>
    <phoneticPr fontId="9"/>
  </si>
  <si>
    <t>長さ</t>
    <rPh sb="0" eb="1">
      <t>ナガ</t>
    </rPh>
    <phoneticPr fontId="9"/>
  </si>
  <si>
    <t>原反名</t>
    <rPh sb="0" eb="2">
      <t>ゲンタン</t>
    </rPh>
    <rPh sb="2" eb="3">
      <t>メイ</t>
    </rPh>
    <phoneticPr fontId="9"/>
  </si>
  <si>
    <t>表層リード</t>
    <rPh sb="0" eb="2">
      <t>ヒョウソウ</t>
    </rPh>
    <phoneticPr fontId="9"/>
  </si>
  <si>
    <t>巻き芯リード</t>
    <rPh sb="0" eb="1">
      <t>マ</t>
    </rPh>
    <rPh sb="2" eb="3">
      <t>シン</t>
    </rPh>
    <phoneticPr fontId="9"/>
  </si>
  <si>
    <t>蒸着面</t>
    <rPh sb="0" eb="3">
      <t>ジョウチャクメン</t>
    </rPh>
    <phoneticPr fontId="9"/>
  </si>
  <si>
    <t>原反Lot</t>
    <rPh sb="0" eb="2">
      <t>ゲンタン</t>
    </rPh>
    <phoneticPr fontId="27"/>
  </si>
  <si>
    <t>蒸着Lot.</t>
    <rPh sb="0" eb="2">
      <t>ジョウチャク</t>
    </rPh>
    <phoneticPr fontId="27"/>
  </si>
  <si>
    <t>巻足し、リード付け後確認（Co生産課）</t>
    <rPh sb="0" eb="1">
      <t>マキ</t>
    </rPh>
    <rPh sb="1" eb="2">
      <t>タ</t>
    </rPh>
    <rPh sb="7" eb="8">
      <t>ツ</t>
    </rPh>
    <rPh sb="9" eb="10">
      <t>ゴ</t>
    </rPh>
    <rPh sb="10" eb="12">
      <t>カクニン</t>
    </rPh>
    <rPh sb="15" eb="17">
      <t>セイサン</t>
    </rPh>
    <rPh sb="17" eb="18">
      <t>カ</t>
    </rPh>
    <phoneticPr fontId="27"/>
  </si>
  <si>
    <t>確認日</t>
    <rPh sb="0" eb="2">
      <t>カクニン</t>
    </rPh>
    <rPh sb="2" eb="3">
      <t>ヒ</t>
    </rPh>
    <phoneticPr fontId="27"/>
  </si>
  <si>
    <t>外装破損</t>
    <rPh sb="0" eb="2">
      <t>ガイソウ</t>
    </rPh>
    <rPh sb="2" eb="4">
      <t>ハソン</t>
    </rPh>
    <phoneticPr fontId="27"/>
  </si>
  <si>
    <t>端部破損</t>
    <rPh sb="0" eb="2">
      <t>タンブ</t>
    </rPh>
    <rPh sb="2" eb="4">
      <t>ハソン</t>
    </rPh>
    <phoneticPr fontId="27"/>
  </si>
  <si>
    <t>水濡れ有無</t>
    <rPh sb="0" eb="2">
      <t>ミズヌ</t>
    </rPh>
    <rPh sb="3" eb="5">
      <t>ウム</t>
    </rPh>
    <phoneticPr fontId="27"/>
  </si>
  <si>
    <t>確認者／時間</t>
    <rPh sb="0" eb="2">
      <t>カクニン</t>
    </rPh>
    <rPh sb="2" eb="3">
      <t>シャ</t>
    </rPh>
    <rPh sb="4" eb="6">
      <t>ジカン</t>
    </rPh>
    <phoneticPr fontId="27"/>
  </si>
  <si>
    <t>／</t>
    <phoneticPr fontId="27"/>
  </si>
  <si>
    <t>有　　・　　無</t>
    <rPh sb="0" eb="1">
      <t>ユウ</t>
    </rPh>
    <rPh sb="6" eb="7">
      <t>ナシ</t>
    </rPh>
    <phoneticPr fontId="27"/>
  </si>
  <si>
    <t>：</t>
    <phoneticPr fontId="27"/>
  </si>
  <si>
    <t>梱包時確認（東洋新虹）　</t>
    <rPh sb="0" eb="2">
      <t>コンポウ</t>
    </rPh>
    <rPh sb="2" eb="3">
      <t>ジ</t>
    </rPh>
    <rPh sb="3" eb="5">
      <t>カクニン</t>
    </rPh>
    <rPh sb="6" eb="8">
      <t>トウヨウ</t>
    </rPh>
    <rPh sb="8" eb="9">
      <t>シン</t>
    </rPh>
    <rPh sb="9" eb="10">
      <t>ニジ</t>
    </rPh>
    <phoneticPr fontId="27"/>
  </si>
  <si>
    <t>／</t>
    <phoneticPr fontId="27"/>
  </si>
  <si>
    <t>：</t>
    <phoneticPr fontId="27"/>
  </si>
  <si>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7"/>
  </si>
  <si>
    <t>：</t>
    <phoneticPr fontId="27"/>
  </si>
  <si>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7"/>
  </si>
  <si>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7"/>
  </si>
  <si>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7"/>
  </si>
  <si>
    <t>T62</t>
    <phoneticPr fontId="9"/>
  </si>
  <si>
    <t>原反Lot巻芯</t>
    <phoneticPr fontId="27"/>
  </si>
  <si>
    <t>原反Lot巻上</t>
    <rPh sb="6" eb="7">
      <t>ウエ</t>
    </rPh>
    <phoneticPr fontId="9"/>
  </si>
  <si>
    <t>／</t>
    <phoneticPr fontId="27"/>
  </si>
  <si>
    <t>：</t>
    <phoneticPr fontId="27"/>
  </si>
  <si>
    <t>：</t>
    <phoneticPr fontId="27"/>
  </si>
  <si>
    <t>／</t>
    <phoneticPr fontId="27"/>
  </si>
  <si>
    <t>原反Lot巻芯</t>
    <phoneticPr fontId="9"/>
  </si>
  <si>
    <t>原反Lot巻中</t>
    <rPh sb="6" eb="7">
      <t>ナカ</t>
    </rPh>
    <phoneticPr fontId="9"/>
  </si>
  <si>
    <t>巻き足し条件</t>
    <rPh sb="0" eb="1">
      <t>マ</t>
    </rPh>
    <rPh sb="2" eb="3">
      <t>タ</t>
    </rPh>
    <rPh sb="4" eb="6">
      <t>ジョウケン</t>
    </rPh>
    <phoneticPr fontId="10"/>
  </si>
  <si>
    <t>原反</t>
    <rPh sb="0" eb="2">
      <t>ゲンタン</t>
    </rPh>
    <phoneticPr fontId="10"/>
  </si>
  <si>
    <t>品名</t>
    <rPh sb="0" eb="2">
      <t>ヒンメイ</t>
    </rPh>
    <phoneticPr fontId="10"/>
  </si>
  <si>
    <t>ﾀｯﾁ圧</t>
    <rPh sb="3" eb="4">
      <t>アツ</t>
    </rPh>
    <phoneticPr fontId="10"/>
  </si>
  <si>
    <t>ﾆｯﾌﾟ圧</t>
    <rPh sb="4" eb="5">
      <t>アツ</t>
    </rPh>
    <phoneticPr fontId="10"/>
  </si>
  <si>
    <t>備考</t>
    <rPh sb="0" eb="2">
      <t>ビコウ</t>
    </rPh>
    <phoneticPr fontId="10"/>
  </si>
  <si>
    <t>X44</t>
  </si>
  <si>
    <t>ﾒﾀﾙﾐｰﾆｭｰﾈｰﾏｰ銀消B</t>
  </si>
  <si>
    <t>有り</t>
    <rPh sb="0" eb="1">
      <t>ア</t>
    </rPh>
    <phoneticPr fontId="9"/>
  </si>
  <si>
    <t>3本足しは巻き芯ﾘｰﾄﾞ有り</t>
    <rPh sb="1" eb="2">
      <t>ホン</t>
    </rPh>
    <rPh sb="2" eb="3">
      <t>タ</t>
    </rPh>
    <rPh sb="5" eb="6">
      <t>マ</t>
    </rPh>
    <rPh sb="7" eb="8">
      <t>シン</t>
    </rPh>
    <rPh sb="12" eb="13">
      <t>ア</t>
    </rPh>
    <phoneticPr fontId="9"/>
  </si>
  <si>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9"/>
  </si>
  <si>
    <t>3本継ぎはFWP、巻き芯ﾘｰﾄﾞ有り</t>
    <rPh sb="1" eb="2">
      <t>ホン</t>
    </rPh>
    <rPh sb="2" eb="3">
      <t>ツ</t>
    </rPh>
    <rPh sb="9" eb="10">
      <t>マ</t>
    </rPh>
    <rPh sb="11" eb="12">
      <t>シン</t>
    </rPh>
    <rPh sb="16" eb="17">
      <t>ア</t>
    </rPh>
    <phoneticPr fontId="9"/>
  </si>
  <si>
    <t>S28SEPA</t>
  </si>
  <si>
    <t>ﾒﾀﾙﾐｰTES艶　開封V</t>
  </si>
  <si>
    <t>開封向きがあるから全長巻き返し</t>
    <rPh sb="0" eb="2">
      <t>カイフウ</t>
    </rPh>
    <rPh sb="2" eb="3">
      <t>ム</t>
    </rPh>
    <rPh sb="9" eb="11">
      <t>ゼンチョウ</t>
    </rPh>
    <rPh sb="11" eb="12">
      <t>マ</t>
    </rPh>
    <rPh sb="13" eb="14">
      <t>カエ</t>
    </rPh>
    <phoneticPr fontId="10"/>
  </si>
  <si>
    <t>X44SEPA</t>
  </si>
  <si>
    <t>ﾒﾀﾙﾐｰTES消　VOID　V</t>
    <rPh sb="8" eb="9">
      <t>ケ</t>
    </rPh>
    <phoneticPr fontId="9"/>
  </si>
  <si>
    <t>E315</t>
  </si>
  <si>
    <t>QR66</t>
  </si>
  <si>
    <t>全長巻き返し　2/19原反に巻き足し</t>
    <rPh sb="0" eb="2">
      <t>ゼンチョウ</t>
    </rPh>
    <rPh sb="2" eb="3">
      <t>マ</t>
    </rPh>
    <rPh sb="4" eb="5">
      <t>カエ</t>
    </rPh>
    <rPh sb="11" eb="13">
      <t>ゲンタン</t>
    </rPh>
    <rPh sb="14" eb="15">
      <t>マ</t>
    </rPh>
    <rPh sb="16" eb="17">
      <t>タ</t>
    </rPh>
    <phoneticPr fontId="10"/>
  </si>
  <si>
    <t>T62</t>
  </si>
  <si>
    <t>堅巻き条件変更メモリ</t>
    <rPh sb="0" eb="1">
      <t>カタ</t>
    </rPh>
    <rPh sb="1" eb="2">
      <t>マ</t>
    </rPh>
    <rPh sb="3" eb="5">
      <t>ジョウケン</t>
    </rPh>
    <rPh sb="5" eb="7">
      <t>ヘンコウ</t>
    </rPh>
    <phoneticPr fontId="10"/>
  </si>
  <si>
    <t>S99MAT</t>
  </si>
  <si>
    <t>METALUMY　SILVER　N-MATTE</t>
  </si>
  <si>
    <t>ﾒﾀﾙﾐｰﾍﾔﾗｲﾝ銀艶V</t>
  </si>
  <si>
    <t>ﾒﾀﾙﾐｰHL銀艶V</t>
    <rPh sb="7" eb="8">
      <t>ギン</t>
    </rPh>
    <rPh sb="8" eb="9">
      <t>ツヤ</t>
    </rPh>
    <phoneticPr fontId="10"/>
  </si>
  <si>
    <t>ﾒﾀﾙﾐｰﾍﾔﾗｲﾝ銀消V</t>
    <rPh sb="11" eb="12">
      <t>ケ</t>
    </rPh>
    <phoneticPr fontId="9"/>
  </si>
  <si>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</si>
  <si>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</si>
  <si>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9"/>
  </si>
  <si>
    <t>ﾒﾀﾙﾐ-ﾈｰﾏｰ銀艶B　ﾘｰﾄﾞ付け</t>
    <rPh sb="17" eb="18">
      <t>ツ</t>
    </rPh>
    <phoneticPr fontId="10"/>
  </si>
  <si>
    <t>巻き硬度が低い</t>
    <rPh sb="0" eb="1">
      <t>マ</t>
    </rPh>
    <rPh sb="2" eb="4">
      <t>コウド</t>
    </rPh>
    <rPh sb="5" eb="6">
      <t>ヒク</t>
    </rPh>
    <phoneticPr fontId="10"/>
  </si>
  <si>
    <t>ﾒﾀﾙﾐｰﾈｰﾏｰ銀消VB</t>
  </si>
  <si>
    <t>要ﾀｯﾁﾊﾞﾗﾝｽ調整　2020/3/16Mコア使用</t>
    <rPh sb="0" eb="1">
      <t>ヨウ</t>
    </rPh>
    <rPh sb="9" eb="11">
      <t>チョウセイ</t>
    </rPh>
    <rPh sb="24" eb="26">
      <t>シヨウ</t>
    </rPh>
    <phoneticPr fontId="10"/>
  </si>
  <si>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9"/>
  </si>
  <si>
    <t>DMS蒸着</t>
    <rPh sb="0" eb="5">
      <t>ｄｍｓジョウチャク</t>
    </rPh>
    <phoneticPr fontId="9"/>
  </si>
  <si>
    <t>#25　ﾘｰﾄﾞ付け</t>
    <rPh sb="8" eb="9">
      <t>ツ</t>
    </rPh>
    <phoneticPr fontId="9"/>
  </si>
  <si>
    <t>QR条件に巻取張力20N上げたもの</t>
    <rPh sb="2" eb="4">
      <t>ジョウケン</t>
    </rPh>
    <rPh sb="5" eb="7">
      <t>マキトリ</t>
    </rPh>
    <rPh sb="7" eb="9">
      <t>チョウリョク</t>
    </rPh>
    <rPh sb="12" eb="13">
      <t>ア</t>
    </rPh>
    <phoneticPr fontId="9"/>
  </si>
  <si>
    <t>#38　ﾘｰﾄﾞ付け</t>
    <rPh sb="8" eb="9">
      <t>ツ</t>
    </rPh>
    <phoneticPr fontId="9"/>
  </si>
  <si>
    <t>繰出　ややﾉｯｷﾝｸﾞあるが巻けた　巻取では未発生</t>
    <rPh sb="0" eb="1">
      <t>ク</t>
    </rPh>
    <rPh sb="1" eb="2">
      <t>ダ</t>
    </rPh>
    <rPh sb="14" eb="15">
      <t>マ</t>
    </rPh>
    <rPh sb="18" eb="20">
      <t>マキトリ</t>
    </rPh>
    <rPh sb="22" eb="25">
      <t>ミハッセイ</t>
    </rPh>
    <phoneticPr fontId="9"/>
  </si>
  <si>
    <t>製品条件　ｺｰﾄ品</t>
    <rPh sb="0" eb="2">
      <t>セイヒン</t>
    </rPh>
    <rPh sb="2" eb="4">
      <t>ジョウケン</t>
    </rPh>
    <rPh sb="8" eb="9">
      <t>ヒン</t>
    </rPh>
    <phoneticPr fontId="10"/>
  </si>
  <si>
    <t>欠点検出機</t>
    <rPh sb="0" eb="4">
      <t>ケッテンケンシュツ</t>
    </rPh>
    <rPh sb="4" eb="5">
      <t>キ</t>
    </rPh>
    <phoneticPr fontId="10"/>
  </si>
  <si>
    <t>蛍光灯ｶﾊﾞ-</t>
    <rPh sb="0" eb="3">
      <t>ケイコウトウ</t>
    </rPh>
    <phoneticPr fontId="10"/>
  </si>
  <si>
    <t>製品幅</t>
    <rPh sb="0" eb="2">
      <t>セイヒン</t>
    </rPh>
    <rPh sb="2" eb="3">
      <t>ハバ</t>
    </rPh>
    <phoneticPr fontId="10"/>
  </si>
  <si>
    <t>速度</t>
    <rPh sb="0" eb="2">
      <t>ソクド</t>
    </rPh>
    <phoneticPr fontId="10"/>
  </si>
  <si>
    <t>S28ﾙﾐﾏｯﾄ</t>
  </si>
  <si>
    <t>ﾉｯｷﾝｸﾞ対策300ｍまでLS20～30　300ｍ～LS70 （芯作る際稀に30m/minでもﾉｯｷﾝｸﾞある）</t>
    <rPh sb="33" eb="34">
      <t>シン</t>
    </rPh>
    <rPh sb="34" eb="35">
      <t>ツク</t>
    </rPh>
    <rPh sb="36" eb="37">
      <t>サイ</t>
    </rPh>
    <rPh sb="37" eb="38">
      <t>マレ</t>
    </rPh>
    <phoneticPr fontId="9"/>
  </si>
  <si>
    <t>有り</t>
    <rPh sb="0" eb="1">
      <t>ア</t>
    </rPh>
    <phoneticPr fontId="10"/>
  </si>
  <si>
    <t>※2020.05.22設定調整　by中尾</t>
    <rPh sb="11" eb="13">
      <t>セッテイ</t>
    </rPh>
    <rPh sb="13" eb="15">
      <t>チョウセイ</t>
    </rPh>
    <rPh sb="18" eb="20">
      <t>ナカオ</t>
    </rPh>
    <phoneticPr fontId="10"/>
  </si>
  <si>
    <t>検出　ﾌｨﾙﾑ面：-25→-20、30→20、蒸着面：-30→-15、35→10</t>
    <rPh sb="0" eb="2">
      <t>ケンシュツ</t>
    </rPh>
    <rPh sb="7" eb="8">
      <t>メン</t>
    </rPh>
    <rPh sb="23" eb="26">
      <t>ジョウチャクメン</t>
    </rPh>
    <phoneticPr fontId="9"/>
  </si>
  <si>
    <t>X44SEPA</t>
    <phoneticPr fontId="10"/>
  </si>
  <si>
    <t>無し</t>
    <rPh sb="0" eb="1">
      <t>ナ</t>
    </rPh>
    <phoneticPr fontId="10"/>
  </si>
  <si>
    <t>ｶｳﾝﾀｰﾁｪｯｸ用</t>
  </si>
  <si>
    <t>BRIGHT</t>
    <phoneticPr fontId="10"/>
  </si>
  <si>
    <t>輸出品　梱包時COATED　SIDEｼｰﾙ　ﾗﾍﾞﾙ①の品名横に「輸」捺印、重量表記、乾燥剤、胴巻き</t>
    <rPh sb="0" eb="2">
      <t>ユシュツ</t>
    </rPh>
    <rPh sb="2" eb="3">
      <t>ヒン</t>
    </rPh>
    <rPh sb="43" eb="46">
      <t>カンソウザイ</t>
    </rPh>
    <phoneticPr fontId="9"/>
  </si>
  <si>
    <t>LUMIMAT</t>
  </si>
  <si>
    <t>♯50ﾒﾀﾙﾐｰﾈｰﾏｰ銀消VB</t>
    <rPh sb="12" eb="14">
      <t>ギンケ</t>
    </rPh>
    <phoneticPr fontId="10"/>
  </si>
  <si>
    <t>T62M</t>
  </si>
  <si>
    <t>LS160</t>
  </si>
  <si>
    <t>ｺｰﾀｰ上がり巻き芯60m残し（ｽﾌﾟﾗｲｽｷｽﾞ懸念）</t>
    <rPh sb="4" eb="5">
      <t>ア</t>
    </rPh>
    <rPh sb="7" eb="8">
      <t>マ</t>
    </rPh>
    <rPh sb="9" eb="10">
      <t>シン</t>
    </rPh>
    <rPh sb="13" eb="14">
      <t>ノコ</t>
    </rPh>
    <rPh sb="25" eb="27">
      <t>ケネン</t>
    </rPh>
    <phoneticPr fontId="10"/>
  </si>
  <si>
    <t>T62M</t>
    <phoneticPr fontId="10"/>
  </si>
  <si>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10"/>
  </si>
  <si>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</si>
  <si>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9"/>
  </si>
  <si>
    <t>3ｲﾝﾁ巻き　6/22ﾀｯﾁ圧0.2→0.15　LS120　原反6000m～8000m巻きはﾉｯｷﾝｸﾞ</t>
    <rPh sb="4" eb="5">
      <t>マ</t>
    </rPh>
    <rPh sb="14" eb="15">
      <t>アツ</t>
    </rPh>
    <rPh sb="30" eb="32">
      <t>ゲンタン</t>
    </rPh>
    <rPh sb="43" eb="44">
      <t>マ</t>
    </rPh>
    <phoneticPr fontId="9"/>
  </si>
  <si>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9"/>
  </si>
  <si>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</si>
  <si>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9"/>
  </si>
  <si>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9"/>
  </si>
  <si>
    <t>⑪　金艶</t>
    <rPh sb="2" eb="3">
      <t>キン</t>
    </rPh>
    <rPh sb="3" eb="4">
      <t>ツヤ</t>
    </rPh>
    <phoneticPr fontId="9"/>
  </si>
  <si>
    <t>X44</t>
    <phoneticPr fontId="9"/>
  </si>
  <si>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9"/>
  </si>
  <si>
    <t>シロコート仮</t>
    <rPh sb="5" eb="6">
      <t>カリ</t>
    </rPh>
    <phoneticPr fontId="9"/>
  </si>
  <si>
    <t>※2020.08.06設定調整　by中尾</t>
    <rPh sb="11" eb="13">
      <t>セッテイ</t>
    </rPh>
    <rPh sb="13" eb="15">
      <t>チョウセイ</t>
    </rPh>
    <rPh sb="18" eb="20">
      <t>ナカオ</t>
    </rPh>
    <phoneticPr fontId="10"/>
  </si>
  <si>
    <t>3/23＃25の条件だけど巻き問題なし</t>
    <rPh sb="8" eb="10">
      <t>ジョウケン</t>
    </rPh>
    <rPh sb="13" eb="14">
      <t>マ</t>
    </rPh>
    <rPh sb="15" eb="17">
      <t>モンダイ</t>
    </rPh>
    <phoneticPr fontId="9"/>
  </si>
  <si>
    <t>製品巻返し</t>
    <rPh sb="0" eb="2">
      <t>セイヒン</t>
    </rPh>
    <rPh sb="2" eb="4">
      <t>マキカエ</t>
    </rPh>
    <phoneticPr fontId="9"/>
  </si>
  <si>
    <t>製品条件　蒸着品</t>
    <rPh sb="0" eb="2">
      <t>セイヒン</t>
    </rPh>
    <rPh sb="2" eb="4">
      <t>ジョウケン</t>
    </rPh>
    <rPh sb="5" eb="7">
      <t>ジョウチャク</t>
    </rPh>
    <rPh sb="7" eb="8">
      <t>ヒン</t>
    </rPh>
    <phoneticPr fontId="10"/>
  </si>
  <si>
    <t>欠点検出器</t>
    <rPh sb="0" eb="2">
      <t>ケッテン</t>
    </rPh>
    <rPh sb="2" eb="5">
      <t>ケンシュツキ</t>
    </rPh>
    <phoneticPr fontId="9"/>
  </si>
  <si>
    <t>㉗#50銀艶B</t>
    <rPh sb="4" eb="5">
      <t>ギン</t>
    </rPh>
    <rPh sb="5" eb="6">
      <t>ツヤ</t>
    </rPh>
    <phoneticPr fontId="9"/>
  </si>
  <si>
    <t>ﾆｭｰﾈｰﾏｰ銀消しB（1丁）</t>
    <rPh sb="7" eb="9">
      <t>ギンケ</t>
    </rPh>
    <rPh sb="13" eb="14">
      <t>チョウ</t>
    </rPh>
    <phoneticPr fontId="10"/>
  </si>
  <si>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9"/>
  </si>
  <si>
    <t>①　＃50銀消改
検出器設定　光量430
　ﾌｨﾙﾑ透過70%</t>
    <rPh sb="5" eb="6">
      <t>ギン</t>
    </rPh>
    <rPh sb="6" eb="7">
      <t>ケ</t>
    </rPh>
    <rPh sb="7" eb="8">
      <t>カイ</t>
    </rPh>
    <rPh sb="9" eb="14">
      <t>ケンシュツキセッテイ</t>
    </rPh>
    <rPh sb="15" eb="17">
      <t>コウリョウ</t>
    </rPh>
    <rPh sb="26" eb="28">
      <t>トウカ</t>
    </rPh>
    <phoneticPr fontId="9"/>
  </si>
  <si>
    <t>J後ｼﾜ　帯電　LS160以上だと欠点増える</t>
    <rPh sb="1" eb="2">
      <t>ゴ</t>
    </rPh>
    <rPh sb="5" eb="7">
      <t>タイデン</t>
    </rPh>
    <rPh sb="13" eb="15">
      <t>イジョウ</t>
    </rPh>
    <rPh sb="17" eb="19">
      <t>ケッテン</t>
    </rPh>
    <rPh sb="19" eb="20">
      <t>フ</t>
    </rPh>
    <phoneticPr fontId="10"/>
  </si>
  <si>
    <t>♯25QR66蒸着（1丁）</t>
    <rPh sb="7" eb="9">
      <t>ジョウチャク</t>
    </rPh>
    <rPh sb="11" eb="12">
      <t>チョウ</t>
    </rPh>
    <phoneticPr fontId="10"/>
  </si>
  <si>
    <t>品名</t>
    <rPh sb="0" eb="2">
      <t>ヒンメイ</t>
    </rPh>
    <phoneticPr fontId="27"/>
  </si>
  <si>
    <t>工程</t>
    <rPh sb="0" eb="2">
      <t>コウテイ</t>
    </rPh>
    <phoneticPr fontId="27"/>
  </si>
  <si>
    <t>番手</t>
    <rPh sb="0" eb="2">
      <t>バンテ</t>
    </rPh>
    <phoneticPr fontId="27"/>
  </si>
  <si>
    <t>原反</t>
    <rPh sb="0" eb="2">
      <t>ゲンタン</t>
    </rPh>
    <phoneticPr fontId="27"/>
  </si>
  <si>
    <t>原反幅</t>
    <rPh sb="0" eb="2">
      <t>ゲンタン</t>
    </rPh>
    <rPh sb="2" eb="3">
      <t>ハバ</t>
    </rPh>
    <phoneticPr fontId="27"/>
  </si>
  <si>
    <t>原反長さ</t>
    <rPh sb="0" eb="2">
      <t>ゲンタン</t>
    </rPh>
    <rPh sb="2" eb="3">
      <t>ナガ</t>
    </rPh>
    <phoneticPr fontId="27"/>
  </si>
  <si>
    <t>スリット仕上げ</t>
    <rPh sb="4" eb="6">
      <t>シア</t>
    </rPh>
    <phoneticPr fontId="27"/>
  </si>
  <si>
    <t>仕上げ幅　</t>
    <rPh sb="0" eb="2">
      <t>シア</t>
    </rPh>
    <rPh sb="3" eb="4">
      <t>ハバ</t>
    </rPh>
    <phoneticPr fontId="27"/>
  </si>
  <si>
    <t>仕上げ長さ</t>
    <rPh sb="0" eb="2">
      <t>シア</t>
    </rPh>
    <rPh sb="3" eb="4">
      <t>ナガ</t>
    </rPh>
    <phoneticPr fontId="27"/>
  </si>
  <si>
    <t>使用コア</t>
    <rPh sb="0" eb="2">
      <t>シヨウ</t>
    </rPh>
    <phoneticPr fontId="27"/>
  </si>
  <si>
    <t>ユーザー名</t>
    <rPh sb="4" eb="5">
      <t>メイ</t>
    </rPh>
    <phoneticPr fontId="27"/>
  </si>
  <si>
    <t>ﾒﾀﾙﾐｰﾈｰﾏｰ銀消ＶＢ</t>
    <rPh sb="9" eb="10">
      <t>ギン</t>
    </rPh>
    <rPh sb="10" eb="11">
      <t>ショウ</t>
    </rPh>
    <phoneticPr fontId="10"/>
  </si>
  <si>
    <t>ｽﾘｯﾄ</t>
    <phoneticPr fontId="10"/>
  </si>
  <si>
    <t>LUMIMAT</t>
    <phoneticPr fontId="10"/>
  </si>
  <si>
    <t>巻き返し</t>
    <rPh sb="0" eb="1">
      <t>マ</t>
    </rPh>
    <rPh sb="2" eb="3">
      <t>カエ</t>
    </rPh>
    <phoneticPr fontId="27"/>
  </si>
  <si>
    <t>Ｍｺｱ</t>
    <phoneticPr fontId="10"/>
  </si>
  <si>
    <t>リンテック</t>
    <phoneticPr fontId="10"/>
  </si>
  <si>
    <t>ﾒﾀﾙﾐｰTES消　開封Ｖ</t>
    <rPh sb="8" eb="9">
      <t>ショウ</t>
    </rPh>
    <rPh sb="10" eb="12">
      <t>カイフウ</t>
    </rPh>
    <phoneticPr fontId="10"/>
  </si>
  <si>
    <t>X44SEPA</t>
    <phoneticPr fontId="10"/>
  </si>
  <si>
    <t>Ｓコア</t>
    <phoneticPr fontId="10"/>
  </si>
  <si>
    <t>ﾒﾀﾙﾐｰTES消　VOIDＶ</t>
    <rPh sb="8" eb="9">
      <t>ショウ</t>
    </rPh>
    <phoneticPr fontId="10"/>
  </si>
  <si>
    <t>Ｓコア</t>
    <phoneticPr fontId="10"/>
  </si>
  <si>
    <t>リンテック</t>
    <phoneticPr fontId="10"/>
  </si>
  <si>
    <t>ﾒﾀﾙﾐｰTES艶　開封Ｖ</t>
    <rPh sb="8" eb="9">
      <t>ツヤ</t>
    </rPh>
    <rPh sb="10" eb="12">
      <t>カイフウ</t>
    </rPh>
    <phoneticPr fontId="10"/>
  </si>
  <si>
    <t>S28SEPA</t>
    <phoneticPr fontId="10"/>
  </si>
  <si>
    <t>ﾒﾀﾙﾐｰﾍﾔﾗｲﾝ銀消Ｖ</t>
    <rPh sb="10" eb="11">
      <t>ギン</t>
    </rPh>
    <rPh sb="11" eb="12">
      <t>ショウ</t>
    </rPh>
    <phoneticPr fontId="10"/>
  </si>
  <si>
    <t>ｽﾘｯﾄ</t>
    <phoneticPr fontId="10"/>
  </si>
  <si>
    <t>HL-MAT</t>
    <phoneticPr fontId="10"/>
  </si>
  <si>
    <t>ﾒﾀﾙﾐｰﾍﾔﾗｲﾝ銀艶Ｖ</t>
    <rPh sb="10" eb="11">
      <t>ギン</t>
    </rPh>
    <rPh sb="11" eb="12">
      <t>ツヤ</t>
    </rPh>
    <phoneticPr fontId="10"/>
  </si>
  <si>
    <t>BRIGHT</t>
    <phoneticPr fontId="10"/>
  </si>
  <si>
    <t>ﾒﾀﾙﾐｰ 金艶 EYK</t>
    <rPh sb="6" eb="7">
      <t>キン</t>
    </rPh>
    <rPh sb="7" eb="8">
      <t>ツヤ</t>
    </rPh>
    <phoneticPr fontId="10"/>
  </si>
  <si>
    <t>T62M</t>
    <phoneticPr fontId="10"/>
  </si>
  <si>
    <t>スリット</t>
    <phoneticPr fontId="27"/>
  </si>
  <si>
    <t>Ｍコア</t>
    <phoneticPr fontId="10"/>
  </si>
  <si>
    <t>マルウ接着</t>
    <rPh sb="3" eb="5">
      <t>セッチャク</t>
    </rPh>
    <phoneticPr fontId="10"/>
  </si>
  <si>
    <t>ﾒﾀﾙﾐｰ EYK</t>
    <phoneticPr fontId="10"/>
  </si>
  <si>
    <t>大阪シーリング印刷</t>
    <rPh sb="0" eb="2">
      <t>オオサカ</t>
    </rPh>
    <rPh sb="7" eb="9">
      <t>インサツ</t>
    </rPh>
    <phoneticPr fontId="10"/>
  </si>
  <si>
    <t>新タック化成</t>
    <rPh sb="0" eb="1">
      <t>シン</t>
    </rPh>
    <rPh sb="4" eb="6">
      <t>カセイ</t>
    </rPh>
    <phoneticPr fontId="10"/>
  </si>
  <si>
    <t>MSN EYK</t>
    <phoneticPr fontId="10"/>
  </si>
  <si>
    <t>N-MAT</t>
    <phoneticPr fontId="10"/>
  </si>
  <si>
    <t>MSN EYK</t>
    <phoneticPr fontId="10"/>
  </si>
  <si>
    <t>ルミラーEYK</t>
    <phoneticPr fontId="9"/>
  </si>
  <si>
    <t>スリット</t>
    <phoneticPr fontId="27"/>
  </si>
  <si>
    <t>Ｍコア</t>
    <phoneticPr fontId="10"/>
  </si>
  <si>
    <t>ルミラーEYK</t>
    <phoneticPr fontId="9"/>
  </si>
  <si>
    <t>QR66蒸着品</t>
    <rPh sb="4" eb="7">
      <t>ジョウチャクヒン</t>
    </rPh>
    <phoneticPr fontId="9"/>
  </si>
  <si>
    <t>E315</t>
    <phoneticPr fontId="9"/>
  </si>
  <si>
    <t>ﾒﾀﾙﾐｰﾈｰﾏｰ銀艶　Ｂ</t>
    <rPh sb="9" eb="10">
      <t>ギン</t>
    </rPh>
    <rPh sb="10" eb="11">
      <t>ツヤ</t>
    </rPh>
    <phoneticPr fontId="10"/>
  </si>
  <si>
    <t>Ｓコア</t>
    <phoneticPr fontId="10"/>
  </si>
  <si>
    <t>梱包</t>
    <rPh sb="0" eb="2">
      <t>コンポウ</t>
    </rPh>
    <phoneticPr fontId="10"/>
  </si>
  <si>
    <t>リンテック</t>
    <phoneticPr fontId="10"/>
  </si>
  <si>
    <t>スリット</t>
    <phoneticPr fontId="27"/>
  </si>
  <si>
    <t>METALUMY SILVER N-MATTE B</t>
    <phoneticPr fontId="10"/>
  </si>
  <si>
    <t>ｽﾘｯﾄ</t>
    <phoneticPr fontId="10"/>
  </si>
  <si>
    <t>X44</t>
    <phoneticPr fontId="10"/>
  </si>
  <si>
    <t>Mコア</t>
    <phoneticPr fontId="10"/>
  </si>
  <si>
    <t>ﾒﾀﾙﾐｰ EYK</t>
    <phoneticPr fontId="10"/>
  </si>
  <si>
    <t>ｽﾘｯﾄ</t>
    <phoneticPr fontId="10"/>
  </si>
  <si>
    <t>T62</t>
    <phoneticPr fontId="10"/>
  </si>
  <si>
    <t>－</t>
    <phoneticPr fontId="10"/>
  </si>
  <si>
    <t>－</t>
  </si>
  <si>
    <t>ルミマット　ＥＹＫ</t>
    <phoneticPr fontId="10"/>
  </si>
  <si>
    <t>S28</t>
    <phoneticPr fontId="9"/>
  </si>
  <si>
    <t>3ｲﾝﾁ1015</t>
    <phoneticPr fontId="9"/>
  </si>
  <si>
    <t>ﾒﾀﾙﾐｰﾈｰﾏｰ銀艶ＶＢ</t>
    <rPh sb="9" eb="10">
      <t>ギン</t>
    </rPh>
    <rPh sb="10" eb="11">
      <t>ツヤ</t>
    </rPh>
    <phoneticPr fontId="10"/>
  </si>
  <si>
    <t>Ｔ62Ｍ</t>
    <phoneticPr fontId="10"/>
  </si>
  <si>
    <t>Ｍｺｱ</t>
    <phoneticPr fontId="10"/>
  </si>
  <si>
    <t>ｺｰﾃｨﾝｸﾞ生産課</t>
    <rPh sb="7" eb="10">
      <t>セイサンカ</t>
    </rPh>
    <phoneticPr fontId="10"/>
  </si>
  <si>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10"/>
  </si>
  <si>
    <t>製品名</t>
    <rPh sb="0" eb="3">
      <t>セイヒンメイ</t>
    </rPh>
    <phoneticPr fontId="10"/>
  </si>
  <si>
    <t>約定ＮＯ</t>
    <rPh sb="0" eb="2">
      <t>ヤクジョウ</t>
    </rPh>
    <phoneticPr fontId="10"/>
  </si>
  <si>
    <t>生産計画ＮＯ</t>
    <rPh sb="0" eb="2">
      <t>セイサン</t>
    </rPh>
    <rPh sb="2" eb="4">
      <t>ケイカク</t>
    </rPh>
    <phoneticPr fontId="10"/>
  </si>
  <si>
    <t>通しＮＯ</t>
  </si>
  <si>
    <t>製品仕様</t>
    <rPh sb="0" eb="2">
      <t>セイヒン</t>
    </rPh>
    <rPh sb="2" eb="4">
      <t>シヨウ</t>
    </rPh>
    <phoneticPr fontId="10"/>
  </si>
  <si>
    <t>製品長さ（実長）</t>
    <rPh sb="0" eb="2">
      <t>セイヒン</t>
    </rPh>
    <rPh sb="2" eb="3">
      <t>ナガ</t>
    </rPh>
    <rPh sb="5" eb="7">
      <t>ジツチョウ</t>
    </rPh>
    <phoneticPr fontId="10"/>
  </si>
  <si>
    <t>短尺</t>
    <rPh sb="0" eb="2">
      <t>タンジャク</t>
    </rPh>
    <phoneticPr fontId="10"/>
  </si>
  <si>
    <t>投入原反</t>
    <rPh sb="0" eb="2">
      <t>トウニュウ</t>
    </rPh>
    <rPh sb="2" eb="4">
      <t>ゲンタン</t>
    </rPh>
    <phoneticPr fontId="10"/>
  </si>
  <si>
    <t>原反LOT</t>
    <rPh sb="0" eb="2">
      <t>ゲンタン</t>
    </rPh>
    <phoneticPr fontId="10"/>
  </si>
  <si>
    <t>原反名</t>
    <rPh sb="0" eb="2">
      <t>ゲンタン</t>
    </rPh>
    <rPh sb="2" eb="3">
      <t>メイ</t>
    </rPh>
    <phoneticPr fontId="10"/>
  </si>
  <si>
    <t>原反幅</t>
    <rPh sb="0" eb="2">
      <t>ゲンタン</t>
    </rPh>
    <rPh sb="2" eb="3">
      <t>ハバ</t>
    </rPh>
    <phoneticPr fontId="10"/>
  </si>
  <si>
    <t>原反長さ</t>
    <rPh sb="0" eb="2">
      <t>ゲンタン</t>
    </rPh>
    <rPh sb="2" eb="3">
      <t>ナガ</t>
    </rPh>
    <phoneticPr fontId="10"/>
  </si>
  <si>
    <t>加工実績</t>
    <rPh sb="0" eb="2">
      <t>カコウ</t>
    </rPh>
    <rPh sb="2" eb="4">
      <t>ジッセキ</t>
    </rPh>
    <phoneticPr fontId="10"/>
  </si>
  <si>
    <t>製造LOT</t>
    <rPh sb="0" eb="2">
      <t>セイゾウ</t>
    </rPh>
    <phoneticPr fontId="10"/>
  </si>
  <si>
    <t>（実績長）</t>
    <rPh sb="1" eb="3">
      <t>ジッセキ</t>
    </rPh>
    <rPh sb="3" eb="4">
      <t>チョウ</t>
    </rPh>
    <phoneticPr fontId="10"/>
  </si>
  <si>
    <t>不具合内容：</t>
    <rPh sb="0" eb="3">
      <t>フグアイ</t>
    </rPh>
    <rPh sb="3" eb="5">
      <t>ナイヨウ</t>
    </rPh>
    <phoneticPr fontId="10"/>
  </si>
  <si>
    <t>　発生位置：</t>
    <rPh sb="1" eb="3">
      <t>ハッセイ</t>
    </rPh>
    <rPh sb="3" eb="5">
      <t>イチ</t>
    </rPh>
    <phoneticPr fontId="10"/>
  </si>
  <si>
    <t>　クロスニコル：</t>
    <phoneticPr fontId="10"/>
  </si>
  <si>
    <t>発見者</t>
    <rPh sb="0" eb="3">
      <t>ハッケンシャ</t>
    </rPh>
    <phoneticPr fontId="10"/>
  </si>
  <si>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10"/>
  </si>
  <si>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10"/>
  </si>
  <si>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10"/>
  </si>
  <si>
    <t>最終処理</t>
    <rPh sb="0" eb="2">
      <t>サイシュウ</t>
    </rPh>
    <rPh sb="2" eb="4">
      <t>ショリ</t>
    </rPh>
    <phoneticPr fontId="10"/>
  </si>
  <si>
    <t>□短尺入庫</t>
    <rPh sb="1" eb="3">
      <t>タンジャク</t>
    </rPh>
    <rPh sb="3" eb="5">
      <t>ニュウコ</t>
    </rPh>
    <phoneticPr fontId="10"/>
  </si>
  <si>
    <t>□転用</t>
    <rPh sb="1" eb="3">
      <t>テンヨウ</t>
    </rPh>
    <phoneticPr fontId="10"/>
  </si>
  <si>
    <t>□不採用・廃棄</t>
    <rPh sb="1" eb="4">
      <t>フサイヨウ</t>
    </rPh>
    <rPh sb="5" eb="7">
      <t>ハイキ</t>
    </rPh>
    <phoneticPr fontId="10"/>
  </si>
  <si>
    <t>□クレーム申請　原苦ＮＯ</t>
    <rPh sb="5" eb="7">
      <t>シンセイ</t>
    </rPh>
    <rPh sb="8" eb="9">
      <t>ゲン</t>
    </rPh>
    <rPh sb="9" eb="10">
      <t>ク</t>
    </rPh>
    <phoneticPr fontId="10"/>
  </si>
  <si>
    <t>無</t>
    <rPh sb="0" eb="1">
      <t>ナ</t>
    </rPh>
    <phoneticPr fontId="9"/>
  </si>
  <si>
    <t>有り(少)</t>
    <rPh sb="0" eb="1">
      <t>ア</t>
    </rPh>
    <rPh sb="3" eb="4">
      <t>ショウ</t>
    </rPh>
    <phoneticPr fontId="9"/>
  </si>
  <si>
    <t>有り(多)</t>
    <rPh sb="0" eb="1">
      <t>ア</t>
    </rPh>
    <rPh sb="3" eb="4">
      <t>タ</t>
    </rPh>
    <phoneticPr fontId="9"/>
  </si>
  <si>
    <t>ST内</t>
    <rPh sb="2" eb="3">
      <t>ナイ</t>
    </rPh>
    <phoneticPr fontId="9"/>
  </si>
  <si>
    <t>平置き</t>
    <rPh sb="0" eb="1">
      <t>ヒラ</t>
    </rPh>
    <rPh sb="1" eb="2">
      <t>オ</t>
    </rPh>
    <phoneticPr fontId="9"/>
  </si>
  <si>
    <t>巻芯</t>
    <rPh sb="0" eb="1">
      <t>マ</t>
    </rPh>
    <rPh sb="1" eb="2">
      <t>シン</t>
    </rPh>
    <phoneticPr fontId="9"/>
  </si>
  <si>
    <t>1120幅</t>
    <rPh sb="4" eb="5">
      <t>ハバ</t>
    </rPh>
    <phoneticPr fontId="9"/>
  </si>
  <si>
    <t>1205幅</t>
    <rPh sb="4" eb="5">
      <t>ハバ</t>
    </rPh>
    <phoneticPr fontId="9"/>
  </si>
  <si>
    <t>1030幅</t>
    <rPh sb="4" eb="5">
      <t>ハバ</t>
    </rPh>
    <phoneticPr fontId="9"/>
  </si>
  <si>
    <t>1005幅</t>
    <rPh sb="4" eb="5">
      <t>ハバ</t>
    </rPh>
    <phoneticPr fontId="9"/>
  </si>
  <si>
    <t>1020幅</t>
    <rPh sb="4" eb="5">
      <t>ハバ</t>
    </rPh>
    <phoneticPr fontId="9"/>
  </si>
  <si>
    <t>1050幅</t>
    <rPh sb="4" eb="5">
      <t>ハバ</t>
    </rPh>
    <phoneticPr fontId="9"/>
  </si>
  <si>
    <t>X44C</t>
    <phoneticPr fontId="10"/>
  </si>
  <si>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10"/>
  </si>
  <si>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10"/>
  </si>
  <si>
    <t>1195幅</t>
    <rPh sb="4" eb="5">
      <t>ハバ</t>
    </rPh>
    <phoneticPr fontId="9"/>
  </si>
  <si>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10"/>
  </si>
  <si>
    <t>※20215.27蒸着反射の光量</t>
    <rPh sb="9" eb="11">
      <t>ジョウチャク</t>
    </rPh>
    <rPh sb="11" eb="13">
      <t>ハンシャ</t>
    </rPh>
    <rPh sb="14" eb="16">
      <t>コウリョウ</t>
    </rPh>
    <phoneticPr fontId="9"/>
  </si>
  <si>
    <t>1200幅</t>
    <rPh sb="4" eb="5">
      <t>ハバ</t>
    </rPh>
    <phoneticPr fontId="9"/>
  </si>
  <si>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10"/>
  </si>
  <si>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9"/>
  </si>
  <si>
    <t>五洋紙工</t>
    <rPh sb="0" eb="2">
      <t>ゴヨウ</t>
    </rPh>
    <rPh sb="2" eb="3">
      <t>カミ</t>
    </rPh>
    <phoneticPr fontId="9"/>
  </si>
  <si>
    <t>ﾊﾟﾅｯｸ</t>
    <phoneticPr fontId="9"/>
  </si>
  <si>
    <t>原反Lot巻中芯</t>
    <rPh sb="6" eb="7">
      <t>ナカ</t>
    </rPh>
    <rPh sb="7" eb="8">
      <t>シン</t>
    </rPh>
    <phoneticPr fontId="9"/>
  </si>
  <si>
    <t>原反Lot巻中上</t>
    <rPh sb="6" eb="7">
      <t>ナカ</t>
    </rPh>
    <rPh sb="7" eb="8">
      <t>ウエ</t>
    </rPh>
    <phoneticPr fontId="9"/>
  </si>
  <si>
    <t>7/9この条件で問題無く巻けました。</t>
    <rPh sb="5" eb="7">
      <t>ジョウケン</t>
    </rPh>
    <rPh sb="8" eb="10">
      <t>モンダイ</t>
    </rPh>
    <rPh sb="10" eb="11">
      <t>ナ</t>
    </rPh>
    <rPh sb="12" eb="13">
      <t>マ</t>
    </rPh>
    <phoneticPr fontId="9"/>
  </si>
  <si>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9"/>
  </si>
  <si>
    <t>1125幅</t>
    <rPh sb="4" eb="5">
      <t>ハバ</t>
    </rPh>
    <phoneticPr fontId="9"/>
  </si>
  <si>
    <t>1255幅</t>
    <rPh sb="4" eb="5">
      <t>ハバ</t>
    </rPh>
    <phoneticPr fontId="9"/>
  </si>
  <si>
    <t>両面</t>
    <rPh sb="0" eb="2">
      <t>リョウメン</t>
    </rPh>
    <phoneticPr fontId="9"/>
  </si>
  <si>
    <t>ﾏﾙｳ向けのみ巻き芯～2000ｍにｼﾞｮｲﾝﾄ不可</t>
    <rPh sb="3" eb="4">
      <t>ム</t>
    </rPh>
    <rPh sb="7" eb="8">
      <t>マ</t>
    </rPh>
    <rPh sb="9" eb="10">
      <t>シン</t>
    </rPh>
    <rPh sb="23" eb="25">
      <t>フカ</t>
    </rPh>
    <phoneticPr fontId="9"/>
  </si>
  <si>
    <t>1100幅</t>
    <rPh sb="4" eb="5">
      <t>ハバ</t>
    </rPh>
    <phoneticPr fontId="9"/>
  </si>
  <si>
    <t>巻き足しｼﾜ入り</t>
    <rPh sb="0" eb="1">
      <t>マ</t>
    </rPh>
    <rPh sb="2" eb="3">
      <t>タ</t>
    </rPh>
    <rPh sb="6" eb="7">
      <t>イ</t>
    </rPh>
    <phoneticPr fontId="9"/>
  </si>
  <si>
    <t>交換後もｼﾜ入ったのでお手上げ</t>
    <rPh sb="0" eb="2">
      <t>コウカン</t>
    </rPh>
    <rPh sb="2" eb="3">
      <t>ゴ</t>
    </rPh>
    <rPh sb="6" eb="7">
      <t>ハイ</t>
    </rPh>
    <rPh sb="12" eb="14">
      <t>テア</t>
    </rPh>
    <phoneticPr fontId="9"/>
  </si>
  <si>
    <t>ｱｼﾞﾔｱﾙﾐ</t>
    <phoneticPr fontId="10"/>
  </si>
  <si>
    <t>1150幅</t>
    <rPh sb="4" eb="5">
      <t>ハバ</t>
    </rPh>
    <phoneticPr fontId="9"/>
  </si>
  <si>
    <t>2000m品　　#50ﾒﾀﾙﾐｰTES消　開封V　VOID同条件で問題なく巻けた</t>
    <rPh sb="5" eb="6">
      <t>ヒン</t>
    </rPh>
    <rPh sb="29" eb="32">
      <t>ドウジョウケン</t>
    </rPh>
    <rPh sb="33" eb="35">
      <t>モンダイ</t>
    </rPh>
    <rPh sb="37" eb="38">
      <t>マ</t>
    </rPh>
    <phoneticPr fontId="9"/>
  </si>
  <si>
    <t>1040幅</t>
    <rPh sb="4" eb="5">
      <t>ハバ</t>
    </rPh>
    <phoneticPr fontId="9"/>
  </si>
  <si>
    <t>S99W</t>
    <phoneticPr fontId="9"/>
  </si>
  <si>
    <t>S
T
U</t>
    <phoneticPr fontId="10"/>
  </si>
  <si>
    <t>#</t>
    <phoneticPr fontId="10"/>
  </si>
  <si>
    <t>ｈｒ</t>
    <phoneticPr fontId="10"/>
  </si>
  <si>
    <t>ｈｒ</t>
    <phoneticPr fontId="10"/>
  </si>
  <si>
    <t>HL-MAT</t>
    <phoneticPr fontId="9"/>
  </si>
  <si>
    <t>BRIGHT</t>
    <phoneticPr fontId="9"/>
  </si>
  <si>
    <t>DMS　V</t>
    <phoneticPr fontId="9"/>
  </si>
  <si>
    <t>原反Lot巻芯</t>
    <phoneticPr fontId="9"/>
  </si>
  <si>
    <t>ﾒﾀﾙﾐｰHL銀消V</t>
    <rPh sb="7" eb="8">
      <t>ギン</t>
    </rPh>
    <rPh sb="8" eb="9">
      <t>ケ</t>
    </rPh>
    <phoneticPr fontId="10"/>
  </si>
  <si>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9"/>
  </si>
  <si>
    <t>要ﾀｯﾁﾊﾞﾗﾝｽ調整　</t>
    <rPh sb="0" eb="1">
      <t>ヨウ</t>
    </rPh>
    <rPh sb="9" eb="11">
      <t>チョウセイ</t>
    </rPh>
    <phoneticPr fontId="10"/>
  </si>
  <si>
    <t>1170幅</t>
    <rPh sb="4" eb="5">
      <t>ハバ</t>
    </rPh>
    <phoneticPr fontId="9"/>
  </si>
  <si>
    <t>1060幅</t>
    <rPh sb="4" eb="5">
      <t>ハバ</t>
    </rPh>
    <phoneticPr fontId="9"/>
  </si>
  <si>
    <t>繰り出し西側軸ﾍﾞｱﾘﾝｸﾞ交換</t>
    <rPh sb="0" eb="1">
      <t>ク</t>
    </rPh>
    <rPh sb="2" eb="3">
      <t>ダ</t>
    </rPh>
    <rPh sb="4" eb="6">
      <t>ニシガワ</t>
    </rPh>
    <rPh sb="6" eb="7">
      <t>ジク</t>
    </rPh>
    <rPh sb="14" eb="16">
      <t>コウカン</t>
    </rPh>
    <phoneticPr fontId="9"/>
  </si>
  <si>
    <t>異音</t>
    <rPh sb="0" eb="2">
      <t>イオン</t>
    </rPh>
    <phoneticPr fontId="9"/>
  </si>
  <si>
    <t>0本</t>
    <rPh sb="1" eb="2">
      <t>ホン</t>
    </rPh>
    <phoneticPr fontId="9"/>
  </si>
  <si>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9"/>
  </si>
  <si>
    <t>～これ以降は"OneNote"のﾒﾝﾃﾅﾝｽ記録表へ～</t>
    <rPh sb="3" eb="5">
      <t>イコウ</t>
    </rPh>
    <rPh sb="22" eb="24">
      <t>キロク</t>
    </rPh>
    <rPh sb="24" eb="25">
      <t>ヒョウ</t>
    </rPh>
    <phoneticPr fontId="9"/>
  </si>
  <si>
    <t>CF4</t>
  </si>
  <si>
    <t>S4</t>
  </si>
  <si>
    <t>S</t>
  </si>
  <si>
    <t>ﾘﾝﾃｯｸ</t>
  </si>
  <si>
    <t>Sｺｱ</t>
  </si>
  <si>
    <t>ﾒﾀﾙﾐｰTES消　開封　V</t>
    <rPh sb="8" eb="9">
      <t>ケ</t>
    </rPh>
    <rPh sb="10" eb="12">
      <t>カイフウ</t>
    </rPh>
    <phoneticPr fontId="9"/>
  </si>
  <si>
    <t>ﾒﾀﾙﾐｰﾈｰﾏｰ銀消　VB</t>
    <rPh sb="10" eb="11">
      <t>ショウ</t>
    </rPh>
    <phoneticPr fontId="9"/>
  </si>
  <si>
    <t>ﾒﾀﾙﾐｰﾍﾔﾗｲﾝ銀艶V</t>
    <rPh sb="11" eb="12">
      <t>ツヤ</t>
    </rPh>
    <phoneticPr fontId="9"/>
  </si>
  <si>
    <t>ｽﾘｯﾄ</t>
  </si>
  <si>
    <t>ﾒﾀﾙﾐｰﾍﾔﾗｲﾝ金艶V</t>
    <rPh sb="10" eb="11">
      <t>キン</t>
    </rPh>
    <rPh sb="11" eb="12">
      <t>ツヤ</t>
    </rPh>
    <phoneticPr fontId="9"/>
  </si>
  <si>
    <t>MAT</t>
  </si>
  <si>
    <t>S28M</t>
  </si>
  <si>
    <t>HL25/EC</t>
  </si>
  <si>
    <t>ﾙﾐﾗｰEYK</t>
  </si>
  <si>
    <t>MSN EYK</t>
  </si>
  <si>
    <t>S28</t>
  </si>
  <si>
    <t>ﾒﾀﾙﾐｰﾈｰﾏｰ銀消EYK B</t>
  </si>
  <si>
    <t>ﾘｰﾄﾞ</t>
    <phoneticPr fontId="10"/>
  </si>
  <si>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10"/>
  </si>
  <si>
    <t>DF1</t>
  </si>
  <si>
    <t>FWP</t>
  </si>
  <si>
    <t>ﾒﾀﾙﾐｰﾈｰﾏｰ銀消改　B</t>
    <rPh sb="9" eb="11">
      <t>ギンケ</t>
    </rPh>
    <rPh sb="11" eb="12">
      <t>カイ</t>
    </rPh>
    <phoneticPr fontId="9"/>
  </si>
  <si>
    <t>外面蒸着</t>
    <rPh sb="0" eb="4">
      <t>ソトメンジョウチャク</t>
    </rPh>
    <phoneticPr fontId="9"/>
  </si>
  <si>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10"/>
  </si>
  <si>
    <t>MSN EYK</t>
    <phoneticPr fontId="9"/>
  </si>
  <si>
    <t>ﾒﾀﾙﾐｰﾈｰﾏｰ銀艶　B</t>
    <rPh sb="9" eb="10">
      <t>ギン</t>
    </rPh>
    <rPh sb="10" eb="11">
      <t>ツヤ</t>
    </rPh>
    <phoneticPr fontId="9"/>
  </si>
  <si>
    <t>ﾒﾀﾙﾐｰTES艶　開封　V</t>
    <rPh sb="8" eb="9">
      <t>ツヤ</t>
    </rPh>
    <rPh sb="10" eb="12">
      <t>カイフウ</t>
    </rPh>
    <phoneticPr fontId="9"/>
  </si>
  <si>
    <t>ﾒﾀﾙﾐｰEYK</t>
    <phoneticPr fontId="9"/>
  </si>
  <si>
    <t>A</t>
  </si>
  <si>
    <t>B</t>
  </si>
  <si>
    <t>C</t>
  </si>
  <si>
    <t>ﾒﾀﾙﾐｰﾈｰﾏｰ銀艶　VB</t>
    <rPh sb="9" eb="10">
      <t>ギン</t>
    </rPh>
    <rPh sb="10" eb="11">
      <t>ツヤ</t>
    </rPh>
    <phoneticPr fontId="9"/>
  </si>
  <si>
    <t>QR66蒸着品</t>
    <rPh sb="0" eb="7">
      <t>ｑｒ６６ジョウチャクヒン</t>
    </rPh>
    <phoneticPr fontId="9"/>
  </si>
  <si>
    <t>METALUMY SILVER BRIGHT T62M B</t>
    <phoneticPr fontId="9"/>
  </si>
  <si>
    <t>METALUMY SILVER N-MATTE B</t>
    <phoneticPr fontId="9"/>
  </si>
  <si>
    <t>ﾒﾀﾙﾐｰ　TS</t>
    <phoneticPr fontId="9"/>
  </si>
  <si>
    <t>ﾒﾀﾙﾐｰ　ﾎﾜｲﾄｺｰﾄ（B）</t>
    <phoneticPr fontId="9"/>
  </si>
  <si>
    <t>ﾒﾀﾙﾐｰﾆｭｰﾈｰﾏｰ銀消B</t>
    <rPh sb="12" eb="14">
      <t>ギンケ</t>
    </rPh>
    <phoneticPr fontId="9"/>
  </si>
  <si>
    <t>ﾒﾀﾙﾐｰﾍﾔﾗｲﾝ銀消V</t>
    <rPh sb="11" eb="12">
      <t>ショウ</t>
    </rPh>
    <phoneticPr fontId="9"/>
  </si>
  <si>
    <t>＃251100</t>
    <phoneticPr fontId="9"/>
  </si>
  <si>
    <t>＃251000</t>
    <phoneticPr fontId="9"/>
  </si>
  <si>
    <t>NS蒸着</t>
    <rPh sb="2" eb="4">
      <t>ジョウチャク</t>
    </rPh>
    <phoneticPr fontId="9"/>
  </si>
  <si>
    <t>ｱｼﾞﾔｱﾙﾐ</t>
  </si>
  <si>
    <t>NS</t>
    <phoneticPr fontId="9"/>
  </si>
  <si>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10"/>
  </si>
  <si>
    <t>S99W</t>
  </si>
  <si>
    <t>ﾒﾀﾙﾐｰﾍﾔﾗｲﾝ銀艶V</t>
    <rPh sb="10" eb="13">
      <t>ギンツヤｖ</t>
    </rPh>
    <phoneticPr fontId="9"/>
  </si>
  <si>
    <t>ﾒﾀﾙﾐｰTES艶　VOID　V</t>
    <rPh sb="8" eb="9">
      <t>ツヤ</t>
    </rPh>
    <phoneticPr fontId="9"/>
  </si>
  <si>
    <t>#50　TES消開封V</t>
    <rPh sb="7" eb="8">
      <t>ケ</t>
    </rPh>
    <rPh sb="8" eb="10">
      <t>カイフウ</t>
    </rPh>
    <phoneticPr fontId="10"/>
  </si>
  <si>
    <t>#50　TES艶開封V</t>
    <rPh sb="7" eb="8">
      <t>ツヤ</t>
    </rPh>
    <rPh sb="8" eb="10">
      <t>カイフウ</t>
    </rPh>
    <phoneticPr fontId="10"/>
  </si>
  <si>
    <t>DMS蒸着（X-44）</t>
    <rPh sb="0" eb="5">
      <t>ｄｍｓジョウチャク</t>
    </rPh>
    <phoneticPr fontId="9"/>
  </si>
  <si>
    <t>ﾒﾀﾙﾐｰﾈｰﾏｰ銀艶　VB</t>
    <rPh sb="10" eb="11">
      <t>ツヤ</t>
    </rPh>
    <phoneticPr fontId="9"/>
  </si>
  <si>
    <t>メタルミー　ネーマー銀消改　Ｂ</t>
  </si>
  <si>
    <t>ﾒﾀﾙﾐｰﾈｰﾏｰ銀消　B　</t>
    <rPh sb="9" eb="11">
      <t>ギンケ</t>
    </rPh>
    <phoneticPr fontId="9"/>
  </si>
  <si>
    <t>メタルミー　ＴＥ－Ｓ消　ＶＯＩＤ　Ｖ</t>
  </si>
  <si>
    <t>メタルミー　ネーマー銀消　ＶＢ</t>
  </si>
  <si>
    <t>メタルミー　ヘヤライン　銀消Ｖ</t>
  </si>
  <si>
    <t>ＭＳＮ　ＥＹＫ</t>
  </si>
  <si>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</si>
  <si>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</si>
  <si>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</si>
  <si>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</si>
  <si>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</si>
  <si>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</si>
  <si>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</si>
  <si>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</si>
  <si>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</si>
  <si>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</si>
  <si>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</si>
  <si>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</si>
  <si>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</si>
  <si>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</si>
  <si>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</si>
  <si>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</si>
  <si>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</si>
  <si>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</si>
  <si>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</si>
  <si>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</si>
  <si>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</si>
  <si>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</si>
  <si>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</si>
  <si>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</si>
  <si>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</si>
  <si>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</si>
  <si>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</si>
  <si>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メタルミー銀艶　市松柄Ｖ</t>
  </si>
  <si>
    <t>メタルミー　ヘヤライン金艶　Ｖ</t>
  </si>
  <si>
    <t>メタルミー　ＨＬ銅艶　Ｖ</t>
  </si>
  <si>
    <t>ﾒﾀﾙﾐｰﾈｰﾏｰ銀艶　B</t>
  </si>
  <si>
    <t>日栄新化</t>
    <rPh sb="0" eb="2">
      <t>ニチエイ</t>
    </rPh>
    <rPh sb="2" eb="3">
      <t>シン</t>
    </rPh>
    <rPh sb="3" eb="4">
      <t>バ</t>
    </rPh>
    <phoneticPr fontId="10"/>
  </si>
  <si>
    <t>METALUMY SILVER N-MATTE X44M B</t>
  </si>
  <si>
    <t>METALUMY SILVER S-MATTE B S28MM B</t>
  </si>
  <si>
    <t>METALUMY SILVER S-MATTE B</t>
  </si>
  <si>
    <t>原反ｾｯﾄ</t>
  </si>
  <si>
    <t>1000幅</t>
    <rPh sb="4" eb="5">
      <t>ハバ</t>
    </rPh>
    <phoneticPr fontId="9"/>
  </si>
  <si>
    <t>ｶﾚﾝﾀﾞｰ蒸着</t>
    <rPh sb="6" eb="8">
      <t>ジョウチャク</t>
    </rPh>
    <phoneticPr fontId="9"/>
  </si>
  <si>
    <t>芯ｽﾞﾚ怖いので念のため芯200m程LS40で巻いた（2022.7.8）</t>
    <rPh sb="0" eb="1">
      <t>シン</t>
    </rPh>
    <rPh sb="4" eb="5">
      <t>コワ</t>
    </rPh>
    <rPh sb="8" eb="9">
      <t>ネン</t>
    </rPh>
    <rPh sb="12" eb="13">
      <t>シン</t>
    </rPh>
    <rPh sb="17" eb="18">
      <t>ホド</t>
    </rPh>
    <rPh sb="23" eb="24">
      <t>マ</t>
    </rPh>
    <phoneticPr fontId="9"/>
  </si>
  <si>
    <t>巻き芯リード</t>
    <phoneticPr fontId="9"/>
  </si>
  <si>
    <t>基準長さ</t>
    <rPh sb="0" eb="2">
      <t>キジュン</t>
    </rPh>
    <rPh sb="2" eb="3">
      <t>ナガ</t>
    </rPh>
    <phoneticPr fontId="10"/>
  </si>
  <si>
    <t>メタルミー　ネーマー銀消　Ｂ</t>
  </si>
  <si>
    <t>巻き芯コア除外リスト</t>
    <rPh sb="0" eb="1">
      <t>マ</t>
    </rPh>
    <rPh sb="2" eb="3">
      <t>シン</t>
    </rPh>
    <rPh sb="5" eb="7">
      <t>ジョガイ</t>
    </rPh>
    <phoneticPr fontId="9"/>
  </si>
  <si>
    <t>品番</t>
    <rPh sb="0" eb="2">
      <t>ヒンバン</t>
    </rPh>
    <phoneticPr fontId="10"/>
  </si>
  <si>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9"/>
  </si>
  <si>
    <t>片付け</t>
    <rPh sb="0" eb="2">
      <t>カタヅ</t>
    </rPh>
    <phoneticPr fontId="9"/>
  </si>
  <si>
    <t>ﾒﾀﾙﾐｰEYK</t>
  </si>
  <si>
    <t>製品下ろし</t>
    <rPh sb="0" eb="2">
      <t>セイヒン</t>
    </rPh>
    <rPh sb="2" eb="3">
      <t>オ</t>
    </rPh>
    <phoneticPr fontId="9"/>
  </si>
  <si>
    <t>ﾙﾐﾏｯﾄEYK</t>
  </si>
  <si>
    <t>製膜機</t>
    <rPh sb="0" eb="2">
      <t>セイマク</t>
    </rPh>
    <rPh sb="2" eb="3">
      <t>キ</t>
    </rPh>
    <phoneticPr fontId="9"/>
  </si>
  <si>
    <t>西暦下1桁</t>
    <rPh sb="0" eb="2">
      <t>セイレキ</t>
    </rPh>
    <rPh sb="2" eb="3">
      <t>シモ</t>
    </rPh>
    <rPh sb="4" eb="5">
      <t>ケタ</t>
    </rPh>
    <phoneticPr fontId="9"/>
  </si>
  <si>
    <t>取り位置</t>
    <rPh sb="0" eb="1">
      <t>ト</t>
    </rPh>
    <rPh sb="2" eb="4">
      <t>イチ</t>
    </rPh>
    <phoneticPr fontId="9"/>
  </si>
  <si>
    <t>原反ﾛｯﾄ解読</t>
    <rPh sb="0" eb="2">
      <t>ゲンタン</t>
    </rPh>
    <rPh sb="5" eb="7">
      <t>カイドク</t>
    </rPh>
    <phoneticPr fontId="9"/>
  </si>
  <si>
    <t>2022年</t>
    <rPh sb="4" eb="5">
      <t>ネン</t>
    </rPh>
    <phoneticPr fontId="9"/>
  </si>
  <si>
    <t>4月</t>
    <rPh sb="1" eb="2">
      <t>ツキ</t>
    </rPh>
    <phoneticPr fontId="9"/>
  </si>
  <si>
    <t>15日</t>
    <rPh sb="2" eb="3">
      <t>ニチ</t>
    </rPh>
    <phoneticPr fontId="9"/>
  </si>
  <si>
    <t>10番位置</t>
    <rPh sb="2" eb="3">
      <t>バン</t>
    </rPh>
    <rPh sb="3" eb="5">
      <t>イチ</t>
    </rPh>
    <phoneticPr fontId="9"/>
  </si>
  <si>
    <t>基材厚75μ　2022.8.26　＃75収率改善の為巻き芯リードあり</t>
    <rPh sb="20" eb="22">
      <t>シュウリツ</t>
    </rPh>
    <rPh sb="22" eb="24">
      <t>カイゼン</t>
    </rPh>
    <rPh sb="25" eb="26">
      <t>タメ</t>
    </rPh>
    <rPh sb="26" eb="27">
      <t>マ</t>
    </rPh>
    <rPh sb="28" eb="29">
      <t>シン</t>
    </rPh>
    <phoneticPr fontId="10"/>
  </si>
  <si>
    <t>　　　　　　　　　　　　　　　　品名　　</t>
    <rPh sb="16" eb="18">
      <t>ヒンメイ</t>
    </rPh>
    <phoneticPr fontId="10"/>
  </si>
  <si>
    <t>　　　　　　　　　　　　　　品名</t>
    <rPh sb="14" eb="16">
      <t>ヒンメイ</t>
    </rPh>
    <phoneticPr fontId="10"/>
  </si>
  <si>
    <t>時間計算マスタ</t>
    <rPh sb="0" eb="2">
      <t>ジカン</t>
    </rPh>
    <rPh sb="2" eb="4">
      <t>ケイサン</t>
    </rPh>
    <phoneticPr fontId="9"/>
  </si>
  <si>
    <t>原反セット</t>
    <rPh sb="0" eb="2">
      <t>ゲンタン</t>
    </rPh>
    <phoneticPr fontId="9"/>
  </si>
  <si>
    <t>切替</t>
    <rPh sb="0" eb="2">
      <t>キリカエ</t>
    </rPh>
    <phoneticPr fontId="9"/>
  </si>
  <si>
    <t>品種名</t>
    <rPh sb="0" eb="2">
      <t>ヒンシュ</t>
    </rPh>
    <rPh sb="2" eb="3">
      <t>メイ</t>
    </rPh>
    <phoneticPr fontId="9"/>
  </si>
  <si>
    <t>番手</t>
    <rPh sb="0" eb="2">
      <t>バンテ</t>
    </rPh>
    <phoneticPr fontId="9"/>
  </si>
  <si>
    <t>仕様長</t>
    <rPh sb="0" eb="2">
      <t>シヨウ</t>
    </rPh>
    <rPh sb="2" eb="3">
      <t>チョウ</t>
    </rPh>
    <phoneticPr fontId="9"/>
  </si>
  <si>
    <t>加工時間</t>
    <rPh sb="0" eb="2">
      <t>カコウ</t>
    </rPh>
    <rPh sb="2" eb="4">
      <t>ジカン</t>
    </rPh>
    <phoneticPr fontId="9"/>
  </si>
  <si>
    <t>ﾘｰﾄﾞ巻足し</t>
  </si>
  <si>
    <t>ﾘｰﾄﾞ</t>
  </si>
  <si>
    <t>ﾒﾀﾙﾐｰﾈｰﾏｰ銀消改　B</t>
  </si>
  <si>
    <t>呼び出し
番号</t>
    <rPh sb="0" eb="1">
      <t>ヨ</t>
    </rPh>
    <rPh sb="2" eb="3">
      <t>ダ</t>
    </rPh>
    <rPh sb="5" eb="7">
      <t>バンゴウ</t>
    </rPh>
    <phoneticPr fontId="9"/>
  </si>
  <si>
    <t>食事時間</t>
    <rPh sb="0" eb="2">
      <t>ショクジ</t>
    </rPh>
    <rPh sb="2" eb="4">
      <t>ジカン</t>
    </rPh>
    <phoneticPr fontId="9"/>
  </si>
  <si>
    <t>朝勤</t>
    <rPh sb="0" eb="1">
      <t>アサ</t>
    </rPh>
    <phoneticPr fontId="9"/>
  </si>
  <si>
    <t>午勤</t>
    <rPh sb="0" eb="1">
      <t>ウマ</t>
    </rPh>
    <rPh sb="1" eb="2">
      <t>ツトム</t>
    </rPh>
    <phoneticPr fontId="9"/>
  </si>
  <si>
    <t>夜勤</t>
    <rPh sb="0" eb="1">
      <t>ヨル</t>
    </rPh>
    <phoneticPr fontId="9"/>
  </si>
  <si>
    <t>開始時間</t>
    <rPh sb="0" eb="2">
      <t>カイシ</t>
    </rPh>
    <rPh sb="2" eb="4">
      <t>ジカン</t>
    </rPh>
    <phoneticPr fontId="9"/>
  </si>
  <si>
    <t>時間</t>
    <rPh sb="0" eb="2">
      <t>ジカン</t>
    </rPh>
    <phoneticPr fontId="9"/>
  </si>
  <si>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</si>
  <si>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</si>
  <si>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</si>
  <si>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</si>
  <si>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</si>
  <si>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</si>
  <si>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</si>
  <si>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</si>
  <si>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</si>
  <si>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</si>
  <si>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10"/>
  </si>
  <si>
    <t>ﾒﾀﾙﾐｰ銀艶市松柄V</t>
    <rPh sb="5" eb="6">
      <t>ギン</t>
    </rPh>
    <rPh sb="6" eb="7">
      <t>ツヤ</t>
    </rPh>
    <rPh sb="7" eb="9">
      <t>イチマツ</t>
    </rPh>
    <rPh sb="9" eb="10">
      <t>ガラ</t>
    </rPh>
    <phoneticPr fontId="10"/>
  </si>
  <si>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10"/>
  </si>
  <si>
    <t>ﾒﾀﾙﾐｰHL銀消　V</t>
    <rPh sb="7" eb="8">
      <t>ギン</t>
    </rPh>
    <rPh sb="8" eb="9">
      <t>ケ</t>
    </rPh>
    <phoneticPr fontId="10"/>
  </si>
  <si>
    <t>ﾒﾀﾙﾐｰﾈｰﾏｰ銀消VB</t>
    <rPh sb="10" eb="11">
      <t>ケ</t>
    </rPh>
    <phoneticPr fontId="10"/>
  </si>
  <si>
    <t>ﾒﾀﾙﾐｰEYK　大阪ｼｰﾘﾝｸﾞ</t>
    <rPh sb="9" eb="11">
      <t>オオサカ</t>
    </rPh>
    <phoneticPr fontId="10"/>
  </si>
  <si>
    <t>ﾒﾀﾙﾐｰ　金艶　EYK　まるう</t>
    <rPh sb="6" eb="8">
      <t>キンツヤ</t>
    </rPh>
    <phoneticPr fontId="9"/>
  </si>
  <si>
    <t>ﾒﾀﾙﾐｰHL金艶V</t>
    <rPh sb="7" eb="8">
      <t>キン</t>
    </rPh>
    <rPh sb="8" eb="9">
      <t>ツヤ</t>
    </rPh>
    <phoneticPr fontId="10"/>
  </si>
  <si>
    <t>4/21　条件変更　水準③　ﾙﾐﾏｯﾄEYK</t>
    <rPh sb="5" eb="7">
      <t>ジョウケン</t>
    </rPh>
    <rPh sb="7" eb="9">
      <t>ヘンコウ</t>
    </rPh>
    <rPh sb="10" eb="12">
      <t>スイジュン</t>
    </rPh>
    <phoneticPr fontId="10"/>
  </si>
  <si>
    <t>ﾒﾀﾙﾐｰﾆｭｰﾈｰﾏｰ銀消しB</t>
    <rPh sb="12" eb="13">
      <t>ギン</t>
    </rPh>
    <rPh sb="13" eb="14">
      <t>ケ</t>
    </rPh>
    <phoneticPr fontId="10"/>
  </si>
  <si>
    <t>メタルミーﾈｰﾏｰ銀消改B</t>
    <rPh sb="9" eb="10">
      <t>ギン</t>
    </rPh>
    <rPh sb="10" eb="11">
      <t>ケ</t>
    </rPh>
    <rPh sb="11" eb="12">
      <t>カイ</t>
    </rPh>
    <phoneticPr fontId="9"/>
  </si>
  <si>
    <t>ﾒﾀﾙﾐｰﾈｰﾏｰ銀消B　Gｺｰﾄ</t>
    <rPh sb="9" eb="11">
      <t>ギンケ</t>
    </rPh>
    <phoneticPr fontId="9"/>
  </si>
  <si>
    <t>METALUMY SILVER BRIGHT B</t>
  </si>
  <si>
    <t>ﾒﾀﾙﾐｰﾍﾔﾗｲﾝ銀消V</t>
  </si>
  <si>
    <t>ﾒﾀﾙﾐｰﾍﾔﾗｲﾝ銀消V</t>
    <rPh sb="10" eb="11">
      <t>ギン</t>
    </rPh>
    <rPh sb="11" eb="12">
      <t>ケ</t>
    </rPh>
    <phoneticPr fontId="9"/>
  </si>
  <si>
    <t>METARUMY SILVER N-MATTE　X44M B</t>
  </si>
  <si>
    <t>METALUMY SILVER N-MATTE X44M B</t>
    <phoneticPr fontId="9"/>
  </si>
  <si>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9"/>
  </si>
  <si>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10"/>
  </si>
  <si>
    <t>ﾒﾀﾙﾐｰﾍﾔﾗｲﾝ金艶V</t>
  </si>
  <si>
    <t>E20V</t>
  </si>
  <si>
    <t>巻返し検品　</t>
    <rPh sb="0" eb="2">
      <t>マキカエ</t>
    </rPh>
    <rPh sb="3" eb="5">
      <t>ケンピン</t>
    </rPh>
    <phoneticPr fontId="9"/>
  </si>
  <si>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</si>
  <si>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</si>
  <si>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</si>
  <si>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</si>
  <si>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</si>
  <si>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10"/>
  </si>
  <si>
    <t>2022.11/1　原反巻足し</t>
    <rPh sb="10" eb="12">
      <t>ゲンタン</t>
    </rPh>
    <rPh sb="12" eb="13">
      <t>マキ</t>
    </rPh>
    <rPh sb="13" eb="14">
      <t>タ</t>
    </rPh>
    <phoneticPr fontId="9"/>
  </si>
  <si>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</si>
  <si>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9"/>
  </si>
  <si>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9"/>
  </si>
  <si>
    <t>合定,合短,良短,保留,ＮＧ</t>
    <rPh sb="0" eb="1">
      <t>ゴウ</t>
    </rPh>
    <rPh sb="1" eb="2">
      <t>テイ</t>
    </rPh>
    <phoneticPr fontId="9"/>
  </si>
  <si>
    <t>FWP,ABS,Sｺｱ,Mｺｱ</t>
    <phoneticPr fontId="9"/>
  </si>
  <si>
    <t>※巻き硬度測定期間：１２月～２０２３年３月末までです。</t>
  </si>
  <si>
    <t>ＭＣＬＢ製品巻き硬度測定（2022.12.～2023.3）</t>
    <rPh sb="4" eb="6">
      <t>セイヒン</t>
    </rPh>
    <rPh sb="6" eb="7">
      <t>マ</t>
    </rPh>
    <rPh sb="8" eb="10">
      <t>コウド</t>
    </rPh>
    <rPh sb="10" eb="12">
      <t>ソクテイ</t>
    </rPh>
    <phoneticPr fontId="27"/>
  </si>
  <si>
    <t>巻き硬度測定　３点</t>
    <rPh sb="0" eb="1">
      <t>マ</t>
    </rPh>
    <rPh sb="2" eb="4">
      <t>コウド</t>
    </rPh>
    <rPh sb="4" eb="6">
      <t>ソクテイ</t>
    </rPh>
    <rPh sb="8" eb="9">
      <t>テン</t>
    </rPh>
    <phoneticPr fontId="27"/>
  </si>
  <si>
    <t>測定日　</t>
    <rPh sb="0" eb="2">
      <t>ソクテイ</t>
    </rPh>
    <rPh sb="2" eb="3">
      <t>ヒ</t>
    </rPh>
    <phoneticPr fontId="27"/>
  </si>
  <si>
    <t>製品名</t>
    <rPh sb="0" eb="2">
      <t>セイヒン</t>
    </rPh>
    <rPh sb="2" eb="3">
      <t>ナ</t>
    </rPh>
    <phoneticPr fontId="27"/>
  </si>
  <si>
    <t>幅</t>
    <rPh sb="0" eb="1">
      <t>ハバ</t>
    </rPh>
    <phoneticPr fontId="27"/>
  </si>
  <si>
    <t>製品長</t>
    <rPh sb="0" eb="2">
      <t>セイヒン</t>
    </rPh>
    <rPh sb="2" eb="3">
      <t>ナガ</t>
    </rPh>
    <phoneticPr fontId="27"/>
  </si>
  <si>
    <t>西</t>
    <rPh sb="0" eb="1">
      <t>ニシ</t>
    </rPh>
    <phoneticPr fontId="27"/>
  </si>
  <si>
    <t>中</t>
    <rPh sb="0" eb="1">
      <t>ナカ</t>
    </rPh>
    <phoneticPr fontId="27"/>
  </si>
  <si>
    <t>東</t>
    <rPh sb="0" eb="1">
      <t>ヒガシ</t>
    </rPh>
    <phoneticPr fontId="27"/>
  </si>
  <si>
    <t>ﾒﾀﾙﾐｰHL銀艶Ｖ</t>
    <rPh sb="7" eb="8">
      <t>ギン</t>
    </rPh>
    <rPh sb="8" eb="9">
      <t>ツヤ</t>
    </rPh>
    <phoneticPr fontId="9"/>
  </si>
  <si>
    <t>1160幅</t>
    <rPh sb="4" eb="5">
      <t>ハバ</t>
    </rPh>
    <phoneticPr fontId="9"/>
  </si>
  <si>
    <t>ﾘｰﾄﾞ巻足し</t>
    <rPh sb="4" eb="5">
      <t>マ</t>
    </rPh>
    <rPh sb="5" eb="6">
      <t>タ</t>
    </rPh>
    <phoneticPr fontId="9"/>
  </si>
  <si>
    <t>不明</t>
    <rPh sb="0" eb="2">
      <t>フメイ</t>
    </rPh>
    <phoneticPr fontId="9"/>
  </si>
  <si>
    <t>原反巻足し</t>
    <rPh sb="0" eb="2">
      <t>ゲンタン</t>
    </rPh>
    <rPh sb="2" eb="3">
      <t>マ</t>
    </rPh>
    <rPh sb="3" eb="4">
      <t>タ</t>
    </rPh>
    <phoneticPr fontId="9"/>
  </si>
  <si>
    <t>ﾒﾀﾙﾐｰﾈｰﾏｰ銀消　EYK　B</t>
    <rPh sb="9" eb="11">
      <t>ギンケ</t>
    </rPh>
    <phoneticPr fontId="8"/>
  </si>
  <si>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</si>
  <si>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9"/>
  </si>
  <si>
    <t>ミラーマット使用リスト</t>
    <rPh sb="6" eb="8">
      <t>シヨウ</t>
    </rPh>
    <phoneticPr fontId="9"/>
  </si>
  <si>
    <t>基準幅</t>
    <rPh sb="0" eb="2">
      <t>キジュン</t>
    </rPh>
    <rPh sb="2" eb="3">
      <t>ハバ</t>
    </rPh>
    <phoneticPr fontId="9"/>
  </si>
  <si>
    <t>使用幅</t>
    <rPh sb="0" eb="2">
      <t>シヨウ</t>
    </rPh>
    <rPh sb="2" eb="3">
      <t>ハバ</t>
    </rPh>
    <phoneticPr fontId="9"/>
  </si>
  <si>
    <t>1本の長さ</t>
    <rPh sb="1" eb="2">
      <t>ホン</t>
    </rPh>
    <rPh sb="3" eb="4">
      <t>ナガ</t>
    </rPh>
    <phoneticPr fontId="9"/>
  </si>
  <si>
    <t>欠点検出機No</t>
    <rPh sb="0" eb="4">
      <t>ケッテンケンシュツ</t>
    </rPh>
    <rPh sb="4" eb="5">
      <t>キ</t>
    </rPh>
    <phoneticPr fontId="10"/>
  </si>
  <si>
    <t>　対象製品：Ｖコート・ＥＹＫ（蒸着品）　+　ルミラーＥＹＫ</t>
    <phoneticPr fontId="9"/>
  </si>
  <si>
    <t>＃</t>
    <phoneticPr fontId="27"/>
  </si>
  <si>
    <t>Ｌｏｔ</t>
    <phoneticPr fontId="27"/>
  </si>
  <si>
    <t>ﾒﾀﾙﾐｰEYK</t>
    <phoneticPr fontId="9"/>
  </si>
  <si>
    <t>ﾒﾀﾙﾐｰEYK</t>
    <phoneticPr fontId="9"/>
  </si>
  <si>
    <t>ﾒﾀﾙﾐｰEYK</t>
    <phoneticPr fontId="9"/>
  </si>
  <si>
    <t>ﾒﾀﾙﾐｰEYK</t>
    <phoneticPr fontId="9"/>
  </si>
  <si>
    <t>ﾙﾐﾗｰEYK</t>
    <phoneticPr fontId="9"/>
  </si>
  <si>
    <t>ﾙﾐﾗｰEYK</t>
    <phoneticPr fontId="9"/>
  </si>
  <si>
    <t>ﾒﾀﾙﾐｰEYK</t>
    <phoneticPr fontId="9"/>
  </si>
  <si>
    <t>ﾒﾀﾙﾐｰTES艶開封V</t>
    <rPh sb="8" eb="9">
      <t>ツヤ</t>
    </rPh>
    <rPh sb="9" eb="11">
      <t>カイフウ</t>
    </rPh>
    <phoneticPr fontId="9"/>
  </si>
  <si>
    <t>ＭＳＫ　ＴＬ（ＨＧ）</t>
    <phoneticPr fontId="27"/>
  </si>
  <si>
    <t>ＰＥＴ　Ｖ</t>
    <phoneticPr fontId="27"/>
  </si>
  <si>
    <t>ﾒﾀﾙﾐｰ EYK</t>
  </si>
  <si>
    <t>大阪ｼｰﾘﾝｸﾞ印刷㈱</t>
  </si>
  <si>
    <t>新ﾀｯｸ化成㈱</t>
  </si>
  <si>
    <t>L/S120は速すぎると思う</t>
    <rPh sb="7" eb="8">
      <t>ハヤ</t>
    </rPh>
    <rPh sb="12" eb="13">
      <t>オモ</t>
    </rPh>
    <phoneticPr fontId="9"/>
  </si>
  <si>
    <t>ＮＧ</t>
    <phoneticPr fontId="10"/>
  </si>
  <si>
    <t>ﾒﾀﾙﾐｰﾍﾔﾗｲﾝ銀艶</t>
    <rPh sb="10" eb="11">
      <t>ギン</t>
    </rPh>
    <rPh sb="11" eb="12">
      <t>ツヤ</t>
    </rPh>
    <phoneticPr fontId="9"/>
  </si>
  <si>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</si>
  <si>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</si>
  <si>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</si>
  <si>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</si>
  <si>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</si>
  <si>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</si>
  <si>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</si>
  <si>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10"/>
  </si>
  <si>
    <t>S
終了</t>
    <rPh sb="3" eb="5">
      <t>シュウリョウ</t>
    </rPh>
    <phoneticPr fontId="10"/>
  </si>
  <si>
    <t>A</t>
    <phoneticPr fontId="9"/>
  </si>
  <si>
    <t>B</t>
    <phoneticPr fontId="9"/>
  </si>
  <si>
    <t>C</t>
    <phoneticPr fontId="9"/>
  </si>
  <si>
    <t>作業者</t>
    <rPh sb="0" eb="2">
      <t>サギョウ</t>
    </rPh>
    <rPh sb="2" eb="3">
      <t>シャ</t>
    </rPh>
    <phoneticPr fontId="9"/>
  </si>
  <si>
    <t>杉山</t>
  </si>
  <si>
    <t>ﾒﾀﾙﾐｰﾆｭｰﾈｰﾏｰ銀消　B</t>
    <rPh sb="12" eb="13">
      <t>ギン</t>
    </rPh>
    <rPh sb="13" eb="14">
      <t>ケ</t>
    </rPh>
    <phoneticPr fontId="9"/>
  </si>
  <si>
    <t>表層ﾘｰﾄﾞ作成</t>
    <rPh sb="0" eb="2">
      <t>ヒョウソウ</t>
    </rPh>
    <rPh sb="6" eb="8">
      <t>サクセイ</t>
    </rPh>
    <phoneticPr fontId="9"/>
  </si>
  <si>
    <t>S28SEPA</t>
    <phoneticPr fontId="9"/>
  </si>
  <si>
    <t>N-MAT</t>
    <phoneticPr fontId="9"/>
  </si>
  <si>
    <t>メタルミー　ネーマー銀消改　Ｂ</t>
    <phoneticPr fontId="9"/>
  </si>
  <si>
    <t>メタルミー　ネーマー銀消　Ｂ</t>
    <phoneticPr fontId="9"/>
  </si>
  <si>
    <t>ﾋﾟﾗﾐｯﾄﾞ発生しやすいので注意❕ ライン80m/m</t>
    <rPh sb="7" eb="9">
      <t>ハッセイ</t>
    </rPh>
    <rPh sb="15" eb="17">
      <t>チュウイ</t>
    </rPh>
    <phoneticPr fontId="9"/>
  </si>
  <si>
    <t>ﾒﾀﾙﾐｰ TES消開封 V</t>
  </si>
  <si>
    <t>内</t>
  </si>
  <si>
    <t>ﾒﾀﾙﾐｰ ﾆｭｰﾈｰﾏｰ銀消 B</t>
  </si>
  <si>
    <t>ﾒﾀﾙﾐｰ ﾈｰﾏｰ銀消改 B</t>
  </si>
  <si>
    <t>S99-MAT</t>
  </si>
  <si>
    <t>1260幅</t>
    <rPh sb="4" eb="5">
      <t>ハバ</t>
    </rPh>
    <phoneticPr fontId="9"/>
  </si>
  <si>
    <t>メタルミー　ネーマー銀消　Ｂ</t>
    <phoneticPr fontId="9"/>
  </si>
  <si>
    <t>ﾒﾀﾙﾐｰ ﾍﾔﾗｲﾝ金艶 V</t>
  </si>
  <si>
    <t>HL50/EC</t>
  </si>
  <si>
    <t>ﾒﾀﾙﾐｰ ﾍﾔﾗｲﾝ 銀消V</t>
  </si>
  <si>
    <t>T70A</t>
    <phoneticPr fontId="9"/>
  </si>
  <si>
    <t>X44SEPA</t>
    <phoneticPr fontId="9"/>
  </si>
  <si>
    <t>ﾙﾐﾏｯﾄEYK</t>
    <phoneticPr fontId="9"/>
  </si>
  <si>
    <t>T62M</t>
    <phoneticPr fontId="9"/>
  </si>
  <si>
    <t>T62M</t>
    <phoneticPr fontId="9"/>
  </si>
  <si>
    <t>ﾒﾀﾙﾐｰ ﾎﾜｲﾄｺｰﾄ (B)</t>
  </si>
  <si>
    <t>ﾒﾀﾙﾐｰ ｼﾛｺｰﾄ(B)</t>
  </si>
  <si>
    <t>ｶﾚﾝﾀﾞｰ用蒸着</t>
    <rPh sb="6" eb="7">
      <t>ヨウ</t>
    </rPh>
    <phoneticPr fontId="9"/>
  </si>
  <si>
    <t>E315</t>
    <phoneticPr fontId="9"/>
  </si>
  <si>
    <t>03780516205</t>
    <phoneticPr fontId="9"/>
  </si>
  <si>
    <t>03780517205</t>
    <phoneticPr fontId="9"/>
  </si>
  <si>
    <t>02780517202</t>
    <phoneticPr fontId="9"/>
  </si>
  <si>
    <t>02780517205</t>
    <phoneticPr fontId="9"/>
  </si>
  <si>
    <t>09780516202</t>
    <phoneticPr fontId="9"/>
  </si>
  <si>
    <t>08780516202</t>
    <phoneticPr fontId="9"/>
  </si>
  <si>
    <t>08780516205</t>
    <phoneticPr fontId="9"/>
  </si>
  <si>
    <t>09780516205</t>
    <phoneticPr fontId="9"/>
  </si>
  <si>
    <t>ﾒﾀﾙﾐｰﾈｰﾏｰ金艶</t>
    <rPh sb="9" eb="10">
      <t>キン</t>
    </rPh>
    <rPh sb="10" eb="11">
      <t>ツヤ</t>
    </rPh>
    <phoneticPr fontId="9"/>
  </si>
  <si>
    <t>ﾒﾀﾙﾐｰﾈｰﾏｰ金消</t>
    <rPh sb="10" eb="11">
      <t>ケ</t>
    </rPh>
    <phoneticPr fontId="9"/>
  </si>
  <si>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10"/>
  </si>
  <si>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9"/>
  </si>
  <si>
    <t>ｶﾚﾝﾀﾞｰ用蒸着品</t>
  </si>
  <si>
    <t>ﾒﾀﾙﾐｰTES艶　開封V　VOID</t>
    <rPh sb="8" eb="9">
      <t>ツヤ</t>
    </rPh>
    <rPh sb="10" eb="12">
      <t>カイフウ</t>
    </rPh>
    <phoneticPr fontId="10"/>
  </si>
  <si>
    <t>巻取ﾊﾟﾜｰﾘﾌﾀｰﾊﾞｯﾃﾘｰ交換（新品）</t>
    <rPh sb="0" eb="2">
      <t>マキトリ</t>
    </rPh>
    <rPh sb="16" eb="18">
      <t>コウカン</t>
    </rPh>
    <phoneticPr fontId="9"/>
  </si>
  <si>
    <t>PETﾏｯﾄ V</t>
  </si>
  <si>
    <t>3本巻きは巻芯ﾘｰﾄﾞ有り　ﾗｲﾝ即上げ</t>
    <rPh sb="1" eb="2">
      <t>ホン</t>
    </rPh>
    <rPh sb="2" eb="3">
      <t>マ</t>
    </rPh>
    <rPh sb="5" eb="6">
      <t>マ</t>
    </rPh>
    <rPh sb="6" eb="7">
      <t>シン</t>
    </rPh>
    <rPh sb="11" eb="12">
      <t>ア</t>
    </rPh>
    <rPh sb="17" eb="18">
      <t>ソク</t>
    </rPh>
    <rPh sb="18" eb="19">
      <t>ア</t>
    </rPh>
    <phoneticPr fontId="9"/>
  </si>
  <si>
    <t>朝勤</t>
    <rPh sb="0" eb="1">
      <t>アサ</t>
    </rPh>
    <rPh sb="1" eb="2">
      <t>キン</t>
    </rPh>
    <phoneticPr fontId="9"/>
  </si>
  <si>
    <t>午勤</t>
    <rPh sb="0" eb="1">
      <t>ゴ</t>
    </rPh>
    <rPh sb="1" eb="2">
      <t>キン</t>
    </rPh>
    <phoneticPr fontId="9"/>
  </si>
  <si>
    <t>ﾒﾀﾙﾐｰ ﾈｰﾏｰ 銀艶VB</t>
  </si>
  <si>
    <t>ﾒﾀﾙﾐｰ ﾈｰﾏｰ銀消EYK B</t>
  </si>
  <si>
    <t>午勤</t>
    <rPh sb="0" eb="1">
      <t>ゴ</t>
    </rPh>
    <rPh sb="1" eb="2">
      <t>キン</t>
    </rPh>
    <phoneticPr fontId="10"/>
  </si>
  <si>
    <t>DMS V</t>
  </si>
  <si>
    <t>#251200</t>
    <phoneticPr fontId="9"/>
  </si>
  <si>
    <t>X44</t>
    <phoneticPr fontId="9"/>
  </si>
  <si>
    <t>#251120</t>
    <phoneticPr fontId="9"/>
  </si>
  <si>
    <t>Ｔ62M</t>
    <phoneticPr fontId="10"/>
  </si>
  <si>
    <t>#251195</t>
    <phoneticPr fontId="9"/>
  </si>
  <si>
    <t>MAT</t>
    <phoneticPr fontId="9"/>
  </si>
  <si>
    <t>HL-MAT</t>
    <phoneticPr fontId="9"/>
  </si>
  <si>
    <t>S28M</t>
    <phoneticPr fontId="9"/>
  </si>
  <si>
    <t>ﾒﾀﾙﾐｰ S</t>
    <phoneticPr fontId="9"/>
  </si>
  <si>
    <t>#251040</t>
    <phoneticPr fontId="9"/>
  </si>
  <si>
    <t>T60</t>
    <phoneticPr fontId="10"/>
  </si>
  <si>
    <t>-</t>
    <phoneticPr fontId="9"/>
  </si>
  <si>
    <t>#251005</t>
    <phoneticPr fontId="9"/>
  </si>
  <si>
    <t>T70A</t>
    <phoneticPr fontId="9"/>
  </si>
  <si>
    <t>#251255</t>
    <phoneticPr fontId="9"/>
  </si>
  <si>
    <t>ﾒﾀﾙﾐｰTS</t>
    <phoneticPr fontId="9"/>
  </si>
  <si>
    <t>朝勤</t>
    <phoneticPr fontId="9"/>
  </si>
  <si>
    <t>午勤</t>
    <phoneticPr fontId="9"/>
  </si>
  <si>
    <t>夜勤</t>
    <phoneticPr fontId="9"/>
  </si>
  <si>
    <t>ｽﾄﾚｰｼｼｬｯﾀｰ</t>
    <phoneticPr fontId="6"/>
  </si>
  <si>
    <t>ｶｳﾝﾀｰﾁｪｯｸ用</t>
    <phoneticPr fontId="9"/>
  </si>
  <si>
    <t>下限</t>
    <rPh sb="0" eb="2">
      <t>カゲン</t>
    </rPh>
    <phoneticPr fontId="9"/>
  </si>
  <si>
    <t>上限</t>
    <rPh sb="0" eb="2">
      <t>ジョウゲン</t>
    </rPh>
    <phoneticPr fontId="9"/>
  </si>
  <si>
    <t>製品幅マスタ</t>
    <rPh sb="0" eb="2">
      <t>セイヒン</t>
    </rPh>
    <rPh sb="2" eb="3">
      <t>ハバ</t>
    </rPh>
    <phoneticPr fontId="9"/>
  </si>
  <si>
    <t>製品
仕上実幅
(mm)</t>
    <rPh sb="0" eb="2">
      <t>セイヒン</t>
    </rPh>
    <rPh sb="3" eb="5">
      <t>シア</t>
    </rPh>
    <rPh sb="5" eb="6">
      <t>ジツ</t>
    </rPh>
    <rPh sb="6" eb="7">
      <t>ハバ</t>
    </rPh>
    <phoneticPr fontId="10"/>
  </si>
  <si>
    <t>ﾒﾀﾙﾐｰﾈｰﾏｰ銀消B</t>
    <rPh sb="9" eb="11">
      <t>ギンケ</t>
    </rPh>
    <phoneticPr fontId="9"/>
  </si>
  <si>
    <t>1110幅</t>
    <rPh sb="4" eb="5">
      <t>ハバ</t>
    </rPh>
    <phoneticPr fontId="9"/>
  </si>
  <si>
    <t>展開図</t>
    <rPh sb="0" eb="2">
      <t>テンカイ</t>
    </rPh>
    <rPh sb="2" eb="3">
      <t>ズ</t>
    </rPh>
    <phoneticPr fontId="9"/>
  </si>
  <si>
    <t>巻き芯ﾘｰﾄﾞ</t>
    <rPh sb="0" eb="1">
      <t>マ</t>
    </rPh>
    <rPh sb="2" eb="3">
      <t>シン</t>
    </rPh>
    <phoneticPr fontId="9"/>
  </si>
  <si>
    <t>#12</t>
    <phoneticPr fontId="9"/>
  </si>
  <si>
    <t>total</t>
    <phoneticPr fontId="9"/>
  </si>
  <si>
    <t>巻上原反Lot　</t>
    <rPh sb="0" eb="1">
      <t>マ</t>
    </rPh>
    <rPh sb="1" eb="2">
      <t>ウエ</t>
    </rPh>
    <phoneticPr fontId="9"/>
  </si>
  <si>
    <t>巻芯原反Lot　</t>
    <rPh sb="0" eb="1">
      <t>マ</t>
    </rPh>
    <rPh sb="1" eb="2">
      <t>シン</t>
    </rPh>
    <phoneticPr fontId="9"/>
  </si>
  <si>
    <t>　 　  蒸着方向</t>
    <rPh sb="5" eb="7">
      <t>ジョウチャク</t>
    </rPh>
    <rPh sb="7" eb="9">
      <t>ホウコウ</t>
    </rPh>
    <phoneticPr fontId="9"/>
  </si>
  <si>
    <t>巻中原反Lot　</t>
    <rPh sb="0" eb="1">
      <t>マ</t>
    </rPh>
    <rPh sb="1" eb="2">
      <t>ナカ</t>
    </rPh>
    <phoneticPr fontId="9"/>
  </si>
  <si>
    <t>巻中芯原反Lot　</t>
    <rPh sb="0" eb="1">
      <t>マ</t>
    </rPh>
    <rPh sb="1" eb="2">
      <t>ナカ</t>
    </rPh>
    <rPh sb="2" eb="3">
      <t>シン</t>
    </rPh>
    <phoneticPr fontId="9"/>
  </si>
  <si>
    <t>巻中上原反Lot　</t>
    <rPh sb="0" eb="1">
      <t>マ</t>
    </rPh>
    <rPh sb="1" eb="2">
      <t>ナカ</t>
    </rPh>
    <rPh sb="2" eb="3">
      <t>ウエ</t>
    </rPh>
    <phoneticPr fontId="9"/>
  </si>
  <si>
    <t>検知器
調光確認</t>
    <phoneticPr fontId="9"/>
  </si>
  <si>
    <t>＃１２巻き芯ﾘｰﾄﾞ　本数　ｍ数</t>
    <rPh sb="3" eb="4">
      <t>マ</t>
    </rPh>
    <rPh sb="5" eb="6">
      <t>シン</t>
    </rPh>
    <rPh sb="11" eb="13">
      <t>ホンスウ</t>
    </rPh>
    <rPh sb="15" eb="16">
      <t>スウ</t>
    </rPh>
    <phoneticPr fontId="9"/>
  </si>
  <si>
    <t>ＢＴ数を入力</t>
    <rPh sb="2" eb="3">
      <t>スウ</t>
    </rPh>
    <rPh sb="4" eb="6">
      <t>ニュウリョク</t>
    </rPh>
    <phoneticPr fontId="9"/>
  </si>
  <si>
    <t>依頼本数</t>
    <rPh sb="0" eb="2">
      <t>イライ</t>
    </rPh>
    <rPh sb="2" eb="4">
      <t>ホンスウ</t>
    </rPh>
    <phoneticPr fontId="9"/>
  </si>
  <si>
    <t>在庫本数</t>
    <rPh sb="0" eb="2">
      <t>ザイコ</t>
    </rPh>
    <rPh sb="2" eb="4">
      <t>ホンスウ</t>
    </rPh>
    <phoneticPr fontId="9"/>
  </si>
  <si>
    <t>必要本数</t>
    <rPh sb="0" eb="2">
      <t>ヒツヨウ</t>
    </rPh>
    <rPh sb="2" eb="4">
      <t>ホンスウ</t>
    </rPh>
    <phoneticPr fontId="9"/>
  </si>
  <si>
    <t>必要ｍ数</t>
    <rPh sb="0" eb="2">
      <t>ヒツヨウ</t>
    </rPh>
    <rPh sb="3" eb="4">
      <t>スウ</t>
    </rPh>
    <phoneticPr fontId="9"/>
  </si>
  <si>
    <t>在庫ｍ数</t>
    <rPh sb="0" eb="2">
      <t>ザイコ</t>
    </rPh>
    <rPh sb="3" eb="4">
      <t>スウ</t>
    </rPh>
    <phoneticPr fontId="9"/>
  </si>
  <si>
    <t>不足ｍ数</t>
    <rPh sb="0" eb="2">
      <t>フソク</t>
    </rPh>
    <rPh sb="3" eb="4">
      <t>スウ</t>
    </rPh>
    <phoneticPr fontId="9"/>
  </si>
  <si>
    <t>不足ｍ数</t>
    <rPh sb="0" eb="2">
      <t>フソク</t>
    </rPh>
    <phoneticPr fontId="9"/>
  </si>
  <si>
    <t>内容（原因・状況）：</t>
    <rPh sb="0" eb="2">
      <t>ナイヨウ</t>
    </rPh>
    <rPh sb="3" eb="5">
      <t>ゲンイン</t>
    </rPh>
    <rPh sb="6" eb="8">
      <t>ジョウキョウ</t>
    </rPh>
    <phoneticPr fontId="10"/>
  </si>
  <si>
    <t>□　最終結果確認　可否（ﾌｨｰﾄﾞﾊﾞｯｸ）</t>
    <rPh sb="2" eb="4">
      <t>サイシュウ</t>
    </rPh>
    <rPh sb="4" eb="6">
      <t>ケッカ</t>
    </rPh>
    <rPh sb="6" eb="8">
      <t>カクニン</t>
    </rPh>
    <rPh sb="9" eb="11">
      <t>カヒ</t>
    </rPh>
    <phoneticPr fontId="27"/>
  </si>
  <si>
    <t>コーター・スリッターで記載</t>
    <rPh sb="11" eb="13">
      <t>キサイ</t>
    </rPh>
    <phoneticPr fontId="27"/>
  </si>
  <si>
    <t>（発見・発生工程で記載）</t>
    <rPh sb="1" eb="3">
      <t>ハッケン</t>
    </rPh>
    <rPh sb="4" eb="6">
      <t>ハッセイ</t>
    </rPh>
    <rPh sb="6" eb="8">
      <t>コウテイ</t>
    </rPh>
    <rPh sb="9" eb="11">
      <t>キサイ</t>
    </rPh>
    <phoneticPr fontId="27"/>
  </si>
  <si>
    <t>※最終結果の確認可否</t>
    <rPh sb="1" eb="3">
      <t>サイシュウ</t>
    </rPh>
    <rPh sb="3" eb="5">
      <t>ケッカ</t>
    </rPh>
    <rPh sb="6" eb="8">
      <t>カクニン</t>
    </rPh>
    <rPh sb="8" eb="10">
      <t>カヒ</t>
    </rPh>
    <phoneticPr fontId="27"/>
  </si>
  <si>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10"/>
  </si>
  <si>
    <t>　　</t>
    <phoneticPr fontId="10"/>
  </si>
  <si>
    <r>
      <t>　発生面：　　</t>
    </r>
    <r>
      <rPr>
        <sz val="11"/>
        <color theme="1"/>
        <rFont val="ＭＳ Ｐゴシック"/>
        <family val="3"/>
        <charset val="128"/>
      </rPr>
      <t>ﾌｨﾙﾑ面・ｺｰﾄ面</t>
    </r>
    <phoneticPr fontId="27"/>
  </si>
  <si>
    <t>　欠点サイズ：</t>
    <rPh sb="1" eb="3">
      <t>ケッテン</t>
    </rPh>
    <phoneticPr fontId="10"/>
  </si>
  <si>
    <t>ｍｍ</t>
    <phoneticPr fontId="27"/>
  </si>
  <si>
    <t>次工程（不具合品の処理内容）：</t>
    <rPh sb="0" eb="3">
      <t>ジコウテイ</t>
    </rPh>
    <rPh sb="4" eb="7">
      <t>フグアイ</t>
    </rPh>
    <rPh sb="7" eb="8">
      <t>ヒン</t>
    </rPh>
    <rPh sb="9" eb="11">
      <t>ショリ</t>
    </rPh>
    <rPh sb="11" eb="13">
      <t>ナイヨウ</t>
    </rPh>
    <phoneticPr fontId="27"/>
  </si>
  <si>
    <t>（不具合品を処置した工程で記載）</t>
    <rPh sb="1" eb="4">
      <t>フグアイ</t>
    </rPh>
    <rPh sb="4" eb="5">
      <t>ヒン</t>
    </rPh>
    <rPh sb="6" eb="8">
      <t>ショチ</t>
    </rPh>
    <rPh sb="10" eb="12">
      <t>コウテイ</t>
    </rPh>
    <rPh sb="13" eb="15">
      <t>キサイ</t>
    </rPh>
    <phoneticPr fontId="27"/>
  </si>
  <si>
    <t>処理者</t>
    <rPh sb="0" eb="2">
      <t>ショリ</t>
    </rPh>
    <rPh sb="2" eb="3">
      <t>シャ</t>
    </rPh>
    <phoneticPr fontId="10"/>
  </si>
  <si>
    <t>日勤担当スタッフ記載</t>
    <rPh sb="0" eb="2">
      <t>ニッキン</t>
    </rPh>
    <rPh sb="2" eb="4">
      <t>タントウ</t>
    </rPh>
    <rPh sb="8" eb="10">
      <t>キサイ</t>
    </rPh>
    <phoneticPr fontId="27"/>
  </si>
  <si>
    <t>ｺｰﾀｰ担当者</t>
    <rPh sb="4" eb="7">
      <t>タントウシャ</t>
    </rPh>
    <phoneticPr fontId="10"/>
  </si>
  <si>
    <t>ｽﾘｯﾄ担当者</t>
    <rPh sb="4" eb="7">
      <t>タントウシャ</t>
    </rPh>
    <phoneticPr fontId="10"/>
  </si>
  <si>
    <t>（最終判断、処理結果を記載）</t>
    <rPh sb="1" eb="3">
      <t>サイシュウ</t>
    </rPh>
    <rPh sb="3" eb="5">
      <t>ハンダン</t>
    </rPh>
    <rPh sb="6" eb="8">
      <t>ショリ</t>
    </rPh>
    <rPh sb="8" eb="10">
      <t>ケッカ</t>
    </rPh>
    <rPh sb="11" eb="13">
      <t>キサイ</t>
    </rPh>
    <phoneticPr fontId="27"/>
  </si>
  <si>
    <t>ｍ</t>
    <phoneticPr fontId="10"/>
  </si>
  <si>
    <t>承認</t>
    <rPh sb="0" eb="2">
      <t>ショウニン</t>
    </rPh>
    <phoneticPr fontId="27"/>
  </si>
  <si>
    <t>最終結果を確認したい場合はレ点を入れ</t>
    <rPh sb="0" eb="2">
      <t>サイシュウ</t>
    </rPh>
    <rPh sb="2" eb="4">
      <t>ケッカ</t>
    </rPh>
    <rPh sb="5" eb="7">
      <t>カクニン</t>
    </rPh>
    <rPh sb="10" eb="12">
      <t>バアイ</t>
    </rPh>
    <rPh sb="14" eb="15">
      <t>テン</t>
    </rPh>
    <rPh sb="16" eb="17">
      <t>イ</t>
    </rPh>
    <phoneticPr fontId="27"/>
  </si>
  <si>
    <t>□特採</t>
    <rPh sb="1" eb="3">
      <t>トクサイ</t>
    </rPh>
    <phoneticPr fontId="10"/>
  </si>
  <si>
    <t>検知器
調光
確認</t>
    <phoneticPr fontId="9"/>
  </si>
  <si>
    <t>ﾒﾀﾙﾐｰ ﾍﾔﾗｲﾝ胴艶</t>
    <rPh sb="11" eb="12">
      <t>ドウ</t>
    </rPh>
    <phoneticPr fontId="9"/>
  </si>
  <si>
    <t>リード余尺計算</t>
    <rPh sb="3" eb="5">
      <t>ヨジャク</t>
    </rPh>
    <rPh sb="5" eb="7">
      <t>ケイサン</t>
    </rPh>
    <phoneticPr fontId="9"/>
  </si>
  <si>
    <t>ｽﾀｰﾄ時</t>
    <rPh sb="4" eb="5">
      <t>ジ</t>
    </rPh>
    <phoneticPr fontId="9"/>
  </si>
  <si>
    <t>連続本数</t>
    <rPh sb="0" eb="2">
      <t>レンゾク</t>
    </rPh>
    <rPh sb="2" eb="4">
      <t>ホンスウ</t>
    </rPh>
    <phoneticPr fontId="9"/>
  </si>
  <si>
    <t>使用長さ</t>
    <rPh sb="0" eb="2">
      <t>シヨウ</t>
    </rPh>
    <rPh sb="2" eb="3">
      <t>ナガ</t>
    </rPh>
    <phoneticPr fontId="9"/>
  </si>
  <si>
    <t>朝勤</t>
    <phoneticPr fontId="9"/>
  </si>
  <si>
    <t>午勤</t>
    <phoneticPr fontId="9"/>
  </si>
  <si>
    <t>夜勤</t>
    <phoneticPr fontId="9"/>
  </si>
  <si>
    <t>午勤</t>
    <phoneticPr fontId="9"/>
  </si>
  <si>
    <t>朝勤</t>
    <phoneticPr fontId="9"/>
  </si>
  <si>
    <t>月</t>
  </si>
  <si>
    <t>夜勤</t>
    <phoneticPr fontId="9"/>
  </si>
  <si>
    <t>火</t>
  </si>
  <si>
    <t>水</t>
  </si>
  <si>
    <t>木</t>
  </si>
  <si>
    <t>金</t>
  </si>
  <si>
    <t>土</t>
  </si>
  <si>
    <t>日</t>
  </si>
  <si>
    <t>朝勤</t>
    <phoneticPr fontId="9"/>
  </si>
  <si>
    <t>午勤</t>
    <phoneticPr fontId="9"/>
  </si>
  <si>
    <t>夜勤</t>
    <phoneticPr fontId="9"/>
  </si>
  <si>
    <t>午勤</t>
    <phoneticPr fontId="9"/>
  </si>
  <si>
    <t>夜勤</t>
    <phoneticPr fontId="9"/>
  </si>
  <si>
    <t>朝勤</t>
    <phoneticPr fontId="9"/>
  </si>
  <si>
    <t>朝勤</t>
    <phoneticPr fontId="9"/>
  </si>
  <si>
    <t>午勤</t>
    <phoneticPr fontId="9"/>
  </si>
  <si>
    <t>夜勤</t>
    <phoneticPr fontId="9"/>
  </si>
  <si>
    <t>A</t>
    <phoneticPr fontId="9"/>
  </si>
  <si>
    <t>B</t>
    <phoneticPr fontId="9"/>
  </si>
  <si>
    <t>C</t>
    <phoneticPr fontId="9"/>
  </si>
  <si>
    <t>杉山</t>
    <rPh sb="0" eb="2">
      <t>スギヤマ</t>
    </rPh>
    <phoneticPr fontId="9"/>
  </si>
  <si>
    <t>依頼本数を入力</t>
    <rPh sb="0" eb="2">
      <t>イライ</t>
    </rPh>
    <rPh sb="2" eb="4">
      <t>ホンスウ</t>
    </rPh>
    <rPh sb="5" eb="7">
      <t>ニュウリョク</t>
    </rPh>
    <phoneticPr fontId="9"/>
  </si>
  <si>
    <t>ﾒﾀﾙﾐｰ ﾍﾔﾗｲﾝ金艶V</t>
  </si>
  <si>
    <t>ﾒﾀﾙﾐｰEYK</t>
    <phoneticPr fontId="10"/>
  </si>
  <si>
    <t>外</t>
  </si>
  <si>
    <t>巻返し</t>
  </si>
  <si>
    <t>ﾘﾝﾃｯｸ㈱</t>
  </si>
  <si>
    <t>T70A</t>
  </si>
  <si>
    <t>スリット行き表示リスト</t>
    <rPh sb="4" eb="5">
      <t>イキ</t>
    </rPh>
    <rPh sb="6" eb="8">
      <t>ヒョウジ</t>
    </rPh>
    <phoneticPr fontId="9"/>
  </si>
  <si>
    <t>ﾏﾙｳ接着㈱</t>
  </si>
  <si>
    <t>METALUMY SILVER N-MATTE B</t>
  </si>
  <si>
    <t>　</t>
    <phoneticPr fontId="9"/>
  </si>
  <si>
    <t>透明ﾊﾞﾘｱOPP</t>
    <rPh sb="0" eb="2">
      <t>トウメイ</t>
    </rPh>
    <phoneticPr fontId="9"/>
  </si>
  <si>
    <t>OPPﾌｨﾙﾑ</t>
    <phoneticPr fontId="9"/>
  </si>
  <si>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</si>
  <si>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9"/>
  </si>
  <si>
    <t>原反Ⓙ品同士巻足し</t>
    <rPh sb="0" eb="2">
      <t>ゲンタン</t>
    </rPh>
    <rPh sb="3" eb="4">
      <t>ヒン</t>
    </rPh>
    <rPh sb="4" eb="6">
      <t>ドウシ</t>
    </rPh>
    <rPh sb="6" eb="7">
      <t>マキ</t>
    </rPh>
    <rPh sb="7" eb="8">
      <t>タ</t>
    </rPh>
    <phoneticPr fontId="9"/>
  </si>
  <si>
    <t>Metalumy CR</t>
    <phoneticPr fontId="9"/>
  </si>
  <si>
    <t>#251110</t>
    <phoneticPr fontId="9"/>
  </si>
  <si>
    <t>S</t>
    <phoneticPr fontId="9"/>
  </si>
  <si>
    <t>Sﾏｯﾄ</t>
    <phoneticPr fontId="9"/>
  </si>
  <si>
    <t>ﾒﾀﾙﾐｰ ﾈｰﾏｰ金消</t>
    <rPh sb="10" eb="11">
      <t>キン</t>
    </rPh>
    <rPh sb="11" eb="12">
      <t>ケ</t>
    </rPh>
    <phoneticPr fontId="9"/>
  </si>
  <si>
    <t>ﾒﾀﾙﾐｰ ﾈｰﾏｰ金艶</t>
    <rPh sb="10" eb="11">
      <t>キン</t>
    </rPh>
    <rPh sb="11" eb="12">
      <t>ツヤ</t>
    </rPh>
    <phoneticPr fontId="9"/>
  </si>
  <si>
    <t>1370幅</t>
    <rPh sb="4" eb="5">
      <t>ハバ</t>
    </rPh>
    <phoneticPr fontId="9"/>
  </si>
  <si>
    <t>U</t>
    <phoneticPr fontId="9"/>
  </si>
  <si>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9"/>
  </si>
  <si>
    <t>DMS　V</t>
    <phoneticPr fontId="9"/>
  </si>
  <si>
    <t>MSK　ＴＬ（HG)</t>
    <phoneticPr fontId="9"/>
  </si>
  <si>
    <t>ﾙﾐﾗｰ E20 V</t>
    <phoneticPr fontId="9"/>
  </si>
  <si>
    <t>ﾙﾐﾗｰTL</t>
    <phoneticPr fontId="9"/>
  </si>
  <si>
    <t>ＤＭＳ　Ｖ</t>
    <phoneticPr fontId="9"/>
  </si>
  <si>
    <t>ﾒﾀﾙﾐｰﾈｰﾏｰ銀艶　VB</t>
    <phoneticPr fontId="9"/>
  </si>
  <si>
    <t>ﾒﾀﾙﾐｰ　ｼﾛｺｰﾄ　B</t>
    <phoneticPr fontId="9"/>
  </si>
  <si>
    <t>ﾒﾀﾙﾐｰTES消　開封　V</t>
    <phoneticPr fontId="9"/>
  </si>
  <si>
    <t>ﾒﾀﾙﾐｰﾈｰﾏｰ銀消　B　</t>
    <phoneticPr fontId="9"/>
  </si>
  <si>
    <t>METALUMY SILVER BRIGHT B</t>
    <phoneticPr fontId="9"/>
  </si>
  <si>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</si>
  <si>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</si>
  <si>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</si>
  <si>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</si>
  <si>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</si>
  <si>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</si>
  <si>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</si>
  <si>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</si>
  <si>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</si>
  <si>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</si>
  <si>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</si>
  <si>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</si>
  <si>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</si>
  <si>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</si>
  <si>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</si>
  <si>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DMS V</t>
    <phoneticPr fontId="10"/>
  </si>
  <si>
    <t>#251020</t>
    <phoneticPr fontId="9"/>
  </si>
  <si>
    <t>#251160</t>
    <phoneticPr fontId="9"/>
  </si>
  <si>
    <t>不明</t>
    <phoneticPr fontId="10"/>
  </si>
  <si>
    <t>#251150</t>
    <phoneticPr fontId="9"/>
  </si>
  <si>
    <t>#251000</t>
    <phoneticPr fontId="9"/>
  </si>
  <si>
    <t>ﾘｰﾄﾞ</t>
    <phoneticPr fontId="9"/>
  </si>
  <si>
    <t>E20</t>
    <phoneticPr fontId="9"/>
  </si>
  <si>
    <t>DMSV</t>
    <phoneticPr fontId="10"/>
  </si>
  <si>
    <t>METALUMY SILVER S-MATTE B</t>
    <phoneticPr fontId="9"/>
  </si>
  <si>
    <t>S5</t>
  </si>
  <si>
    <t>コア</t>
    <phoneticPr fontId="9"/>
  </si>
  <si>
    <t>DMS EYK</t>
    <phoneticPr fontId="9"/>
  </si>
  <si>
    <t>ＤＭＳ（Ｘ４２Ｇ）ＰＣ</t>
    <phoneticPr fontId="9"/>
  </si>
  <si>
    <t>ﾒﾀﾙﾐｰﾍﾔﾗｲﾝ銀艶V</t>
    <phoneticPr fontId="9"/>
  </si>
  <si>
    <t>ﾙﾐﾗｰ EYK</t>
    <phoneticPr fontId="9"/>
  </si>
  <si>
    <t>ﾒﾀﾙﾐｰ ﾍﾔﾗｲﾝ金艶</t>
    <phoneticPr fontId="9"/>
  </si>
  <si>
    <t>ME-1</t>
    <phoneticPr fontId="9"/>
  </si>
  <si>
    <t>ﾒﾀﾙﾐｰ ﾈｰﾏｰ銀消EYK B</t>
    <phoneticPr fontId="9"/>
  </si>
  <si>
    <t>#251100</t>
    <phoneticPr fontId="9"/>
  </si>
  <si>
    <t>#251050</t>
    <phoneticPr fontId="9"/>
  </si>
  <si>
    <t>1-2</t>
    <phoneticPr fontId="10"/>
  </si>
  <si>
    <t>T62</t>
    <phoneticPr fontId="9"/>
  </si>
  <si>
    <t>スプール</t>
    <phoneticPr fontId="9"/>
  </si>
  <si>
    <t>？</t>
    <phoneticPr fontId="9"/>
  </si>
  <si>
    <t>ﾏｼﾝｺｰﾄﾞ</t>
    <phoneticPr fontId="10"/>
  </si>
  <si>
    <t>1or3</t>
    <phoneticPr fontId="9"/>
  </si>
  <si>
    <t>？</t>
    <phoneticPr fontId="9"/>
  </si>
  <si>
    <t>S99W</t>
    <phoneticPr fontId="9"/>
  </si>
  <si>
    <t>ﾒﾀﾙﾐｰﾈｰﾏｰ銀消改B</t>
    <phoneticPr fontId="9"/>
  </si>
  <si>
    <t>LS160</t>
    <phoneticPr fontId="10"/>
  </si>
  <si>
    <t>ﾒﾀﾙﾐ-ﾈｰﾏｰ銀艶B</t>
    <phoneticPr fontId="9"/>
  </si>
  <si>
    <t>METARUMY　SILVER　BRIGHT</t>
    <phoneticPr fontId="10"/>
  </si>
  <si>
    <t>METARUMY　SILVER　BRIGHT</t>
    <phoneticPr fontId="10"/>
  </si>
  <si>
    <t>T62M</t>
    <phoneticPr fontId="9"/>
  </si>
  <si>
    <t>LS160</t>
    <phoneticPr fontId="10"/>
  </si>
  <si>
    <t>S28</t>
    <phoneticPr fontId="10"/>
  </si>
  <si>
    <t>METALUMY　SILVER　S-MATTE</t>
    <phoneticPr fontId="10"/>
  </si>
  <si>
    <t>METARUMY　SILVER　S-MATTE　S28MM B</t>
    <phoneticPr fontId="10"/>
  </si>
  <si>
    <t>X44</t>
    <phoneticPr fontId="10"/>
  </si>
  <si>
    <t>METALUMY　SILVER　N-MATTE</t>
    <phoneticPr fontId="10"/>
  </si>
  <si>
    <t>LS160</t>
    <phoneticPr fontId="10"/>
  </si>
  <si>
    <t>X44</t>
    <phoneticPr fontId="10"/>
  </si>
  <si>
    <t>S28</t>
    <phoneticPr fontId="9"/>
  </si>
  <si>
    <t>S28M</t>
    <phoneticPr fontId="9"/>
  </si>
  <si>
    <t>X44HL-MAT</t>
    <phoneticPr fontId="9"/>
  </si>
  <si>
    <t>LS160</t>
    <phoneticPr fontId="10"/>
  </si>
  <si>
    <t>HL-MAT</t>
    <phoneticPr fontId="9"/>
  </si>
  <si>
    <t>S28</t>
    <phoneticPr fontId="10"/>
  </si>
  <si>
    <t>S28</t>
    <phoneticPr fontId="10"/>
  </si>
  <si>
    <t>ﾒﾀﾙﾐｰﾈｰﾏｰ銀消B　Gｺｰﾄ</t>
    <phoneticPr fontId="9"/>
  </si>
  <si>
    <t>LS100</t>
    <phoneticPr fontId="10"/>
  </si>
  <si>
    <t>ﾒﾀﾙﾐｰﾈｰﾏｰ銀消B  Gｺｰﾄ用</t>
    <phoneticPr fontId="9"/>
  </si>
  <si>
    <t>S28M</t>
    <phoneticPr fontId="10"/>
  </si>
  <si>
    <t>LS100</t>
    <phoneticPr fontId="10"/>
  </si>
  <si>
    <t>基材厚75μ　</t>
    <phoneticPr fontId="10"/>
  </si>
  <si>
    <t>T62M</t>
    <phoneticPr fontId="9"/>
  </si>
  <si>
    <t>ﾒﾀﾙﾐｰＥＹＫ</t>
    <phoneticPr fontId="9"/>
  </si>
  <si>
    <t>MSN　EYK</t>
    <phoneticPr fontId="10"/>
  </si>
  <si>
    <t>MSN　EYK</t>
    <phoneticPr fontId="10"/>
  </si>
  <si>
    <t>MSN　EYK</t>
    <phoneticPr fontId="10"/>
  </si>
  <si>
    <t>LS120</t>
    <phoneticPr fontId="10"/>
  </si>
  <si>
    <t>T62</t>
    <phoneticPr fontId="10"/>
  </si>
  <si>
    <t>X44C</t>
    <phoneticPr fontId="10"/>
  </si>
  <si>
    <t>LS160</t>
    <phoneticPr fontId="10"/>
  </si>
  <si>
    <t>S28</t>
    <phoneticPr fontId="10"/>
  </si>
  <si>
    <t>S99W</t>
    <phoneticPr fontId="10"/>
  </si>
  <si>
    <t>ﾒﾀﾙﾐｰﾈｰﾏｰ銀消改B</t>
    <phoneticPr fontId="10"/>
  </si>
  <si>
    <t>0.2～0.3</t>
    <phoneticPr fontId="9"/>
  </si>
  <si>
    <t>S10</t>
    <phoneticPr fontId="9"/>
  </si>
  <si>
    <t>ﾒﾀﾙﾐｰS</t>
    <phoneticPr fontId="9"/>
  </si>
  <si>
    <t>Ｘ44</t>
    <phoneticPr fontId="9"/>
  </si>
  <si>
    <t>LS30~40</t>
    <phoneticPr fontId="10"/>
  </si>
  <si>
    <t>T62M</t>
    <phoneticPr fontId="9"/>
  </si>
  <si>
    <t>ﾒﾀﾙﾐｰTS</t>
    <phoneticPr fontId="9"/>
  </si>
  <si>
    <t>T60</t>
    <phoneticPr fontId="9"/>
  </si>
  <si>
    <t>LS100</t>
    <phoneticPr fontId="10"/>
  </si>
  <si>
    <t>NE</t>
    <phoneticPr fontId="9"/>
  </si>
  <si>
    <t>MSK TL (HG)</t>
    <phoneticPr fontId="9"/>
  </si>
  <si>
    <t>LS60</t>
    <phoneticPr fontId="10"/>
  </si>
  <si>
    <t>ﾒﾀﾙﾐｰｼﾛｺｰﾄ（B）</t>
    <phoneticPr fontId="9"/>
  </si>
  <si>
    <t>ﾒﾀﾙﾐｰﾎﾜｲﾄｺｰﾄ（B）</t>
    <phoneticPr fontId="9"/>
  </si>
  <si>
    <t>X44SEPA</t>
    <phoneticPr fontId="10"/>
  </si>
  <si>
    <t>#12　巻き芯ﾘｰﾄﾞ作成</t>
    <rPh sb="4" eb="5">
      <t>マ</t>
    </rPh>
    <rPh sb="6" eb="7">
      <t>シン</t>
    </rPh>
    <rPh sb="11" eb="13">
      <t>サクセイ</t>
    </rPh>
    <phoneticPr fontId="9"/>
  </si>
  <si>
    <t>LS100</t>
    <phoneticPr fontId="9"/>
  </si>
  <si>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9"/>
  </si>
  <si>
    <t>コア</t>
    <phoneticPr fontId="10"/>
  </si>
  <si>
    <t>ﾘｰﾄﾞスリ</t>
    <phoneticPr fontId="10"/>
  </si>
  <si>
    <t>LS100</t>
    <phoneticPr fontId="10"/>
  </si>
  <si>
    <t>ルミマットEYK</t>
    <phoneticPr fontId="10"/>
  </si>
  <si>
    <t>S　1015</t>
    <phoneticPr fontId="10"/>
  </si>
  <si>
    <t>→</t>
    <phoneticPr fontId="10"/>
  </si>
  <si>
    <t>S28SEPA</t>
    <phoneticPr fontId="10"/>
  </si>
  <si>
    <t>LS160</t>
    <phoneticPr fontId="10"/>
  </si>
  <si>
    <t>X44SEPA</t>
    <phoneticPr fontId="10"/>
  </si>
  <si>
    <t>輸出品　梱包時COATED　SIDEｼｰﾙ　ﾗﾍﾞﾙ①の品名横に「輸」捺印、重量表記、乾燥剤、胴巻き</t>
    <phoneticPr fontId="9"/>
  </si>
  <si>
    <t>S28</t>
    <phoneticPr fontId="9"/>
  </si>
  <si>
    <t>M　1015</t>
    <phoneticPr fontId="10"/>
  </si>
  <si>
    <t>LS160</t>
    <phoneticPr fontId="10"/>
  </si>
  <si>
    <t>BRIGHT</t>
    <phoneticPr fontId="10"/>
  </si>
  <si>
    <t>ﾒﾀﾙﾐｰﾈｰﾏｰ銀艶VB</t>
    <phoneticPr fontId="9"/>
  </si>
  <si>
    <t>ﾒﾀﾙﾐｰﾈｰﾏｰ銀艶VB</t>
    <phoneticPr fontId="9"/>
  </si>
  <si>
    <t>※製品長4100ｍ乱尺</t>
    <phoneticPr fontId="9"/>
  </si>
  <si>
    <t>ﾒﾀﾙﾐｰEYK　新ﾀｯｸ</t>
    <phoneticPr fontId="10"/>
  </si>
  <si>
    <t>Ｍ　1140</t>
    <phoneticPr fontId="10"/>
  </si>
  <si>
    <t>ﾒﾀﾙﾐｰEYK　新ﾀｯｸ</t>
    <phoneticPr fontId="10"/>
  </si>
  <si>
    <t>Ｍ　1140</t>
    <phoneticPr fontId="10"/>
  </si>
  <si>
    <t>LS160</t>
    <phoneticPr fontId="9"/>
  </si>
  <si>
    <t>♯25　ﾒﾀﾙﾐｰEYK</t>
    <phoneticPr fontId="9"/>
  </si>
  <si>
    <t>ﾒﾀﾙﾐｰEYK　ﾏﾙｳ</t>
    <phoneticPr fontId="10"/>
  </si>
  <si>
    <t>Ｍ　1220</t>
    <phoneticPr fontId="10"/>
  </si>
  <si>
    <t>1235→1205</t>
    <phoneticPr fontId="10"/>
  </si>
  <si>
    <t>T62M</t>
    <phoneticPr fontId="10"/>
  </si>
  <si>
    <t>Ｍ　1220</t>
    <phoneticPr fontId="10"/>
  </si>
  <si>
    <t>1235→1205</t>
    <phoneticPr fontId="10"/>
  </si>
  <si>
    <t>♯25　ﾒﾀﾙﾐｰEYK</t>
    <phoneticPr fontId="9"/>
  </si>
  <si>
    <t>1235→1190</t>
    <phoneticPr fontId="10"/>
  </si>
  <si>
    <t>♯50　ﾒﾀﾙﾐｰEYK</t>
    <phoneticPr fontId="9"/>
  </si>
  <si>
    <t>MSN　EYK　大阪ｼｰﾘﾝｸﾞ</t>
    <phoneticPr fontId="9"/>
  </si>
  <si>
    <t>♯50　MSN EYK</t>
    <phoneticPr fontId="9"/>
  </si>
  <si>
    <t>MSN　EYK　新ﾀｯｸ</t>
    <phoneticPr fontId="9"/>
  </si>
  <si>
    <t>♯50　MSN EYK</t>
    <phoneticPr fontId="9"/>
  </si>
  <si>
    <t>MSN　EYK</t>
    <phoneticPr fontId="9"/>
  </si>
  <si>
    <t>Ｍ　1140</t>
    <phoneticPr fontId="10"/>
  </si>
  <si>
    <t>♯25MSNEYK</t>
    <phoneticPr fontId="10"/>
  </si>
  <si>
    <t>　　MSN　EYK　ﾏﾙｳ</t>
    <phoneticPr fontId="9"/>
  </si>
  <si>
    <t>Ｍ　1220</t>
    <phoneticPr fontId="10"/>
  </si>
  <si>
    <t>LS120</t>
    <phoneticPr fontId="9"/>
  </si>
  <si>
    <t>LS120</t>
    <phoneticPr fontId="9"/>
  </si>
  <si>
    <t>♯100MSNEYK</t>
    <phoneticPr fontId="10"/>
  </si>
  <si>
    <r>
      <t>ﾙﾐﾏｯﾄEYK　</t>
    </r>
    <r>
      <rPr>
        <sz val="11"/>
        <color rgb="FFFF0000"/>
        <rFont val="ＭＳ Ｐゴシック"/>
        <family val="3"/>
        <charset val="128"/>
      </rPr>
      <t>旧条件</t>
    </r>
    <phoneticPr fontId="10"/>
  </si>
  <si>
    <t>3ｲﾝﾁS1015</t>
    <phoneticPr fontId="10"/>
  </si>
  <si>
    <t>㉟ﾙﾐﾏｯﾄEYK</t>
    <phoneticPr fontId="9"/>
  </si>
  <si>
    <t>T75</t>
    <phoneticPr fontId="10"/>
  </si>
  <si>
    <t>ﾙﾐﾗｰEYK　アジヤアルミ</t>
    <phoneticPr fontId="10"/>
  </si>
  <si>
    <t>1180→1120
1120</t>
    <phoneticPr fontId="9"/>
  </si>
  <si>
    <t>ﾙﾐﾗｰEYK　新ﾀｯｸ</t>
    <phoneticPr fontId="10"/>
  </si>
  <si>
    <t>M1140</t>
    <phoneticPr fontId="9"/>
  </si>
  <si>
    <t>LS180</t>
    <phoneticPr fontId="9"/>
  </si>
  <si>
    <t>ﾙﾐﾗｰEYK　</t>
    <phoneticPr fontId="9"/>
  </si>
  <si>
    <t>無し</t>
    <phoneticPr fontId="9"/>
  </si>
  <si>
    <r>
      <t>ﾙﾐﾗｰEYK　新ﾀｯｸ</t>
    </r>
    <r>
      <rPr>
        <sz val="11"/>
        <color rgb="FFFF0000"/>
        <rFont val="ＭＳ Ｐゴシック"/>
        <family val="3"/>
        <charset val="128"/>
      </rPr>
      <t>改装</t>
    </r>
    <phoneticPr fontId="10"/>
  </si>
  <si>
    <t>M1140</t>
    <phoneticPr fontId="9"/>
  </si>
  <si>
    <t>LS160</t>
    <phoneticPr fontId="9"/>
  </si>
  <si>
    <r>
      <t>製品幅ﾏｲﾅｽ3mm　ﾌﾟﾗｽ値が0の為製品幅注意</t>
    </r>
    <r>
      <rPr>
        <sz val="11"/>
        <color rgb="FFFF0000"/>
        <rFont val="ＭＳ Ｐゴシック"/>
        <family val="3"/>
        <charset val="128"/>
      </rPr>
      <t>1118mmくらい目安</t>
    </r>
    <phoneticPr fontId="9"/>
  </si>
  <si>
    <t>T62M</t>
    <phoneticPr fontId="9"/>
  </si>
  <si>
    <r>
      <t>ﾙﾐﾗｰEYK　</t>
    </r>
    <r>
      <rPr>
        <sz val="11"/>
        <color rgb="FFFF0000"/>
        <rFont val="ＭＳ Ｐゴシック"/>
        <family val="3"/>
        <charset val="128"/>
      </rPr>
      <t>王子ﾀｯｸ</t>
    </r>
    <phoneticPr fontId="10"/>
  </si>
  <si>
    <t>M1140</t>
    <phoneticPr fontId="9"/>
  </si>
  <si>
    <t>ﾙﾐﾗｰEYK　</t>
    <phoneticPr fontId="9"/>
  </si>
  <si>
    <t>ﾙﾐﾗｰEYK　新ﾀｯｸ</t>
    <phoneticPr fontId="10"/>
  </si>
  <si>
    <t>LS180</t>
    <phoneticPr fontId="9"/>
  </si>
  <si>
    <t>M1220</t>
    <phoneticPr fontId="9"/>
  </si>
  <si>
    <t>1235→1205</t>
    <phoneticPr fontId="9"/>
  </si>
  <si>
    <t>17？</t>
    <phoneticPr fontId="9"/>
  </si>
  <si>
    <t>ﾒﾀﾙﾐｰシロｺｰﾄ（B)</t>
    <phoneticPr fontId="9"/>
  </si>
  <si>
    <t>S1035</t>
    <phoneticPr fontId="9"/>
  </si>
  <si>
    <t>S1140</t>
    <phoneticPr fontId="9"/>
  </si>
  <si>
    <t>1150→1120</t>
    <phoneticPr fontId="9"/>
  </si>
  <si>
    <t>ﾒﾀﾙﾐｰﾎﾜｲﾄｺｰﾄ（B)</t>
    <phoneticPr fontId="9"/>
  </si>
  <si>
    <t>S1035</t>
    <phoneticPr fontId="9"/>
  </si>
  <si>
    <t>1150→1020</t>
    <phoneticPr fontId="9"/>
  </si>
  <si>
    <t>PETﾏｯﾄ　V</t>
    <phoneticPr fontId="9"/>
  </si>
  <si>
    <t>M　1020</t>
    <phoneticPr fontId="9"/>
  </si>
  <si>
    <t>ﾙﾐﾗｰ　TL</t>
    <phoneticPr fontId="9"/>
  </si>
  <si>
    <t>M　1140</t>
    <phoneticPr fontId="9"/>
  </si>
  <si>
    <t>ﾙﾐﾗｰEYK　</t>
    <phoneticPr fontId="9"/>
  </si>
  <si>
    <t>F68M</t>
    <phoneticPr fontId="9"/>
  </si>
  <si>
    <t>ﾒﾀﾙﾐｰﾈｰﾏｰ銀消　EYK　B</t>
    <phoneticPr fontId="9"/>
  </si>
  <si>
    <t>49か31</t>
    <phoneticPr fontId="9"/>
  </si>
  <si>
    <t>LS120</t>
    <phoneticPr fontId="10"/>
  </si>
  <si>
    <t>♯25MSNEYK</t>
    <phoneticPr fontId="10"/>
  </si>
  <si>
    <t>1030→1000</t>
    <phoneticPr fontId="9"/>
  </si>
  <si>
    <t>X44SEPA</t>
    <phoneticPr fontId="10"/>
  </si>
  <si>
    <t>LS120</t>
    <phoneticPr fontId="9"/>
  </si>
  <si>
    <t>ﾘｰﾄﾞ</t>
    <phoneticPr fontId="9"/>
  </si>
  <si>
    <t>25/38L</t>
    <phoneticPr fontId="9"/>
  </si>
  <si>
    <t>ﾙﾐﾗｰ E20 V</t>
    <phoneticPr fontId="9"/>
  </si>
  <si>
    <t>M1015</t>
    <phoneticPr fontId="9"/>
  </si>
  <si>
    <t>LS70</t>
    <phoneticPr fontId="9"/>
  </si>
  <si>
    <t>Ｘ44</t>
    <phoneticPr fontId="9"/>
  </si>
  <si>
    <t>DMS　ＥＹＫ</t>
    <phoneticPr fontId="9"/>
  </si>
  <si>
    <t>M1220</t>
    <phoneticPr fontId="9"/>
  </si>
  <si>
    <t>1300→1190</t>
    <phoneticPr fontId="9"/>
  </si>
  <si>
    <t>T60</t>
    <phoneticPr fontId="9"/>
  </si>
  <si>
    <t>S1015</t>
    <phoneticPr fontId="9"/>
  </si>
  <si>
    <t>1100→1000</t>
    <phoneticPr fontId="9"/>
  </si>
  <si>
    <t>LS80</t>
    <phoneticPr fontId="10"/>
  </si>
  <si>
    <t>なし</t>
    <phoneticPr fontId="9"/>
  </si>
  <si>
    <t>ME-1</t>
    <phoneticPr fontId="9"/>
  </si>
  <si>
    <t>FWP1450</t>
    <phoneticPr fontId="9"/>
  </si>
  <si>
    <t>1180→1020</t>
    <phoneticPr fontId="9"/>
  </si>
  <si>
    <t>LS100</t>
    <phoneticPr fontId="10"/>
  </si>
  <si>
    <t>備考</t>
    <phoneticPr fontId="9"/>
  </si>
  <si>
    <t>ﾏｼﾝｺｰﾄﾞ</t>
    <phoneticPr fontId="10"/>
  </si>
  <si>
    <t>コア</t>
    <phoneticPr fontId="10"/>
  </si>
  <si>
    <t>T62</t>
    <phoneticPr fontId="10"/>
  </si>
  <si>
    <t>ﾒﾀﾙﾐｰﾈｰﾏｰ銀艶B</t>
    <phoneticPr fontId="10"/>
  </si>
  <si>
    <t>Ｓ　1125</t>
    <phoneticPr fontId="9"/>
  </si>
  <si>
    <t>※製品長4100ｍ乱尺</t>
    <phoneticPr fontId="9"/>
  </si>
  <si>
    <t>X44</t>
    <phoneticPr fontId="10"/>
  </si>
  <si>
    <t>S　1005</t>
    <phoneticPr fontId="10"/>
  </si>
  <si>
    <t>X44</t>
    <phoneticPr fontId="9"/>
  </si>
  <si>
    <t>METALUMY SILVER N-MATTE B</t>
    <phoneticPr fontId="10"/>
  </si>
  <si>
    <t>M1125</t>
    <phoneticPr fontId="9"/>
  </si>
  <si>
    <t>NO.13　＃50　N-MAT？</t>
    <phoneticPr fontId="9"/>
  </si>
  <si>
    <t>METALUMY SILVER S-MATTE B</t>
    <phoneticPr fontId="10"/>
  </si>
  <si>
    <t>S1125</t>
    <phoneticPr fontId="9"/>
  </si>
  <si>
    <t>とりあえず　＃50　MSN　EYK</t>
    <phoneticPr fontId="9"/>
  </si>
  <si>
    <t>S99MAT</t>
    <phoneticPr fontId="9"/>
  </si>
  <si>
    <t>S1125</t>
    <phoneticPr fontId="9"/>
  </si>
  <si>
    <t>LS160</t>
    <phoneticPr fontId="9"/>
  </si>
  <si>
    <t>S1055</t>
    <phoneticPr fontId="9"/>
  </si>
  <si>
    <t>E315</t>
    <phoneticPr fontId="10"/>
  </si>
  <si>
    <t>QR66</t>
    <phoneticPr fontId="10"/>
  </si>
  <si>
    <t>M　1110</t>
    <phoneticPr fontId="10"/>
  </si>
  <si>
    <t>ﾒﾀﾙﾐｰﾈｰﾏｰ銀艶VB</t>
    <phoneticPr fontId="9"/>
  </si>
  <si>
    <t>㉟ﾙﾐﾏｯﾄEYK</t>
    <phoneticPr fontId="9"/>
  </si>
  <si>
    <t>♯25　ﾒﾀﾙﾐｰEYK</t>
    <phoneticPr fontId="9"/>
  </si>
  <si>
    <t>♯50　ﾒﾀﾙﾐｰEYK</t>
    <phoneticPr fontId="9"/>
  </si>
  <si>
    <t>♯25MSNEYK</t>
    <phoneticPr fontId="10"/>
  </si>
  <si>
    <t>♯100MSNEYK</t>
    <phoneticPr fontId="10"/>
  </si>
  <si>
    <t>ﾙﾐﾗｰEYK　</t>
    <phoneticPr fontId="9"/>
  </si>
  <si>
    <t>なし</t>
    <phoneticPr fontId="9"/>
  </si>
  <si>
    <t>ﾒﾀﾙﾐｰ ﾈｰﾏｰ銀消改 B</t>
    <phoneticPr fontId="9"/>
  </si>
  <si>
    <t>ﾒﾀﾙﾐｰﾈｰﾏｰ銀艶VB</t>
    <phoneticPr fontId="9"/>
  </si>
  <si>
    <t>Ｔ62M</t>
    <phoneticPr fontId="9"/>
  </si>
  <si>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9"/>
  </si>
  <si>
    <t>B2T0</t>
    <phoneticPr fontId="9"/>
  </si>
  <si>
    <t>PETﾏｯﾄV</t>
  </si>
  <si>
    <t>約　定　No.</t>
    <rPh sb="0" eb="1">
      <t>ヤク</t>
    </rPh>
    <rPh sb="2" eb="3">
      <t>サダム</t>
    </rPh>
    <phoneticPr fontId="9"/>
  </si>
  <si>
    <t>製品名</t>
    <rPh sb="0" eb="2">
      <t>セイヒン</t>
    </rPh>
    <rPh sb="2" eb="3">
      <t>メイ</t>
    </rPh>
    <phoneticPr fontId="9"/>
  </si>
  <si>
    <t>原反幅 （製品幅）</t>
    <rPh sb="0" eb="2">
      <t>ゲンタン</t>
    </rPh>
    <rPh sb="2" eb="3">
      <t>ハバ</t>
    </rPh>
    <rPh sb="5" eb="7">
      <t>セイヒン</t>
    </rPh>
    <rPh sb="7" eb="8">
      <t>ハバ</t>
    </rPh>
    <phoneticPr fontId="9"/>
  </si>
  <si>
    <t>原反Lot</t>
    <rPh sb="0" eb="2">
      <t>ゲンタン</t>
    </rPh>
    <phoneticPr fontId="9"/>
  </si>
  <si>
    <t>ス　リ　ッ　ト　作　業　指　示　No．</t>
    <rPh sb="8" eb="9">
      <t>サク</t>
    </rPh>
    <rPh sb="10" eb="11">
      <t>ゴウ</t>
    </rPh>
    <rPh sb="12" eb="13">
      <t>ユビ</t>
    </rPh>
    <rPh sb="14" eb="15">
      <t>ジ</t>
    </rPh>
    <phoneticPr fontId="9"/>
  </si>
  <si>
    <t>マ　シ　ン　No．</t>
    <phoneticPr fontId="9"/>
  </si>
  <si>
    <t>加　　　　工　　　　日</t>
    <rPh sb="0" eb="1">
      <t>カ</t>
    </rPh>
    <rPh sb="5" eb="6">
      <t>コウ</t>
    </rPh>
    <rPh sb="10" eb="11">
      <t>ヒ</t>
    </rPh>
    <phoneticPr fontId="9"/>
  </si>
  <si>
    <t>切　断　回　数</t>
    <rPh sb="0" eb="1">
      <t>キリ</t>
    </rPh>
    <rPh sb="2" eb="3">
      <t>ダン</t>
    </rPh>
    <rPh sb="4" eb="5">
      <t>カイ</t>
    </rPh>
    <rPh sb="6" eb="7">
      <t>カズ</t>
    </rPh>
    <phoneticPr fontId="9"/>
  </si>
  <si>
    <t>回目</t>
    <rPh sb="0" eb="2">
      <t>カイメ</t>
    </rPh>
    <phoneticPr fontId="9"/>
  </si>
  <si>
    <t>巻芯
確認</t>
    <rPh sb="0" eb="1">
      <t>マ</t>
    </rPh>
    <rPh sb="1" eb="2">
      <t>シン</t>
    </rPh>
    <rPh sb="3" eb="5">
      <t>カクニン</t>
    </rPh>
    <phoneticPr fontId="9"/>
  </si>
  <si>
    <t>切断シフト １</t>
    <rPh sb="0" eb="2">
      <t>セツダン</t>
    </rPh>
    <phoneticPr fontId="9"/>
  </si>
  <si>
    <t>切断シフト ２</t>
    <rPh sb="0" eb="2">
      <t>セツダン</t>
    </rPh>
    <phoneticPr fontId="9"/>
  </si>
  <si>
    <t>組</t>
    <rPh sb="0" eb="1">
      <t>ク</t>
    </rPh>
    <phoneticPr fontId="9"/>
  </si>
  <si>
    <t>作業者</t>
    <rPh sb="0" eb="2">
      <t>サギョウ</t>
    </rPh>
    <rPh sb="1" eb="3">
      <t>ギョウシャ</t>
    </rPh>
    <phoneticPr fontId="9"/>
  </si>
  <si>
    <t>切 替 開 始</t>
    <rPh sb="0" eb="1">
      <t>キリ</t>
    </rPh>
    <rPh sb="2" eb="3">
      <t>タイ</t>
    </rPh>
    <rPh sb="4" eb="5">
      <t>カイ</t>
    </rPh>
    <rPh sb="6" eb="7">
      <t>ハジメ</t>
    </rPh>
    <phoneticPr fontId="9"/>
  </si>
  <si>
    <t>時　　　 　　　分</t>
    <rPh sb="0" eb="1">
      <t>ジ</t>
    </rPh>
    <rPh sb="8" eb="9">
      <t>フン</t>
    </rPh>
    <phoneticPr fontId="9"/>
  </si>
  <si>
    <t>切 断 時 間</t>
    <rPh sb="0" eb="1">
      <t>キリ</t>
    </rPh>
    <rPh sb="2" eb="3">
      <t>ダン</t>
    </rPh>
    <rPh sb="4" eb="5">
      <t>トキ</t>
    </rPh>
    <rPh sb="6" eb="7">
      <t>アイダ</t>
    </rPh>
    <phoneticPr fontId="9"/>
  </si>
  <si>
    <t>時　　　 　　　分</t>
    <phoneticPr fontId="9"/>
  </si>
  <si>
    <t>切 断 終 了</t>
    <rPh sb="4" eb="5">
      <t>シュウ</t>
    </rPh>
    <rPh sb="6" eb="7">
      <t>リョウ</t>
    </rPh>
    <phoneticPr fontId="9"/>
  </si>
  <si>
    <t>食 事 開 始</t>
    <rPh sb="0" eb="1">
      <t>ショク</t>
    </rPh>
    <rPh sb="2" eb="3">
      <t>コト</t>
    </rPh>
    <rPh sb="4" eb="5">
      <t>カイ</t>
    </rPh>
    <rPh sb="6" eb="7">
      <t>ハジメ</t>
    </rPh>
    <phoneticPr fontId="9"/>
  </si>
  <si>
    <t>停 機 開 始</t>
    <rPh sb="0" eb="1">
      <t>テイ</t>
    </rPh>
    <rPh sb="2" eb="3">
      <t>キ</t>
    </rPh>
    <rPh sb="4" eb="5">
      <t>カイ</t>
    </rPh>
    <rPh sb="6" eb="7">
      <t>ハジメ</t>
    </rPh>
    <phoneticPr fontId="9"/>
  </si>
  <si>
    <t>停 機 完 了</t>
    <rPh sb="0" eb="1">
      <t>テイ</t>
    </rPh>
    <rPh sb="2" eb="3">
      <t>キ</t>
    </rPh>
    <rPh sb="4" eb="5">
      <t>カン</t>
    </rPh>
    <rPh sb="6" eb="7">
      <t>リョウ</t>
    </rPh>
    <phoneticPr fontId="9"/>
  </si>
  <si>
    <t>停 機 理 由</t>
    <rPh sb="0" eb="1">
      <t>テイ</t>
    </rPh>
    <rPh sb="2" eb="3">
      <t>キ</t>
    </rPh>
    <rPh sb="4" eb="5">
      <t>リ</t>
    </rPh>
    <rPh sb="6" eb="7">
      <t>ヨシ</t>
    </rPh>
    <phoneticPr fontId="9"/>
  </si>
  <si>
    <t>条件確認</t>
    <rPh sb="0" eb="2">
      <t>ジョウケン</t>
    </rPh>
    <rPh sb="2" eb="4">
      <t>カクニン</t>
    </rPh>
    <phoneticPr fontId="9"/>
  </si>
  <si>
    <t>速 度（ｍ/min）</t>
    <rPh sb="0" eb="1">
      <t>ソク</t>
    </rPh>
    <rPh sb="2" eb="3">
      <t>ド</t>
    </rPh>
    <phoneticPr fontId="9"/>
  </si>
  <si>
    <t>張　力 （ｋｇ）</t>
    <rPh sb="0" eb="1">
      <t>ハリ</t>
    </rPh>
    <rPh sb="2" eb="3">
      <t>チカラ</t>
    </rPh>
    <phoneticPr fontId="9"/>
  </si>
  <si>
    <t>接　圧 （ｋｇ）</t>
    <rPh sb="0" eb="1">
      <t>セツ</t>
    </rPh>
    <rPh sb="2" eb="3">
      <t>アツ</t>
    </rPh>
    <phoneticPr fontId="9"/>
  </si>
  <si>
    <t>外 観 確 認 （確認したら印を押す）</t>
    <rPh sb="0" eb="1">
      <t>ソト</t>
    </rPh>
    <rPh sb="2" eb="3">
      <t>カン</t>
    </rPh>
    <rPh sb="4" eb="5">
      <t>アキラ</t>
    </rPh>
    <rPh sb="6" eb="7">
      <t>ニン</t>
    </rPh>
    <rPh sb="9" eb="11">
      <t>カクニン</t>
    </rPh>
    <rPh sb="14" eb="15">
      <t>イン</t>
    </rPh>
    <rPh sb="16" eb="17">
      <t>オ</t>
    </rPh>
    <phoneticPr fontId="9"/>
  </si>
  <si>
    <t>T　D　ス　ジ</t>
    <phoneticPr fontId="9"/>
  </si>
  <si>
    <t>印</t>
    <rPh sb="0" eb="1">
      <t>イン</t>
    </rPh>
    <phoneticPr fontId="9"/>
  </si>
  <si>
    <t>印</t>
    <phoneticPr fontId="9"/>
  </si>
  <si>
    <t>巻　芯　シ　ワ</t>
    <rPh sb="0" eb="1">
      <t>マ</t>
    </rPh>
    <rPh sb="2" eb="3">
      <t>シン</t>
    </rPh>
    <phoneticPr fontId="9"/>
  </si>
  <si>
    <t>切　　断　　面</t>
    <rPh sb="0" eb="1">
      <t>キリ</t>
    </rPh>
    <rPh sb="3" eb="4">
      <t>ダン</t>
    </rPh>
    <rPh sb="6" eb="7">
      <t>メン</t>
    </rPh>
    <phoneticPr fontId="9"/>
  </si>
  <si>
    <t>OK／NG</t>
    <phoneticPr fontId="9"/>
  </si>
  <si>
    <t>ロックシャフト</t>
    <phoneticPr fontId="9"/>
  </si>
  <si>
    <t>有</t>
    <rPh sb="0" eb="1">
      <t>アリ</t>
    </rPh>
    <phoneticPr fontId="9"/>
  </si>
  <si>
    <t>目視</t>
    <rPh sb="0" eb="2">
      <t>モクシ</t>
    </rPh>
    <phoneticPr fontId="9"/>
  </si>
  <si>
    <t>ス  タ  ー  ト</t>
    <phoneticPr fontId="9"/>
  </si>
  <si>
    <t>O K</t>
    <phoneticPr fontId="9"/>
  </si>
  <si>
    <t>N G</t>
    <phoneticPr fontId="9"/>
  </si>
  <si>
    <t>中　　　　　間</t>
    <rPh sb="0" eb="1">
      <t>ナカ</t>
    </rPh>
    <rPh sb="6" eb="7">
      <t>アイダ</t>
    </rPh>
    <phoneticPr fontId="9"/>
  </si>
  <si>
    <t>ラ　　ス　　ト</t>
    <phoneticPr fontId="9"/>
  </si>
  <si>
    <t>備考：</t>
    <rPh sb="0" eb="2">
      <t>ビコウ</t>
    </rPh>
    <phoneticPr fontId="9"/>
  </si>
  <si>
    <t>膜　　　　　　厚　　　　　　測　　　　　　定</t>
    <rPh sb="0" eb="1">
      <t>マク</t>
    </rPh>
    <rPh sb="7" eb="8">
      <t>アツ</t>
    </rPh>
    <rPh sb="14" eb="15">
      <t>ソク</t>
    </rPh>
    <rPh sb="21" eb="22">
      <t>サダム</t>
    </rPh>
    <phoneticPr fontId="9"/>
  </si>
  <si>
    <t>ラ ス ト</t>
    <phoneticPr fontId="9"/>
  </si>
  <si>
    <t>2セット</t>
    <phoneticPr fontId="9"/>
  </si>
  <si>
    <t>1セット</t>
    <phoneticPr fontId="9"/>
  </si>
  <si>
    <t>　SLー4</t>
    <phoneticPr fontId="9"/>
  </si>
  <si>
    <t>＃12</t>
    <phoneticPr fontId="9"/>
  </si>
  <si>
    <t>0本</t>
    <phoneticPr fontId="9"/>
  </si>
  <si>
    <t xml:space="preserve">年　　　　月　　　　日 </t>
    <rPh sb="0" eb="1">
      <t>ネン</t>
    </rPh>
    <rPh sb="5" eb="6">
      <t>ツキ</t>
    </rPh>
    <rPh sb="10" eb="11">
      <t>ヒ</t>
    </rPh>
    <phoneticPr fontId="9"/>
  </si>
  <si>
    <t>内面蒸着</t>
    <phoneticPr fontId="9"/>
  </si>
  <si>
    <t>巻き芯リード　</t>
    <rPh sb="0" eb="1">
      <t>マ</t>
    </rPh>
    <rPh sb="2" eb="3">
      <t>シン</t>
    </rPh>
    <phoneticPr fontId="9"/>
  </si>
  <si>
    <t>M　1015</t>
    <phoneticPr fontId="9"/>
  </si>
  <si>
    <t>ﾒﾀﾙﾐｰ ﾈｰﾏｰ 銀消VB</t>
    <rPh sb="12" eb="13">
      <t>ケ</t>
    </rPh>
    <phoneticPr fontId="9"/>
  </si>
  <si>
    <t>ﾒﾀﾙﾐｰ ﾈｰﾏｰ銀消 VB</t>
    <phoneticPr fontId="9"/>
  </si>
  <si>
    <t>M　1015</t>
    <phoneticPr fontId="10"/>
  </si>
  <si>
    <t>Mコア</t>
    <phoneticPr fontId="10"/>
  </si>
  <si>
    <t>Mコア</t>
    <phoneticPr fontId="10"/>
  </si>
  <si>
    <t>1240幅</t>
    <rPh sb="4" eb="5">
      <t>ハバ</t>
    </rPh>
    <phoneticPr fontId="9"/>
  </si>
  <si>
    <t>表示製品名</t>
    <rPh sb="0" eb="2">
      <t>ヒョウジ</t>
    </rPh>
    <rPh sb="2" eb="5">
      <t>セイヒンメイ</t>
    </rPh>
    <phoneticPr fontId="108"/>
  </si>
  <si>
    <t>製品幅</t>
    <rPh sb="0" eb="2">
      <t>セイヒン</t>
    </rPh>
    <rPh sb="2" eb="3">
      <t>ハバ</t>
    </rPh>
    <phoneticPr fontId="9"/>
  </si>
  <si>
    <t>巻上
リード</t>
    <rPh sb="0" eb="1">
      <t>マキ</t>
    </rPh>
    <rPh sb="1" eb="2">
      <t>ウエ</t>
    </rPh>
    <phoneticPr fontId="9"/>
  </si>
  <si>
    <t>吋/材質</t>
    <rPh sb="0" eb="1">
      <t>インチ</t>
    </rPh>
    <rPh sb="2" eb="4">
      <t>ザイシツ</t>
    </rPh>
    <phoneticPr fontId="9"/>
  </si>
  <si>
    <t>MLB</t>
  </si>
  <si>
    <t>3S</t>
    <phoneticPr fontId="9"/>
  </si>
  <si>
    <t>MLB</t>
    <phoneticPr fontId="9"/>
  </si>
  <si>
    <t>メタルミー　ＢＳ</t>
  </si>
  <si>
    <t>3M</t>
    <phoneticPr fontId="9"/>
  </si>
  <si>
    <t>MCLB</t>
  </si>
  <si>
    <t>6M</t>
    <phoneticPr fontId="9"/>
  </si>
  <si>
    <t>6S</t>
    <phoneticPr fontId="9"/>
  </si>
  <si>
    <t>メタルミー　ネーマー銀消　Ｂ　Ｇコート用</t>
  </si>
  <si>
    <t>メタルミー　ネーマー　銀艶　Ｂ</t>
  </si>
  <si>
    <t>MCLB</t>
    <phoneticPr fontId="9"/>
  </si>
  <si>
    <t>ＭＳＮ　ＥＹＫ</t>
    <phoneticPr fontId="9"/>
  </si>
  <si>
    <t>メタルミー　ネーマー　ギンケシ　ＥＹＫＢ</t>
  </si>
  <si>
    <t>メタルミー　ＴＥＳ艶　開封　Ｖ</t>
  </si>
  <si>
    <t>U</t>
    <phoneticPr fontId="27"/>
  </si>
  <si>
    <t>KNZ</t>
  </si>
  <si>
    <t>ＭＳＫ　ＴＬ（ＨＧ）</t>
  </si>
  <si>
    <t>メタルミー銀艶　市松柄V</t>
  </si>
  <si>
    <t>カレンダー用</t>
    <rPh sb="5" eb="6">
      <t>ヨウ</t>
    </rPh>
    <phoneticPr fontId="107"/>
  </si>
  <si>
    <t>カレンダー蒸着</t>
    <rPh sb="5" eb="7">
      <t>ジョウチャク</t>
    </rPh>
    <phoneticPr fontId="7"/>
  </si>
  <si>
    <t>ヘヤライン銀艶Ｖ</t>
    <rPh sb="5" eb="6">
      <t>ギン</t>
    </rPh>
    <rPh sb="6" eb="7">
      <t>ツヤ</t>
    </rPh>
    <phoneticPr fontId="7"/>
  </si>
  <si>
    <t>ヘヤライン銀消Ｖ</t>
    <rPh sb="5" eb="6">
      <t>ギン</t>
    </rPh>
    <rPh sb="6" eb="7">
      <t>ケ</t>
    </rPh>
    <phoneticPr fontId="7"/>
  </si>
  <si>
    <t>メタルミーヘヤライン銀消V</t>
    <rPh sb="10" eb="11">
      <t>ギン</t>
    </rPh>
    <rPh sb="11" eb="12">
      <t>ケ</t>
    </rPh>
    <phoneticPr fontId="7"/>
  </si>
  <si>
    <t>メタルミーヘヤライン銀艶V</t>
    <rPh sb="10" eb="11">
      <t>ギン</t>
    </rPh>
    <rPh sb="11" eb="12">
      <t>ツヤ</t>
    </rPh>
    <phoneticPr fontId="7"/>
  </si>
  <si>
    <t>メタルミー　ネーマー金艶</t>
  </si>
  <si>
    <t>メタルミーネーマー金艶</t>
    <rPh sb="9" eb="11">
      <t>キンツヤ</t>
    </rPh>
    <phoneticPr fontId="7"/>
  </si>
  <si>
    <t>メタルミーネーマー金消</t>
    <rPh sb="9" eb="11">
      <t>キンショウ</t>
    </rPh>
    <phoneticPr fontId="7"/>
  </si>
  <si>
    <t>メタルミーネーマー金消</t>
    <rPh sb="9" eb="10">
      <t>キン</t>
    </rPh>
    <rPh sb="10" eb="11">
      <t>ケ</t>
    </rPh>
    <phoneticPr fontId="7"/>
  </si>
  <si>
    <t>DMS</t>
  </si>
  <si>
    <t>MCRVMC</t>
  </si>
  <si>
    <t>6ABS</t>
    <phoneticPr fontId="9"/>
  </si>
  <si>
    <t>品名</t>
    <rPh sb="0" eb="2">
      <t>ヒンメイ</t>
    </rPh>
    <phoneticPr fontId="108"/>
  </si>
  <si>
    <t>リード情報</t>
    <rPh sb="3" eb="5">
      <t>ジョウホウ</t>
    </rPh>
    <phoneticPr fontId="9"/>
  </si>
  <si>
    <t>原反幅
ｍｍ</t>
    <rPh sb="0" eb="2">
      <t>ゲンタン</t>
    </rPh>
    <rPh sb="2" eb="3">
      <t>ハバ</t>
    </rPh>
    <phoneticPr fontId="27"/>
  </si>
  <si>
    <t>巻芯ﾘｰﾄﾞ
＃12 200ｍ</t>
    <rPh sb="0" eb="1">
      <t>マキ</t>
    </rPh>
    <rPh sb="1" eb="2">
      <t>シン</t>
    </rPh>
    <phoneticPr fontId="27"/>
  </si>
  <si>
    <t>巻上ﾘｰﾄﾞ
＃25 350ｍ</t>
    <rPh sb="0" eb="1">
      <t>マ</t>
    </rPh>
    <rPh sb="1" eb="2">
      <t>ウエ</t>
    </rPh>
    <phoneticPr fontId="27"/>
  </si>
  <si>
    <t>日精㈱東京支店</t>
  </si>
  <si>
    <t>月初依頼計算マスタ</t>
    <rPh sb="0" eb="2">
      <t>ゲッショ</t>
    </rPh>
    <rPh sb="2" eb="4">
      <t>イライ</t>
    </rPh>
    <rPh sb="4" eb="6">
      <t>ケイサン</t>
    </rPh>
    <phoneticPr fontId="9"/>
  </si>
  <si>
    <t>巻芯リード
１～２本巻き</t>
    <rPh sb="0" eb="1">
      <t>マ</t>
    </rPh>
    <rPh sb="1" eb="2">
      <t>シン</t>
    </rPh>
    <rPh sb="9" eb="10">
      <t>ホン</t>
    </rPh>
    <rPh sb="10" eb="11">
      <t>マ</t>
    </rPh>
    <phoneticPr fontId="9"/>
  </si>
  <si>
    <t>巻芯リード
３本巻き～</t>
    <rPh sb="7" eb="8">
      <t>ホン</t>
    </rPh>
    <rPh sb="8" eb="9">
      <t>マ</t>
    </rPh>
    <phoneticPr fontId="9"/>
  </si>
  <si>
    <t>メタルミー　ＥＹＫ</t>
    <phoneticPr fontId="9"/>
  </si>
  <si>
    <t>コア情報</t>
    <rPh sb="2" eb="4">
      <t>ジョウホウ</t>
    </rPh>
    <phoneticPr fontId="9"/>
  </si>
  <si>
    <t>使用数</t>
    <rPh sb="0" eb="2">
      <t>シヨウ</t>
    </rPh>
    <rPh sb="2" eb="3">
      <t>カズ</t>
    </rPh>
    <phoneticPr fontId="9"/>
  </si>
  <si>
    <t>在庫数</t>
    <rPh sb="0" eb="2">
      <t>ザイコ</t>
    </rPh>
    <rPh sb="2" eb="3">
      <t>スウ</t>
    </rPh>
    <phoneticPr fontId="9"/>
  </si>
  <si>
    <t>不足数</t>
    <rPh sb="0" eb="2">
      <t>フソク</t>
    </rPh>
    <rPh sb="2" eb="3">
      <t>スウ</t>
    </rPh>
    <phoneticPr fontId="9"/>
  </si>
  <si>
    <t>合計</t>
  </si>
  <si>
    <t>6S</t>
  </si>
  <si>
    <t>6M</t>
  </si>
  <si>
    <t>計</t>
  </si>
  <si>
    <t>食 事 終 了</t>
    <rPh sb="0" eb="1">
      <t>ショク</t>
    </rPh>
    <rPh sb="2" eb="3">
      <t>コト</t>
    </rPh>
    <phoneticPr fontId="9"/>
  </si>
  <si>
    <t>品種名（巻足し）</t>
    <rPh sb="0" eb="2">
      <t>ヒンシュ</t>
    </rPh>
    <rPh sb="2" eb="3">
      <t>メイ</t>
    </rPh>
    <rPh sb="4" eb="5">
      <t>マ</t>
    </rPh>
    <rPh sb="5" eb="6">
      <t>タ</t>
    </rPh>
    <phoneticPr fontId="9"/>
  </si>
  <si>
    <t>品種名（巻返し）</t>
    <rPh sb="0" eb="2">
      <t>ヒンシュ</t>
    </rPh>
    <rPh sb="2" eb="3">
      <t>メイ</t>
    </rPh>
    <rPh sb="4" eb="5">
      <t>マ</t>
    </rPh>
    <rPh sb="5" eb="6">
      <t>カエ</t>
    </rPh>
    <phoneticPr fontId="9"/>
  </si>
  <si>
    <t>ﾒﾀﾙﾐｰ HL銅艶 V</t>
  </si>
  <si>
    <t>Metalumy TAF-D8</t>
  </si>
  <si>
    <t>品番</t>
    <rPh sb="0" eb="2">
      <t>ヒンバン</t>
    </rPh>
    <phoneticPr fontId="9"/>
  </si>
  <si>
    <t>\\taf-fs001\拠点別共有\福島\CO関係共通（機能F、Co生技課）\工程管理S現場端末共有\業務２課（製造ｻｰﾊﾞｰ）\紙管入出在庫表2024.1.30復元.xlsx</t>
  </si>
  <si>
    <t>#251125</t>
    <phoneticPr fontId="9"/>
  </si>
  <si>
    <t>＃25表層ﾘｰﾄﾞ　必要ｍ数</t>
    <rPh sb="3" eb="5">
      <t>ヒョウソウ</t>
    </rPh>
    <rPh sb="10" eb="12">
      <t>ヒツヨウ</t>
    </rPh>
    <rPh sb="13" eb="14">
      <t>スウ</t>
    </rPh>
    <phoneticPr fontId="9"/>
  </si>
  <si>
    <t>ＢＴ数</t>
    <rPh sb="2" eb="3">
      <t>スウ</t>
    </rPh>
    <phoneticPr fontId="9"/>
  </si>
  <si>
    <t>＃25BT数</t>
    <rPh sb="5" eb="6">
      <t>スウ</t>
    </rPh>
    <phoneticPr fontId="10"/>
  </si>
  <si>
    <t>　1000幅は1005幅を使用</t>
    <rPh sb="5" eb="6">
      <t>ハバ</t>
    </rPh>
    <rPh sb="11" eb="12">
      <t>ハバ</t>
    </rPh>
    <rPh sb="13" eb="15">
      <t>シヨウ</t>
    </rPh>
    <phoneticPr fontId="9"/>
  </si>
  <si>
    <t>ＣＲ表層ﾘｰﾄﾞ1000ｍで計算</t>
    <rPh sb="2" eb="4">
      <t>ヒョウソウ</t>
    </rPh>
    <rPh sb="14" eb="16">
      <t>ケイサン</t>
    </rPh>
    <phoneticPr fontId="9"/>
  </si>
  <si>
    <t>　1195幅は1200幅を使用</t>
    <rPh sb="5" eb="6">
      <t>ハバ</t>
    </rPh>
    <rPh sb="11" eb="12">
      <t>ハバ</t>
    </rPh>
    <rPh sb="13" eb="15">
      <t>シヨウ</t>
    </rPh>
    <phoneticPr fontId="9"/>
  </si>
  <si>
    <t>合計</t>
    <rPh sb="0" eb="2">
      <t>ゴウケイ</t>
    </rPh>
    <phoneticPr fontId="9"/>
  </si>
  <si>
    <t>合計</t>
    <rPh sb="0" eb="2">
      <t>ゴウケイ</t>
    </rPh>
    <phoneticPr fontId="10"/>
  </si>
  <si>
    <t>\\taf-fs001\拠点別共有\福島\CO関係共通（機能F、Co生技課）\工程管理S現場端末共有\業務２課（製造ｻｰﾊﾞｰ）\紙管入出在庫表2024.1.30復元.xlsx</t>
    <phoneticPr fontId="10"/>
  </si>
  <si>
    <t>ﾘｰﾄﾞ条件</t>
    <rPh sb="4" eb="6">
      <t>ジョウケン</t>
    </rPh>
    <phoneticPr fontId="9"/>
  </si>
  <si>
    <t>メタルミーＣＲ</t>
    <phoneticPr fontId="9"/>
  </si>
  <si>
    <t>＃１２巻芯ﾘｰﾄﾞ　</t>
    <rPh sb="3" eb="4">
      <t>マ</t>
    </rPh>
    <rPh sb="4" eb="5">
      <t>シン</t>
    </rPh>
    <phoneticPr fontId="9"/>
  </si>
  <si>
    <t>＃２５巻上ﾘｰﾄﾞ　</t>
    <rPh sb="3" eb="4">
      <t>マ</t>
    </rPh>
    <rPh sb="4" eb="5">
      <t>ウエ</t>
    </rPh>
    <phoneticPr fontId="9"/>
  </si>
  <si>
    <t>ﾒﾀﾙﾐｰﾈｰﾏｰ銀艶　B254000</t>
  </si>
  <si>
    <t>ﾒﾀﾙﾐｰﾈｰﾏｰ銀艶　B504500</t>
  </si>
  <si>
    <t>ﾒﾀﾙﾐｰﾈｰﾏｰ銀艶　B505000</t>
  </si>
  <si>
    <t>ﾒﾀﾙﾐｰﾈｰﾏｰ銀消改　B254000</t>
  </si>
  <si>
    <t>ﾒﾀﾙﾐｰﾈｰﾏｰ銀消改　B504000</t>
  </si>
  <si>
    <t>ﾒﾀﾙﾐｰﾈｰﾏｰ銀消改　B752000</t>
  </si>
  <si>
    <t>ﾒﾀﾙﾐｰﾈｰﾏｰ銀消　B　384000</t>
  </si>
  <si>
    <t>ﾒﾀﾙﾐｰﾈｰﾏｰ銀消　B　384100</t>
  </si>
  <si>
    <t>ﾒﾀﾙﾐｰﾈｰﾏｰ銀消　B　504000</t>
  </si>
  <si>
    <t>ﾒﾀﾙﾐｰﾈｰﾏｰ銀消　B　504100</t>
  </si>
  <si>
    <t>ﾒﾀﾙﾐｰﾈｰﾏｰ銀消　B　752000</t>
  </si>
  <si>
    <t>ﾒﾀﾙﾐｰﾆｭｰﾈｰﾏｰ銀消B258000</t>
  </si>
  <si>
    <t>ﾒﾀﾙﾐｰﾆｭｰﾈｰﾏｰ銀消B504000</t>
  </si>
  <si>
    <t>ﾒﾀﾙﾐｰﾆｭｰﾈｰﾏｰ銀消B504100</t>
  </si>
  <si>
    <t>METALUMY SILVER BRIGHT B255000</t>
  </si>
  <si>
    <t>METALUMY SILVER BRIGHT B258000</t>
  </si>
  <si>
    <t>METALUMY SILVER BRIGHT B505000</t>
  </si>
  <si>
    <t>METALUMY SILVER BRIGHT T62M B255000</t>
  </si>
  <si>
    <t>METALUMY SILVER BRIGHT T62M B258000</t>
  </si>
  <si>
    <t>METALUMY SILVER BRIGHT T62M B505000</t>
  </si>
  <si>
    <t>METALUMY SILVER S-MATTE B504000</t>
  </si>
  <si>
    <t>METALUMY SILVER N-MATTE B258000</t>
  </si>
  <si>
    <t>METALUMY SILVER N-MATTE B504000</t>
  </si>
  <si>
    <t>ﾒﾀﾙﾐｰﾍﾔﾗｲﾝ銀消V504000</t>
  </si>
  <si>
    <t>ﾒﾀﾙﾐｰﾍﾔﾗｲﾝ銀艶V504100</t>
  </si>
  <si>
    <t>ﾒﾀﾙﾐｰﾍﾔﾗｲﾝ銀艶V258000</t>
  </si>
  <si>
    <t>QR66蒸着品256000</t>
  </si>
  <si>
    <t>ﾒﾀﾙﾐｰ　TS752000</t>
  </si>
  <si>
    <t>ﾒﾀﾙﾐｰﾈｰﾏｰ銀艶　VB505000</t>
  </si>
  <si>
    <t>ﾒﾀﾙﾐｰ　TS506100</t>
  </si>
  <si>
    <t>ﾒﾀﾙﾐｰ S386000</t>
  </si>
  <si>
    <t>DMS蒸着（X-44）504000</t>
  </si>
  <si>
    <t>METALUMY SILVER N-MATTE X44M B504000</t>
  </si>
  <si>
    <t>ﾒﾀﾙﾐｰﾍﾔﾗｲﾝ銀艶504100</t>
  </si>
  <si>
    <t>ｶﾚﾝﾀﾞｰ用蒸着1001600</t>
  </si>
  <si>
    <t>ﾒﾀﾙﾐｰ EYK506000</t>
  </si>
  <si>
    <t>ﾒﾀﾙﾐｰﾈｰﾏｰ銀消　VB504000</t>
  </si>
  <si>
    <t>ﾒﾀﾙﾐｰ TES艶開封 V504000</t>
  </si>
  <si>
    <t>ﾒﾀﾙﾐｰ TES艶開封 V504100</t>
  </si>
  <si>
    <t>ﾒﾀﾙﾐｰTES艶　開封　V504000</t>
  </si>
  <si>
    <t>ﾒﾀﾙﾐｰTES艶　開封　V504100</t>
  </si>
  <si>
    <t>ﾒﾀﾙﾐｰ TES艶VOIDV504000</t>
  </si>
  <si>
    <t>ﾒﾀﾙﾐｰ TES艶VOIDV504100</t>
  </si>
  <si>
    <t>ﾒﾀﾙﾐｰTES艶　VOID　V504000</t>
  </si>
  <si>
    <t>ﾒﾀﾙﾐｰTES艶　VOID　V504100</t>
  </si>
  <si>
    <t>ﾒﾀﾙﾐｰﾍﾔﾗｲﾝ銀艶V504000</t>
  </si>
  <si>
    <t>ﾒﾀﾙﾐｰﾍﾔﾗｲﾝ銀艶V502300</t>
  </si>
  <si>
    <t>ﾒﾀﾙﾐｰﾍﾔﾗｲﾝ銀消V50500</t>
  </si>
  <si>
    <t>MSN EYK1002500</t>
  </si>
  <si>
    <t>MSN EYK504000</t>
  </si>
  <si>
    <t>MSN EYK506000</t>
  </si>
  <si>
    <t>MSN EYK254000</t>
  </si>
  <si>
    <t>DMS　V504000</t>
  </si>
  <si>
    <t>ﾒﾀﾙﾐｰTES消　開封　V504000</t>
  </si>
  <si>
    <t>ﾒﾀﾙﾐｰTES消　開封　V382000</t>
  </si>
  <si>
    <t>ﾒﾀﾙﾐｰﾈｰﾏｰ銀艶　VB506000</t>
  </si>
  <si>
    <t>ﾒﾀﾙﾐｰﾈｰﾏｰ銀消　VB504100</t>
  </si>
  <si>
    <t>ﾒﾀﾙﾐｰTES消　VOID　V504000</t>
  </si>
  <si>
    <t>ﾒﾀﾙﾐｰﾈｰﾏｰ金艶502000</t>
  </si>
  <si>
    <t>ﾒﾀﾙﾐｰﾈｰﾏｰ金消25500</t>
  </si>
  <si>
    <t>ﾒﾀﾙﾐｰ　ﾎﾜｲﾄｺｰﾄ（B）505000</t>
  </si>
  <si>
    <t>ﾒﾀﾙﾐｰ ﾍﾔﾗｲﾝ金艶504100</t>
  </si>
  <si>
    <t>ﾒﾀﾙﾐｰ ﾍﾔﾗｲﾝ胴艶504100</t>
  </si>
  <si>
    <t>ﾒﾀﾙﾐｰ　TS506000</t>
  </si>
  <si>
    <t>ﾒﾀﾙﾐｰﾈｰﾏｰ銀艶　VB506200</t>
  </si>
  <si>
    <t>ﾒﾀﾙﾐｰ ｼﾛｺｰﾄ(B)256000</t>
  </si>
  <si>
    <t>ﾒﾀﾙﾐｰ ﾎﾜｲﾄｺｰﾄ (B)505000</t>
  </si>
  <si>
    <t>ﾙﾐﾗｰEYK256000</t>
  </si>
  <si>
    <t>ﾙﾐﾗｰEYK384000</t>
  </si>
  <si>
    <t>ﾙﾐﾗｰEYK506000</t>
  </si>
  <si>
    <t>ﾒﾀﾙﾐｰEYK254000</t>
  </si>
  <si>
    <t>ﾒﾀﾙﾐｰ EYK256000</t>
  </si>
  <si>
    <t>ﾒﾀﾙﾐｰEYK506000</t>
  </si>
  <si>
    <t>DMS V502000</t>
  </si>
  <si>
    <t>ﾒﾀﾙﾐｰﾍﾔﾗｲﾝ銀艶V502000</t>
  </si>
  <si>
    <t>ﾒﾀﾙﾐｰﾍﾔﾗｲﾝ金艶V502000</t>
  </si>
  <si>
    <t>ﾙﾐﾏｯﾄEYK384000</t>
  </si>
  <si>
    <t>DMS EYK504000</t>
  </si>
  <si>
    <t>ﾒﾀﾙﾐｰ ﾈｰﾏｰ 銀艶VB503000</t>
  </si>
  <si>
    <t>ﾒﾀﾙﾐｰ ﾈｰﾏｰ 銀艶VB506000</t>
  </si>
  <si>
    <t>ﾒﾀﾙﾐｰ ﾈｰﾏｰ 銀艶VB506200</t>
  </si>
  <si>
    <t>ﾒﾀﾙﾐｰ ﾈｰﾏｰ銀消 VB504100</t>
  </si>
  <si>
    <t>ﾒﾀﾙﾐｰﾍﾔﾗｲﾝ銀艶V252000</t>
  </si>
  <si>
    <t>ﾒﾀﾙﾐｰﾍﾔﾗｲﾝ銀艶V256000</t>
  </si>
  <si>
    <t>ﾒﾀﾙﾐｰ ﾍﾔﾗｲﾝ 銀艶V256000</t>
  </si>
  <si>
    <t>ﾒﾀﾙﾐｰﾍﾔﾗｲﾝ銀消V502000</t>
  </si>
  <si>
    <t>ﾒﾀﾙﾐｰﾍﾔﾗｲﾝ金艶V252000</t>
  </si>
  <si>
    <t>ﾒﾀﾙﾐｰﾈｰﾏｰ銀消EYK B163000</t>
  </si>
  <si>
    <t>ﾒﾀﾙﾐｰ ﾈｰﾏｰ銀消改 B504000</t>
  </si>
  <si>
    <t>ﾒﾀﾙﾐｰ ﾆｭｰﾈｰﾏｰ銀消 B504000</t>
  </si>
  <si>
    <t>ﾙﾐﾗｰ EYK506000</t>
  </si>
  <si>
    <t>ﾒﾀﾙﾐｰ ﾈｰﾏｰ銀消 VB504000</t>
  </si>
  <si>
    <t>ﾒﾀﾙﾐｰ TES消開封 V382000</t>
  </si>
  <si>
    <t>ﾒﾀﾙﾐｰ TES消開封 V504000</t>
  </si>
  <si>
    <t>ﾒﾀﾙﾐｰ TE-S消 VOID V504000</t>
  </si>
  <si>
    <t>ﾒﾀﾙﾐｰ TE-S消 VOID V504100</t>
  </si>
  <si>
    <t>ﾒﾀﾙﾐｰ ﾍﾔﾗｲﾝ 銀艶V504100</t>
  </si>
  <si>
    <t>ﾒﾀﾙﾐｰ ﾍﾔﾗｲﾝ 銀艶V504000</t>
  </si>
  <si>
    <t>ﾒﾀﾙﾐｰﾆｭｰﾈｰﾏｰ銀消　B504000</t>
  </si>
  <si>
    <t>ﾙﾐﾗｰ EYK256000</t>
  </si>
  <si>
    <t>ﾒﾀﾙﾐｰ ﾍﾔﾗｲﾝ 銀消V502000</t>
  </si>
  <si>
    <t>ﾒﾀﾙﾐｰ ﾍﾔﾗｲﾝ金艶 V502000</t>
  </si>
  <si>
    <t>ﾒﾀﾙﾐｰ ﾍﾔﾗｲﾝ 銀艶V252000</t>
  </si>
  <si>
    <t>ﾒﾀﾙﾐｰ ﾍﾔﾗｲﾝ 銀艶V502000</t>
  </si>
  <si>
    <t>ﾒﾀﾙﾐｰ ﾈｰﾏｰ銀消EYK B163200</t>
  </si>
  <si>
    <t>ﾒﾀﾙﾐｰ ﾍﾔﾗｲﾝ 銀消V504000</t>
  </si>
  <si>
    <t>ﾒﾀﾙﾐｰ ﾍﾔﾗｲﾝ金艶 V252000</t>
  </si>
  <si>
    <t>ﾒﾀﾙﾐｰ ﾈｰﾏｰ 銀艶VB502500</t>
  </si>
  <si>
    <t>ﾒﾀﾙﾐｰ HL銅艶 V502000</t>
  </si>
  <si>
    <t>必要本数</t>
    <rPh sb="0" eb="2">
      <t>ホンスウ</t>
    </rPh>
    <phoneticPr fontId="9"/>
  </si>
  <si>
    <t>食事開始と食事時間</t>
    <rPh sb="0" eb="2">
      <t>ショクジ</t>
    </rPh>
    <rPh sb="2" eb="4">
      <t>カイシ</t>
    </rPh>
    <rPh sb="5" eb="7">
      <t>ショクジ</t>
    </rPh>
    <rPh sb="7" eb="9">
      <t>ジカン</t>
    </rPh>
    <phoneticPr fontId="9"/>
  </si>
  <si>
    <t>原反ｾｯﾄと切替時間</t>
    <rPh sb="0" eb="2">
      <t>ゲンタン</t>
    </rPh>
    <rPh sb="6" eb="8">
      <t>キリカエ</t>
    </rPh>
    <rPh sb="8" eb="10">
      <t>ジカン</t>
    </rPh>
    <phoneticPr fontId="9"/>
  </si>
  <si>
    <t>FWPｺｱ
1450幅</t>
    <rPh sb="10" eb="11">
      <t>ハバ</t>
    </rPh>
    <phoneticPr fontId="27"/>
  </si>
  <si>
    <t>#251205</t>
    <phoneticPr fontId="9"/>
  </si>
  <si>
    <t>ＫＦ９ＢＦ</t>
    <phoneticPr fontId="9"/>
  </si>
  <si>
    <t>製品仕上実幅に値を入力時、設定範囲外（番手、品名の一致する下限、上限を超えた値）でフォント赤表示する。　※未設定は緑で表示する</t>
    <rPh sb="0" eb="2">
      <t>セイヒン</t>
    </rPh>
    <rPh sb="2" eb="4">
      <t>シア</t>
    </rPh>
    <rPh sb="4" eb="5">
      <t>ジツ</t>
    </rPh>
    <rPh sb="5" eb="6">
      <t>ハバ</t>
    </rPh>
    <rPh sb="7" eb="8">
      <t>アタイ</t>
    </rPh>
    <rPh sb="9" eb="11">
      <t>ニュウリョク</t>
    </rPh>
    <rPh sb="11" eb="12">
      <t>ジ</t>
    </rPh>
    <rPh sb="13" eb="15">
      <t>セッテイ</t>
    </rPh>
    <rPh sb="15" eb="17">
      <t>ハンイ</t>
    </rPh>
    <rPh sb="17" eb="18">
      <t>ガイ</t>
    </rPh>
    <rPh sb="25" eb="27">
      <t>イッチ</t>
    </rPh>
    <rPh sb="29" eb="31">
      <t>カゲン</t>
    </rPh>
    <rPh sb="32" eb="34">
      <t>ジョウゲン</t>
    </rPh>
    <rPh sb="35" eb="36">
      <t>コ</t>
    </rPh>
    <rPh sb="38" eb="39">
      <t>アタイ</t>
    </rPh>
    <rPh sb="45" eb="46">
      <t>アカ</t>
    </rPh>
    <rPh sb="46" eb="48">
      <t>ヒョウジ</t>
    </rPh>
    <rPh sb="57" eb="58">
      <t>ミドリ</t>
    </rPh>
    <rPh sb="59" eb="61">
      <t>ヒョウジ</t>
    </rPh>
    <phoneticPr fontId="9"/>
  </si>
  <si>
    <t>ﾘｰﾄﾞ確認ｼｰﾄの依頼計算ボタンでＭラベル、ＭＣラベルＢＴ数表から使用するリードorコアを自動集計する。
※品名（大文字入力）、番手、製品幅が一致すること。　　※巻芯ﾘｰﾄﾞ、巻上ﾘｰﾄﾞの条件が変わった時はマスタ変更してください。</t>
    <rPh sb="4" eb="6">
      <t>カクニン</t>
    </rPh>
    <rPh sb="10" eb="12">
      <t>イライ</t>
    </rPh>
    <rPh sb="12" eb="14">
      <t>ケイサン</t>
    </rPh>
    <rPh sb="30" eb="32">
      <t>スウヒョウ</t>
    </rPh>
    <rPh sb="34" eb="36">
      <t>シヨウ</t>
    </rPh>
    <rPh sb="46" eb="48">
      <t>ジドウ</t>
    </rPh>
    <rPh sb="48" eb="50">
      <t>シュウケイ</t>
    </rPh>
    <rPh sb="55" eb="57">
      <t>ヒンメイ</t>
    </rPh>
    <rPh sb="58" eb="61">
      <t>オオモジ</t>
    </rPh>
    <rPh sb="61" eb="63">
      <t>ニュウリョク</t>
    </rPh>
    <rPh sb="65" eb="67">
      <t>バンテ</t>
    </rPh>
    <rPh sb="68" eb="70">
      <t>セイヒン</t>
    </rPh>
    <rPh sb="70" eb="71">
      <t>ハバ</t>
    </rPh>
    <rPh sb="72" eb="74">
      <t>イッチ</t>
    </rPh>
    <rPh sb="82" eb="83">
      <t>マ</t>
    </rPh>
    <rPh sb="83" eb="84">
      <t>シン</t>
    </rPh>
    <rPh sb="89" eb="90">
      <t>マ</t>
    </rPh>
    <rPh sb="90" eb="91">
      <t>ウエ</t>
    </rPh>
    <rPh sb="96" eb="98">
      <t>ジョウケン</t>
    </rPh>
    <rPh sb="99" eb="100">
      <t>カ</t>
    </rPh>
    <rPh sb="103" eb="104">
      <t>トキ</t>
    </rPh>
    <rPh sb="108" eb="110">
      <t>ヘンコウ</t>
    </rPh>
    <phoneticPr fontId="9"/>
  </si>
  <si>
    <r>
      <t>条件確認ボタンで各製品の条件を表示させる。　</t>
    </r>
    <r>
      <rPr>
        <sz val="10"/>
        <color rgb="FFFF0000"/>
        <rFont val="ＭＳ Ｐゴシック"/>
        <family val="3"/>
        <charset val="128"/>
        <scheme val="minor"/>
      </rPr>
      <t>※①作業項目、品種、番手、原反typeの一致したもの
※②呼び出し番号は㊙ｼｰﾄのA列の値である。　※③ユーザーのみ違い条件変わる場合はユーザー名を入力する。</t>
    </r>
    <rPh sb="0" eb="2">
      <t>ジョウケン</t>
    </rPh>
    <rPh sb="2" eb="4">
      <t>カクニン</t>
    </rPh>
    <rPh sb="8" eb="9">
      <t>カク</t>
    </rPh>
    <rPh sb="9" eb="11">
      <t>セイヒン</t>
    </rPh>
    <rPh sb="12" eb="14">
      <t>ジョウケン</t>
    </rPh>
    <rPh sb="15" eb="17">
      <t>ヒョウジ</t>
    </rPh>
    <rPh sb="24" eb="26">
      <t>サギョウ</t>
    </rPh>
    <rPh sb="26" eb="28">
      <t>コウモク</t>
    </rPh>
    <rPh sb="29" eb="31">
      <t>ヒンシュ</t>
    </rPh>
    <rPh sb="32" eb="34">
      <t>バンテ</t>
    </rPh>
    <rPh sb="35" eb="37">
      <t>ゲンタン</t>
    </rPh>
    <rPh sb="42" eb="44">
      <t>イッチ</t>
    </rPh>
    <rPh sb="51" eb="52">
      <t>ヨ</t>
    </rPh>
    <rPh sb="53" eb="54">
      <t>ダ</t>
    </rPh>
    <rPh sb="55" eb="57">
      <t>バンゴウ</t>
    </rPh>
    <rPh sb="64" eb="65">
      <t>レツ</t>
    </rPh>
    <rPh sb="66" eb="67">
      <t>アタイ</t>
    </rPh>
    <rPh sb="80" eb="81">
      <t>チガ</t>
    </rPh>
    <rPh sb="82" eb="84">
      <t>ジョウケン</t>
    </rPh>
    <rPh sb="84" eb="85">
      <t>カ</t>
    </rPh>
    <rPh sb="87" eb="89">
      <t>バアイ</t>
    </rPh>
    <rPh sb="94" eb="95">
      <t>メイ</t>
    </rPh>
    <rPh sb="96" eb="97">
      <t>ニュウ</t>
    </rPh>
    <rPh sb="97" eb="98">
      <t>リョク</t>
    </rPh>
    <phoneticPr fontId="9"/>
  </si>
  <si>
    <t>METALUMY SILVER S-MATTE S28MM B</t>
    <phoneticPr fontId="9"/>
  </si>
  <si>
    <t>ﾒﾀﾙﾐｰTE-S消　VOID　V</t>
    <rPh sb="9" eb="10">
      <t>ケ</t>
    </rPh>
    <phoneticPr fontId="9"/>
  </si>
  <si>
    <t>ﾒﾀﾙﾐｰﾈｰﾏｰ銀艶　B</t>
    <phoneticPr fontId="9"/>
  </si>
  <si>
    <t>ﾒﾀﾙﾐｰTES艶　開封　V</t>
    <phoneticPr fontId="9"/>
  </si>
  <si>
    <t>METALUMY SILVER S-MATTE S28MM B504000</t>
  </si>
  <si>
    <t>METALUMY SILVER S-MATTE S28MM B258000</t>
  </si>
  <si>
    <t>展開図</t>
    <phoneticPr fontId="9"/>
  </si>
  <si>
    <t>巻上ﾘｰﾄﾞ硬巻き（ﾚｼﾋﾟ52）</t>
    <rPh sb="0" eb="1">
      <t>マ</t>
    </rPh>
    <rPh sb="1" eb="2">
      <t>ウエ</t>
    </rPh>
    <rPh sb="6" eb="7">
      <t>カタ</t>
    </rPh>
    <rPh sb="7" eb="8">
      <t>マ</t>
    </rPh>
    <phoneticPr fontId="9"/>
  </si>
  <si>
    <t>外観ﾁｪｯｸ表にｼﾞｮｲﾝﾄ有の表示がある場合、ｽﾘｯﾄ行を自動で表示させる。</t>
    <rPh sb="0" eb="2">
      <t>ガイカン</t>
    </rPh>
    <rPh sb="6" eb="7">
      <t>ヒョウ</t>
    </rPh>
    <rPh sb="14" eb="15">
      <t>アリ</t>
    </rPh>
    <rPh sb="16" eb="18">
      <t>ヒョウジ</t>
    </rPh>
    <rPh sb="21" eb="23">
      <t>バアイ</t>
    </rPh>
    <rPh sb="28" eb="29">
      <t>イキ</t>
    </rPh>
    <rPh sb="30" eb="32">
      <t>ジドウ</t>
    </rPh>
    <rPh sb="33" eb="35">
      <t>ヒョウジ</t>
    </rPh>
    <phoneticPr fontId="9"/>
  </si>
  <si>
    <t>表層ﾘｰﾄﾞ計算方法。ｽﾀｰﾄ時：最初のみ長さを差し引く。連続本数：連続で使用した時に連続本数に到達したら使用長さを分差し引く</t>
    <rPh sb="0" eb="2">
      <t>ヒョウソウ</t>
    </rPh>
    <rPh sb="6" eb="8">
      <t>ケイサン</t>
    </rPh>
    <rPh sb="8" eb="10">
      <t>ホウホウ</t>
    </rPh>
    <rPh sb="15" eb="16">
      <t>ジ</t>
    </rPh>
    <rPh sb="18" eb="19">
      <t>サイショ</t>
    </rPh>
    <rPh sb="21" eb="22">
      <t>ナガ</t>
    </rPh>
    <rPh sb="24" eb="25">
      <t>サ</t>
    </rPh>
    <rPh sb="26" eb="27">
      <t>ヒ</t>
    </rPh>
    <rPh sb="29" eb="31">
      <t>レンゾク</t>
    </rPh>
    <rPh sb="31" eb="33">
      <t>ホンスウ</t>
    </rPh>
    <rPh sb="34" eb="36">
      <t>レンゾク</t>
    </rPh>
    <rPh sb="37" eb="39">
      <t>シヨウ</t>
    </rPh>
    <rPh sb="41" eb="42">
      <t>トキ</t>
    </rPh>
    <rPh sb="48" eb="50">
      <t>トウタツ</t>
    </rPh>
    <rPh sb="53" eb="55">
      <t>シヨウ</t>
    </rPh>
    <rPh sb="55" eb="56">
      <t>ナガ</t>
    </rPh>
    <rPh sb="58" eb="59">
      <t>ブン</t>
    </rPh>
    <rPh sb="59" eb="60">
      <t>サ</t>
    </rPh>
    <rPh sb="61" eb="62">
      <t>ヒ</t>
    </rPh>
    <phoneticPr fontId="9"/>
  </si>
  <si>
    <t>自動計算モード</t>
    <rPh sb="0" eb="2">
      <t>ジドウ</t>
    </rPh>
    <rPh sb="2" eb="4">
      <t>ケイサン</t>
    </rPh>
    <phoneticPr fontId="10"/>
  </si>
  <si>
    <r>
      <t>1本物はﾘｰﾄﾞ付けのみ　</t>
    </r>
    <r>
      <rPr>
        <sz val="11"/>
        <color rgb="FFFF0000"/>
        <rFont val="ＭＳ Ｐゴシック"/>
        <family val="3"/>
        <charset val="128"/>
      </rPr>
      <t>※2021.8/31原反に巻き足し成功　※内面蒸着</t>
    </r>
    <rPh sb="1" eb="2">
      <t>ホン</t>
    </rPh>
    <rPh sb="2" eb="3">
      <t>モノ</t>
    </rPh>
    <rPh sb="8" eb="9">
      <t>ツ</t>
    </rPh>
    <rPh sb="23" eb="25">
      <t>ゲンタン</t>
    </rPh>
    <rPh sb="26" eb="27">
      <t>マ</t>
    </rPh>
    <rPh sb="28" eb="29">
      <t>タ</t>
    </rPh>
    <rPh sb="30" eb="32">
      <t>セイコウ</t>
    </rPh>
    <rPh sb="34" eb="36">
      <t>ウチメン</t>
    </rPh>
    <phoneticPr fontId="9"/>
  </si>
  <si>
    <r>
      <t>1本物はﾘｰﾄﾞ付けのみ　</t>
    </r>
    <r>
      <rPr>
        <sz val="11"/>
        <color rgb="FFFF0000"/>
        <rFont val="ＭＳ Ｐゴシック"/>
        <family val="3"/>
        <charset val="128"/>
      </rPr>
      <t>※2021.8/31原反に巻き足し成功</t>
    </r>
    <rPh sb="1" eb="2">
      <t>ホン</t>
    </rPh>
    <rPh sb="2" eb="3">
      <t>モノ</t>
    </rPh>
    <rPh sb="8" eb="9">
      <t>ツ</t>
    </rPh>
    <rPh sb="23" eb="25">
      <t>ゲンタン</t>
    </rPh>
    <rPh sb="26" eb="27">
      <t>マ</t>
    </rPh>
    <rPh sb="28" eb="29">
      <t>タ</t>
    </rPh>
    <rPh sb="30" eb="32">
      <t>セイコウ</t>
    </rPh>
    <phoneticPr fontId="9"/>
  </si>
  <si>
    <t>#25で作成</t>
    <rPh sb="4" eb="6">
      <t>サクセイ</t>
    </rPh>
    <phoneticPr fontId="10"/>
  </si>
  <si>
    <t>ﾙﾐﾗｰTL2512000</t>
  </si>
  <si>
    <t>2025.01.30　ｽﾀｰﾄすぐ160m/min加工で巻芯ｽﾎﾟｰｷﾝｸﾞ発生。巻返し時500mまで100m/minで問題なし</t>
    <rPh sb="25" eb="27">
      <t>カコウ</t>
    </rPh>
    <rPh sb="28" eb="29">
      <t>マ</t>
    </rPh>
    <rPh sb="29" eb="30">
      <t>シン</t>
    </rPh>
    <rPh sb="38" eb="40">
      <t>ハッセイ</t>
    </rPh>
    <rPh sb="41" eb="43">
      <t>マキカエ</t>
    </rPh>
    <rPh sb="44" eb="45">
      <t>ジ</t>
    </rPh>
    <rPh sb="60" eb="62">
      <t>モンダイ</t>
    </rPh>
    <phoneticPr fontId="9"/>
  </si>
  <si>
    <t>ﾒﾀﾙﾐｰTE-S消　VOID　V504000</t>
  </si>
  <si>
    <t>ﾒﾀﾙﾐｰTE-S消　VOID　V</t>
    <phoneticPr fontId="9"/>
  </si>
  <si>
    <t>ﾒﾀﾙﾐｰTE-S消　VOID　V504100</t>
  </si>
  <si>
    <t>ﾒﾀﾙﾐｰTE-S消　VOID　V</t>
    <phoneticPr fontId="9"/>
  </si>
  <si>
    <t>#251170</t>
    <phoneticPr fontId="9"/>
  </si>
  <si>
    <t>#251235</t>
    <phoneticPr fontId="9"/>
  </si>
  <si>
    <t>#251165</t>
    <phoneticPr fontId="9"/>
  </si>
  <si>
    <t>#251060</t>
    <phoneticPr fontId="9"/>
  </si>
  <si>
    <t>METALUMY SILVER N-MATTE　X44M B</t>
    <phoneticPr fontId="9"/>
  </si>
  <si>
    <t>METALUMY SILVER N-MATTE　X44M B504000</t>
  </si>
  <si>
    <t>時間計算ボタンで各製品の稼働時間計算する。　※①品種名、番手、仕様長が一致すること。　※①原反ｾｯﾄと切替は右表で計算（ただし、切替で次の製品幅が広い場合は切替時間に＋30（ｶﾞｲﾄﾞﾛｰﾙ掃除分）される仕様となっている。　※②食事：開始時間と食事時間は右表で計算　</t>
    <rPh sb="0" eb="2">
      <t>ジカン</t>
    </rPh>
    <rPh sb="2" eb="4">
      <t>ケイサン</t>
    </rPh>
    <rPh sb="8" eb="9">
      <t>カク</t>
    </rPh>
    <rPh sb="9" eb="11">
      <t>セイヒン</t>
    </rPh>
    <rPh sb="12" eb="14">
      <t>カドウ</t>
    </rPh>
    <rPh sb="14" eb="16">
      <t>ジカン</t>
    </rPh>
    <rPh sb="16" eb="18">
      <t>ケイサン</t>
    </rPh>
    <rPh sb="24" eb="26">
      <t>ヒンシュ</t>
    </rPh>
    <rPh sb="26" eb="27">
      <t>メイ</t>
    </rPh>
    <rPh sb="28" eb="30">
      <t>バンテ</t>
    </rPh>
    <rPh sb="31" eb="33">
      <t>シヨウ</t>
    </rPh>
    <rPh sb="33" eb="34">
      <t>チョウ</t>
    </rPh>
    <rPh sb="35" eb="37">
      <t>イッチ</t>
    </rPh>
    <rPh sb="45" eb="47">
      <t>ゲンタン</t>
    </rPh>
    <rPh sb="51" eb="53">
      <t>キリカエ</t>
    </rPh>
    <rPh sb="54" eb="55">
      <t>ミギ</t>
    </rPh>
    <rPh sb="55" eb="56">
      <t>ヒョウ</t>
    </rPh>
    <rPh sb="57" eb="59">
      <t>ケイサン</t>
    </rPh>
    <rPh sb="64" eb="66">
      <t>キリカエ</t>
    </rPh>
    <rPh sb="67" eb="68">
      <t>ツギ</t>
    </rPh>
    <rPh sb="69" eb="71">
      <t>セイヒン</t>
    </rPh>
    <rPh sb="71" eb="72">
      <t>ハバ</t>
    </rPh>
    <rPh sb="73" eb="74">
      <t>ヒロ</t>
    </rPh>
    <rPh sb="75" eb="77">
      <t>バアイ</t>
    </rPh>
    <rPh sb="78" eb="80">
      <t>キリカエ</t>
    </rPh>
    <rPh sb="80" eb="82">
      <t>ジカン</t>
    </rPh>
    <rPh sb="95" eb="97">
      <t>ソウジ</t>
    </rPh>
    <rPh sb="97" eb="98">
      <t>ブン</t>
    </rPh>
    <rPh sb="102" eb="104">
      <t>シヨウ</t>
    </rPh>
    <rPh sb="114" eb="116">
      <t>ショクジ</t>
    </rPh>
    <rPh sb="117" eb="119">
      <t>カイシ</t>
    </rPh>
    <rPh sb="119" eb="121">
      <t>ジカン</t>
    </rPh>
    <rPh sb="122" eb="124">
      <t>ショクジ</t>
    </rPh>
    <rPh sb="124" eb="126">
      <t>ジカン</t>
    </rPh>
    <rPh sb="127" eb="128">
      <t>ミギ</t>
    </rPh>
    <rPh sb="128" eb="129">
      <t>ヒョウ</t>
    </rPh>
    <rPh sb="130" eb="132">
      <t>ケイサン</t>
    </rPh>
    <phoneticPr fontId="9"/>
  </si>
  <si>
    <t>重量計算</t>
    <rPh sb="0" eb="2">
      <t>ジュウリョウ</t>
    </rPh>
    <rPh sb="2" eb="4">
      <t>ケイサン</t>
    </rPh>
    <phoneticPr fontId="9"/>
  </si>
  <si>
    <t>製品長</t>
    <rPh sb="0" eb="2">
      <t>セイヒン</t>
    </rPh>
    <rPh sb="2" eb="3">
      <t>チョウ</t>
    </rPh>
    <phoneticPr fontId="9"/>
  </si>
  <si>
    <t>比重</t>
    <rPh sb="0" eb="2">
      <t>ヒジュウ</t>
    </rPh>
    <phoneticPr fontId="9"/>
  </si>
  <si>
    <t>製品レシピNoマスタ</t>
    <rPh sb="0" eb="2">
      <t>セイヒン</t>
    </rPh>
    <phoneticPr fontId="9"/>
  </si>
  <si>
    <t>記載内容
ﾁｪｯｸ</t>
    <rPh sb="0" eb="2">
      <t>キサイ</t>
    </rPh>
    <rPh sb="2" eb="4">
      <t>ナイヨウ</t>
    </rPh>
    <phoneticPr fontId="9"/>
  </si>
  <si>
    <t>1325幅</t>
    <rPh sb="4" eb="5">
      <t>ハバ</t>
    </rPh>
    <phoneticPr fontId="9"/>
  </si>
  <si>
    <t>Ｍｅｔａｌｕｍｙ　ＣＲ</t>
  </si>
  <si>
    <t>ＭＥＴＡＬＵＭＹ　ＳＩＬＶＥＲ　ＢＲＩＧＨＴ　Ｔ６２Ｍ　Ｂ</t>
    <phoneticPr fontId="9"/>
  </si>
  <si>
    <t>年</t>
    <rPh sb="0" eb="1">
      <t>ネン</t>
    </rPh>
    <phoneticPr fontId="9"/>
  </si>
  <si>
    <t>月</t>
    <rPh sb="0" eb="1">
      <t>ツキ</t>
    </rPh>
    <phoneticPr fontId="9"/>
  </si>
  <si>
    <t>日</t>
    <rPh sb="0" eb="1">
      <t>ヒ</t>
    </rPh>
    <phoneticPr fontId="9"/>
  </si>
  <si>
    <t>DMS V504000</t>
  </si>
  <si>
    <t>ﾒﾀﾙﾐｰﾍﾔﾗｲﾝ銀消V254000</t>
  </si>
  <si>
    <t>#251030</t>
    <phoneticPr fontId="9"/>
  </si>
  <si>
    <t>残数</t>
    <rPh sb="0" eb="1">
      <t>ザン</t>
    </rPh>
    <rPh sb="1" eb="2">
      <t>スウ</t>
    </rPh>
    <phoneticPr fontId="10"/>
  </si>
  <si>
    <t>ﾒﾀﾙﾐｰ ﾍﾔﾗｲﾝ 銀消V252000</t>
  </si>
  <si>
    <t>ﾒﾀﾙﾐｰEYK506100</t>
  </si>
  <si>
    <t>牧野</t>
    <rPh sb="0" eb="2">
      <t>マキノ</t>
    </rPh>
    <phoneticPr fontId="9"/>
  </si>
  <si>
    <t>ﾒﾀﾙﾐｰﾈｰﾏｰ銀消　B　254100</t>
  </si>
  <si>
    <t>メタルミー　Ｓ</t>
    <phoneticPr fontId="9"/>
  </si>
  <si>
    <t>S4</t>
    <phoneticPr fontId="9"/>
  </si>
  <si>
    <t>ﾀｯﾁ圧0.15位の方が巻芯ｼﾜに良さそう</t>
    <rPh sb="3" eb="4">
      <t>アツ</t>
    </rPh>
    <rPh sb="8" eb="9">
      <t>クライ</t>
    </rPh>
    <rPh sb="10" eb="11">
      <t>ホウ</t>
    </rPh>
    <rPh sb="12" eb="13">
      <t>マ</t>
    </rPh>
    <rPh sb="13" eb="14">
      <t>シン</t>
    </rPh>
    <rPh sb="17" eb="18">
      <t>ヨ</t>
    </rPh>
    <phoneticPr fontId="9"/>
  </si>
  <si>
    <t>蒸着上がりのﾌｸﾚｼﾜがｺｰﾀｰ通して熱収ｼﾜになる、OKぽいけど要確認　ｼﾜ跡注意　胴巻きありEYKと同じ梱包</t>
    <rPh sb="0" eb="2">
      <t>ジョウチャク</t>
    </rPh>
    <rPh sb="2" eb="3">
      <t>ア</t>
    </rPh>
    <rPh sb="16" eb="17">
      <t>トオ</t>
    </rPh>
    <rPh sb="19" eb="20">
      <t>ネツ</t>
    </rPh>
    <rPh sb="20" eb="21">
      <t>オサム</t>
    </rPh>
    <rPh sb="33" eb="34">
      <t>ヨウ</t>
    </rPh>
    <rPh sb="34" eb="36">
      <t>カクニン</t>
    </rPh>
    <rPh sb="39" eb="40">
      <t>アト</t>
    </rPh>
    <rPh sb="40" eb="42">
      <t>チュウイ</t>
    </rPh>
    <rPh sb="43" eb="45">
      <t>ドウマ</t>
    </rPh>
    <rPh sb="52" eb="53">
      <t>オナ</t>
    </rPh>
    <rPh sb="54" eb="56">
      <t>コンポウ</t>
    </rPh>
    <phoneticPr fontId="9"/>
  </si>
  <si>
    <t>2022.11.17耳ﾛｽｺｱ270ｍｍの方がいいかも？</t>
    <rPh sb="10" eb="11">
      <t>ミミ</t>
    </rPh>
    <rPh sb="21" eb="22">
      <t>ホウ</t>
    </rPh>
    <phoneticPr fontId="9"/>
  </si>
  <si>
    <t>#25　8000m巻きは1本巻きの巻返しﾘｰﾄﾞ付け</t>
    <rPh sb="9" eb="10">
      <t>マ</t>
    </rPh>
    <rPh sb="13" eb="14">
      <t>ホン</t>
    </rPh>
    <rPh sb="14" eb="15">
      <t>マ</t>
    </rPh>
    <rPh sb="17" eb="19">
      <t>マキカエ</t>
    </rPh>
    <rPh sb="24" eb="25">
      <t>ツ</t>
    </rPh>
    <phoneticPr fontId="9"/>
  </si>
  <si>
    <t>ＭＥＴＡＬＵＭＹ　ＳＩＬＶＥＲ　Ｓ－ＭＡＴＴＥ　Ｓ２８ＭＭ　Ｂ</t>
    <phoneticPr fontId="9"/>
  </si>
  <si>
    <t>LUMIMAT</t>
    <phoneticPr fontId="9"/>
  </si>
  <si>
    <t>1330幅</t>
    <rPh sb="4" eb="5">
      <t>ハバ</t>
    </rPh>
    <phoneticPr fontId="9"/>
  </si>
  <si>
    <t>M　1020</t>
    <phoneticPr fontId="10"/>
  </si>
  <si>
    <t>メタルミー　ネーマー金消　Ｃ</t>
  </si>
  <si>
    <t>6月依頼必要ﾘｰﾄﾞ量</t>
    <rPh sb="1" eb="2">
      <t>ツキ</t>
    </rPh>
    <rPh sb="2" eb="4">
      <t>イライ</t>
    </rPh>
    <rPh sb="4" eb="6">
      <t>ヒツヨウ</t>
    </rPh>
    <rPh sb="10" eb="11">
      <t>リョウ</t>
    </rPh>
    <phoneticPr fontId="9"/>
  </si>
  <si>
    <t>METALUMY　SILVER　S-MATTE　S28MM　B</t>
    <phoneticPr fontId="9"/>
  </si>
  <si>
    <t>Metalumy CR2512100</t>
  </si>
  <si>
    <t>原反
実幅
(mm)</t>
    <rPh sb="0" eb="2">
      <t>ゲンタン</t>
    </rPh>
    <rPh sb="3" eb="4">
      <t>ジツ</t>
    </rPh>
    <rPh sb="4" eb="5">
      <t>ハバ</t>
    </rPh>
    <phoneticPr fontId="10"/>
  </si>
  <si>
    <t>ｽﾘｯﾄ
シフト</t>
  </si>
  <si>
    <t>ｽﾘｯﾄ
ﾏｼﾝ</t>
  </si>
  <si>
    <t>S
T
U</t>
  </si>
  <si>
    <t>検知器
調光確認</t>
  </si>
  <si>
    <t>METALUMY SILVER S-MATTE S28MM B</t>
  </si>
  <si>
    <t>ﾒﾀﾙﾐｰ ﾍﾔﾗｲﾝ 金艶V（染料変更品）</t>
    <rPh sb="12" eb="14">
      <t>キンツヤ</t>
    </rPh>
    <phoneticPr fontId="9"/>
  </si>
  <si>
    <t>ﾒﾀﾙﾐｰ ﾍﾔﾗｲﾝ 金艶V</t>
    <rPh sb="12" eb="14">
      <t>キンツヤ</t>
    </rPh>
    <phoneticPr fontId="9"/>
  </si>
  <si>
    <t>ﾒﾀﾙﾐｰ ﾍﾔﾗｲﾝ 金艶V（染料変更品）251000</t>
  </si>
  <si>
    <t>ﾒﾀﾙﾐｰ ﾍﾔﾗｲﾝ 金艶V（染料変更品）501000</t>
  </si>
  <si>
    <t>ﾒﾀﾙﾐｰ ﾈｰﾏｰ銀消EYK B163000</t>
  </si>
  <si>
    <t>ﾒﾀﾙﾐｰ ﾍﾔﾗｲﾝ 銀艶V251000</t>
  </si>
  <si>
    <t>ﾒﾀﾙﾐｰ ﾍﾔﾗｲﾝ 銀艶V501000</t>
  </si>
  <si>
    <t>ﾒﾀﾙﾐｰ ﾍﾔﾗｲﾝ 金艶V251000</t>
  </si>
  <si>
    <t>ﾒﾀﾙﾐｰ ﾍﾔﾗｲﾝ 金艶V501000</t>
  </si>
  <si>
    <t>1020→1000</t>
    <phoneticPr fontId="9"/>
  </si>
  <si>
    <t>DMS蒸着(X-44)</t>
    <rPh sb="3" eb="5">
      <t>ジョウチャク</t>
    </rPh>
    <phoneticPr fontId="10"/>
  </si>
  <si>
    <t>ﾒﾀﾙﾐｰﾆｭｰﾈｰﾏｰ銀消しB条件　ﾉｯｷﾝｸﾞ発生巻取不可→巻取り6ｲﾝﾁ切替しｽﾘｯﾄのみ実施（ﾉｯｷﾝｸﾞ無し　巻き姿良好）</t>
    <rPh sb="16" eb="18">
      <t>ジョウケン</t>
    </rPh>
    <rPh sb="25" eb="27">
      <t>ハッセイ</t>
    </rPh>
    <rPh sb="27" eb="29">
      <t>マキトリ</t>
    </rPh>
    <rPh sb="29" eb="31">
      <t>フカ</t>
    </rPh>
    <rPh sb="32" eb="34">
      <t>マキト</t>
    </rPh>
    <rPh sb="39" eb="41">
      <t>キリカエ</t>
    </rPh>
    <rPh sb="48" eb="50">
      <t>ジッシ</t>
    </rPh>
    <rPh sb="57" eb="58">
      <t>ナ</t>
    </rPh>
    <rPh sb="60" eb="61">
      <t>マ</t>
    </rPh>
    <rPh sb="62" eb="63">
      <t>スガタ</t>
    </rPh>
    <rPh sb="63" eb="65">
      <t>リョウコウ</t>
    </rPh>
    <phoneticPr fontId="9"/>
  </si>
  <si>
    <t>QR66蒸着品</t>
    <phoneticPr fontId="9"/>
  </si>
  <si>
    <t>基材厚38μ繰り出し張力210N　巻取張力200N　
1125幅巻返し無し品　ややﾍﾘ高の為ﾀｯﾁ0.23にしました　定尺4000ｍ　3500ｍまで良品短尺</t>
    <rPh sb="0" eb="2">
      <t>キザイ</t>
    </rPh>
    <rPh sb="2" eb="3">
      <t>アツ</t>
    </rPh>
    <rPh sb="6" eb="7">
      <t>ク</t>
    </rPh>
    <rPh sb="8" eb="9">
      <t>ダ</t>
    </rPh>
    <rPh sb="10" eb="12">
      <t>チョウリョク</t>
    </rPh>
    <rPh sb="17" eb="19">
      <t>マキトリ</t>
    </rPh>
    <rPh sb="19" eb="21">
      <t>チョウリョク</t>
    </rPh>
    <phoneticPr fontId="10"/>
  </si>
  <si>
    <t>1本</t>
    <phoneticPr fontId="9"/>
  </si>
  <si>
    <t>製品規格幅（下限）</t>
    <rPh sb="0" eb="2">
      <t>セイヒン</t>
    </rPh>
    <rPh sb="2" eb="4">
      <t>キカク</t>
    </rPh>
    <rPh sb="4" eb="5">
      <t>ハバ</t>
    </rPh>
    <rPh sb="6" eb="8">
      <t>カゲン</t>
    </rPh>
    <phoneticPr fontId="9"/>
  </si>
  <si>
    <t>製品規格幅（上限）</t>
    <rPh sb="0" eb="2">
      <t>セイヒン</t>
    </rPh>
    <rPh sb="2" eb="4">
      <t>キカク</t>
    </rPh>
    <rPh sb="4" eb="5">
      <t>ハバ</t>
    </rPh>
    <rPh sb="6" eb="7">
      <t>ウエ</t>
    </rPh>
    <rPh sb="7" eb="8">
      <t>キリ</t>
    </rPh>
    <phoneticPr fontId="9"/>
  </si>
  <si>
    <t>メタルミー　ヘヤライン金艶V</t>
    <phoneticPr fontId="9"/>
  </si>
  <si>
    <t>ヘヤライン銀艶</t>
    <rPh sb="5" eb="6">
      <t>ギン</t>
    </rPh>
    <rPh sb="6" eb="7">
      <t>ツヤ</t>
    </rPh>
    <phoneticPr fontId="1"/>
  </si>
  <si>
    <t>リンテック㈱</t>
    <phoneticPr fontId="9"/>
  </si>
  <si>
    <t>日東電工㈱豊橋工場</t>
    <phoneticPr fontId="10"/>
  </si>
  <si>
    <t>ﾙﾐﾗｰ E-20 V</t>
    <phoneticPr fontId="9"/>
  </si>
  <si>
    <t>ﾙﾐﾗｰ E-20 V1002000</t>
  </si>
  <si>
    <t>1140幅</t>
    <rPh sb="4" eb="5">
      <t>ハバ</t>
    </rPh>
    <phoneticPr fontId="9"/>
  </si>
  <si>
    <t>不明</t>
  </si>
  <si>
    <t>巻芯ﾘｰﾄﾞ</t>
  </si>
  <si>
    <t>リンテック㈱</t>
    <phoneticPr fontId="10"/>
  </si>
  <si>
    <t>五洋紙工㈱</t>
    <phoneticPr fontId="9"/>
  </si>
  <si>
    <t>外面蒸着</t>
  </si>
  <si>
    <t>約定№3855334</t>
    <phoneticPr fontId="9"/>
  </si>
  <si>
    <t>作業指図№41641900010</t>
    <phoneticPr fontId="9"/>
  </si>
  <si>
    <t>03700715006</t>
    <phoneticPr fontId="9"/>
  </si>
  <si>
    <t>04700715002</t>
    <phoneticPr fontId="9"/>
  </si>
  <si>
    <t>04700715001</t>
    <phoneticPr fontId="9"/>
  </si>
  <si>
    <t>03700715003</t>
    <phoneticPr fontId="9"/>
  </si>
  <si>
    <t>メタルミー　ヘヤライン銅艶V</t>
    <phoneticPr fontId="1"/>
  </si>
  <si>
    <t>メタルミー　ヘヤライン銀艶V</t>
    <rPh sb="11" eb="12">
      <t>ギン</t>
    </rPh>
    <phoneticPr fontId="1"/>
  </si>
  <si>
    <t>メタルミー　ヘヤライン金艶V</t>
    <phoneticPr fontId="1"/>
  </si>
  <si>
    <t>ﾒﾀﾙﾐｰHL銅艶V</t>
    <rPh sb="7" eb="8">
      <t>ドウ</t>
    </rPh>
    <rPh sb="8" eb="9">
      <t>ツヤ</t>
    </rPh>
    <phoneticPr fontId="10"/>
  </si>
  <si>
    <t>特待</t>
    <rPh sb="0" eb="2">
      <t>トクタイ</t>
    </rPh>
    <phoneticPr fontId="10"/>
  </si>
  <si>
    <t>＃31</t>
    <phoneticPr fontId="9"/>
  </si>
  <si>
    <t>S28</t>
    <phoneticPr fontId="10"/>
  </si>
  <si>
    <t>　ｺｱ確認□　　製品実幅　　　　　　ｍｍ　 　表層確認　　OK　/　NG</t>
    <rPh sb="3" eb="5">
      <t>カクニン</t>
    </rPh>
    <rPh sb="8" eb="10">
      <t>セイヒン</t>
    </rPh>
    <rPh sb="10" eb="11">
      <t>ジツ</t>
    </rPh>
    <rPh sb="11" eb="12">
      <t>ハバ</t>
    </rPh>
    <phoneticPr fontId="9"/>
  </si>
  <si>
    <t>マルウ接着㈱</t>
    <phoneticPr fontId="10"/>
  </si>
  <si>
    <t>大阪シーリング印刷㈱</t>
    <phoneticPr fontId="10"/>
  </si>
  <si>
    <t>#251220</t>
    <phoneticPr fontId="9"/>
  </si>
  <si>
    <t>リンテック㈱</t>
    <phoneticPr fontId="9"/>
  </si>
  <si>
    <t>（　3800m  以上）</t>
    <phoneticPr fontId="10"/>
  </si>
  <si>
    <t>ﾒﾀﾙﾐｰ ﾍﾔﾗｲﾝ銅艶V</t>
    <rPh sb="11" eb="12">
      <t>ドウ</t>
    </rPh>
    <phoneticPr fontId="9"/>
  </si>
  <si>
    <t>ﾒﾀﾙﾐｰ ﾍﾔﾗｲﾝ金艶V</t>
    <phoneticPr fontId="9"/>
  </si>
  <si>
    <t>1105幅</t>
    <rPh sb="4" eb="5">
      <t>ハバ</t>
    </rPh>
    <phoneticPr fontId="9"/>
  </si>
  <si>
    <t>Metalumy CR(G7/S28M)</t>
    <phoneticPr fontId="10"/>
  </si>
  <si>
    <t>Metalumy CR(G7/S15)</t>
    <phoneticPr fontId="10"/>
  </si>
  <si>
    <t>R75X</t>
    <phoneticPr fontId="9"/>
  </si>
  <si>
    <t>S28M</t>
    <phoneticPr fontId="9"/>
  </si>
  <si>
    <t>S15</t>
    <phoneticPr fontId="9"/>
  </si>
  <si>
    <t>Metalumy CR（R75XK）</t>
    <phoneticPr fontId="10"/>
  </si>
  <si>
    <t>　</t>
    <phoneticPr fontId="9"/>
  </si>
  <si>
    <t>METALUMY SILVER S-MATTE S28MM B</t>
    <phoneticPr fontId="10"/>
  </si>
  <si>
    <t>新タック化成㈱</t>
    <phoneticPr fontId="10"/>
  </si>
  <si>
    <t>リンテック㈱</t>
    <phoneticPr fontId="9"/>
  </si>
  <si>
    <t>QR66蒸着品255000</t>
  </si>
  <si>
    <t>QR66蒸着品253000</t>
  </si>
  <si>
    <t>S5</t>
    <phoneticPr fontId="9"/>
  </si>
  <si>
    <t>ﾒﾀﾙﾐｰﾈｰﾏｰ銀消改　B</t>
    <phoneticPr fontId="9"/>
  </si>
  <si>
    <t>＃25</t>
    <phoneticPr fontId="9"/>
  </si>
  <si>
    <t>Ｍｅｔａｌｕｍｙ　ＣＲ（Ｂ）</t>
  </si>
  <si>
    <t>ＫＦ－９Ｂ</t>
  </si>
  <si>
    <t>1400m</t>
    <phoneticPr fontId="9"/>
  </si>
  <si>
    <t>ﾒﾀﾙﾐｰﾈｰﾏｰ金艶（新染料）506000</t>
  </si>
  <si>
    <t>ﾒﾀﾙﾐｰﾈｰﾏｰ金消（新染料）504100</t>
  </si>
  <si>
    <t>ﾒﾀﾙﾐｰﾈｰﾏｰ金艶（新染料）</t>
  </si>
  <si>
    <t>ﾒﾀﾙﾐｰﾈｰﾏｰ金消（新染料）</t>
  </si>
  <si>
    <t>T62S</t>
    <phoneticPr fontId="9"/>
  </si>
  <si>
    <t>ﾒﾀﾙﾐｰﾈｰﾏｰ金艶</t>
    <rPh sb="9" eb="10">
      <t>キン</t>
    </rPh>
    <rPh sb="10" eb="11">
      <t>ツヤ</t>
    </rPh>
    <phoneticPr fontId="9"/>
  </si>
  <si>
    <t>MATS</t>
    <phoneticPr fontId="9"/>
  </si>
  <si>
    <t>ﾒﾀﾙﾐｰﾈｰﾏｰ金消</t>
    <rPh sb="9" eb="10">
      <t>キン</t>
    </rPh>
    <rPh sb="10" eb="11">
      <t>ケ</t>
    </rPh>
    <phoneticPr fontId="9"/>
  </si>
  <si>
    <t>2026.2.10　#50銀消条件で問題なし</t>
    <rPh sb="13" eb="14">
      <t>ギン</t>
    </rPh>
    <rPh sb="14" eb="15">
      <t>ケ</t>
    </rPh>
    <rPh sb="15" eb="17">
      <t>ジョウケン</t>
    </rPh>
    <rPh sb="18" eb="20">
      <t>モンダイ</t>
    </rPh>
    <phoneticPr fontId="9"/>
  </si>
  <si>
    <t>2026.2.10　#50金艶EYK条件で問題なし　巻足し時、綾振り実施（鍬形氏指示）　300mまで80m/min</t>
    <rPh sb="13" eb="14">
      <t>キン</t>
    </rPh>
    <rPh sb="14" eb="15">
      <t>ツヤ</t>
    </rPh>
    <rPh sb="18" eb="20">
      <t>ジョウケン</t>
    </rPh>
    <rPh sb="21" eb="23">
      <t>モンダイ</t>
    </rPh>
    <rPh sb="26" eb="27">
      <t>マキ</t>
    </rPh>
    <rPh sb="27" eb="28">
      <t>タ</t>
    </rPh>
    <rPh sb="29" eb="30">
      <t>ジ</t>
    </rPh>
    <rPh sb="31" eb="32">
      <t>アヤ</t>
    </rPh>
    <rPh sb="32" eb="33">
      <t>フ</t>
    </rPh>
    <rPh sb="34" eb="36">
      <t>ジッシ</t>
    </rPh>
    <rPh sb="37" eb="39">
      <t>クワガタ</t>
    </rPh>
    <rPh sb="39" eb="40">
      <t>シ</t>
    </rPh>
    <rPh sb="40" eb="42">
      <t>シジ</t>
    </rPh>
    <phoneticPr fontId="9"/>
  </si>
  <si>
    <t>梱包時METALLIZED　SIDシール　ﾗﾍﾞﾙ①の品名横に「輸」捺印、重量表記、乾燥剤2個</t>
    <rPh sb="0" eb="2">
      <t>コンポウ</t>
    </rPh>
    <rPh sb="2" eb="3">
      <t>ジ</t>
    </rPh>
    <rPh sb="27" eb="29">
      <t>ヒンメイ</t>
    </rPh>
    <rPh sb="29" eb="30">
      <t>ヨコ</t>
    </rPh>
    <rPh sb="32" eb="33">
      <t>ユ</t>
    </rPh>
    <rPh sb="34" eb="36">
      <t>ナツイン</t>
    </rPh>
    <rPh sb="37" eb="39">
      <t>ジュウリョウ</t>
    </rPh>
    <rPh sb="39" eb="41">
      <t>ヒョウキ</t>
    </rPh>
    <rPh sb="42" eb="45">
      <t>カンソウザイ</t>
    </rPh>
    <rPh sb="46" eb="47">
      <t>コ</t>
    </rPh>
    <phoneticPr fontId="9"/>
  </si>
  <si>
    <t>リンテック㈱</t>
    <phoneticPr fontId="9"/>
  </si>
  <si>
    <t>1002幅</t>
    <rPh sb="4" eb="5">
      <t>ハバ</t>
    </rPh>
    <phoneticPr fontId="9"/>
  </si>
  <si>
    <t>6M</t>
    <phoneticPr fontId="9"/>
  </si>
  <si>
    <t>2026.3.10　巻きｽﾞﾚ発生 ﾀｯﾁ圧0.15→0.2に変更　綾振り無し</t>
    <rPh sb="10" eb="11">
      <t>マ</t>
    </rPh>
    <rPh sb="15" eb="17">
      <t>ハッセイ</t>
    </rPh>
    <rPh sb="21" eb="22">
      <t>アツ</t>
    </rPh>
    <rPh sb="31" eb="33">
      <t>ヘンコウ</t>
    </rPh>
    <rPh sb="34" eb="35">
      <t>アヤ</t>
    </rPh>
    <rPh sb="35" eb="36">
      <t>フ</t>
    </rPh>
    <rPh sb="37" eb="38">
      <t>ナ</t>
    </rPh>
    <phoneticPr fontId="9"/>
  </si>
  <si>
    <t>メタルミー　ネーマー金消Ｃ</t>
  </si>
  <si>
    <t>メタルミー　ヘヤライン金艶Ｖ</t>
    <phoneticPr fontId="1"/>
  </si>
  <si>
    <t>Ｍｅｔａｌｕｍｙ　ＣＲ（Ｇ７／Ｓ２８Ｍ）</t>
  </si>
  <si>
    <t>S　1015</t>
    <phoneticPr fontId="9"/>
  </si>
  <si>
    <t>1120mm</t>
  </si>
  <si>
    <t>1123mm</t>
  </si>
  <si>
    <t>W側ﾃｰﾋﾟﾝｸﾞNo.3～11黒ｽﾌﾟﾗｲｽﾃｰﾌﾟ使用 梱包時METALLIZED　SIDシール　ﾗﾍﾞﾙ①の品名横に「輸」捺印、重量表記、乾燥剤2個</t>
    <rPh sb="30" eb="32">
      <t>コンポウ</t>
    </rPh>
    <rPh sb="32" eb="33">
      <t>ジ</t>
    </rPh>
    <rPh sb="57" eb="59">
      <t>ヒンメイ</t>
    </rPh>
    <rPh sb="59" eb="60">
      <t>ヨコ</t>
    </rPh>
    <rPh sb="62" eb="63">
      <t>ユ</t>
    </rPh>
    <rPh sb="64" eb="66">
      <t>ナツイン</t>
    </rPh>
    <rPh sb="67" eb="69">
      <t>ジュウリョウ</t>
    </rPh>
    <rPh sb="69" eb="71">
      <t>ヒョウキ</t>
    </rPh>
    <rPh sb="72" eb="75">
      <t>カンソウザイ</t>
    </rPh>
    <rPh sb="76" eb="77">
      <t>コ</t>
    </rPh>
    <phoneticPr fontId="9"/>
  </si>
  <si>
    <t>2400m</t>
    <phoneticPr fontId="9"/>
  </si>
  <si>
    <t>ー</t>
    <phoneticPr fontId="9"/>
  </si>
  <si>
    <t>原反巻足し</t>
  </si>
  <si>
    <t>T</t>
  </si>
  <si>
    <t>Metalumy CR</t>
  </si>
  <si>
    <t>日東電工㈱豊橋工場</t>
  </si>
  <si>
    <t>#251110</t>
  </si>
  <si>
    <t>60401416011</t>
    <phoneticPr fontId="10"/>
  </si>
  <si>
    <t>60401416021</t>
    <phoneticPr fontId="10"/>
  </si>
  <si>
    <t>60401416031</t>
    <phoneticPr fontId="10"/>
  </si>
  <si>
    <t>60401416041</t>
    <phoneticPr fontId="10"/>
  </si>
  <si>
    <t>60401416051</t>
    <phoneticPr fontId="10"/>
  </si>
  <si>
    <t>60401416061</t>
    <phoneticPr fontId="10"/>
  </si>
  <si>
    <t>60401416071</t>
    <phoneticPr fontId="10"/>
  </si>
  <si>
    <t>60401416081</t>
    <phoneticPr fontId="10"/>
  </si>
  <si>
    <t>60401416091</t>
    <phoneticPr fontId="10"/>
  </si>
  <si>
    <t>60401416101</t>
    <phoneticPr fontId="10"/>
  </si>
  <si>
    <t>60401416111</t>
    <phoneticPr fontId="10"/>
  </si>
  <si>
    <t>60401416121</t>
    <phoneticPr fontId="10"/>
  </si>
  <si>
    <t>60401416131</t>
    <phoneticPr fontId="10"/>
  </si>
  <si>
    <t>60401416141</t>
    <phoneticPr fontId="10"/>
  </si>
  <si>
    <t>60401416151</t>
    <phoneticPr fontId="10"/>
  </si>
  <si>
    <t>切替</t>
  </si>
  <si>
    <t>03360224002</t>
    <phoneticPr fontId="10"/>
  </si>
  <si>
    <t>マルウ接着㈱</t>
  </si>
  <si>
    <r>
      <t>黄色</t>
    </r>
    <r>
      <rPr>
        <sz val="11"/>
        <color theme="1"/>
        <rFont val="ＭＳ Ｐゴシック"/>
        <family val="3"/>
        <charset val="128"/>
        <scheme val="minor"/>
      </rPr>
      <t>ﾃｰﾌﾟ　</t>
    </r>
    <r>
      <rPr>
        <b/>
        <sz val="11"/>
        <color rgb="FFFF0000"/>
        <rFont val="ＭＳ Ｐゴシック"/>
        <family val="3"/>
        <charset val="128"/>
        <scheme val="minor"/>
      </rPr>
      <t>W</t>
    </r>
    <r>
      <rPr>
        <sz val="11"/>
        <color theme="1"/>
        <rFont val="ＭＳ Ｐゴシック"/>
        <family val="3"/>
        <charset val="128"/>
        <scheme val="minor"/>
      </rPr>
      <t>側凸無</t>
    </r>
  </si>
  <si>
    <t>大阪シーリング印刷㈱</t>
  </si>
  <si>
    <t>リンテック㈱</t>
  </si>
  <si>
    <t>#251050</t>
  </si>
  <si>
    <r>
      <t>黄色</t>
    </r>
    <r>
      <rPr>
        <sz val="11"/>
        <color theme="1"/>
        <rFont val="ＭＳ Ｐゴシック"/>
        <family val="3"/>
        <charset val="128"/>
        <scheme val="minor"/>
      </rPr>
      <t>ﾃｰﾌﾟ　</t>
    </r>
    <r>
      <rPr>
        <b/>
        <sz val="11"/>
        <color rgb="FFFF0000"/>
        <rFont val="ＭＳ Ｐゴシック"/>
        <family val="3"/>
        <charset val="128"/>
        <scheme val="minor"/>
      </rPr>
      <t>E</t>
    </r>
    <r>
      <rPr>
        <sz val="11"/>
        <color theme="1"/>
        <rFont val="ＭＳ Ｐゴシック"/>
        <family val="3"/>
        <charset val="128"/>
        <scheme val="minor"/>
      </rPr>
      <t>側凸無</t>
    </r>
  </si>
  <si>
    <t>ﾒﾀﾙﾐｰTE-S消　VOID　V</t>
  </si>
  <si>
    <t>#251120</t>
  </si>
  <si>
    <t>#251100</t>
  </si>
  <si>
    <t>巻上ﾘｰﾄﾞ硬巻き（ﾚｼﾋﾟ52）</t>
  </si>
  <si>
    <t>#251000</t>
  </si>
  <si>
    <t>03360224003</t>
    <phoneticPr fontId="10"/>
  </si>
  <si>
    <t>07360224003</t>
    <phoneticPr fontId="10"/>
  </si>
  <si>
    <t>07360224002</t>
    <phoneticPr fontId="10"/>
  </si>
  <si>
    <t>11360223003</t>
    <phoneticPr fontId="10"/>
  </si>
  <si>
    <t>12360225002</t>
    <phoneticPr fontId="10"/>
  </si>
  <si>
    <t>11360225002</t>
    <phoneticPr fontId="10"/>
  </si>
  <si>
    <t>14360225003</t>
    <phoneticPr fontId="10"/>
  </si>
  <si>
    <t>14360224003</t>
    <phoneticPr fontId="10"/>
  </si>
  <si>
    <t>13360223003</t>
    <phoneticPr fontId="10"/>
  </si>
  <si>
    <t>08360223003</t>
    <phoneticPr fontId="10"/>
  </si>
  <si>
    <t>09360223003</t>
    <phoneticPr fontId="10"/>
  </si>
  <si>
    <t>作業教育実施</t>
    <rPh sb="0" eb="4">
      <t>サギョウキョウイク</t>
    </rPh>
    <rPh sb="4" eb="6">
      <t>ジッシ</t>
    </rPh>
    <phoneticPr fontId="10"/>
  </si>
  <si>
    <t>08360223002</t>
    <phoneticPr fontId="10"/>
  </si>
  <si>
    <t>10360223003</t>
    <phoneticPr fontId="10"/>
  </si>
  <si>
    <t>07360223003</t>
    <phoneticPr fontId="10"/>
  </si>
  <si>
    <t>151510290012</t>
    <phoneticPr fontId="10"/>
  </si>
  <si>
    <t>011510300004</t>
    <phoneticPr fontId="10"/>
  </si>
  <si>
    <t>#311205</t>
    <phoneticPr fontId="10"/>
  </si>
  <si>
    <t>#311200</t>
    <phoneticPr fontId="10"/>
  </si>
  <si>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、位置合わせ</t>
    </r>
    <rPh sb="8" eb="10">
      <t>ソウジ</t>
    </rPh>
    <rPh sb="11" eb="13">
      <t>ジョデン</t>
    </rPh>
    <rPh sb="16" eb="18">
      <t>ソウジ</t>
    </rPh>
    <rPh sb="25" eb="27">
      <t>カクニン</t>
    </rPh>
    <rPh sb="28" eb="31">
      <t>イチア</t>
    </rPh>
    <phoneticPr fontId="10"/>
  </si>
  <si>
    <t>OK</t>
    <phoneticPr fontId="10"/>
  </si>
  <si>
    <t>製品下ろし</t>
  </si>
  <si>
    <t>その他</t>
  </si>
  <si>
    <t>151510290004</t>
    <phoneticPr fontId="10"/>
  </si>
  <si>
    <t>151510290008</t>
    <phoneticPr fontId="10"/>
  </si>
  <si>
    <t>N0526030702</t>
    <phoneticPr fontId="10"/>
  </si>
  <si>
    <t>N0526030603</t>
    <phoneticPr fontId="10"/>
  </si>
  <si>
    <t>N0526030701</t>
    <phoneticPr fontId="10"/>
  </si>
  <si>
    <t>N0526030601</t>
    <phoneticPr fontId="10"/>
  </si>
  <si>
    <r>
      <t>殺虫剤散布機設置、S5残芯処理、ｶﾞｲﾄﾞﾛｰﾙ掃除、</t>
    </r>
    <r>
      <rPr>
        <sz val="11"/>
        <color rgb="FFFF0000"/>
        <rFont val="ＭＳ Ｐゴシック"/>
        <family val="3"/>
        <charset val="128"/>
        <scheme val="minor"/>
      </rPr>
      <t>ﾊﾟｽﾗｲﾝ確認</t>
    </r>
    <rPh sb="11" eb="12">
      <t>ザン</t>
    </rPh>
    <rPh sb="12" eb="13">
      <t>シン</t>
    </rPh>
    <rPh sb="13" eb="15">
      <t>ショリ</t>
    </rPh>
    <phoneticPr fontId="10"/>
  </si>
  <si>
    <t>N0526030602</t>
    <phoneticPr fontId="10"/>
  </si>
  <si>
    <t>ﾒﾀﾙﾐｰﾍﾔﾗｲﾝ金艶Ｖ</t>
  </si>
  <si>
    <t>ﾒﾀﾙﾐｰﾍﾔﾗｲﾝ金艶Ｖ</t>
    <rPh sb="9" eb="10">
      <t>キン</t>
    </rPh>
    <rPh sb="10" eb="11">
      <t>ツヤ</t>
    </rPh>
    <phoneticPr fontId="9"/>
  </si>
  <si>
    <t>U</t>
  </si>
  <si>
    <t>約定なし</t>
    <phoneticPr fontId="10"/>
  </si>
  <si>
    <t>N0526030501</t>
    <phoneticPr fontId="10"/>
  </si>
  <si>
    <t>1026112505</t>
    <phoneticPr fontId="10"/>
  </si>
  <si>
    <t>位置合わせ</t>
    <rPh sb="0" eb="3">
      <t>イチア</t>
    </rPh>
    <phoneticPr fontId="10"/>
  </si>
  <si>
    <t>1026112506</t>
    <phoneticPr fontId="10"/>
  </si>
  <si>
    <t>1023012605</t>
    <phoneticPr fontId="10"/>
  </si>
  <si>
    <t>1025022602</t>
    <phoneticPr fontId="10"/>
  </si>
  <si>
    <t>作業教育実施</t>
    <rPh sb="0" eb="6">
      <t>サギョウキョウイクジッシ</t>
    </rPh>
    <phoneticPr fontId="10"/>
  </si>
  <si>
    <t>1023012604</t>
    <phoneticPr fontId="10"/>
  </si>
  <si>
    <t>630604</t>
    <phoneticPr fontId="10"/>
  </si>
  <si>
    <t>630606</t>
    <phoneticPr fontId="10"/>
  </si>
  <si>
    <t>630605</t>
    <phoneticPr fontId="10"/>
  </si>
  <si>
    <t>630607</t>
    <phoneticPr fontId="10"/>
  </si>
  <si>
    <t>630603</t>
    <phoneticPr fontId="10"/>
  </si>
  <si>
    <t>630610</t>
    <phoneticPr fontId="10"/>
  </si>
  <si>
    <t>630611</t>
    <phoneticPr fontId="10"/>
  </si>
  <si>
    <t>YG欠点有り（2143m/2206m）</t>
    <rPh sb="2" eb="4">
      <t>ケッテン</t>
    </rPh>
    <rPh sb="4" eb="5">
      <t>ア</t>
    </rPh>
    <phoneticPr fontId="10"/>
  </si>
  <si>
    <t>630612</t>
    <phoneticPr fontId="10"/>
  </si>
  <si>
    <t>630601</t>
    <phoneticPr fontId="10"/>
  </si>
  <si>
    <t>630602</t>
    <phoneticPr fontId="10"/>
  </si>
  <si>
    <t>胴巻用フィルム</t>
    <rPh sb="0" eb="2">
      <t>ドウマキ</t>
    </rPh>
    <rPh sb="2" eb="3">
      <t>ヨウ</t>
    </rPh>
    <phoneticPr fontId="10"/>
  </si>
  <si>
    <t>T62M</t>
    <phoneticPr fontId="10"/>
  </si>
  <si>
    <t>-</t>
    <phoneticPr fontId="10"/>
  </si>
  <si>
    <t>－</t>
    <phoneticPr fontId="10"/>
  </si>
  <si>
    <r>
      <t>ｶﾞｲﾄﾞﾛｰﾙ掃除、</t>
    </r>
    <r>
      <rPr>
        <sz val="11"/>
        <color rgb="FFFF0000"/>
        <rFont val="ＭＳ Ｐゴシック"/>
        <family val="3"/>
        <charset val="128"/>
        <scheme val="minor"/>
      </rPr>
      <t>ﾊﾟｽﾗｲﾝ確認</t>
    </r>
    <r>
      <rPr>
        <sz val="11"/>
        <rFont val="ＭＳ Ｐゴシック"/>
        <family val="3"/>
        <charset val="128"/>
        <scheme val="minor"/>
      </rPr>
      <t>、位置合わせ</t>
    </r>
    <rPh sb="8" eb="9">
      <t>、</t>
    </rPh>
    <rPh sb="9" eb="14">
      <t>パスライン</t>
    </rPh>
    <rPh sb="17" eb="19">
      <t>イチ</t>
    </rPh>
    <rPh sb="19" eb="22">
      <t>アワセ</t>
    </rPh>
    <phoneticPr fontId="10"/>
  </si>
  <si>
    <t>丸刃ｾｯﾄ</t>
    <rPh sb="0" eb="1">
      <t>マル</t>
    </rPh>
    <rPh sb="1" eb="2">
      <t>ハ</t>
    </rPh>
    <phoneticPr fontId="10"/>
  </si>
  <si>
    <t>Ⓙ970mⒿ2150m</t>
    <phoneticPr fontId="10"/>
  </si>
  <si>
    <t>IT526031703</t>
    <phoneticPr fontId="10"/>
  </si>
  <si>
    <t>IT526031702</t>
    <phoneticPr fontId="10"/>
  </si>
  <si>
    <t>ﾒﾀﾙﾐｰﾈｰﾏｰ銀消改　B</t>
    <phoneticPr fontId="10"/>
  </si>
  <si>
    <t>IT526013101</t>
    <phoneticPr fontId="10"/>
  </si>
  <si>
    <t>IT526031601</t>
    <phoneticPr fontId="10"/>
  </si>
  <si>
    <t>原反Ⓙ995m</t>
    <rPh sb="0" eb="2">
      <t>ゲンタン</t>
    </rPh>
    <phoneticPr fontId="10"/>
  </si>
  <si>
    <t>IT526031803</t>
    <phoneticPr fontId="10"/>
  </si>
  <si>
    <t>位置合わせ</t>
    <rPh sb="0" eb="3">
      <t>イチア</t>
    </rPh>
    <phoneticPr fontId="10"/>
  </si>
  <si>
    <t>原反Ⓙ1830m　作業教育実施</t>
    <rPh sb="0" eb="2">
      <t>ゲンタン</t>
    </rPh>
    <phoneticPr fontId="10"/>
  </si>
  <si>
    <t>原反Ⓙ1450m</t>
    <phoneticPr fontId="10"/>
  </si>
  <si>
    <t>IT526031802</t>
    <phoneticPr fontId="10"/>
  </si>
  <si>
    <t>05701223006</t>
    <phoneticPr fontId="10"/>
  </si>
  <si>
    <t>04701223002</t>
    <phoneticPr fontId="10"/>
  </si>
  <si>
    <t>05701223005</t>
    <phoneticPr fontId="10"/>
  </si>
  <si>
    <t>ﾋﾈﾘｼﾜ確認　S：無、L：無</t>
    <rPh sb="10" eb="11">
      <t>ナシ</t>
    </rPh>
    <rPh sb="14" eb="15">
      <t>ナシ</t>
    </rPh>
    <phoneticPr fontId="10"/>
  </si>
  <si>
    <t>01701224005</t>
    <phoneticPr fontId="10"/>
  </si>
  <si>
    <t>04701223003</t>
    <phoneticPr fontId="10"/>
  </si>
  <si>
    <t>03701223006</t>
    <phoneticPr fontId="10"/>
  </si>
  <si>
    <t>位置合わせ</t>
    <rPh sb="0" eb="2">
      <t>イチ</t>
    </rPh>
    <rPh sb="2" eb="3">
      <t>ア</t>
    </rPh>
    <phoneticPr fontId="10"/>
  </si>
  <si>
    <t>ﾋﾈﾘｼﾜ確認　S：無、L：有</t>
    <rPh sb="10" eb="11">
      <t>ナシ</t>
    </rPh>
    <rPh sb="14" eb="15">
      <t>アリ</t>
    </rPh>
    <phoneticPr fontId="10"/>
  </si>
  <si>
    <t>ITH525100101</t>
    <phoneticPr fontId="10"/>
  </si>
  <si>
    <t>ﾋﾈﾘｼﾜ確認　S：有、L：無</t>
    <rPh sb="10" eb="11">
      <t>アリ</t>
    </rPh>
    <rPh sb="14" eb="15">
      <t>ナシ</t>
    </rPh>
    <phoneticPr fontId="10"/>
  </si>
  <si>
    <t>ﾋﾈﾘｼﾜ確認　S：無、L：有</t>
    <rPh sb="10" eb="11">
      <t>ナシ</t>
    </rPh>
    <rPh sb="14" eb="15">
      <t>ア</t>
    </rPh>
    <phoneticPr fontId="10"/>
  </si>
  <si>
    <t>ITH526030901</t>
    <phoneticPr fontId="10"/>
  </si>
  <si>
    <t>ITH526030601</t>
    <phoneticPr fontId="10"/>
  </si>
  <si>
    <t>09700831007</t>
    <phoneticPr fontId="10"/>
  </si>
  <si>
    <t>OK</t>
    <phoneticPr fontId="10"/>
  </si>
  <si>
    <t>02700901003</t>
    <phoneticPr fontId="10"/>
  </si>
  <si>
    <t>ITH526031001</t>
    <phoneticPr fontId="10"/>
  </si>
  <si>
    <t>ITH526030902</t>
    <phoneticPr fontId="10"/>
  </si>
  <si>
    <t>IT526010905</t>
    <phoneticPr fontId="10"/>
  </si>
  <si>
    <t>IT526010903</t>
    <phoneticPr fontId="10"/>
  </si>
  <si>
    <t>IT526020501</t>
    <phoneticPr fontId="10"/>
  </si>
  <si>
    <t>原反Ⓙ405m</t>
    <rPh sb="0" eb="2">
      <t>ゲンタン</t>
    </rPh>
    <phoneticPr fontId="10"/>
  </si>
  <si>
    <t>原反Ⓙ630m</t>
    <rPh sb="0" eb="2">
      <t>ゲンタン</t>
    </rPh>
    <phoneticPr fontId="10"/>
  </si>
  <si>
    <t>01700927004</t>
    <phoneticPr fontId="10"/>
  </si>
  <si>
    <t>#311120</t>
    <phoneticPr fontId="10"/>
  </si>
  <si>
    <t>06700926005</t>
    <phoneticPr fontId="10"/>
  </si>
  <si>
    <t>06700926007</t>
    <phoneticPr fontId="10"/>
  </si>
  <si>
    <t>原反ﾗﾍﾞﾙ長間違え品（誤3885m正3880m）工程管理ﾃﾞｰﾀ3880m</t>
    <rPh sb="0" eb="2">
      <t>ゲンタン</t>
    </rPh>
    <rPh sb="6" eb="7">
      <t>チョウ</t>
    </rPh>
    <rPh sb="7" eb="9">
      <t>マチガ</t>
    </rPh>
    <rPh sb="10" eb="11">
      <t>ヒン</t>
    </rPh>
    <rPh sb="12" eb="13">
      <t>ゴ</t>
    </rPh>
    <rPh sb="18" eb="19">
      <t>セイ</t>
    </rPh>
    <rPh sb="25" eb="27">
      <t>コウテイ</t>
    </rPh>
    <rPh sb="27" eb="29">
      <t>カンリ</t>
    </rPh>
    <phoneticPr fontId="10"/>
  </si>
  <si>
    <t>03701215002</t>
    <phoneticPr fontId="10"/>
  </si>
  <si>
    <t>09700926002</t>
    <phoneticPr fontId="10"/>
  </si>
  <si>
    <t>01700927002</t>
    <phoneticPr fontId="10"/>
  </si>
  <si>
    <t>02700927005</t>
    <phoneticPr fontId="10"/>
  </si>
  <si>
    <t>02700927004</t>
    <phoneticPr fontId="10"/>
  </si>
  <si>
    <t>09700926007</t>
    <phoneticPr fontId="10"/>
  </si>
  <si>
    <t>03701215003</t>
    <phoneticPr fontId="10"/>
  </si>
  <si>
    <t>07700926007</t>
    <phoneticPr fontId="10"/>
  </si>
  <si>
    <t>07700926005</t>
    <phoneticPr fontId="10"/>
  </si>
  <si>
    <t>09700926004</t>
    <phoneticPr fontId="10"/>
  </si>
  <si>
    <t>02700927002</t>
    <phoneticPr fontId="10"/>
  </si>
  <si>
    <t>03701215004</t>
    <phoneticPr fontId="10"/>
  </si>
  <si>
    <t>1012032603</t>
    <phoneticPr fontId="10"/>
  </si>
  <si>
    <t>ﾒﾀﾙﾐｰﾍﾔﾗｲﾝ金艶Ｖ504000</t>
  </si>
  <si>
    <t>ﾒﾀﾙﾐｰﾍﾔﾗｲﾝ金艶Ｖ</t>
    <phoneticPr fontId="10"/>
  </si>
  <si>
    <t>1017122506</t>
    <phoneticPr fontId="10"/>
  </si>
  <si>
    <t>1017122504</t>
    <phoneticPr fontId="10"/>
  </si>
  <si>
    <t>無</t>
  </si>
  <si>
    <t>1020022603</t>
    <phoneticPr fontId="10"/>
  </si>
  <si>
    <t>1013032605</t>
    <phoneticPr fontId="10"/>
  </si>
  <si>
    <t>1013032603</t>
    <phoneticPr fontId="10"/>
  </si>
  <si>
    <t>1017022602</t>
    <phoneticPr fontId="10"/>
  </si>
  <si>
    <t>1020022604</t>
    <phoneticPr fontId="10"/>
  </si>
  <si>
    <t>1017122503</t>
    <phoneticPr fontId="10"/>
  </si>
  <si>
    <t>1017022601</t>
    <phoneticPr fontId="10"/>
  </si>
  <si>
    <t>1012032602</t>
    <phoneticPr fontId="10"/>
  </si>
  <si>
    <t>1013032602</t>
    <phoneticPr fontId="10"/>
  </si>
  <si>
    <t>1017122505</t>
    <phoneticPr fontId="10"/>
  </si>
  <si>
    <t>1017032603</t>
    <phoneticPr fontId="10"/>
  </si>
  <si>
    <t>1013032604</t>
    <phoneticPr fontId="10"/>
  </si>
  <si>
    <t>1017032605</t>
    <phoneticPr fontId="10"/>
  </si>
  <si>
    <t>1019022603</t>
    <phoneticPr fontId="10"/>
  </si>
  <si>
    <t>1017032601</t>
    <phoneticPr fontId="10"/>
  </si>
  <si>
    <t>1013032601</t>
    <phoneticPr fontId="10"/>
  </si>
  <si>
    <t>1018122501</t>
    <phoneticPr fontId="10"/>
  </si>
  <si>
    <t>1017032604</t>
    <phoneticPr fontId="10"/>
  </si>
  <si>
    <t>1019022605</t>
    <phoneticPr fontId="10"/>
  </si>
  <si>
    <t>1020022605</t>
    <phoneticPr fontId="10"/>
  </si>
  <si>
    <t>1019022604</t>
    <phoneticPr fontId="10"/>
  </si>
  <si>
    <t>TIU526032101</t>
    <phoneticPr fontId="10"/>
  </si>
  <si>
    <t>TIU526032102</t>
    <phoneticPr fontId="10"/>
  </si>
  <si>
    <t>TIU526032103</t>
    <phoneticPr fontId="10"/>
  </si>
  <si>
    <t>原反入庫待ち、12月分サンプル廃棄</t>
    <rPh sb="0" eb="2">
      <t>ゲンタン</t>
    </rPh>
    <rPh sb="2" eb="4">
      <t>ニュウコ</t>
    </rPh>
    <rPh sb="4" eb="5">
      <t>マ</t>
    </rPh>
    <rPh sb="9" eb="10">
      <t>ガツ</t>
    </rPh>
    <rPh sb="10" eb="11">
      <t>ブン</t>
    </rPh>
    <rPh sb="15" eb="17">
      <t>ハイキ</t>
    </rPh>
    <phoneticPr fontId="10"/>
  </si>
  <si>
    <t>09760330004</t>
    <phoneticPr fontId="10"/>
  </si>
  <si>
    <t>05760330001</t>
    <phoneticPr fontId="10"/>
  </si>
  <si>
    <t>08760330004</t>
    <phoneticPr fontId="10"/>
  </si>
  <si>
    <t>04760330005</t>
    <phoneticPr fontId="10"/>
  </si>
  <si>
    <t>05760330004</t>
    <phoneticPr fontId="10"/>
  </si>
  <si>
    <t>344mYG欠点有り</t>
    <rPh sb="6" eb="8">
      <t>ケッテン</t>
    </rPh>
    <rPh sb="8" eb="9">
      <t>ア</t>
    </rPh>
    <phoneticPr fontId="10"/>
  </si>
  <si>
    <t>06760330001</t>
    <phoneticPr fontId="10"/>
  </si>
  <si>
    <t>07760330004</t>
    <phoneticPr fontId="10"/>
  </si>
  <si>
    <t>09760330003</t>
    <phoneticPr fontId="10"/>
  </si>
  <si>
    <t>08760330006</t>
    <phoneticPr fontId="10"/>
  </si>
  <si>
    <t>06760330006</t>
    <phoneticPr fontId="10"/>
  </si>
  <si>
    <t>05760330002</t>
    <phoneticPr fontId="10"/>
  </si>
  <si>
    <t>06760330003</t>
    <phoneticPr fontId="10"/>
  </si>
  <si>
    <t>繰出し方向注意！コート面/ＨＬ面　⇒　蒸着面　　※繰出し多分下出し</t>
    <rPh sb="0" eb="2">
      <t>クリダ</t>
    </rPh>
    <rPh sb="3" eb="5">
      <t>ホウコウ</t>
    </rPh>
    <rPh sb="5" eb="7">
      <t>チュウイ</t>
    </rPh>
    <rPh sb="11" eb="12">
      <t>メン</t>
    </rPh>
    <rPh sb="15" eb="16">
      <t>メン</t>
    </rPh>
    <rPh sb="19" eb="21">
      <t>ジョウチャク</t>
    </rPh>
    <rPh sb="21" eb="22">
      <t>メン</t>
    </rPh>
    <rPh sb="25" eb="27">
      <t>クリダ</t>
    </rPh>
    <rPh sb="28" eb="30">
      <t>タブン</t>
    </rPh>
    <rPh sb="30" eb="31">
      <t>シタ</t>
    </rPh>
    <rPh sb="31" eb="32">
      <t>ダ</t>
    </rPh>
    <phoneticPr fontId="9"/>
  </si>
  <si>
    <t>05760330005</t>
    <phoneticPr fontId="10"/>
  </si>
  <si>
    <t>04760330004</t>
    <phoneticPr fontId="10"/>
  </si>
  <si>
    <t>07760330006</t>
    <phoneticPr fontId="10"/>
  </si>
  <si>
    <t>06760330005</t>
    <phoneticPr fontId="10"/>
  </si>
  <si>
    <t>05760330003</t>
    <phoneticPr fontId="10"/>
  </si>
  <si>
    <t>06760330004</t>
    <phoneticPr fontId="10"/>
  </si>
  <si>
    <t>07760330001</t>
    <phoneticPr fontId="10"/>
  </si>
  <si>
    <t>08760330003</t>
    <phoneticPr fontId="10"/>
  </si>
  <si>
    <t>06760330002</t>
    <phoneticPr fontId="10"/>
  </si>
  <si>
    <t>04760330001</t>
    <phoneticPr fontId="10"/>
  </si>
  <si>
    <t>03760330004</t>
    <phoneticPr fontId="10"/>
  </si>
  <si>
    <t>04760330006</t>
    <phoneticPr fontId="10"/>
  </si>
  <si>
    <t>1210幅</t>
    <rPh sb="4" eb="5">
      <t>ハバ</t>
    </rPh>
    <phoneticPr fontId="9"/>
  </si>
  <si>
    <t>08760330002</t>
    <phoneticPr fontId="10"/>
  </si>
  <si>
    <t>04760330002</t>
    <phoneticPr fontId="10"/>
  </si>
  <si>
    <t>09760330006</t>
    <phoneticPr fontId="10"/>
  </si>
  <si>
    <t>09760330005</t>
    <phoneticPr fontId="10"/>
  </si>
  <si>
    <t>07760330005</t>
    <phoneticPr fontId="10"/>
  </si>
  <si>
    <t>09760330002</t>
    <phoneticPr fontId="10"/>
  </si>
  <si>
    <t>26032502</t>
    <phoneticPr fontId="10"/>
  </si>
  <si>
    <t>26032501</t>
    <phoneticPr fontId="10"/>
  </si>
  <si>
    <t>片付け、ﾒﾀﾙﾐｰCR梱包材準備</t>
    <rPh sb="0" eb="2">
      <t>カタヅ</t>
    </rPh>
    <rPh sb="11" eb="13">
      <t>コンポウ</t>
    </rPh>
    <rPh sb="13" eb="14">
      <t>ザイ</t>
    </rPh>
    <rPh sb="14" eb="16">
      <t>ジュンビ</t>
    </rPh>
    <phoneticPr fontId="10"/>
  </si>
  <si>
    <t>約定なし</t>
  </si>
  <si>
    <t>約定/工程管理無し　ﾗｽﾄ中央ｼﾜ、西側横段ｼﾜ有り</t>
    <rPh sb="0" eb="2">
      <t>ヤクジョウ</t>
    </rPh>
    <rPh sb="3" eb="5">
      <t>コウテイ</t>
    </rPh>
    <rPh sb="5" eb="7">
      <t>カンリ</t>
    </rPh>
    <rPh sb="7" eb="8">
      <t>ナ</t>
    </rPh>
    <rPh sb="13" eb="15">
      <t>チュウオウ</t>
    </rPh>
    <rPh sb="18" eb="20">
      <t>ニシガワ</t>
    </rPh>
    <rPh sb="20" eb="21">
      <t>ヨコ</t>
    </rPh>
    <rPh sb="21" eb="22">
      <t>ダン</t>
    </rPh>
    <rPh sb="24" eb="25">
      <t>ア</t>
    </rPh>
    <phoneticPr fontId="10"/>
  </si>
  <si>
    <t>位置合わせ</t>
    <rPh sb="0" eb="2">
      <t>イチ</t>
    </rPh>
    <rPh sb="2" eb="3">
      <t>ア</t>
    </rPh>
    <phoneticPr fontId="10"/>
  </si>
  <si>
    <t>ﾀｯﾁﾛｰﾙﾍﾞｱﾘﾝｸﾞ交換、ｽﾄｯｷﾝｸﾞ貼替、CR用耳ﾛｽｺｱ作成、捕虫ﾎﾟｰﾙ粘着紙貼替</t>
    <rPh sb="13" eb="15">
      <t>コウカン</t>
    </rPh>
    <rPh sb="23" eb="25">
      <t>ハリカエ</t>
    </rPh>
    <rPh sb="28" eb="29">
      <t>ヨウ</t>
    </rPh>
    <rPh sb="29" eb="30">
      <t>ミミ</t>
    </rPh>
    <rPh sb="34" eb="36">
      <t>サクセイ</t>
    </rPh>
    <rPh sb="37" eb="39">
      <t>ホチュウ</t>
    </rPh>
    <rPh sb="43" eb="45">
      <t>ネンチャク</t>
    </rPh>
    <rPh sb="45" eb="46">
      <t>シ</t>
    </rPh>
    <rPh sb="46" eb="48">
      <t>ハリカエ</t>
    </rPh>
    <phoneticPr fontId="10"/>
  </si>
  <si>
    <t>#251030</t>
    <phoneticPr fontId="10"/>
  </si>
  <si>
    <t>S5作業教育実施</t>
    <rPh sb="2" eb="8">
      <t>サギョウキョウイクジッシ</t>
    </rPh>
    <phoneticPr fontId="10"/>
  </si>
  <si>
    <t>S5作業</t>
    <rPh sb="2" eb="4">
      <t>サギョウ</t>
    </rPh>
    <phoneticPr fontId="10"/>
  </si>
  <si>
    <t>S5作業</t>
  </si>
  <si>
    <t>小泉</t>
  </si>
  <si>
    <t>小泉</t>
    <rPh sb="0" eb="2">
      <t>コイズミ</t>
    </rPh>
    <phoneticPr fontId="9"/>
  </si>
  <si>
    <t>#251030</t>
  </si>
  <si>
    <t>約定なし</t>
    <phoneticPr fontId="10"/>
  </si>
  <si>
    <t>26041301</t>
    <phoneticPr fontId="10"/>
  </si>
  <si>
    <t>HLS28</t>
    <phoneticPr fontId="10"/>
  </si>
  <si>
    <t>S5手伝い</t>
    <rPh sb="2" eb="4">
      <t>テツダ</t>
    </rPh>
    <phoneticPr fontId="10"/>
  </si>
  <si>
    <t>位置合わせ</t>
    <rPh sb="0" eb="2">
      <t>イチ</t>
    </rPh>
    <rPh sb="2" eb="3">
      <t>ア</t>
    </rPh>
    <phoneticPr fontId="10"/>
  </si>
  <si>
    <t>Mｺｱ</t>
  </si>
  <si>
    <t>繰出し下出し　全長中央ｼﾜ有り</t>
    <rPh sb="0" eb="2">
      <t>クリダ</t>
    </rPh>
    <rPh sb="3" eb="4">
      <t>シタ</t>
    </rPh>
    <rPh sb="4" eb="5">
      <t>ダ</t>
    </rPh>
    <rPh sb="7" eb="9">
      <t>ゼンチョウ</t>
    </rPh>
    <rPh sb="9" eb="11">
      <t>チュウオウ</t>
    </rPh>
    <rPh sb="13" eb="14">
      <t>ア</t>
    </rPh>
    <phoneticPr fontId="10"/>
  </si>
  <si>
    <t>60415351010</t>
    <phoneticPr fontId="10"/>
  </si>
  <si>
    <t>6041535101001</t>
    <phoneticPr fontId="10"/>
  </si>
  <si>
    <t>6041535101002</t>
    <phoneticPr fontId="10"/>
  </si>
  <si>
    <t>6041535101003</t>
    <phoneticPr fontId="10"/>
  </si>
  <si>
    <t>1120(1120)</t>
  </si>
  <si>
    <t>OK</t>
  </si>
  <si>
    <t>OK</t>
    <phoneticPr fontId="10"/>
  </si>
  <si>
    <t>製品下ろし、片付け</t>
    <rPh sb="0" eb="2">
      <t>セイヒン</t>
    </rPh>
    <rPh sb="2" eb="3">
      <t>オ</t>
    </rPh>
    <rPh sb="6" eb="8">
      <t>カタヅ</t>
    </rPh>
    <phoneticPr fontId="10"/>
  </si>
  <si>
    <t>原反ｾｯﾄ</t>
    <phoneticPr fontId="10"/>
  </si>
  <si>
    <t>60415351020</t>
    <phoneticPr fontId="10"/>
  </si>
  <si>
    <t>6041535102001</t>
  </si>
  <si>
    <t>6041535102001</t>
    <phoneticPr fontId="10"/>
  </si>
  <si>
    <t>6041535102002</t>
    <phoneticPr fontId="10"/>
  </si>
  <si>
    <t>6041535102003</t>
    <phoneticPr fontId="10"/>
  </si>
  <si>
    <t>6041535102004</t>
    <phoneticPr fontId="10"/>
  </si>
  <si>
    <t>ＹＧ欠点　ラストサンプル無し</t>
    <rPh sb="0" eb="4">
      <t>ｙｇケッテン</t>
    </rPh>
    <rPh sb="12" eb="13">
      <t>ナ</t>
    </rPh>
    <phoneticPr fontId="10"/>
  </si>
  <si>
    <t>欠点アナウンス有り　除去　Ⓙ340m</t>
    <rPh sb="0" eb="2">
      <t>ケッテン</t>
    </rPh>
    <rPh sb="7" eb="8">
      <t>ア</t>
    </rPh>
    <rPh sb="10" eb="12">
      <t>ジョキョ</t>
    </rPh>
    <phoneticPr fontId="10"/>
  </si>
  <si>
    <t>60415351040</t>
  </si>
  <si>
    <t>60415351040</t>
    <phoneticPr fontId="10"/>
  </si>
  <si>
    <t>6041535104001</t>
    <phoneticPr fontId="10"/>
  </si>
  <si>
    <t>6041535104002</t>
    <phoneticPr fontId="10"/>
  </si>
  <si>
    <t>6041535104003</t>
    <phoneticPr fontId="10"/>
  </si>
  <si>
    <t>欠点検出せず</t>
    <rPh sb="0" eb="2">
      <t>ケッテン</t>
    </rPh>
    <rPh sb="2" eb="4">
      <t>ケンシュツ</t>
    </rPh>
    <phoneticPr fontId="10"/>
  </si>
  <si>
    <t>製品下ろし、片付け</t>
    <rPh sb="0" eb="3">
      <t>セイヒンオ</t>
    </rPh>
    <rPh sb="6" eb="8">
      <t>カタヅ</t>
    </rPh>
    <phoneticPr fontId="10"/>
  </si>
  <si>
    <t>スタート準備</t>
    <rPh sb="4" eb="6">
      <t>ジュンビ</t>
    </rPh>
    <phoneticPr fontId="10"/>
  </si>
  <si>
    <t>3S</t>
  </si>
  <si>
    <t>60415351030</t>
    <phoneticPr fontId="10"/>
  </si>
  <si>
    <t>6041535103001</t>
    <phoneticPr fontId="10"/>
  </si>
  <si>
    <t>6041535103003</t>
    <phoneticPr fontId="10"/>
  </si>
  <si>
    <t>60415351050</t>
    <phoneticPr fontId="10"/>
  </si>
  <si>
    <t>6041535105001</t>
    <phoneticPr fontId="10"/>
  </si>
  <si>
    <t>6041535105002</t>
    <phoneticPr fontId="10"/>
  </si>
  <si>
    <t>6041535105003</t>
    <phoneticPr fontId="10"/>
  </si>
  <si>
    <t>製品下ろし、繰出し原反セット、01スタートサンプル採取、コア準備</t>
    <rPh sb="0" eb="2">
      <t>セイヒン</t>
    </rPh>
    <rPh sb="2" eb="3">
      <t>オ</t>
    </rPh>
    <rPh sb="6" eb="8">
      <t>クリダ</t>
    </rPh>
    <rPh sb="9" eb="11">
      <t>ゲンタン</t>
    </rPh>
    <rPh sb="25" eb="27">
      <t>サイシュ</t>
    </rPh>
    <rPh sb="30" eb="32">
      <t>ジュンビ</t>
    </rPh>
    <phoneticPr fontId="10"/>
  </si>
  <si>
    <t>6041535103004</t>
    <phoneticPr fontId="10"/>
  </si>
  <si>
    <t>枝番02使用の為、飛ばしてLotUP</t>
    <rPh sb="0" eb="2">
      <t>エダバン</t>
    </rPh>
    <rPh sb="4" eb="6">
      <t>シヨウ</t>
    </rPh>
    <rPh sb="7" eb="8">
      <t>タメ</t>
    </rPh>
    <rPh sb="9" eb="10">
      <t>ト</t>
    </rPh>
    <phoneticPr fontId="10"/>
  </si>
  <si>
    <t>60418351040</t>
    <phoneticPr fontId="10"/>
  </si>
  <si>
    <t>6041835104001</t>
    <phoneticPr fontId="10"/>
  </si>
  <si>
    <t>6041835104002</t>
    <phoneticPr fontId="10"/>
  </si>
  <si>
    <t>6041835104003</t>
    <phoneticPr fontId="10"/>
  </si>
  <si>
    <t>製品下ろし、タッチロール交換、位置合わせ、紙管準備、片付け</t>
    <rPh sb="0" eb="3">
      <t>セイヒンオ</t>
    </rPh>
    <rPh sb="12" eb="14">
      <t>コウカン</t>
    </rPh>
    <rPh sb="15" eb="17">
      <t>イチ</t>
    </rPh>
    <rPh sb="17" eb="18">
      <t>ア</t>
    </rPh>
    <rPh sb="21" eb="23">
      <t>シカン</t>
    </rPh>
    <rPh sb="23" eb="25">
      <t>ジュンビ</t>
    </rPh>
    <rPh sb="26" eb="28">
      <t>カタヅ</t>
    </rPh>
    <phoneticPr fontId="10"/>
  </si>
  <si>
    <t>60422404120</t>
    <phoneticPr fontId="10"/>
  </si>
  <si>
    <t>6042240412001</t>
    <phoneticPr fontId="10"/>
  </si>
  <si>
    <t>6042240412002</t>
    <phoneticPr fontId="10"/>
  </si>
  <si>
    <t>幅規格外、特採予定</t>
    <rPh sb="0" eb="4">
      <t>ハバキカクガイ</t>
    </rPh>
    <rPh sb="5" eb="9">
      <t>トクサイヨテイ</t>
    </rPh>
    <phoneticPr fontId="10"/>
  </si>
  <si>
    <t>60422404130</t>
    <phoneticPr fontId="10"/>
  </si>
  <si>
    <t>6042240413001</t>
    <phoneticPr fontId="10"/>
  </si>
  <si>
    <t>6042240413002</t>
    <phoneticPr fontId="10"/>
  </si>
  <si>
    <t>6042240413003</t>
    <phoneticPr fontId="10"/>
  </si>
  <si>
    <t>60422404140</t>
    <phoneticPr fontId="10"/>
  </si>
  <si>
    <t>6042240414001</t>
    <phoneticPr fontId="10"/>
  </si>
  <si>
    <t>6042240414002</t>
    <phoneticPr fontId="10"/>
  </si>
  <si>
    <t>60422404150</t>
    <phoneticPr fontId="10"/>
  </si>
  <si>
    <t>6042240415001</t>
    <phoneticPr fontId="10"/>
  </si>
  <si>
    <t>6042240415002</t>
    <phoneticPr fontId="10"/>
  </si>
  <si>
    <t>6042240415003</t>
    <phoneticPr fontId="10"/>
  </si>
  <si>
    <t>60423404011</t>
    <phoneticPr fontId="10"/>
  </si>
  <si>
    <t>6042340401101</t>
    <phoneticPr fontId="10"/>
  </si>
  <si>
    <t>6042340401102</t>
    <phoneticPr fontId="10"/>
  </si>
  <si>
    <t>6042340401103</t>
    <phoneticPr fontId="10"/>
  </si>
  <si>
    <t>6042340401104</t>
    <phoneticPr fontId="10"/>
  </si>
  <si>
    <t>繰出し原反セット、01スタートサンプル採取</t>
  </si>
  <si>
    <t>ﾒﾀﾙﾐｰ ﾍﾔﾗｲﾝ 金艶V</t>
  </si>
  <si>
    <t>HLS28</t>
  </si>
  <si>
    <t>約定なし</t>
    <phoneticPr fontId="10"/>
  </si>
  <si>
    <t>ﾒﾀﾙﾐｰ ﾍﾔﾗｲﾝ 金艶V</t>
    <phoneticPr fontId="10"/>
  </si>
  <si>
    <t>60423404032</t>
  </si>
  <si>
    <t>60423404032</t>
    <phoneticPr fontId="10"/>
  </si>
  <si>
    <t>6042340403201</t>
    <phoneticPr fontId="10"/>
  </si>
  <si>
    <t>6042340403202</t>
    <phoneticPr fontId="10"/>
  </si>
  <si>
    <t>6042340403203</t>
    <phoneticPr fontId="10"/>
  </si>
  <si>
    <t>6042340403204</t>
    <phoneticPr fontId="10"/>
  </si>
  <si>
    <t>1030(1003)</t>
  </si>
  <si>
    <t>位置合わせ、丸刃ｾｯﾄ</t>
    <rPh sb="0" eb="2">
      <t>イチ</t>
    </rPh>
    <rPh sb="2" eb="3">
      <t>ア</t>
    </rPh>
    <rPh sb="6" eb="7">
      <t>マル</t>
    </rPh>
    <rPh sb="7" eb="8">
      <t>バ</t>
    </rPh>
    <phoneticPr fontId="10"/>
  </si>
  <si>
    <t>60423404022</t>
  </si>
  <si>
    <t>60423404022</t>
    <phoneticPr fontId="10"/>
  </si>
  <si>
    <t>6042340402201</t>
    <phoneticPr fontId="10"/>
  </si>
  <si>
    <t>6042340402202</t>
    <phoneticPr fontId="10"/>
  </si>
  <si>
    <t>1030(1000)</t>
  </si>
  <si>
    <t>製品下ろし、片付け</t>
    <rPh sb="0" eb="3">
      <t>セイヒンオ</t>
    </rPh>
    <rPh sb="6" eb="8">
      <t>カタヅ</t>
    </rPh>
    <phoneticPr fontId="10"/>
  </si>
  <si>
    <t>年休</t>
    <rPh sb="0" eb="2">
      <t>ネンキュウ</t>
    </rPh>
    <phoneticPr fontId="10"/>
  </si>
  <si>
    <t>60421404010</t>
  </si>
  <si>
    <t>6042140401001</t>
    <phoneticPr fontId="10"/>
  </si>
  <si>
    <t>ガイドロール掃除、ﾊﾟｽﾗｲﾝ確認、タッチロール交換、位置合わせ、コア出庫</t>
    <rPh sb="6" eb="8">
      <t>ソウジ</t>
    </rPh>
    <rPh sb="15" eb="17">
      <t>カクニン</t>
    </rPh>
    <rPh sb="24" eb="26">
      <t>コウカン</t>
    </rPh>
    <rPh sb="27" eb="29">
      <t>イチ</t>
    </rPh>
    <rPh sb="29" eb="30">
      <t>ア</t>
    </rPh>
    <rPh sb="35" eb="37">
      <t>シュッコ</t>
    </rPh>
    <phoneticPr fontId="10"/>
  </si>
  <si>
    <t>欠点除去　Ⓙ1200m　580mmピッチの汚れ検出の為450mロス</t>
    <rPh sb="0" eb="2">
      <t>ケッテン</t>
    </rPh>
    <rPh sb="2" eb="4">
      <t>ジョキョ</t>
    </rPh>
    <rPh sb="21" eb="22">
      <t>ヨゴ</t>
    </rPh>
    <rPh sb="23" eb="25">
      <t>ケンシュツ</t>
    </rPh>
    <rPh sb="26" eb="27">
      <t>タメ</t>
    </rPh>
    <phoneticPr fontId="10"/>
  </si>
  <si>
    <t>新タック化成㈱</t>
  </si>
  <si>
    <t>位置合わせ</t>
    <rPh sb="0" eb="2">
      <t>イチ</t>
    </rPh>
    <rPh sb="2" eb="3">
      <t>ア</t>
    </rPh>
    <phoneticPr fontId="10"/>
  </si>
  <si>
    <t>N0526040903</t>
    <phoneticPr fontId="10"/>
  </si>
  <si>
    <t>N0526041002</t>
    <phoneticPr fontId="10"/>
  </si>
  <si>
    <t>N0526041101</t>
    <phoneticPr fontId="10"/>
  </si>
  <si>
    <t>N0526040902</t>
    <phoneticPr fontId="10"/>
  </si>
  <si>
    <t>ガイドロール掃除、ﾊﾟｽﾗｲﾝ確認、位置合わせ</t>
    <rPh sb="6" eb="8">
      <t>ソウジ</t>
    </rPh>
    <rPh sb="15" eb="17">
      <t>カクニン</t>
    </rPh>
    <rPh sb="18" eb="20">
      <t>イチ</t>
    </rPh>
    <rPh sb="20" eb="21">
      <t>ア</t>
    </rPh>
    <phoneticPr fontId="10"/>
  </si>
  <si>
    <t>#311200</t>
    <phoneticPr fontId="10"/>
  </si>
  <si>
    <t>N0526040901</t>
    <phoneticPr fontId="10"/>
  </si>
  <si>
    <t>N0526041001</t>
    <phoneticPr fontId="10"/>
  </si>
  <si>
    <t>N0526041501</t>
    <phoneticPr fontId="10"/>
  </si>
  <si>
    <t>N0526041503</t>
    <phoneticPr fontId="10"/>
  </si>
  <si>
    <t>#311120</t>
    <phoneticPr fontId="10"/>
  </si>
  <si>
    <t>N0526041504</t>
    <phoneticPr fontId="10"/>
  </si>
  <si>
    <t>N0526041502</t>
    <phoneticPr fontId="10"/>
  </si>
  <si>
    <t>表層ﾘｰﾄﾞ作成</t>
    <rPh sb="0" eb="2">
      <t>ヒョウソウ</t>
    </rPh>
    <rPh sb="6" eb="8">
      <t>サクセイ</t>
    </rPh>
    <phoneticPr fontId="10"/>
  </si>
  <si>
    <t>R56L</t>
    <phoneticPr fontId="10"/>
  </si>
  <si>
    <t>丸刃ｾｯﾄ、位置合わせ</t>
    <rPh sb="0" eb="1">
      <t>マル</t>
    </rPh>
    <rPh sb="1" eb="2">
      <t>ハ</t>
    </rPh>
    <rPh sb="6" eb="8">
      <t>イチ</t>
    </rPh>
    <rPh sb="8" eb="9">
      <t>ア</t>
    </rPh>
    <phoneticPr fontId="10"/>
  </si>
  <si>
    <t>丸刃取り外し、耳ﾛｽ廃棄、位置合わせ</t>
    <rPh sb="0" eb="1">
      <t>マル</t>
    </rPh>
    <rPh sb="1" eb="2">
      <t>ハ</t>
    </rPh>
    <rPh sb="2" eb="3">
      <t>ト</t>
    </rPh>
    <rPh sb="4" eb="5">
      <t>ハズ</t>
    </rPh>
    <rPh sb="7" eb="8">
      <t>ミミ</t>
    </rPh>
    <rPh sb="10" eb="12">
      <t>ハイキ</t>
    </rPh>
    <rPh sb="13" eb="15">
      <t>イチ</t>
    </rPh>
    <rPh sb="15" eb="16">
      <t>ア</t>
    </rPh>
    <phoneticPr fontId="10"/>
  </si>
  <si>
    <t>03456103002</t>
    <phoneticPr fontId="10"/>
  </si>
  <si>
    <t>04456103002</t>
    <phoneticPr fontId="10"/>
  </si>
  <si>
    <t>Ⓙ12450m</t>
    <phoneticPr fontId="10"/>
  </si>
  <si>
    <t>12300m</t>
    <phoneticPr fontId="9"/>
  </si>
  <si>
    <t>15360228003</t>
    <phoneticPr fontId="10"/>
  </si>
  <si>
    <t>01360227003</t>
    <phoneticPr fontId="10"/>
  </si>
  <si>
    <t>01360301002</t>
    <phoneticPr fontId="10"/>
  </si>
  <si>
    <t>01360226002</t>
    <phoneticPr fontId="10"/>
  </si>
  <si>
    <t>08360303002</t>
    <phoneticPr fontId="10"/>
  </si>
  <si>
    <t>01360303002</t>
    <phoneticPr fontId="10"/>
  </si>
  <si>
    <t>01360303003</t>
    <phoneticPr fontId="10"/>
  </si>
  <si>
    <t>09360304003</t>
    <phoneticPr fontId="10"/>
  </si>
  <si>
    <t>09360304002</t>
    <phoneticPr fontId="10"/>
  </si>
  <si>
    <t>08360303003</t>
    <phoneticPr fontId="10"/>
  </si>
  <si>
    <t>15360301002</t>
    <phoneticPr fontId="10"/>
  </si>
  <si>
    <t>01360304002</t>
    <phoneticPr fontId="10"/>
  </si>
  <si>
    <t>13360304002</t>
    <phoneticPr fontId="10"/>
  </si>
  <si>
    <t>12360227003</t>
    <phoneticPr fontId="10"/>
  </si>
  <si>
    <t>15360301003</t>
    <phoneticPr fontId="10"/>
  </si>
  <si>
    <t>13360304003</t>
    <phoneticPr fontId="10"/>
  </si>
  <si>
    <t>15360228002</t>
    <phoneticPr fontId="10"/>
  </si>
  <si>
    <t>01360301003</t>
    <phoneticPr fontId="10"/>
  </si>
  <si>
    <t>03603020021</t>
    <phoneticPr fontId="10"/>
  </si>
  <si>
    <t>14360302002</t>
    <phoneticPr fontId="10"/>
  </si>
  <si>
    <t>01360302003</t>
    <phoneticPr fontId="10"/>
  </si>
  <si>
    <t>01360226003</t>
    <phoneticPr fontId="10"/>
  </si>
  <si>
    <t>01360228003</t>
    <phoneticPr fontId="10"/>
  </si>
  <si>
    <t>01360304003</t>
    <phoneticPr fontId="10"/>
  </si>
  <si>
    <t>14360302003</t>
    <phoneticPr fontId="10"/>
  </si>
  <si>
    <t>15360226002</t>
    <phoneticPr fontId="10"/>
  </si>
  <si>
    <t>15360226003</t>
    <phoneticPr fontId="10"/>
  </si>
  <si>
    <t>12360227002</t>
    <phoneticPr fontId="10"/>
  </si>
  <si>
    <t>01360227002</t>
    <phoneticPr fontId="10"/>
  </si>
  <si>
    <t>リードスリット準備</t>
    <rPh sb="7" eb="9">
      <t>ジュンビ</t>
    </rPh>
    <phoneticPr fontId="10"/>
  </si>
  <si>
    <t>01360228002</t>
    <phoneticPr fontId="10"/>
  </si>
  <si>
    <t>丸刃ｾｯﾄ、耳ﾛｽｺｱ準備、耳ﾛｽｾｯﾄ、位置合わせ</t>
    <rPh sb="0" eb="1">
      <t>マル</t>
    </rPh>
    <rPh sb="1" eb="2">
      <t>バ</t>
    </rPh>
    <rPh sb="6" eb="7">
      <t>ミミ</t>
    </rPh>
    <rPh sb="11" eb="13">
      <t>ジュンビ</t>
    </rPh>
    <rPh sb="14" eb="15">
      <t>ミミ</t>
    </rPh>
    <rPh sb="21" eb="23">
      <t>イチ</t>
    </rPh>
    <rPh sb="23" eb="24">
      <t>ア</t>
    </rPh>
    <phoneticPr fontId="10"/>
  </si>
  <si>
    <t>巻芯ﾘｰﾄﾞ作成</t>
    <rPh sb="0" eb="1">
      <t>マキ</t>
    </rPh>
    <rPh sb="1" eb="2">
      <t>シン</t>
    </rPh>
    <rPh sb="6" eb="8">
      <t>サクセイ</t>
    </rPh>
    <phoneticPr fontId="10"/>
  </si>
  <si>
    <t>R56G</t>
    <phoneticPr fontId="10"/>
  </si>
  <si>
    <t>R56G</t>
  </si>
  <si>
    <t>#31　1255幅*1本作成</t>
    <rPh sb="8" eb="9">
      <t>ハバ</t>
    </rPh>
    <rPh sb="11" eb="12">
      <t>ホン</t>
    </rPh>
    <rPh sb="12" eb="14">
      <t>サクセイ</t>
    </rPh>
    <phoneticPr fontId="10"/>
  </si>
  <si>
    <t>#311255</t>
    <phoneticPr fontId="10"/>
  </si>
  <si>
    <t>前回残300mへ巻足し</t>
    <rPh sb="0" eb="2">
      <t>ゼンカイ</t>
    </rPh>
    <rPh sb="2" eb="3">
      <t>ザン</t>
    </rPh>
    <rPh sb="8" eb="9">
      <t>マキ</t>
    </rPh>
    <rPh sb="9" eb="10">
      <t>タ</t>
    </rPh>
    <phoneticPr fontId="10"/>
  </si>
  <si>
    <t>R75X</t>
    <phoneticPr fontId="10"/>
  </si>
  <si>
    <t>#121120</t>
    <phoneticPr fontId="10"/>
  </si>
  <si>
    <t>#121100</t>
    <phoneticPr fontId="10"/>
  </si>
  <si>
    <t>#121050</t>
    <phoneticPr fontId="10"/>
  </si>
  <si>
    <t>1050幅*2本作成</t>
    <rPh sb="4" eb="5">
      <t>ハバ</t>
    </rPh>
    <rPh sb="7" eb="8">
      <t>ホン</t>
    </rPh>
    <rPh sb="8" eb="10">
      <t>サクセイ</t>
    </rPh>
    <phoneticPr fontId="10"/>
  </si>
  <si>
    <t>#121030</t>
    <phoneticPr fontId="10"/>
  </si>
  <si>
    <t>#121005</t>
    <phoneticPr fontId="10"/>
  </si>
  <si>
    <t>#121040</t>
    <phoneticPr fontId="10"/>
  </si>
  <si>
    <t>1100幅*2本作成</t>
    <rPh sb="4" eb="5">
      <t>ハバ</t>
    </rPh>
    <rPh sb="7" eb="8">
      <t>ホン</t>
    </rPh>
    <rPh sb="8" eb="10">
      <t>サクセイ</t>
    </rPh>
    <phoneticPr fontId="10"/>
  </si>
  <si>
    <t>1040幅*2本作成</t>
    <rPh sb="4" eb="5">
      <t>ハバ</t>
    </rPh>
    <rPh sb="7" eb="8">
      <t>ホン</t>
    </rPh>
    <rPh sb="8" eb="10">
      <t>サクセイ</t>
    </rPh>
    <phoneticPr fontId="10"/>
  </si>
  <si>
    <t>1030幅*1本作成</t>
    <rPh sb="4" eb="5">
      <t>ハバ</t>
    </rPh>
    <rPh sb="7" eb="8">
      <t>ホン</t>
    </rPh>
    <rPh sb="8" eb="10">
      <t>サクセイ</t>
    </rPh>
    <phoneticPr fontId="10"/>
  </si>
  <si>
    <t>1005幅*9本作成</t>
    <rPh sb="4" eb="5">
      <t>ハバ</t>
    </rPh>
    <rPh sb="7" eb="8">
      <t>ホン</t>
    </rPh>
    <rPh sb="8" eb="10">
      <t>サクセイ</t>
    </rPh>
    <phoneticPr fontId="10"/>
  </si>
  <si>
    <t>400+700</t>
    <phoneticPr fontId="10"/>
  </si>
  <si>
    <t>600+1900</t>
    <phoneticPr fontId="10"/>
  </si>
  <si>
    <t>前回残600mへ巻足し</t>
    <rPh sb="0" eb="2">
      <t>ゼンカイ</t>
    </rPh>
    <rPh sb="2" eb="3">
      <t>ザン</t>
    </rPh>
    <rPh sb="8" eb="9">
      <t>マキ</t>
    </rPh>
    <rPh sb="9" eb="10">
      <t>タ</t>
    </rPh>
    <phoneticPr fontId="10"/>
  </si>
  <si>
    <t>Z187E731J5</t>
    <phoneticPr fontId="10"/>
  </si>
  <si>
    <t>07880207202</t>
    <phoneticPr fontId="10"/>
  </si>
  <si>
    <t>300+7350</t>
    <phoneticPr fontId="10"/>
  </si>
  <si>
    <t>EPC5cm　前回残400mへ巻足し</t>
    <rPh sb="7" eb="9">
      <t>ゼンカイ</t>
    </rPh>
    <rPh sb="9" eb="10">
      <t>ザン</t>
    </rPh>
    <rPh sb="15" eb="16">
      <t>マキ</t>
    </rPh>
    <rPh sb="16" eb="17">
      <t>タ</t>
    </rPh>
    <phoneticPr fontId="10"/>
  </si>
  <si>
    <t>ﾒﾀﾙﾐｰ　TS</t>
  </si>
  <si>
    <t>#251255</t>
  </si>
  <si>
    <t>EPC5cm</t>
    <phoneticPr fontId="10"/>
  </si>
  <si>
    <t>1120幅*16本作成</t>
    <rPh sb="4" eb="5">
      <t>ハバ</t>
    </rPh>
    <rPh sb="8" eb="9">
      <t>ホン</t>
    </rPh>
    <rPh sb="9" eb="11">
      <t>サクセイ</t>
    </rPh>
    <phoneticPr fontId="10"/>
  </si>
  <si>
    <t>丸刃取り外し、耳ﾛｽ廃棄、片付け</t>
    <rPh sb="0" eb="1">
      <t>マル</t>
    </rPh>
    <rPh sb="1" eb="2">
      <t>ハ</t>
    </rPh>
    <rPh sb="2" eb="3">
      <t>ト</t>
    </rPh>
    <rPh sb="4" eb="5">
      <t>ハズ</t>
    </rPh>
    <rPh sb="7" eb="8">
      <t>ミミ</t>
    </rPh>
    <rPh sb="10" eb="12">
      <t>ハイキ</t>
    </rPh>
    <rPh sb="13" eb="15">
      <t>カタヅ</t>
    </rPh>
    <phoneticPr fontId="10"/>
  </si>
  <si>
    <t>3730m</t>
    <phoneticPr fontId="9"/>
  </si>
  <si>
    <t>3本</t>
    <phoneticPr fontId="9"/>
  </si>
  <si>
    <t>リンテック㈱</t>
    <phoneticPr fontId="9"/>
  </si>
  <si>
    <t>ﾏｽﾀｰﾛｰﾙ搬送（検出器/ｶｳﾝﾀｰﾁｪｯｸ）</t>
    <rPh sb="7" eb="9">
      <t>ハンソウ</t>
    </rPh>
    <rPh sb="10" eb="13">
      <t>ケンシュツキ</t>
    </rPh>
    <phoneticPr fontId="10"/>
  </si>
  <si>
    <t>位置合わせ</t>
    <rPh sb="0" eb="2">
      <t>イチ</t>
    </rPh>
    <rPh sb="2" eb="3">
      <t>ア</t>
    </rPh>
    <phoneticPr fontId="10"/>
  </si>
  <si>
    <t>5/7</t>
    <phoneticPr fontId="9"/>
  </si>
  <si>
    <t>OK</t>
    <phoneticPr fontId="10"/>
  </si>
  <si>
    <t>ﾒﾀﾙﾐｰ TES艶VOIDV</t>
    <phoneticPr fontId="10"/>
  </si>
  <si>
    <t>#311100</t>
    <phoneticPr fontId="10"/>
  </si>
  <si>
    <t>01701223002</t>
    <phoneticPr fontId="10"/>
  </si>
  <si>
    <t>02701223004</t>
    <phoneticPr fontId="10"/>
  </si>
  <si>
    <t>04701223001</t>
    <phoneticPr fontId="10"/>
  </si>
  <si>
    <t>ﾋﾈﾘｼﾜ確認　S：無、L：無　ｽﾀｰﾄ～50mﾂﾚｺﾌﾞｼﾜ弱</t>
    <rPh sb="10" eb="11">
      <t>ナシ</t>
    </rPh>
    <rPh sb="14" eb="15">
      <t>ナシ</t>
    </rPh>
    <rPh sb="31" eb="32">
      <t>ジャク</t>
    </rPh>
    <phoneticPr fontId="10"/>
  </si>
  <si>
    <t>ﾋﾈﾘｼﾜ確認　S：有（NGﾚﾍﾞﾙ）　日勤確認、投入中止</t>
    <rPh sb="10" eb="11">
      <t>アリ</t>
    </rPh>
    <rPh sb="20" eb="22">
      <t>ニッキン</t>
    </rPh>
    <rPh sb="22" eb="24">
      <t>カクニン</t>
    </rPh>
    <rPh sb="25" eb="27">
      <t>トウニュウ</t>
    </rPh>
    <rPh sb="27" eb="29">
      <t>チュウシ</t>
    </rPh>
    <phoneticPr fontId="10"/>
  </si>
  <si>
    <t>ＮＧ</t>
  </si>
  <si>
    <t>-</t>
    <phoneticPr fontId="10"/>
  </si>
  <si>
    <t>ﾋﾈﾘｼﾜ確認　S：無、L：無</t>
    <rPh sb="10" eb="11">
      <t>ナシ</t>
    </rPh>
    <rPh sb="14" eb="15">
      <t>ナシ</t>
    </rPh>
    <phoneticPr fontId="10"/>
  </si>
  <si>
    <t>ﾋﾈﾘｼﾜ懸念の為、E315巻足し一時中止指示</t>
    <rPh sb="5" eb="7">
      <t>ケネン</t>
    </rPh>
    <rPh sb="8" eb="9">
      <t>タメ</t>
    </rPh>
    <rPh sb="14" eb="15">
      <t>マキ</t>
    </rPh>
    <rPh sb="15" eb="16">
      <t>タ</t>
    </rPh>
    <rPh sb="17" eb="19">
      <t>イチジ</t>
    </rPh>
    <rPh sb="19" eb="21">
      <t>チュウシ</t>
    </rPh>
    <rPh sb="21" eb="23">
      <t>シジ</t>
    </rPh>
    <phoneticPr fontId="10"/>
  </si>
  <si>
    <t>原反搬入待ち、原反入替、位置合わせ</t>
    <rPh sb="0" eb="2">
      <t>ゲンタン</t>
    </rPh>
    <rPh sb="2" eb="4">
      <t>ハンニュウ</t>
    </rPh>
    <rPh sb="4" eb="5">
      <t>マ</t>
    </rPh>
    <rPh sb="7" eb="9">
      <t>ゲンタン</t>
    </rPh>
    <rPh sb="9" eb="10">
      <t>イ</t>
    </rPh>
    <rPh sb="10" eb="11">
      <t>カ</t>
    </rPh>
    <rPh sb="12" eb="14">
      <t>イチ</t>
    </rPh>
    <rPh sb="14" eb="15">
      <t>ア</t>
    </rPh>
    <phoneticPr fontId="10"/>
  </si>
  <si>
    <t>1025022603</t>
    <phoneticPr fontId="10"/>
  </si>
  <si>
    <t>1025022604</t>
    <phoneticPr fontId="10"/>
  </si>
  <si>
    <t>1025032601</t>
    <phoneticPr fontId="10"/>
  </si>
  <si>
    <t>642004</t>
    <phoneticPr fontId="10"/>
  </si>
  <si>
    <t>642003</t>
    <phoneticPr fontId="10"/>
  </si>
  <si>
    <t>642005</t>
    <phoneticPr fontId="10"/>
  </si>
  <si>
    <t>642002</t>
    <phoneticPr fontId="10"/>
  </si>
  <si>
    <t>642001</t>
    <phoneticPr fontId="10"/>
  </si>
  <si>
    <t>630609</t>
    <phoneticPr fontId="10"/>
  </si>
  <si>
    <t>ｽﾀｰﾄ～50m打痕跡有り</t>
    <rPh sb="8" eb="9">
      <t>ダ</t>
    </rPh>
    <rPh sb="9" eb="10">
      <t>コン</t>
    </rPh>
    <rPh sb="10" eb="11">
      <t>アト</t>
    </rPh>
    <rPh sb="11" eb="12">
      <t>ア</t>
    </rPh>
    <phoneticPr fontId="10"/>
  </si>
  <si>
    <t>063511180005</t>
    <phoneticPr fontId="10"/>
  </si>
  <si>
    <t>063511180006</t>
    <phoneticPr fontId="10"/>
  </si>
  <si>
    <t>製品下ろし、片付け</t>
  </si>
  <si>
    <t>製品下ろし、片付け</t>
    <rPh sb="0" eb="3">
      <t>セイヒンオ</t>
    </rPh>
    <rPh sb="6" eb="8">
      <t>カタヅ</t>
    </rPh>
    <phoneticPr fontId="10"/>
  </si>
  <si>
    <t>ｶﾞｲﾄﾞﾛｰﾙ掃除、位置合わせ、S5作業教育実施</t>
    <rPh sb="8" eb="10">
      <t>ソウジ</t>
    </rPh>
    <rPh sb="11" eb="13">
      <t>イチ</t>
    </rPh>
    <rPh sb="13" eb="14">
      <t>ア</t>
    </rPh>
    <rPh sb="19" eb="21">
      <t>サギョウ</t>
    </rPh>
    <rPh sb="21" eb="23">
      <t>キョウイク</t>
    </rPh>
    <rPh sb="23" eb="25">
      <t>ジッシ</t>
    </rPh>
    <phoneticPr fontId="10"/>
  </si>
  <si>
    <t>位置合わせ、原反待ち</t>
    <rPh sb="0" eb="2">
      <t>イチ</t>
    </rPh>
    <rPh sb="2" eb="3">
      <t>ア</t>
    </rPh>
    <rPh sb="6" eb="8">
      <t>ゲンタン</t>
    </rPh>
    <rPh sb="8" eb="9">
      <t>マ</t>
    </rPh>
    <phoneticPr fontId="10"/>
  </si>
  <si>
    <t>1023032602</t>
    <phoneticPr fontId="10"/>
  </si>
  <si>
    <t>1018032602</t>
    <phoneticPr fontId="10"/>
  </si>
  <si>
    <t>1016032602</t>
    <phoneticPr fontId="10"/>
  </si>
  <si>
    <t>1024032602</t>
    <phoneticPr fontId="10"/>
  </si>
  <si>
    <t>1014042603</t>
    <phoneticPr fontId="10"/>
  </si>
  <si>
    <t>1016032603</t>
    <phoneticPr fontId="10"/>
  </si>
  <si>
    <t>1016042601</t>
    <phoneticPr fontId="10"/>
  </si>
  <si>
    <t>1016042602</t>
    <phoneticPr fontId="10"/>
  </si>
  <si>
    <t>1014042605</t>
    <phoneticPr fontId="10"/>
  </si>
  <si>
    <t>1015042601</t>
    <phoneticPr fontId="10"/>
  </si>
  <si>
    <t>1018032603</t>
    <phoneticPr fontId="10"/>
  </si>
  <si>
    <t>1024032601</t>
    <phoneticPr fontId="10"/>
  </si>
  <si>
    <t>1013042602</t>
    <phoneticPr fontId="10"/>
  </si>
  <si>
    <t>1015042603</t>
    <phoneticPr fontId="10"/>
  </si>
  <si>
    <t>1018032604</t>
    <phoneticPr fontId="10"/>
  </si>
  <si>
    <t>製品下ろし、片付け、ストッカー内原反移動</t>
    <rPh sb="0" eb="3">
      <t>セイヒンオ</t>
    </rPh>
    <rPh sb="6" eb="8">
      <t>カタヅ</t>
    </rPh>
    <rPh sb="15" eb="16">
      <t>ナイ</t>
    </rPh>
    <rPh sb="16" eb="18">
      <t>ゲンタン</t>
    </rPh>
    <rPh sb="18" eb="20">
      <t>イドウ</t>
    </rPh>
    <phoneticPr fontId="10"/>
  </si>
  <si>
    <t>1015042602</t>
    <phoneticPr fontId="10"/>
  </si>
  <si>
    <t>1017032602</t>
    <phoneticPr fontId="10"/>
  </si>
  <si>
    <t>1014042604</t>
    <phoneticPr fontId="10"/>
  </si>
  <si>
    <t>1018032601</t>
    <phoneticPr fontId="10"/>
  </si>
  <si>
    <t>1015042604</t>
    <phoneticPr fontId="10"/>
  </si>
  <si>
    <t>1018032605</t>
    <phoneticPr fontId="10"/>
  </si>
  <si>
    <t>1013042603</t>
    <phoneticPr fontId="10"/>
  </si>
  <si>
    <t>1014042601</t>
    <phoneticPr fontId="10"/>
  </si>
  <si>
    <t>1015042605</t>
    <phoneticPr fontId="10"/>
  </si>
  <si>
    <t>位置合わせ</t>
    <rPh sb="0" eb="3">
      <t>イチア</t>
    </rPh>
    <phoneticPr fontId="10"/>
  </si>
  <si>
    <t>1014042602</t>
    <phoneticPr fontId="10"/>
  </si>
  <si>
    <t>1016042603</t>
    <phoneticPr fontId="10"/>
  </si>
  <si>
    <t>03701215008</t>
    <phoneticPr fontId="10"/>
  </si>
  <si>
    <t>年休</t>
    <rPh sb="0" eb="2">
      <t>ネンキュウ</t>
    </rPh>
    <phoneticPr fontId="10"/>
  </si>
  <si>
    <t>ＩＴ526040602</t>
    <phoneticPr fontId="10"/>
  </si>
  <si>
    <t>天井裏捕虫確認、CRｽﾎﾟｰｷﾝｸﾞ巻返し、1ｈ静置、S4準備</t>
    <rPh sb="0" eb="2">
      <t>テンジョウ</t>
    </rPh>
    <rPh sb="2" eb="3">
      <t>ウラ</t>
    </rPh>
    <rPh sb="3" eb="5">
      <t>ホチュウ</t>
    </rPh>
    <rPh sb="5" eb="7">
      <t>カクニン</t>
    </rPh>
    <rPh sb="18" eb="20">
      <t>マキカエ</t>
    </rPh>
    <rPh sb="24" eb="26">
      <t>セイチ</t>
    </rPh>
    <rPh sb="29" eb="31">
      <t>ジュンビ</t>
    </rPh>
    <phoneticPr fontId="10"/>
  </si>
  <si>
    <t>ﾒﾀﾙﾐｰﾈｰﾏｰ銀消　B　254000</t>
  </si>
  <si>
    <t>位置合わせ</t>
    <rPh sb="0" eb="2">
      <t>イチ</t>
    </rPh>
    <rPh sb="2" eb="3">
      <t>ア</t>
    </rPh>
    <phoneticPr fontId="10"/>
  </si>
  <si>
    <t>OK</t>
    <phoneticPr fontId="10"/>
  </si>
  <si>
    <t>IT526040603</t>
    <phoneticPr fontId="10"/>
  </si>
  <si>
    <t>年休</t>
    <rPh sb="0" eb="2">
      <t>ネンキュウ</t>
    </rPh>
    <phoneticPr fontId="10"/>
  </si>
  <si>
    <t>IT526040401</t>
    <phoneticPr fontId="10"/>
  </si>
  <si>
    <t>IT526040501</t>
    <phoneticPr fontId="10"/>
  </si>
  <si>
    <t>IT526040604</t>
    <phoneticPr fontId="10"/>
  </si>
  <si>
    <t>#311120</t>
    <phoneticPr fontId="10"/>
  </si>
  <si>
    <t>原反Ⓙ2985m</t>
    <rPh sb="0" eb="2">
      <t>ゲンタン</t>
    </rPh>
    <phoneticPr fontId="10"/>
  </si>
  <si>
    <t>IT526040503</t>
    <phoneticPr fontId="10"/>
  </si>
  <si>
    <t>IT526032301-1</t>
    <phoneticPr fontId="10"/>
  </si>
  <si>
    <t>IT526032301-2</t>
    <phoneticPr fontId="10"/>
  </si>
  <si>
    <t>ITH526031101</t>
    <phoneticPr fontId="10"/>
  </si>
  <si>
    <t>ITH526041401</t>
    <phoneticPr fontId="10"/>
  </si>
  <si>
    <t>ITH526041001</t>
    <phoneticPr fontId="10"/>
  </si>
  <si>
    <t>ITH526041002</t>
    <phoneticPr fontId="10"/>
  </si>
  <si>
    <t>ITH526040802</t>
    <phoneticPr fontId="10"/>
  </si>
  <si>
    <t>ITH526040701</t>
    <phoneticPr fontId="10"/>
  </si>
  <si>
    <t>ITH526040901</t>
    <phoneticPr fontId="10"/>
  </si>
  <si>
    <t>牧野</t>
  </si>
  <si>
    <t>ITH526040801</t>
    <phoneticPr fontId="10"/>
  </si>
  <si>
    <t>2200m付近幅方向欠点</t>
    <rPh sb="5" eb="7">
      <t>フキン</t>
    </rPh>
    <rPh sb="7" eb="8">
      <t>ハバ</t>
    </rPh>
    <rPh sb="8" eb="10">
      <t>ホウコウ</t>
    </rPh>
    <rPh sb="10" eb="12">
      <t>ケッテン</t>
    </rPh>
    <phoneticPr fontId="10"/>
  </si>
  <si>
    <t>2250m付近幅方向欠点</t>
    <phoneticPr fontId="10"/>
  </si>
  <si>
    <t>IT526033102</t>
    <phoneticPr fontId="10"/>
  </si>
  <si>
    <t>IT526033101</t>
    <phoneticPr fontId="10"/>
  </si>
  <si>
    <t>-</t>
  </si>
  <si>
    <t>-</t>
    <phoneticPr fontId="10"/>
  </si>
  <si>
    <t>丸刃セット、位置合わせ</t>
    <rPh sb="0" eb="1">
      <t>マル</t>
    </rPh>
    <rPh sb="1" eb="2">
      <t>バ</t>
    </rPh>
    <rPh sb="6" eb="8">
      <t>イチ</t>
    </rPh>
    <rPh sb="8" eb="9">
      <t>ア</t>
    </rPh>
    <phoneticPr fontId="10"/>
  </si>
  <si>
    <t>R56L</t>
    <phoneticPr fontId="10"/>
  </si>
  <si>
    <t>CF-2ﾘｰﾄﾞ　内ﾗﾍﾞﾙLot№02455831003</t>
    <rPh sb="9" eb="10">
      <t>ウチ</t>
    </rPh>
    <phoneticPr fontId="10"/>
  </si>
  <si>
    <t>02455831903</t>
    <phoneticPr fontId="10"/>
  </si>
  <si>
    <t>03455829903</t>
    <phoneticPr fontId="10"/>
  </si>
  <si>
    <t>CF-2ﾘｰﾄﾞ　内ﾗﾍﾞﾙLot№03455829003</t>
    <rPh sb="9" eb="10">
      <t>ウチ</t>
    </rPh>
    <phoneticPr fontId="10"/>
  </si>
  <si>
    <t>6300m</t>
    <phoneticPr fontId="9"/>
  </si>
  <si>
    <t>01360226002</t>
    <phoneticPr fontId="10"/>
  </si>
  <si>
    <t>丸刃取り外し、耳ﾛｽ廃棄、位置合わせ</t>
    <rPh sb="0" eb="1">
      <t>マル</t>
    </rPh>
    <rPh sb="1" eb="2">
      <t>バ</t>
    </rPh>
    <rPh sb="2" eb="3">
      <t>ト</t>
    </rPh>
    <rPh sb="4" eb="5">
      <t>ハズ</t>
    </rPh>
    <rPh sb="7" eb="8">
      <t>ミミ</t>
    </rPh>
    <rPh sb="10" eb="12">
      <t>ハイキ</t>
    </rPh>
    <rPh sb="13" eb="15">
      <t>イチ</t>
    </rPh>
    <rPh sb="15" eb="16">
      <t>ア</t>
    </rPh>
    <phoneticPr fontId="10"/>
  </si>
  <si>
    <t>原反Ⓙ3468m　</t>
    <rPh sb="0" eb="2">
      <t>ゲンタン</t>
    </rPh>
    <phoneticPr fontId="10"/>
  </si>
  <si>
    <t>※再リード付け品
※表層リード内JOINT有り</t>
    <rPh sb="1" eb="2">
      <t>サイ</t>
    </rPh>
    <rPh sb="5" eb="6">
      <t>ツ</t>
    </rPh>
    <rPh sb="7" eb="8">
      <t>ヒン</t>
    </rPh>
    <rPh sb="10" eb="12">
      <t>ヒョウソウ</t>
    </rPh>
    <rPh sb="15" eb="16">
      <t>ナイ</t>
    </rPh>
    <rPh sb="21" eb="22">
      <t>ア</t>
    </rPh>
    <phoneticPr fontId="9"/>
  </si>
  <si>
    <t>2700m</t>
    <phoneticPr fontId="9"/>
  </si>
  <si>
    <t>07700817508</t>
    <phoneticPr fontId="10"/>
  </si>
  <si>
    <t>01700815505</t>
    <phoneticPr fontId="10"/>
  </si>
  <si>
    <t>位置合わせ、原反入荷待ち</t>
    <rPh sb="0" eb="2">
      <t>イチ</t>
    </rPh>
    <rPh sb="2" eb="3">
      <t>ア</t>
    </rPh>
    <rPh sb="6" eb="8">
      <t>ゲンタン</t>
    </rPh>
    <rPh sb="8" eb="10">
      <t>ニュウカ</t>
    </rPh>
    <rPh sb="10" eb="11">
      <t>マ</t>
    </rPh>
    <phoneticPr fontId="10"/>
  </si>
  <si>
    <t>再ﾘｰﾄﾞ付け　※不足分520m使用</t>
    <rPh sb="0" eb="1">
      <t>サイ</t>
    </rPh>
    <rPh sb="5" eb="6">
      <t>ツ</t>
    </rPh>
    <rPh sb="9" eb="11">
      <t>フソク</t>
    </rPh>
    <rPh sb="11" eb="12">
      <t>ブン</t>
    </rPh>
    <rPh sb="16" eb="18">
      <t>シヨウ</t>
    </rPh>
    <phoneticPr fontId="10"/>
  </si>
  <si>
    <t>10760330001</t>
    <phoneticPr fontId="10"/>
  </si>
  <si>
    <t>10760330006</t>
    <phoneticPr fontId="10"/>
  </si>
  <si>
    <t>01760331003</t>
    <phoneticPr fontId="10"/>
  </si>
  <si>
    <t>10760330003</t>
    <phoneticPr fontId="10"/>
  </si>
  <si>
    <t>01760331002</t>
    <phoneticPr fontId="10"/>
  </si>
  <si>
    <t>01760331001</t>
    <phoneticPr fontId="10"/>
  </si>
  <si>
    <t>10760330007</t>
    <phoneticPr fontId="10"/>
  </si>
  <si>
    <t>10760330002</t>
    <phoneticPr fontId="10"/>
  </si>
  <si>
    <t>01760331006</t>
    <phoneticPr fontId="10"/>
  </si>
  <si>
    <t>02760505003</t>
    <phoneticPr fontId="10"/>
  </si>
  <si>
    <t>10760330005</t>
    <phoneticPr fontId="10"/>
  </si>
  <si>
    <t>CR用梱包材準備/耳ﾛｽｺｱｶｯﾄ</t>
    <rPh sb="2" eb="3">
      <t>ヨウ</t>
    </rPh>
    <rPh sb="3" eb="5">
      <t>コンポウ</t>
    </rPh>
    <rPh sb="5" eb="6">
      <t>ザイ</t>
    </rPh>
    <rPh sb="6" eb="8">
      <t>ジュンビ</t>
    </rPh>
    <rPh sb="9" eb="10">
      <t>ミミ</t>
    </rPh>
    <phoneticPr fontId="10"/>
  </si>
  <si>
    <t>01760331005</t>
    <phoneticPr fontId="10"/>
  </si>
  <si>
    <t>5750m</t>
    <phoneticPr fontId="9"/>
  </si>
  <si>
    <t>01760331007</t>
    <phoneticPr fontId="10"/>
  </si>
  <si>
    <t>440m</t>
    <phoneticPr fontId="9"/>
  </si>
  <si>
    <t>E315ﾋﾈﾘｼﾜ調査、S4耳ﾛｽｺｱｶｯﾄ</t>
    <rPh sb="9" eb="11">
      <t>チョウサ</t>
    </rPh>
    <rPh sb="14" eb="15">
      <t>ミミ</t>
    </rPh>
    <phoneticPr fontId="10"/>
  </si>
  <si>
    <t>05760504003</t>
    <phoneticPr fontId="10"/>
  </si>
  <si>
    <t>04760504003</t>
    <phoneticPr fontId="10"/>
  </si>
  <si>
    <t>04760504006</t>
    <phoneticPr fontId="10"/>
  </si>
  <si>
    <t>03760330006</t>
    <phoneticPr fontId="10"/>
  </si>
  <si>
    <t>06760504003</t>
    <phoneticPr fontId="10"/>
  </si>
  <si>
    <t>01760505006</t>
    <phoneticPr fontId="10"/>
  </si>
  <si>
    <t>06760504006</t>
    <phoneticPr fontId="10"/>
  </si>
  <si>
    <t>05760504006</t>
    <phoneticPr fontId="10"/>
  </si>
  <si>
    <t>09760330001</t>
    <phoneticPr fontId="10"/>
  </si>
  <si>
    <t>位置合わせ</t>
    <rPh sb="0" eb="3">
      <t>イチア</t>
    </rPh>
    <phoneticPr fontId="10"/>
  </si>
  <si>
    <t>08760330001</t>
    <phoneticPr fontId="10"/>
  </si>
  <si>
    <t>07760330003</t>
    <phoneticPr fontId="10"/>
  </si>
  <si>
    <t>01760505003</t>
    <phoneticPr fontId="10"/>
  </si>
  <si>
    <t>01760505005</t>
    <phoneticPr fontId="10"/>
  </si>
  <si>
    <t>07760330002</t>
    <phoneticPr fontId="10"/>
  </si>
  <si>
    <t>04760330003</t>
    <phoneticPr fontId="10"/>
  </si>
  <si>
    <t>01760505001</t>
    <phoneticPr fontId="10"/>
  </si>
  <si>
    <t>08760330005</t>
    <phoneticPr fontId="10"/>
  </si>
  <si>
    <t>05760330006</t>
    <phoneticPr fontId="10"/>
  </si>
  <si>
    <t>01760505004</t>
    <phoneticPr fontId="10"/>
  </si>
  <si>
    <t>03760330005</t>
    <phoneticPr fontId="10"/>
  </si>
  <si>
    <t>640m</t>
    <phoneticPr fontId="9"/>
  </si>
  <si>
    <t>04701223006</t>
    <phoneticPr fontId="10"/>
  </si>
  <si>
    <t>02701223006</t>
    <phoneticPr fontId="10"/>
  </si>
  <si>
    <t>約定№3894356</t>
    <phoneticPr fontId="9"/>
  </si>
  <si>
    <t>ﾋﾈﾘｼﾜ確認　S：無、L：弱　ﾂﾚｺﾌﾞｼﾜ50m除去　ｽﾀｰﾄ～100mｼﾜ有</t>
    <rPh sb="10" eb="11">
      <t>ナシ</t>
    </rPh>
    <rPh sb="14" eb="15">
      <t>ジャク</t>
    </rPh>
    <rPh sb="26" eb="28">
      <t>ジョキョ</t>
    </rPh>
    <rPh sb="40" eb="41">
      <t>ア</t>
    </rPh>
    <phoneticPr fontId="10"/>
  </si>
  <si>
    <t>ﾋﾈﾘｼﾜ確認　S：無、L：無　ﾂﾚｺﾌﾞｼﾜ70m除去　ラスト打痕跡有り</t>
    <rPh sb="10" eb="11">
      <t>ナシ</t>
    </rPh>
    <rPh sb="14" eb="15">
      <t>ナシ</t>
    </rPh>
    <rPh sb="32" eb="33">
      <t>ダ</t>
    </rPh>
    <rPh sb="33" eb="34">
      <t>コン</t>
    </rPh>
    <rPh sb="34" eb="35">
      <t>アト</t>
    </rPh>
    <rPh sb="35" eb="36">
      <t>ア</t>
    </rPh>
    <phoneticPr fontId="10"/>
  </si>
  <si>
    <t>巻上ﾘｰﾄﾞ硬巻き（ﾚｼﾋﾟ52）</t>
    <phoneticPr fontId="10"/>
  </si>
  <si>
    <t>巻上ﾘｰﾄﾞ硬巻き（ﾚｼﾋﾟ52）　前回一時中止品リード付け</t>
    <rPh sb="18" eb="20">
      <t>ゼンカイ</t>
    </rPh>
    <rPh sb="20" eb="22">
      <t>イチジ</t>
    </rPh>
    <rPh sb="22" eb="24">
      <t>チュウシ</t>
    </rPh>
    <rPh sb="24" eb="25">
      <t>ヒン</t>
    </rPh>
    <rPh sb="28" eb="29">
      <t>ツ</t>
    </rPh>
    <phoneticPr fontId="10"/>
  </si>
  <si>
    <t>ﾋﾈﾘｼﾜ確認　S：、L：</t>
    <phoneticPr fontId="10"/>
  </si>
  <si>
    <t>このボタンを押すと自動でリード計算　　　　　　　　</t>
    <rPh sb="6" eb="7">
      <t>オ</t>
    </rPh>
    <rPh sb="9" eb="11">
      <t>ジドウ</t>
    </rPh>
    <rPh sb="15" eb="17">
      <t>ケイサン</t>
    </rPh>
    <phoneticPr fontId="10"/>
  </si>
  <si>
    <t>このボタンを押すと集計した表を印刷↓</t>
    <rPh sb="6" eb="7">
      <t>オ</t>
    </rPh>
    <rPh sb="9" eb="11">
      <t>シュウケイ</t>
    </rPh>
    <rPh sb="13" eb="14">
      <t>ヒョウ</t>
    </rPh>
    <rPh sb="15" eb="17">
      <t>インサツ</t>
    </rPh>
    <phoneticPr fontId="10"/>
  </si>
  <si>
    <t>このボタンを押すとリード在庫とコア在庫を再計算↓</t>
    <rPh sb="6" eb="7">
      <t>オ</t>
    </rPh>
    <rPh sb="12" eb="14">
      <t>ザイコ</t>
    </rPh>
    <rPh sb="17" eb="19">
      <t>ザイコ</t>
    </rPh>
    <rPh sb="20" eb="21">
      <t>サイ</t>
    </rPh>
    <rPh sb="21" eb="23">
      <t>ケイサン</t>
    </rPh>
    <phoneticPr fontId="10"/>
  </si>
  <si>
    <t>E315返却原反梱包、ストレージ搬出</t>
    <rPh sb="4" eb="6">
      <t>ヘンキャク</t>
    </rPh>
    <rPh sb="6" eb="8">
      <t>ゲンタン</t>
    </rPh>
    <rPh sb="8" eb="10">
      <t>コンポウ</t>
    </rPh>
    <rPh sb="16" eb="18">
      <t>ハンシュツ</t>
    </rPh>
    <phoneticPr fontId="10"/>
  </si>
  <si>
    <t>S5応援</t>
    <rPh sb="2" eb="4">
      <t>オウエン</t>
    </rPh>
    <phoneticPr fontId="10"/>
  </si>
  <si>
    <t>S5作業</t>
    <phoneticPr fontId="10"/>
  </si>
  <si>
    <t>ﾒﾀﾙﾐｰﾈｰﾏｰ金艶</t>
    <rPh sb="9" eb="10">
      <t>キン</t>
    </rPh>
    <rPh sb="10" eb="11">
      <t>ツヤ</t>
    </rPh>
    <phoneticPr fontId="10"/>
  </si>
  <si>
    <t>6032735101004</t>
    <phoneticPr fontId="10"/>
  </si>
  <si>
    <t>6032735101005</t>
  </si>
  <si>
    <t>6032735101005</t>
    <phoneticPr fontId="10"/>
  </si>
  <si>
    <t>単発ピラミッドNGレベル有り　再度FWPコアへ巻返し　後日アニール処理予定</t>
    <rPh sb="0" eb="2">
      <t>タンパツ</t>
    </rPh>
    <rPh sb="12" eb="13">
      <t>ア</t>
    </rPh>
    <rPh sb="15" eb="17">
      <t>サイド</t>
    </rPh>
    <rPh sb="23" eb="25">
      <t>マキカエ</t>
    </rPh>
    <rPh sb="27" eb="29">
      <t>ゴジツ</t>
    </rPh>
    <rPh sb="33" eb="35">
      <t>ショリ</t>
    </rPh>
    <rPh sb="35" eb="37">
      <t>ヨテイ</t>
    </rPh>
    <phoneticPr fontId="10"/>
  </si>
  <si>
    <t>CF4</t>
    <phoneticPr fontId="10"/>
  </si>
  <si>
    <t>・単発ピラミッドNGレベル有り　再度FWPコアへ巻返し　後日アニール処理予定</t>
    <rPh sb="1" eb="3">
      <t>タンパツ</t>
    </rPh>
    <rPh sb="13" eb="14">
      <t>ア</t>
    </rPh>
    <rPh sb="16" eb="18">
      <t>サイド</t>
    </rPh>
    <rPh sb="24" eb="26">
      <t>マキカエ</t>
    </rPh>
    <rPh sb="28" eb="30">
      <t>ゴジツ</t>
    </rPh>
    <rPh sb="34" eb="36">
      <t>ショリ</t>
    </rPh>
    <rPh sb="36" eb="38">
      <t>ヨテイ</t>
    </rPh>
    <phoneticPr fontId="9"/>
  </si>
  <si>
    <t>製品下ろし、片付け</t>
    <rPh sb="0" eb="2">
      <t>セイヒン</t>
    </rPh>
    <rPh sb="2" eb="3">
      <t>オ</t>
    </rPh>
    <rPh sb="6" eb="8">
      <t>カタヅ</t>
    </rPh>
    <phoneticPr fontId="10"/>
  </si>
  <si>
    <t>#251105</t>
    <phoneticPr fontId="10"/>
  </si>
  <si>
    <r>
      <t>S5作業、ｶﾞｲﾄﾞﾛｰﾙ掃除、</t>
    </r>
    <r>
      <rPr>
        <sz val="11"/>
        <color rgb="FFFF0000"/>
        <rFont val="ＭＳ Ｐゴシック"/>
        <family val="3"/>
        <charset val="128"/>
        <scheme val="minor"/>
      </rPr>
      <t>ﾊﾟｽﾗｲﾝ確認</t>
    </r>
    <r>
      <rPr>
        <sz val="11"/>
        <color theme="1"/>
        <rFont val="ＭＳ Ｐゴシック"/>
        <family val="3"/>
        <charset val="128"/>
        <scheme val="minor"/>
      </rPr>
      <t>、位置合わせ</t>
    </r>
    <phoneticPr fontId="10"/>
  </si>
  <si>
    <t>01701224006</t>
    <phoneticPr fontId="10"/>
  </si>
  <si>
    <t>06701224006</t>
    <phoneticPr fontId="10"/>
  </si>
  <si>
    <t>05701224006</t>
    <phoneticPr fontId="10"/>
  </si>
  <si>
    <t>1940m</t>
    <phoneticPr fontId="9"/>
  </si>
  <si>
    <t>ﾋﾈﾘｼﾜ確認　S：無、L：弱</t>
    <rPh sb="10" eb="11">
      <t>ナシ</t>
    </rPh>
    <rPh sb="14" eb="15">
      <t>ジャク</t>
    </rPh>
    <phoneticPr fontId="10"/>
  </si>
  <si>
    <t>03701223003</t>
    <phoneticPr fontId="10"/>
  </si>
  <si>
    <t>リンテック㈱</t>
    <phoneticPr fontId="9"/>
  </si>
  <si>
    <t>Sﾏｯﾄ</t>
  </si>
  <si>
    <t>#251040</t>
  </si>
  <si>
    <t>約定なし</t>
    <phoneticPr fontId="10"/>
  </si>
  <si>
    <t>ﾒﾀﾙﾐｰﾈｰﾏｰ金消Ｃ</t>
  </si>
  <si>
    <t>ﾒﾀﾙﾐｰﾈｰﾏｰ金消Ｃ</t>
    <rPh sb="9" eb="10">
      <t>キン</t>
    </rPh>
    <rPh sb="10" eb="11">
      <t>ケシ</t>
    </rPh>
    <phoneticPr fontId="15"/>
  </si>
  <si>
    <t>ﾒﾀﾙﾐｰﾈｰﾏｰ金艶</t>
  </si>
  <si>
    <t>ﾒﾀﾙﾐｰﾈｰﾏｰ金艶</t>
    <rPh sb="9" eb="10">
      <t>ツヤ</t>
    </rPh>
    <phoneticPr fontId="15"/>
  </si>
  <si>
    <t>ﾙﾐﾏｯﾄ</t>
  </si>
  <si>
    <t>ﾙﾐﾏｯﾄ</t>
    <phoneticPr fontId="9"/>
  </si>
  <si>
    <t>ﾒﾀﾙﾐｰﾈｰﾏｰ金艶506000</t>
  </si>
  <si>
    <t>ﾒﾀﾙﾐｰﾈｰﾏｰ金消Ｃ504100</t>
  </si>
  <si>
    <t>ﾒﾀﾙﾐｰﾈｰﾏｰ金消Ｃ258000</t>
  </si>
  <si>
    <t>06701224003</t>
    <phoneticPr fontId="10"/>
  </si>
  <si>
    <t>04701224003</t>
    <phoneticPr fontId="10"/>
  </si>
  <si>
    <t>03701223003</t>
    <phoneticPr fontId="9"/>
  </si>
  <si>
    <t>06701224003</t>
    <phoneticPr fontId="9"/>
  </si>
  <si>
    <t>04701224003</t>
    <phoneticPr fontId="9"/>
  </si>
  <si>
    <t>作業指図№41650540004</t>
    <phoneticPr fontId="9"/>
  </si>
  <si>
    <t>ﾋﾈﾘｼﾜ確認　S：弱、L：弱</t>
    <rPh sb="10" eb="11">
      <t>ジャク</t>
    </rPh>
    <rPh sb="14" eb="15">
      <t>ジャク</t>
    </rPh>
    <phoneticPr fontId="10"/>
  </si>
  <si>
    <t>26051401</t>
    <phoneticPr fontId="10"/>
  </si>
  <si>
    <t>ﾋﾈﾘｼﾜ確認　S：弱、L：無</t>
    <rPh sb="10" eb="11">
      <t>ジャク</t>
    </rPh>
    <rPh sb="14" eb="15">
      <t>ナシ</t>
    </rPh>
    <phoneticPr fontId="10"/>
  </si>
  <si>
    <t>位置合わせ</t>
    <rPh sb="0" eb="2">
      <t>イチ</t>
    </rPh>
    <rPh sb="2" eb="3">
      <t>ア</t>
    </rPh>
    <phoneticPr fontId="10"/>
  </si>
  <si>
    <t>約定№約定なし</t>
    <phoneticPr fontId="9"/>
  </si>
  <si>
    <t>作業指図№指示なし0001</t>
    <phoneticPr fontId="9"/>
  </si>
  <si>
    <t>OK</t>
    <phoneticPr fontId="10"/>
  </si>
  <si>
    <t>約定なし</t>
    <phoneticPr fontId="9"/>
  </si>
  <si>
    <t>I19</t>
    <phoneticPr fontId="9"/>
  </si>
  <si>
    <t>H19</t>
    <phoneticPr fontId="9"/>
  </si>
  <si>
    <t>26051301</t>
    <phoneticPr fontId="10"/>
  </si>
  <si>
    <t>26051202</t>
    <phoneticPr fontId="10"/>
  </si>
  <si>
    <t>26051201</t>
    <phoneticPr fontId="10"/>
  </si>
  <si>
    <t>ﾒﾀﾙﾐｰﾈｰﾏｰ金消Ｃ</t>
    <phoneticPr fontId="9"/>
  </si>
  <si>
    <t>26051202</t>
    <phoneticPr fontId="9"/>
  </si>
  <si>
    <t>26051201</t>
    <phoneticPr fontId="9"/>
  </si>
  <si>
    <t>マットルミラー</t>
    <phoneticPr fontId="9"/>
  </si>
  <si>
    <t>310m</t>
    <phoneticPr fontId="9"/>
  </si>
  <si>
    <t>合短</t>
  </si>
  <si>
    <t>製品下ろし、片付け</t>
    <rPh sb="0" eb="3">
      <t>セイヒンオ</t>
    </rPh>
    <rPh sb="6" eb="8">
      <t>カタヅ</t>
    </rPh>
    <phoneticPr fontId="10"/>
  </si>
  <si>
    <t>26051101</t>
    <phoneticPr fontId="10"/>
  </si>
  <si>
    <t>26051101</t>
    <phoneticPr fontId="9"/>
  </si>
  <si>
    <t>作業指図№指示なし0003</t>
    <phoneticPr fontId="9"/>
  </si>
  <si>
    <t>40m</t>
    <phoneticPr fontId="9"/>
  </si>
  <si>
    <t>ルミマット</t>
    <phoneticPr fontId="9"/>
  </si>
  <si>
    <t>全長流れシワ有</t>
    <rPh sb="0" eb="2">
      <t>ゼンチョウ</t>
    </rPh>
    <rPh sb="2" eb="3">
      <t>ナガ</t>
    </rPh>
    <rPh sb="6" eb="7">
      <t>アリ</t>
    </rPh>
    <phoneticPr fontId="10"/>
  </si>
  <si>
    <t>6041070301001</t>
    <phoneticPr fontId="10"/>
  </si>
  <si>
    <t>6041070301011</t>
    <phoneticPr fontId="10"/>
  </si>
  <si>
    <t>巻返し</t>
    <phoneticPr fontId="10"/>
  </si>
  <si>
    <t>6041070302011</t>
  </si>
  <si>
    <t>6041070302001</t>
    <phoneticPr fontId="10"/>
  </si>
  <si>
    <t>6041070301002</t>
    <phoneticPr fontId="10"/>
  </si>
  <si>
    <t>6041070301012</t>
    <phoneticPr fontId="10"/>
  </si>
  <si>
    <t>Ⓙ1190ｍ　原反残900m残し</t>
    <rPh sb="7" eb="9">
      <t>ゲンタン</t>
    </rPh>
    <rPh sb="9" eb="10">
      <t>ザン</t>
    </rPh>
    <rPh sb="14" eb="15">
      <t>ノコ</t>
    </rPh>
    <phoneticPr fontId="10"/>
  </si>
  <si>
    <t>原反残500ｍ残し</t>
    <rPh sb="0" eb="2">
      <t>ゲンタン</t>
    </rPh>
    <rPh sb="2" eb="3">
      <t>ザン</t>
    </rPh>
    <rPh sb="7" eb="8">
      <t>ノコ</t>
    </rPh>
    <phoneticPr fontId="10"/>
  </si>
  <si>
    <t>原反不良の為中止　原反残1800ｍ残し</t>
    <rPh sb="0" eb="2">
      <t>ゲンタン</t>
    </rPh>
    <rPh sb="2" eb="4">
      <t>フリョウ</t>
    </rPh>
    <rPh sb="5" eb="6">
      <t>タメ</t>
    </rPh>
    <rPh sb="6" eb="8">
      <t>チュウシ</t>
    </rPh>
    <rPh sb="9" eb="11">
      <t>ゲンタン</t>
    </rPh>
    <rPh sb="11" eb="12">
      <t>ザン</t>
    </rPh>
    <rPh sb="17" eb="18">
      <t>ノコ</t>
    </rPh>
    <phoneticPr fontId="10"/>
  </si>
  <si>
    <t>片付け</t>
    <rPh sb="0" eb="2">
      <t>カタヅ</t>
    </rPh>
    <phoneticPr fontId="10"/>
  </si>
  <si>
    <t>S4</t>
    <phoneticPr fontId="10"/>
  </si>
  <si>
    <t>繰出し方向注意！着色面　⇒　蒸着面　　※繰出し多分下出し</t>
    <rPh sb="8" eb="10">
      <t>チャクショク</t>
    </rPh>
    <phoneticPr fontId="9"/>
  </si>
  <si>
    <t>繰出し方向注意！着色面　⇒　蒸着面　　</t>
    <rPh sb="8" eb="10">
      <t>チャクショク</t>
    </rPh>
    <phoneticPr fontId="9"/>
  </si>
  <si>
    <t>繰出し方向注意！着色面　⇒　蒸着面　</t>
    <rPh sb="8" eb="10">
      <t>チャクショク</t>
    </rPh>
    <phoneticPr fontId="9"/>
  </si>
  <si>
    <t>60515351030</t>
    <phoneticPr fontId="10"/>
  </si>
  <si>
    <t>6051535103001</t>
    <phoneticPr fontId="10"/>
  </si>
  <si>
    <t>6051535103002</t>
    <phoneticPr fontId="10"/>
  </si>
  <si>
    <t>6051535103003</t>
    <phoneticPr fontId="10"/>
  </si>
  <si>
    <t>ガイドロール掃除、パスライン確認、位置合わせ</t>
    <rPh sb="6" eb="8">
      <t>ソウジ</t>
    </rPh>
    <rPh sb="14" eb="16">
      <t>カクニン</t>
    </rPh>
    <rPh sb="17" eb="19">
      <t>イチ</t>
    </rPh>
    <rPh sb="19" eb="20">
      <t>ア</t>
    </rPh>
    <phoneticPr fontId="10"/>
  </si>
  <si>
    <t>S</t>
    <phoneticPr fontId="10"/>
  </si>
  <si>
    <t>切替</t>
    <phoneticPr fontId="10"/>
  </si>
  <si>
    <t>60517351010</t>
  </si>
  <si>
    <t>60517351010</t>
    <phoneticPr fontId="10"/>
  </si>
  <si>
    <t>6051735101001</t>
    <phoneticPr fontId="10"/>
  </si>
  <si>
    <t>6051735101002</t>
    <phoneticPr fontId="10"/>
  </si>
  <si>
    <t>6051735101003</t>
    <phoneticPr fontId="10"/>
  </si>
  <si>
    <t>26051101</t>
  </si>
  <si>
    <t>全長流れシワ有</t>
  </si>
  <si>
    <t>6041070301001</t>
  </si>
  <si>
    <t>6041070301011</t>
  </si>
  <si>
    <t>Ⓙ1190ｍ　原反残900m残し</t>
  </si>
  <si>
    <t>6041070302001</t>
  </si>
  <si>
    <t>原反残500ｍ残し</t>
  </si>
  <si>
    <t>6041070301002</t>
  </si>
  <si>
    <t>6041070301012</t>
  </si>
  <si>
    <t>原反不良の為中止　原反残1800ｍ残し</t>
  </si>
  <si>
    <t>片付け</t>
  </si>
  <si>
    <t>OK</t>
    <phoneticPr fontId="9"/>
  </si>
  <si>
    <t>ON、OFFを追加</t>
    <rPh sb="7" eb="9">
      <t>ツイカ</t>
    </rPh>
    <phoneticPr fontId="9"/>
  </si>
  <si>
    <t>現状の動作</t>
    <rPh sb="0" eb="2">
      <t>ゲンジョウ</t>
    </rPh>
    <rPh sb="3" eb="5">
      <t>ドウサ</t>
    </rPh>
    <phoneticPr fontId="9"/>
  </si>
  <si>
    <t>①ｽﾘｯﾄ作業日誌シートを選択した際に日付が自動で更新される。</t>
    <rPh sb="5" eb="7">
      <t>サギョウ</t>
    </rPh>
    <rPh sb="7" eb="9">
      <t>ニッシ</t>
    </rPh>
    <rPh sb="13" eb="15">
      <t>センタク</t>
    </rPh>
    <rPh sb="17" eb="18">
      <t>サイ</t>
    </rPh>
    <rPh sb="19" eb="21">
      <t>ヒヅケ</t>
    </rPh>
    <rPh sb="22" eb="24">
      <t>ジドウ</t>
    </rPh>
    <rPh sb="25" eb="27">
      <t>コウシン</t>
    </rPh>
    <phoneticPr fontId="9"/>
  </si>
  <si>
    <t>①チェック外して、ｽﾘｯﾄ作業日誌シートを選択した際に日付が自動で更新されない</t>
    <rPh sb="5" eb="6">
      <t>ハズ</t>
    </rPh>
    <phoneticPr fontId="9"/>
  </si>
  <si>
    <t>②日付を変更した際、日誌ﾃﾞｰﾀが自動で転記される。</t>
    <rPh sb="1" eb="3">
      <t>ヒヅケ</t>
    </rPh>
    <rPh sb="4" eb="6">
      <t>ヘンコウ</t>
    </rPh>
    <rPh sb="8" eb="9">
      <t>サイ</t>
    </rPh>
    <rPh sb="10" eb="12">
      <t>ニッシ</t>
    </rPh>
    <rPh sb="17" eb="19">
      <t>ジドウ</t>
    </rPh>
    <rPh sb="20" eb="22">
      <t>テンキ</t>
    </rPh>
    <phoneticPr fontId="9"/>
  </si>
  <si>
    <t>②チェック外して日付を変更した際、名前が自動ふで転記されない</t>
    <rPh sb="5" eb="6">
      <t>ハズ</t>
    </rPh>
    <phoneticPr fontId="9"/>
  </si>
  <si>
    <t>③日付を変更した際、名前が自動で転記される。</t>
    <rPh sb="1" eb="3">
      <t>ヒヅケ</t>
    </rPh>
    <rPh sb="4" eb="6">
      <t>ヘンコウ</t>
    </rPh>
    <rPh sb="8" eb="9">
      <t>サイ</t>
    </rPh>
    <rPh sb="10" eb="12">
      <t>ナマエ</t>
    </rPh>
    <rPh sb="13" eb="15">
      <t>ジドウ</t>
    </rPh>
    <rPh sb="16" eb="18">
      <t>テンキ</t>
    </rPh>
    <phoneticPr fontId="9"/>
  </si>
  <si>
    <t>③チェック外して日付を変更した際、名前が自動で転記されない</t>
    <rPh sb="5" eb="6">
      <t>ハズ</t>
    </rPh>
    <phoneticPr fontId="9"/>
  </si>
  <si>
    <t>現状　データを転記する際、81行目以降もデータがそのまま下の行まで転記される。</t>
    <rPh sb="0" eb="2">
      <t>ゲンジョウ</t>
    </rPh>
    <rPh sb="7" eb="9">
      <t>テンキ</t>
    </rPh>
    <rPh sb="11" eb="12">
      <t>サイ</t>
    </rPh>
    <rPh sb="15" eb="16">
      <t>ギョウ</t>
    </rPh>
    <rPh sb="16" eb="17">
      <t>メ</t>
    </rPh>
    <rPh sb="17" eb="19">
      <t>イコウ</t>
    </rPh>
    <rPh sb="28" eb="29">
      <t>シタ</t>
    </rPh>
    <rPh sb="30" eb="31">
      <t>ギョウ</t>
    </rPh>
    <rPh sb="33" eb="35">
      <t>テンキ</t>
    </rPh>
    <phoneticPr fontId="9"/>
  </si>
  <si>
    <t>81行目以降のデータは１０２行目に続きを転記するようにしたい。</t>
    <rPh sb="2" eb="3">
      <t>ギョウ</t>
    </rPh>
    <rPh sb="3" eb="4">
      <t>メ</t>
    </rPh>
    <rPh sb="4" eb="6">
      <t>イコウ</t>
    </rPh>
    <rPh sb="14" eb="15">
      <t>ギョウ</t>
    </rPh>
    <rPh sb="15" eb="16">
      <t>メ</t>
    </rPh>
    <rPh sb="17" eb="18">
      <t>ツヅ</t>
    </rPh>
    <rPh sb="20" eb="22">
      <t>テンキ</t>
    </rPh>
    <phoneticPr fontId="9"/>
  </si>
  <si>
    <t>１．作業日誌チェックボタン</t>
    <rPh sb="2" eb="4">
      <t>サギョウ</t>
    </rPh>
    <rPh sb="4" eb="6">
      <t>ニッシ</t>
    </rPh>
    <phoneticPr fontId="9"/>
  </si>
  <si>
    <t>２．作業日誌の転記行の変更</t>
    <rPh sb="7" eb="9">
      <t>テンキ</t>
    </rPh>
    <rPh sb="9" eb="10">
      <t>ギョウ</t>
    </rPh>
    <rPh sb="11" eb="13">
      <t>ヘンコウ</t>
    </rPh>
    <phoneticPr fontId="9"/>
  </si>
  <si>
    <t>例題　2026年4月30日のデータ</t>
    <rPh sb="0" eb="2">
      <t>レイダイ</t>
    </rPh>
    <rPh sb="7" eb="8">
      <t>ネン</t>
    </rPh>
    <rPh sb="9" eb="10">
      <t>ツキ</t>
    </rPh>
    <rPh sb="12" eb="13">
      <t>ヒ</t>
    </rPh>
    <phoneticPr fontId="9"/>
  </si>
  <si>
    <t>３．リード計算マクロの修正</t>
    <rPh sb="5" eb="7">
      <t>ケイサン</t>
    </rPh>
    <rPh sb="11" eb="13">
      <t>シュウセイ</t>
    </rPh>
    <phoneticPr fontId="9"/>
  </si>
  <si>
    <t>　　・５月度Ｍラベル、ＭＣラベルＢＴ数表+++ (4)ファイルを開いておく</t>
    <rPh sb="32" eb="33">
      <t>ヒラ</t>
    </rPh>
    <phoneticPr fontId="9"/>
  </si>
  <si>
    <t>　　・リード計算マクロ実行</t>
    <rPh sb="6" eb="8">
      <t>ケイサン</t>
    </rPh>
    <rPh sb="11" eb="13">
      <t>ジッコウ</t>
    </rPh>
    <phoneticPr fontId="9"/>
  </si>
  <si>
    <t>　　・リード計算が実行される。</t>
    <rPh sb="6" eb="8">
      <t>ケイサン</t>
    </rPh>
    <rPh sb="9" eb="11">
      <t>ジッコウ</t>
    </rPh>
    <phoneticPr fontId="9"/>
  </si>
  <si>
    <t>修正したい箇所</t>
    <rPh sb="0" eb="2">
      <t>シュウセイ</t>
    </rPh>
    <rPh sb="5" eb="7">
      <t>カショ</t>
    </rPh>
    <phoneticPr fontId="9"/>
  </si>
  <si>
    <t>・現状の動作</t>
    <rPh sb="1" eb="3">
      <t>ゲンジョウ</t>
    </rPh>
    <rPh sb="4" eb="6">
      <t>ドウサ</t>
    </rPh>
    <phoneticPr fontId="9"/>
  </si>
  <si>
    <t>①計算対象がA列に入力されている値の行となっているのを</t>
    <rPh sb="1" eb="3">
      <t>ケイサン</t>
    </rPh>
    <rPh sb="3" eb="5">
      <t>タイショウ</t>
    </rPh>
    <rPh sb="7" eb="8">
      <t>レツ</t>
    </rPh>
    <rPh sb="9" eb="11">
      <t>ニュウリョク</t>
    </rPh>
    <rPh sb="16" eb="17">
      <t>アタイ</t>
    </rPh>
    <rPh sb="18" eb="19">
      <t>ギョウ</t>
    </rPh>
    <phoneticPr fontId="9"/>
  </si>
  <si>
    <t>　　S列に変更したい</t>
    <rPh sb="3" eb="4">
      <t>レツ</t>
    </rPh>
    <rPh sb="5" eb="7">
      <t>ヘンコウ</t>
    </rPh>
    <phoneticPr fontId="9"/>
  </si>
  <si>
    <t>②BZ列が結合されているセルだとエラーが発生する</t>
    <rPh sb="3" eb="4">
      <t>レツ</t>
    </rPh>
    <rPh sb="5" eb="7">
      <t>ケツゴウ</t>
    </rPh>
    <rPh sb="20" eb="22">
      <t>ハッセイ</t>
    </rPh>
    <phoneticPr fontId="9"/>
  </si>
  <si>
    <t>　エラーが発生せず計算処理できるようにしたい。</t>
    <rPh sb="5" eb="7">
      <t>ハッセイ</t>
    </rPh>
    <rPh sb="9" eb="11">
      <t>ケイサン</t>
    </rPh>
    <rPh sb="11" eb="13">
      <t>ショリ</t>
    </rPh>
    <phoneticPr fontId="9"/>
  </si>
  <si>
    <t>または、結合を解除して実行でもよい</t>
    <rPh sb="4" eb="6">
      <t>ケツゴウ</t>
    </rPh>
    <rPh sb="7" eb="9">
      <t>カイジョ</t>
    </rPh>
    <rPh sb="11" eb="13">
      <t>ジッコウ</t>
    </rPh>
    <phoneticPr fontId="9"/>
  </si>
  <si>
    <t>③マスタはファイル②のマスタシートにある。</t>
    <phoneticPr fontId="9"/>
  </si>
  <si>
    <t>J列の品名で検索しているが、マスタは大文字入力である。</t>
    <rPh sb="1" eb="2">
      <t>レツ</t>
    </rPh>
    <rPh sb="3" eb="5">
      <t>ヒンメイ</t>
    </rPh>
    <rPh sb="6" eb="8">
      <t>ケンサク</t>
    </rPh>
    <rPh sb="18" eb="21">
      <t>オオモジ</t>
    </rPh>
    <rPh sb="21" eb="23">
      <t>ニュウリョク</t>
    </rPh>
    <phoneticPr fontId="9"/>
  </si>
  <si>
    <t>のS列をそのままコピーして値貼り付けで検索できるように</t>
    <rPh sb="2" eb="3">
      <t>レツ</t>
    </rPh>
    <rPh sb="13" eb="14">
      <t>アタイ</t>
    </rPh>
    <rPh sb="14" eb="15">
      <t>ハ</t>
    </rPh>
    <rPh sb="16" eb="17">
      <t>ツ</t>
    </rPh>
    <rPh sb="19" eb="21">
      <t>ケンサク</t>
    </rPh>
    <phoneticPr fontId="9"/>
  </si>
  <si>
    <t>したい。</t>
    <phoneticPr fontId="9"/>
  </si>
  <si>
    <t>現状コピペでは一致しないため。</t>
    <rPh sb="0" eb="2">
      <t>ゲンジョウ</t>
    </rPh>
    <rPh sb="7" eb="9">
      <t>イッチ</t>
    </rPh>
    <phoneticPr fontId="9"/>
  </si>
  <si>
    <t>５月度Ｍラベル、ＭＣラベルＢＴ数表+++ (4)ファイル</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</si>
</sst>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 numFmtId="201" formatCode="0&quot;m&quot;"/>
    <numFmt numFmtId="202" formatCode="&quot;#&quot;0"/>
    <numFmt numFmtId="203" formatCode="0.0&quot;kg&quot;"/>
    <numFmt numFmtId="204" formatCode="0.00&quot;kg&quot;"/>
    <numFmt numFmtId="205" formatCode="h:mm;@"/>
  </numFmts>
  <fonts count="142">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theme="1"/>
      <name val="游ゴシック"/>
      <family val="3"/>
      <charset val="128"/>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b/>
      <sz val="14"/>
      <color theme="1"/>
      <name val="ＭＳ Ｐゴシック"/>
      <family val="3"/>
      <charset val="128"/>
      <scheme val="minor"/>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4"/>
      <color rgb="FFFF0000"/>
      <name val="HGPｺﾞｼｯｸE"/>
      <family val="3"/>
      <charset val="128"/>
    </font>
    <font>
      <sz val="11"/>
      <color rgb="FF000000"/>
      <name val="ＭＳ Ｐゴシック"/>
      <family val="3"/>
      <charset val="128"/>
    </font>
    <font>
      <sz val="7"/>
      <name val="ＭＳ Ｐゴシック"/>
      <family val="3"/>
      <charset val="128"/>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sz val="14"/>
      <color theme="1"/>
      <name val="ＭＳ Ｐゴシック"/>
      <family val="3"/>
      <charset val="128"/>
      <scheme val="major"/>
    </font>
    <font>
      <b/>
      <sz val="9"/>
      <color indexed="81"/>
      <name val="MS P ゴシック"/>
      <family val="3"/>
      <charset val="128"/>
    </font>
    <font>
      <b/>
      <sz val="9"/>
      <color indexed="10"/>
      <name val="MS P ゴシック"/>
      <family val="3"/>
      <charset val="128"/>
    </font>
    <font>
      <sz val="10"/>
      <color rgb="FFFF0000"/>
      <name val="ＭＳ Ｐゴシック"/>
      <family val="3"/>
      <charset val="128"/>
      <scheme val="minor"/>
    </font>
    <font>
      <sz val="11"/>
      <color theme="0"/>
      <name val="ＭＳ Ｐゴシック"/>
      <family val="3"/>
      <charset val="128"/>
      <scheme val="minor"/>
    </font>
    <font>
      <sz val="11"/>
      <color rgb="FF0000FF"/>
      <name val="ＭＳ Ｐゴシック"/>
      <family val="2"/>
      <scheme val="minor"/>
    </font>
    <font>
      <sz val="7.5"/>
      <color rgb="FFFF0000"/>
      <name val="ＭＳ Ｐゴシック"/>
      <family val="3"/>
      <charset val="128"/>
      <scheme val="minor"/>
    </font>
    <font>
      <sz val="9"/>
      <color rgb="FFFF0000"/>
      <name val="ＭＳ Ｐゴシック"/>
      <family val="2"/>
      <scheme val="minor"/>
    </font>
    <font>
      <sz val="9"/>
      <color rgb="FFFF0000"/>
      <name val="ＭＳ Ｐゴシック"/>
      <family val="3"/>
      <charset val="128"/>
      <scheme val="minor"/>
    </font>
    <font>
      <b/>
      <sz val="16"/>
      <color rgb="FFFF0000"/>
      <name val="ＭＳ Ｐゴシック"/>
      <family val="3"/>
      <charset val="128"/>
      <scheme val="minor"/>
    </font>
    <font>
      <b/>
      <sz val="16"/>
      <color rgb="FFFF0000"/>
      <name val="HGP教科書体"/>
      <family val="1"/>
      <charset val="128"/>
    </font>
    <font>
      <sz val="9"/>
      <color rgb="FF00B050"/>
      <name val="ＭＳ Ｐゴシック"/>
      <family val="2"/>
      <scheme val="minor"/>
    </font>
    <font>
      <sz val="10"/>
      <color rgb="FF00B050"/>
      <name val="ＭＳ Ｐゴシック"/>
      <family val="2"/>
      <scheme val="minor"/>
    </font>
    <font>
      <sz val="24"/>
      <name val="ＭＳ Ｐゴシック"/>
      <family val="3"/>
      <charset val="128"/>
    </font>
    <font>
      <b/>
      <u/>
      <sz val="11"/>
      <name val="ＭＳ Ｐゴシック"/>
      <family val="3"/>
      <charset val="128"/>
      <scheme val="major"/>
    </font>
    <font>
      <b/>
      <strike/>
      <sz val="9"/>
      <color indexed="81"/>
      <name val="MS P ゴシック"/>
      <family val="3"/>
      <charset val="128"/>
    </font>
    <font>
      <b/>
      <strike/>
      <sz val="9"/>
      <color indexed="17"/>
      <name val="MS P ゴシック"/>
      <family val="3"/>
      <charset val="128"/>
    </font>
    <font>
      <b/>
      <strike/>
      <sz val="9"/>
      <color indexed="10"/>
      <name val="MS P ゴシック"/>
      <family val="3"/>
      <charset val="128"/>
    </font>
    <font>
      <sz val="11"/>
      <name val="ＭＳ Ｐゴシック"/>
      <family val="3"/>
      <charset val="128"/>
      <scheme val="major"/>
    </font>
    <font>
      <sz val="12"/>
      <color theme="1"/>
      <name val="ＭＳ Ｐゴシック"/>
      <family val="3"/>
      <charset val="128"/>
      <scheme val="minor"/>
    </font>
    <font>
      <sz val="11"/>
      <color rgb="FF000000"/>
      <name val="ＭＳ Ｐゴシック"/>
      <family val="3"/>
      <charset val="128"/>
      <scheme val="minor"/>
    </font>
    <font>
      <sz val="11"/>
      <color rgb="FF000000"/>
      <name val="ＭＳ Ｐゴシック"/>
      <family val="2"/>
      <scheme val="minor"/>
    </font>
    <font>
      <sz val="11"/>
      <color rgb="FF0000FF"/>
      <name val="ＭＳ Ｐゴシック"/>
      <family val="3"/>
      <charset val="128"/>
      <scheme val="minor"/>
    </font>
    <font>
      <sz val="11"/>
      <color rgb="FFDCDCDC"/>
      <name val="ＭＳ Ｐゴシック"/>
      <family val="3"/>
      <charset val="128"/>
      <scheme val="minor"/>
    </font>
    <font>
      <sz val="11"/>
      <color rgb="FF00FF00"/>
      <name val="ＭＳ Ｐゴシック"/>
      <family val="3"/>
      <charset val="128"/>
      <scheme val="minor"/>
    </font>
    <font>
      <sz val="9"/>
      <color rgb="FF000000"/>
      <name val="ＭＳ Ｐゴシック"/>
      <family val="3"/>
      <charset val="128"/>
    </font>
    <font>
      <sz val="8"/>
      <color rgb="FF000000"/>
      <name val="ＭＳ Ｐゴシック"/>
      <family val="3"/>
      <charset val="128"/>
    </font>
    <font>
      <sz val="11"/>
      <color theme="0" tint="-0.34998626667073579"/>
      <name val="ＭＳ Ｐゴシック"/>
      <family val="3"/>
      <charset val="128"/>
    </font>
    <font>
      <sz val="11"/>
      <color theme="0" tint="-0.34998626667073579"/>
      <name val="ＭＳ Ｐゴシック"/>
      <family val="3"/>
      <charset val="128"/>
      <scheme val="minor"/>
    </font>
  </fonts>
  <fills count="24">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bgColor indexed="64"/>
      </patternFill>
    </fill>
    <fill>
      <patternFill patternType="solid">
        <fgColor rgb="FFFFA500"/>
        <bgColor indexed="64"/>
      </patternFill>
    </fill>
    <fill>
      <patternFill patternType="solid">
        <fgColor rgb="FF00B4FF"/>
        <bgColor indexed="64"/>
      </patternFill>
    </fill>
    <fill>
      <patternFill patternType="solid">
        <fgColor theme="9"/>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dotted">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
      <left style="dotted">
        <color indexed="64"/>
      </left>
      <right/>
      <top/>
      <bottom style="dotted">
        <color indexed="64"/>
      </bottom>
      <diagonal/>
    </border>
    <border>
      <left style="dotted">
        <color indexed="64"/>
      </left>
      <right/>
      <top/>
      <bottom style="thin">
        <color indexed="64"/>
      </bottom>
      <diagonal/>
    </border>
  </borders>
  <cellStyleXfs count="14">
    <xf numFmtId="0" fontId="0" fillId="0" borderId="0"/>
    <xf numFmtId="38" fontId="7" fillId="0" borderId="0" applyFont="0" applyFill="0" applyBorder="0" applyAlignment="0" applyProtection="0">
      <alignment vertical="center"/>
    </xf>
    <xf numFmtId="0" fontId="8" fillId="0" borderId="0"/>
    <xf numFmtId="0" fontId="8" fillId="0" borderId="0"/>
    <xf numFmtId="38" fontId="8" fillId="0" borderId="0" applyFont="0" applyFill="0" applyBorder="0" applyAlignment="0" applyProtection="0">
      <alignment vertical="center"/>
    </xf>
    <xf numFmtId="0" fontId="45" fillId="0" borderId="0"/>
    <xf numFmtId="0" fontId="45" fillId="0" borderId="0"/>
    <xf numFmtId="176" fontId="7" fillId="0" borderId="0" applyFont="0" applyFill="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8" fillId="0" borderId="0"/>
    <xf numFmtId="0" fontId="3" fillId="0" borderId="0">
      <alignment vertical="center"/>
    </xf>
  </cellStyleXfs>
  <cellXfs count="1249">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center"/>
    </xf>
    <xf numFmtId="177" fontId="8" fillId="0" borderId="0" xfId="1" applyNumberFormat="1" applyFont="1" applyFill="1">
      <alignment vertical="center"/>
    </xf>
    <xf numFmtId="177" fontId="8" fillId="0" borderId="0" xfId="1" applyNumberFormat="1" applyFont="1" applyFill="1" applyAlignment="1">
      <alignment horizontal="right" vertical="center"/>
    </xf>
    <xf numFmtId="49" fontId="8" fillId="0" borderId="0" xfId="0" applyNumberFormat="1" applyFont="1" applyAlignment="1">
      <alignment horizontal="right" vertical="center"/>
    </xf>
    <xf numFmtId="0" fontId="11" fillId="0" borderId="0" xfId="0" applyFont="1" applyAlignment="1">
      <alignment horizontal="center" vertical="center"/>
    </xf>
    <xf numFmtId="0" fontId="8" fillId="0" borderId="1" xfId="0" applyFont="1" applyBorder="1" applyAlignment="1">
      <alignment vertical="center"/>
    </xf>
    <xf numFmtId="0" fontId="0" fillId="0" borderId="1" xfId="0" applyBorder="1" applyAlignment="1">
      <alignment vertical="center"/>
    </xf>
    <xf numFmtId="0" fontId="12" fillId="0" borderId="0" xfId="0" applyFont="1" applyAlignment="1">
      <alignment horizontal="center" vertical="center"/>
    </xf>
    <xf numFmtId="49" fontId="8" fillId="0" borderId="0" xfId="0" applyNumberFormat="1" applyFont="1" applyAlignment="1">
      <alignment horizontal="center" vertical="center"/>
    </xf>
    <xf numFmtId="0" fontId="0" fillId="0" borderId="0" xfId="0" applyAlignment="1">
      <alignment horizontal="left" vertical="center"/>
    </xf>
    <xf numFmtId="179" fontId="8" fillId="2" borderId="1" xfId="2" applyNumberFormat="1" applyFill="1" applyBorder="1" applyAlignment="1">
      <alignment horizontal="center" vertical="center" wrapText="1"/>
    </xf>
    <xf numFmtId="178" fontId="8" fillId="3" borderId="1" xfId="2" applyNumberFormat="1" applyFill="1" applyBorder="1" applyAlignment="1">
      <alignment horizontal="center" vertical="center" wrapText="1"/>
    </xf>
    <xf numFmtId="178" fontId="8" fillId="3" borderId="1" xfId="2" applyNumberFormat="1" applyFill="1" applyBorder="1" applyAlignment="1">
      <alignment horizontal="center" vertical="center"/>
    </xf>
    <xf numFmtId="0" fontId="8" fillId="3" borderId="1" xfId="2" applyFill="1" applyBorder="1" applyAlignment="1">
      <alignment horizontal="center" vertical="center" wrapText="1"/>
    </xf>
    <xf numFmtId="0" fontId="8" fillId="3" borderId="1" xfId="2" applyFill="1" applyBorder="1" applyAlignment="1">
      <alignment horizontal="center" vertical="center"/>
    </xf>
    <xf numFmtId="178" fontId="14" fillId="3" borderId="1" xfId="2" applyNumberFormat="1" applyFont="1" applyFill="1" applyBorder="1" applyAlignment="1">
      <alignment horizontal="center" vertical="center"/>
    </xf>
    <xf numFmtId="177" fontId="8" fillId="3" borderId="1" xfId="1" applyNumberFormat="1" applyFont="1" applyFill="1" applyBorder="1" applyAlignment="1">
      <alignment horizontal="center" vertical="center" wrapText="1"/>
    </xf>
    <xf numFmtId="38" fontId="8" fillId="3" borderId="1" xfId="1" applyFont="1" applyFill="1" applyBorder="1" applyAlignment="1">
      <alignment horizontal="center" vertical="center" wrapText="1"/>
    </xf>
    <xf numFmtId="49" fontId="8" fillId="3" borderId="1" xfId="2" applyNumberFormat="1" applyFill="1" applyBorder="1" applyAlignment="1">
      <alignment horizontal="center" vertical="center" wrapText="1"/>
    </xf>
    <xf numFmtId="0" fontId="8" fillId="2" borderId="1" xfId="2" applyFill="1" applyBorder="1" applyAlignment="1">
      <alignment horizontal="center" vertical="center" wrapText="1"/>
    </xf>
    <xf numFmtId="0" fontId="15" fillId="2" borderId="2" xfId="2" applyFont="1" applyFill="1" applyBorder="1" applyAlignment="1">
      <alignment horizontal="center" vertical="center" wrapText="1"/>
    </xf>
    <xf numFmtId="49" fontId="15" fillId="2" borderId="2" xfId="2" applyNumberFormat="1" applyFont="1" applyFill="1" applyBorder="1" applyAlignment="1">
      <alignment horizontal="center" vertical="center" wrapText="1"/>
    </xf>
    <xf numFmtId="49" fontId="8" fillId="2" borderId="2" xfId="2" applyNumberFormat="1" applyFill="1" applyBorder="1" applyAlignment="1">
      <alignment horizontal="center" vertical="center" wrapText="1"/>
    </xf>
    <xf numFmtId="49" fontId="8" fillId="4" borderId="2" xfId="2" applyNumberFormat="1" applyFill="1" applyBorder="1" applyAlignment="1">
      <alignment horizontal="center" vertical="center" wrapText="1"/>
    </xf>
    <xf numFmtId="0" fontId="8" fillId="2" borderId="3" xfId="2" applyFill="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horizontal="center" vertical="center"/>
    </xf>
    <xf numFmtId="0" fontId="8" fillId="2" borderId="4"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left" vertical="center"/>
    </xf>
    <xf numFmtId="0" fontId="0" fillId="0" borderId="1" xfId="0" applyBorder="1"/>
    <xf numFmtId="177" fontId="8"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8" fillId="0" borderId="1" xfId="0" applyNumberFormat="1" applyFont="1" applyBorder="1" applyAlignment="1">
      <alignment vertical="center"/>
    </xf>
    <xf numFmtId="20" fontId="8" fillId="0" borderId="1" xfId="0" applyNumberFormat="1" applyFont="1" applyBorder="1" applyAlignment="1">
      <alignment horizontal="right" vertical="center"/>
    </xf>
    <xf numFmtId="0" fontId="8" fillId="0" borderId="2" xfId="0" applyFont="1" applyBorder="1" applyAlignment="1">
      <alignment horizontal="center" vertical="center"/>
    </xf>
    <xf numFmtId="0" fontId="14"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8" fillId="0" borderId="0" xfId="3" applyAlignment="1">
      <alignment vertical="center"/>
    </xf>
    <xf numFmtId="0" fontId="18" fillId="0" borderId="0" xfId="3" applyFont="1" applyAlignment="1">
      <alignment vertical="center"/>
    </xf>
    <xf numFmtId="0" fontId="8" fillId="0" borderId="0" xfId="3" applyAlignment="1">
      <alignment horizontal="right" vertical="center"/>
    </xf>
    <xf numFmtId="0" fontId="19" fillId="0" borderId="0" xfId="3" applyFont="1" applyAlignment="1">
      <alignment vertical="center"/>
    </xf>
    <xf numFmtId="0" fontId="8" fillId="0" borderId="1" xfId="3" applyBorder="1" applyAlignment="1">
      <alignment vertical="center"/>
    </xf>
    <xf numFmtId="179"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xf>
    <xf numFmtId="0" fontId="21" fillId="0" borderId="1" xfId="2" applyFont="1" applyBorder="1" applyAlignment="1">
      <alignment horizontal="center" vertical="center"/>
    </xf>
    <xf numFmtId="0" fontId="21" fillId="0" borderId="1" xfId="2" applyFont="1" applyBorder="1" applyAlignment="1">
      <alignment horizontal="center" vertical="center" wrapText="1"/>
    </xf>
    <xf numFmtId="38" fontId="21" fillId="0" borderId="1" xfId="4" applyFont="1" applyFill="1" applyBorder="1" applyAlignment="1">
      <alignment horizontal="center" vertical="center" wrapText="1"/>
    </xf>
    <xf numFmtId="49" fontId="21" fillId="0" borderId="1" xfId="2" applyNumberFormat="1" applyFont="1" applyBorder="1" applyAlignment="1">
      <alignment horizontal="center" vertical="center" wrapText="1"/>
    </xf>
    <xf numFmtId="49" fontId="13" fillId="0" borderId="2" xfId="2" applyNumberFormat="1" applyFont="1" applyBorder="1" applyAlignment="1">
      <alignment horizontal="center" wrapText="1"/>
    </xf>
    <xf numFmtId="49" fontId="21" fillId="0" borderId="6" xfId="2" applyNumberFormat="1" applyFont="1" applyBorder="1" applyAlignment="1">
      <alignment vertical="center" wrapText="1"/>
    </xf>
    <xf numFmtId="0" fontId="8" fillId="6" borderId="1" xfId="0" applyFont="1" applyFill="1" applyBorder="1" applyAlignment="1">
      <alignment horizontal="center" vertical="center"/>
    </xf>
    <xf numFmtId="0" fontId="8" fillId="6" borderId="1" xfId="0" applyFont="1" applyFill="1" applyBorder="1" applyAlignment="1">
      <alignment horizontal="left" vertical="center"/>
    </xf>
    <xf numFmtId="0" fontId="8"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8" fillId="6" borderId="1" xfId="0" applyNumberFormat="1" applyFont="1" applyFill="1" applyBorder="1" applyAlignment="1">
      <alignment vertical="center"/>
    </xf>
    <xf numFmtId="20" fontId="8" fillId="6" borderId="1" xfId="0" applyNumberFormat="1" applyFont="1" applyFill="1" applyBorder="1" applyAlignment="1">
      <alignment horizontal="right" vertical="center"/>
    </xf>
    <xf numFmtId="0" fontId="8" fillId="6" borderId="2" xfId="0" applyFont="1" applyFill="1" applyBorder="1" applyAlignment="1">
      <alignment horizontal="center" vertical="center"/>
    </xf>
    <xf numFmtId="0" fontId="14" fillId="6" borderId="2" xfId="0" applyFont="1" applyFill="1" applyBorder="1" applyAlignment="1">
      <alignment horizontal="center" vertical="center"/>
    </xf>
    <xf numFmtId="0" fontId="0" fillId="6" borderId="1" xfId="0" applyFill="1" applyBorder="1"/>
    <xf numFmtId="177" fontId="8"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0" fontId="8" fillId="0" borderId="1" xfId="3" applyBorder="1" applyAlignment="1">
      <alignment horizontal="center" vertical="center"/>
    </xf>
    <xf numFmtId="0" fontId="8" fillId="0" borderId="1" xfId="3" applyBorder="1" applyAlignment="1">
      <alignment horizontal="right" vertical="center"/>
    </xf>
    <xf numFmtId="177" fontId="8" fillId="0" borderId="1" xfId="0" applyNumberFormat="1" applyFont="1" applyBorder="1" applyAlignment="1">
      <alignment horizontal="right" vertical="center"/>
    </xf>
    <xf numFmtId="0" fontId="8" fillId="0" borderId="1" xfId="0" applyFont="1" applyBorder="1" applyAlignment="1">
      <alignment horizontal="right" vertical="center"/>
    </xf>
    <xf numFmtId="0" fontId="8" fillId="0" borderId="0" xfId="3" applyAlignment="1">
      <alignment vertical="center" wrapText="1"/>
    </xf>
    <xf numFmtId="181" fontId="29" fillId="0" borderId="18" xfId="3" applyNumberFormat="1" applyFont="1" applyBorder="1" applyAlignment="1">
      <alignment horizontal="center" vertical="center"/>
    </xf>
    <xf numFmtId="0" fontId="8" fillId="0" borderId="0" xfId="3" applyAlignment="1">
      <alignment horizontal="center" vertical="center"/>
    </xf>
    <xf numFmtId="0" fontId="23" fillId="0" borderId="1" xfId="3" applyFont="1" applyBorder="1" applyAlignment="1">
      <alignment horizontal="center" vertical="center"/>
    </xf>
    <xf numFmtId="0" fontId="17" fillId="0" borderId="1" xfId="3" applyFont="1" applyBorder="1" applyAlignment="1">
      <alignment horizontal="center" vertical="center"/>
    </xf>
    <xf numFmtId="0" fontId="17" fillId="0" borderId="0" xfId="3" applyFont="1" applyAlignment="1">
      <alignment vertical="center"/>
    </xf>
    <xf numFmtId="0" fontId="39" fillId="0" borderId="1" xfId="3" applyFont="1" applyBorder="1" applyAlignment="1">
      <alignment horizontal="center" vertical="center"/>
    </xf>
    <xf numFmtId="0" fontId="23" fillId="5" borderId="39" xfId="3" applyFont="1" applyFill="1" applyBorder="1" applyAlignment="1">
      <alignment horizontal="center" vertical="center"/>
    </xf>
    <xf numFmtId="0" fontId="23" fillId="0" borderId="33" xfId="3" applyFont="1" applyBorder="1" applyAlignment="1">
      <alignment horizontal="center" vertical="center"/>
    </xf>
    <xf numFmtId="0" fontId="23" fillId="0" borderId="13" xfId="3" applyFont="1" applyBorder="1" applyAlignment="1">
      <alignment horizontal="center" vertical="center"/>
    </xf>
    <xf numFmtId="0" fontId="23" fillId="0" borderId="9" xfId="3" applyFont="1" applyBorder="1" applyAlignment="1">
      <alignment horizontal="center" vertical="center"/>
    </xf>
    <xf numFmtId="0" fontId="25" fillId="0" borderId="0" xfId="3" applyFont="1" applyAlignment="1">
      <alignment vertical="center"/>
    </xf>
    <xf numFmtId="0" fontId="16" fillId="0" borderId="0" xfId="3" applyFont="1" applyAlignment="1">
      <alignment vertical="center"/>
    </xf>
    <xf numFmtId="0" fontId="17" fillId="0" borderId="12" xfId="3" applyFont="1" applyBorder="1" applyAlignment="1">
      <alignment horizontal="center" vertical="center"/>
    </xf>
    <xf numFmtId="0" fontId="17" fillId="0" borderId="45" xfId="3" applyFont="1" applyBorder="1" applyAlignment="1">
      <alignment horizontal="center" vertical="center"/>
    </xf>
    <xf numFmtId="0" fontId="23" fillId="5" borderId="39" xfId="3" applyFont="1" applyFill="1" applyBorder="1" applyAlignment="1">
      <alignment vertical="top"/>
    </xf>
    <xf numFmtId="0" fontId="18" fillId="0" borderId="0" xfId="0" applyFont="1"/>
    <xf numFmtId="187" fontId="42" fillId="0" borderId="0" xfId="0" applyNumberFormat="1" applyFont="1" applyAlignment="1">
      <alignment horizontal="center"/>
    </xf>
    <xf numFmtId="0" fontId="18" fillId="0" borderId="1" xfId="0" applyFont="1" applyBorder="1" applyAlignment="1">
      <alignment horizontal="center"/>
    </xf>
    <xf numFmtId="0" fontId="18" fillId="0" borderId="1" xfId="0" applyFont="1" applyBorder="1"/>
    <xf numFmtId="187" fontId="42" fillId="0" borderId="1" xfId="0" applyNumberFormat="1" applyFont="1" applyBorder="1" applyAlignment="1">
      <alignment horizontal="center"/>
    </xf>
    <xf numFmtId="0" fontId="43" fillId="0" borderId="1" xfId="0" applyFont="1" applyBorder="1" applyAlignment="1">
      <alignment horizontal="left"/>
    </xf>
    <xf numFmtId="0" fontId="44" fillId="0" borderId="1" xfId="0" applyFont="1" applyBorder="1"/>
    <xf numFmtId="0" fontId="18" fillId="0" borderId="1" xfId="5" applyFont="1" applyBorder="1"/>
    <xf numFmtId="0" fontId="44" fillId="0" borderId="1" xfId="0" applyFont="1" applyBorder="1" applyAlignment="1">
      <alignment horizontal="left"/>
    </xf>
    <xf numFmtId="0" fontId="46" fillId="0" borderId="1" xfId="0" applyFont="1" applyBorder="1" applyAlignment="1">
      <alignment horizontal="left"/>
    </xf>
    <xf numFmtId="0" fontId="47" fillId="0" borderId="1" xfId="0" applyFont="1" applyBorder="1" applyAlignment="1">
      <alignment horizontal="left"/>
    </xf>
    <xf numFmtId="0" fontId="43" fillId="0" borderId="0" xfId="0" applyFont="1" applyAlignment="1">
      <alignment horizontal="left"/>
    </xf>
    <xf numFmtId="0" fontId="43" fillId="0" borderId="48" xfId="0" applyFont="1" applyBorder="1" applyAlignment="1">
      <alignment horizontal="left"/>
    </xf>
    <xf numFmtId="0" fontId="43" fillId="0" borderId="49" xfId="0" applyFont="1" applyBorder="1" applyAlignment="1">
      <alignment horizontal="left"/>
    </xf>
    <xf numFmtId="0" fontId="44" fillId="0" borderId="49" xfId="0" applyFont="1" applyBorder="1"/>
    <xf numFmtId="0" fontId="18" fillId="0" borderId="49" xfId="5" applyFont="1" applyBorder="1"/>
    <xf numFmtId="177" fontId="18" fillId="0" borderId="50" xfId="0" applyNumberFormat="1" applyFont="1" applyBorder="1" applyAlignment="1">
      <alignment vertical="center"/>
    </xf>
    <xf numFmtId="188" fontId="44" fillId="0" borderId="51" xfId="0" applyNumberFormat="1" applyFont="1" applyBorder="1"/>
    <xf numFmtId="189" fontId="44" fillId="0" borderId="52" xfId="0" applyNumberFormat="1" applyFont="1" applyBorder="1"/>
    <xf numFmtId="0" fontId="44" fillId="0" borderId="53" xfId="0" applyFont="1" applyBorder="1"/>
    <xf numFmtId="0" fontId="44" fillId="0" borderId="54" xfId="0" applyFont="1" applyBorder="1"/>
    <xf numFmtId="0" fontId="18" fillId="0" borderId="50" xfId="5" applyFont="1" applyBorder="1" applyAlignment="1">
      <alignment horizontal="center"/>
    </xf>
    <xf numFmtId="0" fontId="44" fillId="0" borderId="55" xfId="0" applyFont="1" applyBorder="1" applyAlignment="1">
      <alignment horizontal="left"/>
    </xf>
    <xf numFmtId="0" fontId="40" fillId="0" borderId="50" xfId="0" applyFont="1" applyBorder="1" applyAlignment="1">
      <alignment horizontal="left"/>
    </xf>
    <xf numFmtId="0" fontId="44" fillId="0" borderId="50" xfId="0" applyFont="1" applyBorder="1"/>
    <xf numFmtId="0" fontId="18" fillId="0" borderId="54" xfId="5" applyFont="1" applyBorder="1"/>
    <xf numFmtId="0" fontId="44" fillId="0" borderId="1" xfId="0" applyFont="1" applyBorder="1" applyAlignment="1">
      <alignment horizontal="center"/>
    </xf>
    <xf numFmtId="0" fontId="18" fillId="0" borderId="1" xfId="5" applyFont="1" applyBorder="1" applyAlignment="1">
      <alignment horizontal="center"/>
    </xf>
    <xf numFmtId="0" fontId="43" fillId="0" borderId="50" xfId="0" applyFont="1" applyBorder="1" applyAlignment="1">
      <alignment horizontal="left"/>
    </xf>
    <xf numFmtId="0" fontId="44" fillId="0" borderId="50" xfId="0" applyFont="1" applyBorder="1" applyAlignment="1">
      <alignment horizontal="center"/>
    </xf>
    <xf numFmtId="0" fontId="44" fillId="0" borderId="51" xfId="0" applyFont="1" applyBorder="1" applyAlignment="1">
      <alignment horizontal="center"/>
    </xf>
    <xf numFmtId="0" fontId="44" fillId="0" borderId="52" xfId="0" applyFont="1" applyBorder="1" applyAlignment="1">
      <alignment horizontal="center"/>
    </xf>
    <xf numFmtId="0" fontId="43" fillId="0" borderId="1" xfId="6" applyFont="1" applyBorder="1"/>
    <xf numFmtId="0" fontId="43" fillId="0" borderId="1" xfId="0" applyFont="1" applyBorder="1" applyAlignment="1">
      <alignment horizontal="right"/>
    </xf>
    <xf numFmtId="0" fontId="43" fillId="0" borderId="1" xfId="0" applyFont="1" applyBorder="1" applyAlignment="1">
      <alignment vertical="center"/>
    </xf>
    <xf numFmtId="177" fontId="43" fillId="0" borderId="1" xfId="0" applyNumberFormat="1" applyFont="1" applyBorder="1" applyAlignment="1">
      <alignment vertical="center"/>
    </xf>
    <xf numFmtId="190" fontId="43" fillId="0" borderId="1" xfId="0" applyNumberFormat="1" applyFont="1" applyBorder="1" applyAlignment="1">
      <alignment vertical="center"/>
    </xf>
    <xf numFmtId="0" fontId="46" fillId="0" borderId="1" xfId="6" applyFont="1" applyBorder="1"/>
    <xf numFmtId="0" fontId="43" fillId="0" borderId="1" xfId="0" applyFont="1" applyBorder="1" applyAlignment="1">
      <alignment horizontal="right" vertical="center"/>
    </xf>
    <xf numFmtId="0" fontId="49" fillId="0" borderId="1" xfId="0" applyFont="1" applyBorder="1" applyAlignment="1">
      <alignment vertical="center"/>
    </xf>
    <xf numFmtId="191" fontId="50" fillId="0" borderId="1" xfId="0" applyNumberFormat="1" applyFont="1" applyBorder="1" applyAlignment="1">
      <alignment vertical="center"/>
    </xf>
    <xf numFmtId="0" fontId="48" fillId="0" borderId="1" xfId="0" applyFont="1" applyBorder="1"/>
    <xf numFmtId="0" fontId="8" fillId="0" borderId="0" xfId="3" applyAlignment="1" applyProtection="1">
      <alignment vertical="center"/>
      <protection locked="0"/>
    </xf>
    <xf numFmtId="0" fontId="8" fillId="0" borderId="0" xfId="3" applyAlignment="1" applyProtection="1">
      <alignment horizontal="right" vertical="center"/>
      <protection locked="0"/>
    </xf>
    <xf numFmtId="0" fontId="8" fillId="6" borderId="0" xfId="3" applyFill="1" applyAlignment="1" applyProtection="1">
      <alignment vertical="center"/>
      <protection locked="0"/>
    </xf>
    <xf numFmtId="0" fontId="8" fillId="0" borderId="0" xfId="3"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8" fillId="7" borderId="1" xfId="3" applyFill="1" applyBorder="1" applyAlignment="1">
      <alignment horizontal="center" vertical="center"/>
    </xf>
    <xf numFmtId="0" fontId="8" fillId="0" borderId="5" xfId="3" applyBorder="1" applyAlignment="1" applyProtection="1">
      <alignment horizontal="center" vertical="center"/>
      <protection locked="0"/>
    </xf>
    <xf numFmtId="49" fontId="8" fillId="0" borderId="5" xfId="3" applyNumberForma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18" fillId="0" borderId="2" xfId="3" applyFont="1" applyBorder="1" applyAlignment="1" applyProtection="1">
      <alignment vertical="center"/>
      <protection locked="0"/>
    </xf>
    <xf numFmtId="0" fontId="55" fillId="6" borderId="0" xfId="3" applyFont="1" applyFill="1" applyAlignment="1">
      <alignment vertical="center"/>
    </xf>
    <xf numFmtId="0" fontId="54" fillId="0" borderId="0" xfId="3" applyFont="1" applyAlignment="1" applyProtection="1">
      <alignment horizontal="center" vertical="center"/>
      <protection locked="0"/>
    </xf>
    <xf numFmtId="0" fontId="55" fillId="6" borderId="0" xfId="3" applyFont="1" applyFill="1" applyAlignment="1" applyProtection="1">
      <alignment vertical="center"/>
      <protection locked="0"/>
    </xf>
    <xf numFmtId="0" fontId="57" fillId="0" borderId="1" xfId="3" applyFont="1" applyBorder="1" applyAlignment="1" applyProtection="1">
      <alignment horizontal="center" vertical="center"/>
      <protection locked="0"/>
    </xf>
    <xf numFmtId="0" fontId="23" fillId="0" borderId="58" xfId="3" applyFont="1" applyBorder="1" applyAlignment="1" applyProtection="1">
      <alignment vertical="center"/>
      <protection locked="0"/>
    </xf>
    <xf numFmtId="0" fontId="8" fillId="0" borderId="58" xfId="3" applyBorder="1" applyAlignment="1" applyProtection="1">
      <alignment vertical="center"/>
      <protection locked="0"/>
    </xf>
    <xf numFmtId="0" fontId="23" fillId="0" borderId="60" xfId="3" applyFont="1" applyBorder="1" applyAlignment="1" applyProtection="1">
      <alignment vertical="center"/>
      <protection locked="0"/>
    </xf>
    <xf numFmtId="0" fontId="21" fillId="6" borderId="0" xfId="3" applyFont="1" applyFill="1" applyAlignment="1" applyProtection="1">
      <alignment vertical="center"/>
      <protection locked="0"/>
    </xf>
    <xf numFmtId="0" fontId="60" fillId="0" borderId="0" xfId="0" applyFont="1" applyAlignment="1">
      <alignment horizontal="right"/>
    </xf>
    <xf numFmtId="49" fontId="61" fillId="0" borderId="0" xfId="0" applyNumberFormat="1" applyFont="1" applyAlignment="1">
      <alignment horizontal="right"/>
    </xf>
    <xf numFmtId="0" fontId="62" fillId="0" borderId="0" xfId="0" applyFont="1" applyAlignment="1">
      <alignment horizontal="right"/>
    </xf>
    <xf numFmtId="0" fontId="63" fillId="0" borderId="0" xfId="0" applyFont="1" applyAlignment="1">
      <alignment horizontal="right"/>
    </xf>
    <xf numFmtId="0" fontId="61" fillId="0" borderId="0" xfId="0" applyFont="1" applyAlignment="1">
      <alignment horizontal="right"/>
    </xf>
    <xf numFmtId="0" fontId="64" fillId="0" borderId="0" xfId="0" applyFont="1" applyAlignment="1">
      <alignment horizontal="right"/>
    </xf>
    <xf numFmtId="0" fontId="65" fillId="0" borderId="0" xfId="0" applyFont="1" applyAlignment="1">
      <alignment horizontal="right"/>
    </xf>
    <xf numFmtId="0" fontId="0" fillId="0" borderId="0" xfId="0" applyAlignment="1">
      <alignment horizontal="center"/>
    </xf>
    <xf numFmtId="0" fontId="24" fillId="0" borderId="2" xfId="3" applyFont="1" applyBorder="1" applyAlignment="1">
      <alignment horizontal="center" vertical="center"/>
    </xf>
    <xf numFmtId="0" fontId="38" fillId="0" borderId="15" xfId="3" applyFont="1" applyBorder="1" applyAlignment="1">
      <alignment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69" fillId="0" borderId="1" xfId="3" applyFont="1" applyBorder="1" applyAlignment="1">
      <alignment vertical="center" wrapText="1"/>
    </xf>
    <xf numFmtId="0" fontId="0" fillId="6" borderId="5" xfId="0" applyFill="1" applyBorder="1" applyAlignment="1">
      <alignment vertical="center"/>
    </xf>
    <xf numFmtId="0" fontId="18" fillId="0" borderId="0" xfId="3" applyFont="1" applyAlignment="1">
      <alignment horizontal="right" vertical="center"/>
    </xf>
    <xf numFmtId="0" fontId="8" fillId="0" borderId="2" xfId="3" applyBorder="1" applyAlignment="1">
      <alignment horizontal="center" vertical="center"/>
    </xf>
    <xf numFmtId="0" fontId="38" fillId="0" borderId="1" xfId="3" applyFont="1" applyBorder="1" applyAlignment="1">
      <alignment vertical="center" wrapText="1"/>
    </xf>
    <xf numFmtId="0" fontId="70" fillId="0" borderId="0" xfId="0" applyFont="1"/>
    <xf numFmtId="0" fontId="14" fillId="0" borderId="1" xfId="0" applyFont="1" applyBorder="1" applyAlignment="1">
      <alignment horizontal="center" vertical="center"/>
    </xf>
    <xf numFmtId="0" fontId="14" fillId="0" borderId="1" xfId="0" applyFont="1" applyBorder="1" applyAlignment="1">
      <alignment vertical="center"/>
    </xf>
    <xf numFmtId="0" fontId="14" fillId="0" borderId="1" xfId="0" applyFont="1" applyBorder="1"/>
    <xf numFmtId="177" fontId="14" fillId="0" borderId="1" xfId="0" applyNumberFormat="1" applyFont="1" applyBorder="1" applyAlignment="1">
      <alignment horizontal="right" vertical="center"/>
    </xf>
    <xf numFmtId="49" fontId="14" fillId="0" borderId="1" xfId="0" applyNumberFormat="1" applyFont="1" applyBorder="1" applyAlignment="1">
      <alignment horizontal="right" vertical="center"/>
    </xf>
    <xf numFmtId="0" fontId="14" fillId="0" borderId="2" xfId="0" applyFont="1" applyBorder="1" applyAlignment="1">
      <alignment vertical="center"/>
    </xf>
    <xf numFmtId="0" fontId="73" fillId="0" borderId="2" xfId="0" applyFont="1" applyBorder="1" applyAlignment="1">
      <alignment vertical="center"/>
    </xf>
    <xf numFmtId="49" fontId="67" fillId="4" borderId="1" xfId="0" applyNumberFormat="1" applyFont="1" applyFill="1" applyBorder="1" applyAlignment="1">
      <alignment horizontal="center" vertical="center"/>
    </xf>
    <xf numFmtId="0" fontId="8" fillId="5" borderId="1" xfId="0" applyFont="1" applyFill="1" applyBorder="1" applyAlignment="1">
      <alignment vertical="center"/>
    </xf>
    <xf numFmtId="177" fontId="8"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5" fillId="0" borderId="0" xfId="0" applyNumberFormat="1" applyFont="1" applyAlignment="1">
      <alignment horizontal="right"/>
    </xf>
    <xf numFmtId="49" fontId="14"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76" fillId="0" borderId="1" xfId="0" applyFont="1" applyBorder="1" applyAlignment="1">
      <alignment vertical="center"/>
    </xf>
    <xf numFmtId="49" fontId="0" fillId="0" borderId="1" xfId="0" applyNumberFormat="1" applyBorder="1" applyAlignment="1">
      <alignment horizontal="center" vertical="center"/>
    </xf>
    <xf numFmtId="0" fontId="14" fillId="6" borderId="1" xfId="0" applyFont="1" applyFill="1" applyBorder="1"/>
    <xf numFmtId="177" fontId="14" fillId="6" borderId="1" xfId="0" applyNumberFormat="1" applyFont="1" applyFill="1" applyBorder="1" applyAlignment="1">
      <alignment horizontal="right" vertical="center"/>
    </xf>
    <xf numFmtId="49" fontId="14"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8" fillId="2" borderId="1" xfId="0" applyFont="1" applyFill="1" applyBorder="1" applyAlignment="1">
      <alignment horizontal="center" vertical="center"/>
    </xf>
    <xf numFmtId="0" fontId="21" fillId="0" borderId="1" xfId="8" applyFont="1" applyBorder="1">
      <alignment vertical="center"/>
    </xf>
    <xf numFmtId="0" fontId="8" fillId="0" borderId="0" xfId="3" applyAlignment="1">
      <alignment horizontal="center" vertical="top"/>
    </xf>
    <xf numFmtId="0" fontId="8" fillId="0" borderId="0" xfId="3" applyAlignment="1">
      <alignment horizontal="left" vertical="top"/>
    </xf>
    <xf numFmtId="0" fontId="8" fillId="5" borderId="34" xfId="3" applyFill="1" applyBorder="1" applyAlignment="1">
      <alignment vertical="center"/>
    </xf>
    <xf numFmtId="0" fontId="8" fillId="0" borderId="13" xfId="3" applyBorder="1" applyAlignment="1">
      <alignment vertical="center"/>
    </xf>
    <xf numFmtId="0" fontId="8" fillId="0" borderId="42" xfId="3" applyBorder="1" applyAlignment="1">
      <alignment horizontal="center" vertical="center"/>
    </xf>
    <xf numFmtId="0" fontId="8" fillId="0" borderId="1" xfId="3" applyBorder="1" applyAlignment="1">
      <alignment horizontal="center"/>
    </xf>
    <xf numFmtId="0" fontId="8" fillId="0" borderId="4" xfId="3" applyBorder="1" applyAlignment="1">
      <alignment vertical="center"/>
    </xf>
    <xf numFmtId="0" fontId="8" fillId="0" borderId="71" xfId="3" applyBorder="1" applyAlignment="1">
      <alignment horizontal="center" vertical="center"/>
    </xf>
    <xf numFmtId="0" fontId="8" fillId="0" borderId="46" xfId="3" applyBorder="1" applyAlignment="1">
      <alignment horizontal="center" vertical="center"/>
    </xf>
    <xf numFmtId="0" fontId="8" fillId="0" borderId="46" xfId="3" applyBorder="1" applyAlignment="1">
      <alignment vertical="center"/>
    </xf>
    <xf numFmtId="0" fontId="8" fillId="0" borderId="47" xfId="3" applyBorder="1" applyAlignment="1">
      <alignment horizontal="center" vertical="center"/>
    </xf>
    <xf numFmtId="0" fontId="17" fillId="0" borderId="0" xfId="3" applyFont="1" applyAlignment="1">
      <alignment horizontal="center" vertical="center"/>
    </xf>
    <xf numFmtId="0" fontId="8" fillId="0" borderId="1" xfId="3" applyBorder="1" applyAlignment="1">
      <alignment vertical="center" wrapText="1"/>
    </xf>
    <xf numFmtId="0" fontId="14" fillId="6" borderId="1" xfId="0" applyFont="1" applyFill="1" applyBorder="1" applyAlignment="1">
      <alignment horizontal="center" vertical="center"/>
    </xf>
    <xf numFmtId="0" fontId="77" fillId="0" borderId="0" xfId="0" applyFont="1" applyAlignment="1">
      <alignment vertical="center"/>
    </xf>
    <xf numFmtId="0" fontId="23" fillId="0" borderId="2" xfId="3" applyFont="1" applyBorder="1" applyAlignment="1">
      <alignment vertical="center"/>
    </xf>
    <xf numFmtId="0" fontId="23" fillId="0" borderId="5" xfId="3" applyFont="1" applyBorder="1" applyAlignment="1">
      <alignment vertical="center"/>
    </xf>
    <xf numFmtId="0" fontId="23" fillId="0" borderId="3" xfId="3" applyFont="1" applyBorder="1" applyAlignment="1">
      <alignment vertical="center"/>
    </xf>
    <xf numFmtId="0" fontId="23" fillId="0" borderId="82" xfId="3" applyFont="1" applyBorder="1" applyAlignment="1">
      <alignment horizontal="center" vertical="center"/>
    </xf>
    <xf numFmtId="0" fontId="23" fillId="0" borderId="14" xfId="3" applyFont="1" applyBorder="1" applyAlignment="1">
      <alignment horizontal="center" vertical="center"/>
    </xf>
    <xf numFmtId="0" fontId="22" fillId="0" borderId="1" xfId="0" applyFont="1" applyBorder="1"/>
    <xf numFmtId="0" fontId="67" fillId="0" borderId="1" xfId="0" applyFont="1" applyBorder="1"/>
    <xf numFmtId="0" fontId="67" fillId="0" borderId="1" xfId="0" applyFont="1" applyBorder="1" applyAlignment="1">
      <alignment vertical="center"/>
    </xf>
    <xf numFmtId="0" fontId="0" fillId="0" borderId="0" xfId="0" applyAlignment="1">
      <alignment vertical="center"/>
    </xf>
    <xf numFmtId="0" fontId="14" fillId="0" borderId="0" xfId="0" applyFont="1"/>
    <xf numFmtId="0" fontId="78" fillId="0" borderId="1" xfId="0" applyFont="1" applyBorder="1" applyAlignment="1">
      <alignment vertical="center" shrinkToFit="1"/>
    </xf>
    <xf numFmtId="0" fontId="8" fillId="0" borderId="83" xfId="3" applyBorder="1" applyAlignment="1">
      <alignment horizontal="center" vertical="center"/>
    </xf>
    <xf numFmtId="0" fontId="17" fillId="0" borderId="83" xfId="3" applyFont="1" applyBorder="1" applyAlignment="1">
      <alignment horizontal="center" vertical="center"/>
    </xf>
    <xf numFmtId="20" fontId="0" fillId="0" borderId="1" xfId="0" applyNumberFormat="1" applyBorder="1"/>
    <xf numFmtId="1" fontId="0" fillId="0" borderId="1" xfId="0" applyNumberFormat="1" applyBorder="1"/>
    <xf numFmtId="0" fontId="8" fillId="0" borderId="1" xfId="0" applyFont="1" applyBorder="1" applyAlignment="1">
      <alignment horizontal="left" vertical="center" shrinkToFit="1"/>
    </xf>
    <xf numFmtId="0" fontId="0" fillId="0" borderId="1" xfId="0" applyBorder="1" applyAlignment="1">
      <alignment vertical="center" shrinkToFit="1"/>
    </xf>
    <xf numFmtId="20" fontId="58" fillId="10" borderId="1" xfId="0" applyNumberFormat="1" applyFont="1" applyFill="1" applyBorder="1" applyAlignment="1">
      <alignment vertical="center"/>
    </xf>
    <xf numFmtId="0" fontId="0" fillId="6" borderId="1" xfId="0" applyFill="1" applyBorder="1" applyAlignment="1">
      <alignment vertical="center" shrinkToFit="1"/>
    </xf>
    <xf numFmtId="0" fontId="8" fillId="6" borderId="1" xfId="0" applyFont="1" applyFill="1" applyBorder="1" applyAlignment="1">
      <alignment horizontal="left" vertical="center" shrinkToFit="1"/>
    </xf>
    <xf numFmtId="0" fontId="14" fillId="0" borderId="1" xfId="0" applyFont="1" applyBorder="1" applyAlignment="1">
      <alignment vertical="center" shrinkToFit="1"/>
    </xf>
    <xf numFmtId="0" fontId="14" fillId="2" borderId="1" xfId="0" applyFont="1" applyFill="1" applyBorder="1" applyAlignment="1">
      <alignment horizontal="center" vertical="center"/>
    </xf>
    <xf numFmtId="49" fontId="14" fillId="4" borderId="1" xfId="0" applyNumberFormat="1" applyFont="1" applyFill="1" applyBorder="1" applyAlignment="1">
      <alignment horizontal="center" vertical="center"/>
    </xf>
    <xf numFmtId="49" fontId="67" fillId="0" borderId="1" xfId="0" applyNumberFormat="1"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8" fillId="0" borderId="13" xfId="3" applyBorder="1" applyAlignment="1">
      <alignment horizontal="center" vertical="center"/>
    </xf>
    <xf numFmtId="0" fontId="8" fillId="0" borderId="9" xfId="3" applyBorder="1" applyAlignment="1">
      <alignment horizontal="center" vertical="center"/>
    </xf>
    <xf numFmtId="0" fontId="23" fillId="5" borderId="36" xfId="3" applyFont="1" applyFill="1" applyBorder="1" applyAlignment="1">
      <alignment horizontal="center" vertical="top"/>
    </xf>
    <xf numFmtId="0" fontId="23" fillId="5" borderId="37" xfId="3" applyFont="1" applyFill="1" applyBorder="1" applyAlignment="1">
      <alignment horizontal="center" vertical="top"/>
    </xf>
    <xf numFmtId="0" fontId="23" fillId="5" borderId="38" xfId="3" applyFont="1" applyFill="1" applyBorder="1" applyAlignment="1">
      <alignment horizontal="center" vertical="top"/>
    </xf>
    <xf numFmtId="0" fontId="8" fillId="0" borderId="1" xfId="3" applyBorder="1" applyAlignment="1">
      <alignment horizontal="left" vertical="center"/>
    </xf>
    <xf numFmtId="0" fontId="8" fillId="0" borderId="13" xfId="3" applyBorder="1" applyAlignment="1">
      <alignment horizontal="left" vertical="center"/>
    </xf>
    <xf numFmtId="0" fontId="23" fillId="5" borderId="40" xfId="3" applyFont="1" applyFill="1" applyBorder="1" applyAlignment="1">
      <alignment horizontal="center" vertical="center"/>
    </xf>
    <xf numFmtId="0" fontId="79" fillId="0" borderId="0" xfId="3" applyFont="1" applyAlignment="1">
      <alignment vertical="center"/>
    </xf>
    <xf numFmtId="0" fontId="8" fillId="0" borderId="0" xfId="0" applyFont="1" applyAlignment="1">
      <alignment vertical="center" shrinkToFit="1"/>
    </xf>
    <xf numFmtId="0" fontId="8"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4"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8" fillId="0" borderId="0" xfId="0" applyNumberFormat="1" applyFont="1" applyAlignment="1">
      <alignment vertical="center"/>
    </xf>
    <xf numFmtId="20" fontId="8" fillId="0" borderId="0" xfId="0" applyNumberFormat="1" applyFont="1" applyAlignment="1">
      <alignment horizontal="left" vertical="center"/>
    </xf>
    <xf numFmtId="20" fontId="8" fillId="2" borderId="1" xfId="2" applyNumberFormat="1" applyFill="1" applyBorder="1" applyAlignment="1">
      <alignment horizontal="center" vertical="center" wrapText="1"/>
    </xf>
    <xf numFmtId="0" fontId="18" fillId="0" borderId="2" xfId="0" applyFont="1" applyBorder="1"/>
    <xf numFmtId="0" fontId="18" fillId="0" borderId="49" xfId="0" applyFont="1" applyBorder="1" applyAlignment="1">
      <alignment horizontal="center"/>
    </xf>
    <xf numFmtId="0" fontId="18" fillId="0" borderId="2" xfId="0" applyFont="1" applyBorder="1" applyAlignment="1">
      <alignment horizontal="center"/>
    </xf>
    <xf numFmtId="0" fontId="44" fillId="0" borderId="3" xfId="0" applyFont="1" applyBorder="1" applyAlignment="1">
      <alignment horizontal="left"/>
    </xf>
    <xf numFmtId="56" fontId="48" fillId="0" borderId="1" xfId="0" applyNumberFormat="1" applyFont="1" applyBorder="1" applyAlignment="1">
      <alignment horizontal="center"/>
    </xf>
    <xf numFmtId="0" fontId="80" fillId="0" borderId="0" xfId="0" applyFont="1" applyAlignment="1">
      <alignment vertical="center"/>
    </xf>
    <xf numFmtId="0" fontId="0" fillId="0" borderId="83" xfId="0" applyBorder="1" applyAlignment="1">
      <alignment vertical="center"/>
    </xf>
    <xf numFmtId="0" fontId="0" fillId="0" borderId="42" xfId="0" applyBorder="1" applyAlignment="1">
      <alignment vertical="center"/>
    </xf>
    <xf numFmtId="0" fontId="0" fillId="0" borderId="4" xfId="0" applyBorder="1" applyAlignment="1">
      <alignment vertical="center"/>
    </xf>
    <xf numFmtId="0" fontId="0" fillId="0" borderId="44" xfId="0" applyBorder="1" applyAlignment="1">
      <alignment vertical="center"/>
    </xf>
    <xf numFmtId="56" fontId="0" fillId="0" borderId="83"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9" fillId="0" borderId="15" xfId="3" applyFont="1" applyBorder="1" applyAlignment="1">
      <alignment vertical="center" wrapText="1"/>
    </xf>
    <xf numFmtId="0" fontId="29" fillId="0" borderId="13" xfId="3" applyFont="1" applyBorder="1" applyAlignment="1">
      <alignment vertical="center" wrapText="1"/>
    </xf>
    <xf numFmtId="178" fontId="14" fillId="0" borderId="1" xfId="0" applyNumberFormat="1" applyFont="1" applyBorder="1" applyAlignment="1">
      <alignment horizontal="right" vertical="center"/>
    </xf>
    <xf numFmtId="178" fontId="0" fillId="0" borderId="1" xfId="0" applyNumberFormat="1" applyBorder="1" applyAlignment="1">
      <alignment vertical="center"/>
    </xf>
    <xf numFmtId="0" fontId="13" fillId="0" borderId="1" xfId="3" applyFont="1" applyBorder="1" applyAlignment="1">
      <alignment vertical="center"/>
    </xf>
    <xf numFmtId="0" fontId="82" fillId="0" borderId="1" xfId="0" applyFont="1" applyBorder="1" applyAlignment="1">
      <alignment vertical="center"/>
    </xf>
    <xf numFmtId="0" fontId="82" fillId="0" borderId="12" xfId="0" applyFont="1" applyBorder="1"/>
    <xf numFmtId="0" fontId="82" fillId="0" borderId="1" xfId="0" applyFont="1" applyBorder="1"/>
    <xf numFmtId="0" fontId="82" fillId="0" borderId="2" xfId="0" applyFont="1" applyBorder="1"/>
    <xf numFmtId="0" fontId="21" fillId="0" borderId="4" xfId="8" applyFont="1" applyBorder="1">
      <alignment vertical="center"/>
    </xf>
    <xf numFmtId="0" fontId="21" fillId="0" borderId="13" xfId="8" applyFont="1" applyBorder="1">
      <alignment vertical="center"/>
    </xf>
    <xf numFmtId="0" fontId="8" fillId="0" borderId="9" xfId="3" applyBorder="1" applyAlignment="1">
      <alignment vertical="center"/>
    </xf>
    <xf numFmtId="0" fontId="8" fillId="0" borderId="2" xfId="3" applyBorder="1" applyAlignment="1">
      <alignment vertical="center"/>
    </xf>
    <xf numFmtId="0" fontId="8" fillId="0" borderId="77" xfId="3" applyBorder="1" applyAlignment="1">
      <alignment vertical="center"/>
    </xf>
    <xf numFmtId="0" fontId="8" fillId="0" borderId="2" xfId="3" applyBorder="1" applyAlignment="1">
      <alignment vertical="center" wrapText="1"/>
    </xf>
    <xf numFmtId="0" fontId="21" fillId="0" borderId="2" xfId="3" applyFont="1" applyBorder="1" applyAlignment="1">
      <alignment vertical="center"/>
    </xf>
    <xf numFmtId="0" fontId="68" fillId="0" borderId="0" xfId="0" applyFont="1"/>
    <xf numFmtId="0" fontId="82" fillId="11" borderId="2" xfId="0" applyFont="1" applyFill="1" applyBorder="1"/>
    <xf numFmtId="0" fontId="82" fillId="11" borderId="1" xfId="0" applyFont="1" applyFill="1" applyBorder="1"/>
    <xf numFmtId="0" fontId="82" fillId="0" borderId="9" xfId="0" applyFont="1" applyBorder="1"/>
    <xf numFmtId="0" fontId="81" fillId="0" borderId="87" xfId="0" applyFont="1" applyBorder="1" applyAlignment="1">
      <alignment horizontal="center" vertical="center"/>
    </xf>
    <xf numFmtId="0" fontId="81" fillId="0" borderId="76" xfId="0" applyFont="1" applyBorder="1" applyAlignment="1">
      <alignment horizontal="center" vertical="center"/>
    </xf>
    <xf numFmtId="0" fontId="81" fillId="0" borderId="88" xfId="0" applyFont="1" applyBorder="1" applyAlignment="1">
      <alignment horizontal="center" vertical="center"/>
    </xf>
    <xf numFmtId="56" fontId="0" fillId="0" borderId="85" xfId="0" applyNumberFormat="1" applyBorder="1" applyAlignment="1">
      <alignment vertical="center"/>
    </xf>
    <xf numFmtId="0" fontId="0" fillId="0" borderId="15" xfId="0" applyBorder="1" applyAlignment="1">
      <alignment vertical="center"/>
    </xf>
    <xf numFmtId="177" fontId="8" fillId="0" borderId="15" xfId="0" applyNumberFormat="1" applyFont="1" applyBorder="1" applyAlignment="1">
      <alignment vertical="center"/>
    </xf>
    <xf numFmtId="196" fontId="0" fillId="0" borderId="15" xfId="0" applyNumberFormat="1" applyBorder="1" applyAlignment="1">
      <alignment vertical="center"/>
    </xf>
    <xf numFmtId="0" fontId="0" fillId="0" borderId="86" xfId="0" applyBorder="1" applyAlignment="1">
      <alignment vertical="center"/>
    </xf>
    <xf numFmtId="56" fontId="0" fillId="0" borderId="45" xfId="0" applyNumberFormat="1" applyBorder="1" applyAlignment="1">
      <alignment vertical="center"/>
    </xf>
    <xf numFmtId="0" fontId="0" fillId="0" borderId="46" xfId="0" applyBorder="1" applyAlignment="1">
      <alignment vertical="center"/>
    </xf>
    <xf numFmtId="196" fontId="0" fillId="0" borderId="46" xfId="0" applyNumberFormat="1" applyBorder="1" applyAlignment="1">
      <alignment vertical="center"/>
    </xf>
    <xf numFmtId="0" fontId="0" fillId="0" borderId="47" xfId="0" applyBorder="1" applyAlignment="1">
      <alignment vertical="center"/>
    </xf>
    <xf numFmtId="0" fontId="14" fillId="0" borderId="15" xfId="0" applyFont="1" applyBorder="1" applyAlignment="1">
      <alignment vertical="center"/>
    </xf>
    <xf numFmtId="178" fontId="14" fillId="0" borderId="15" xfId="0" applyNumberFormat="1" applyFont="1" applyBorder="1" applyAlignment="1">
      <alignment horizontal="right" vertical="center"/>
    </xf>
    <xf numFmtId="0" fontId="14" fillId="0" borderId="46" xfId="0" applyFont="1" applyBorder="1" applyAlignment="1">
      <alignment vertical="center"/>
    </xf>
    <xf numFmtId="178" fontId="0" fillId="0" borderId="46"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6" xfId="0" applyBorder="1" applyAlignment="1">
      <alignment horizontal="left"/>
    </xf>
    <xf numFmtId="178" fontId="0" fillId="0" borderId="46" xfId="0" applyNumberFormat="1" applyBorder="1" applyAlignment="1">
      <alignment horizontal="right"/>
    </xf>
    <xf numFmtId="56" fontId="0" fillId="0" borderId="33" xfId="0" applyNumberFormat="1" applyBorder="1" applyAlignment="1">
      <alignment vertical="center"/>
    </xf>
    <xf numFmtId="0" fontId="14" fillId="0" borderId="13" xfId="0" applyFont="1" applyBorder="1" applyAlignment="1">
      <alignment vertical="center"/>
    </xf>
    <xf numFmtId="178" fontId="0" fillId="0" borderId="13" xfId="0" applyNumberFormat="1" applyBorder="1" applyAlignment="1">
      <alignment vertical="center"/>
    </xf>
    <xf numFmtId="0" fontId="0" fillId="0" borderId="41" xfId="0" applyBorder="1" applyAlignment="1">
      <alignment vertical="center"/>
    </xf>
    <xf numFmtId="177" fontId="8" fillId="0" borderId="46" xfId="0" applyNumberFormat="1" applyFont="1" applyBorder="1" applyAlignment="1">
      <alignment vertical="center"/>
    </xf>
    <xf numFmtId="0" fontId="8" fillId="0" borderId="1" xfId="0" applyFont="1" applyBorder="1" applyAlignment="1">
      <alignment vertical="center" shrinkToFit="1"/>
    </xf>
    <xf numFmtId="38" fontId="8" fillId="0" borderId="1" xfId="0" applyNumberFormat="1" applyFont="1" applyBorder="1" applyAlignment="1">
      <alignment vertical="center"/>
    </xf>
    <xf numFmtId="38" fontId="0" fillId="0" borderId="1" xfId="0" applyNumberFormat="1" applyBorder="1" applyAlignment="1">
      <alignment horizontal="right" vertical="center"/>
    </xf>
    <xf numFmtId="38" fontId="8" fillId="5" borderId="1" xfId="0" applyNumberFormat="1" applyFont="1" applyFill="1" applyBorder="1" applyAlignment="1">
      <alignment vertical="center"/>
    </xf>
    <xf numFmtId="14" fontId="8"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8"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3" fillId="0" borderId="1" xfId="0" applyFont="1" applyBorder="1"/>
    <xf numFmtId="0" fontId="82" fillId="5" borderId="1" xfId="0" applyFont="1" applyFill="1" applyBorder="1"/>
    <xf numFmtId="0" fontId="0" fillId="0" borderId="1" xfId="0" applyBorder="1" applyAlignment="1">
      <alignment horizontal="right" vertical="center"/>
    </xf>
    <xf numFmtId="0" fontId="67" fillId="0" borderId="1" xfId="0" applyFont="1" applyBorder="1" applyAlignment="1">
      <alignment vertical="center" shrinkToFit="1"/>
    </xf>
    <xf numFmtId="0" fontId="67" fillId="0" borderId="1" xfId="0" applyFont="1" applyBorder="1" applyAlignment="1">
      <alignment shrinkToFit="1"/>
    </xf>
    <xf numFmtId="0" fontId="21" fillId="0" borderId="1" xfId="0" applyFont="1" applyBorder="1" applyAlignment="1">
      <alignment horizontal="left" vertical="center" shrinkToFit="1"/>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3" xfId="3" applyBorder="1" applyAlignment="1">
      <alignment horizontal="center" vertical="center"/>
    </xf>
    <xf numFmtId="0" fontId="8" fillId="0" borderId="10" xfId="3" applyBorder="1" applyAlignment="1">
      <alignment horizontal="center" vertical="center" shrinkToFit="1"/>
    </xf>
    <xf numFmtId="0" fontId="68" fillId="0" borderId="1" xfId="0" applyFont="1" applyBorder="1" applyAlignment="1">
      <alignment shrinkToFit="1"/>
    </xf>
    <xf numFmtId="0" fontId="67" fillId="14" borderId="1" xfId="0" applyFont="1" applyFill="1" applyBorder="1"/>
    <xf numFmtId="0" fontId="86" fillId="0" borderId="0" xfId="0" applyFont="1" applyAlignment="1">
      <alignment horizontal="right"/>
    </xf>
    <xf numFmtId="0" fontId="87" fillId="0" borderId="0" xfId="0" applyFont="1" applyAlignment="1">
      <alignment horizontal="right"/>
    </xf>
    <xf numFmtId="0" fontId="0" fillId="0" borderId="90"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49" fontId="0" fillId="0" borderId="0" xfId="0" applyNumberFormat="1" applyAlignment="1">
      <alignment horizontal="right"/>
    </xf>
    <xf numFmtId="0" fontId="22"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2" fillId="0" borderId="0" xfId="0" applyFont="1" applyAlignment="1">
      <alignment horizontal="center"/>
    </xf>
    <xf numFmtId="0" fontId="84" fillId="0" borderId="0" xfId="0" applyFont="1" applyAlignment="1">
      <alignment horizontal="center" vertical="center"/>
    </xf>
    <xf numFmtId="0" fontId="8" fillId="2" borderId="6" xfId="0" applyFont="1" applyFill="1" applyBorder="1" applyAlignment="1">
      <alignment horizontal="center" vertical="center"/>
    </xf>
    <xf numFmtId="0" fontId="8" fillId="2" borderId="2" xfId="0" applyFont="1" applyFill="1" applyBorder="1" applyAlignment="1">
      <alignment horizontal="center" vertical="center"/>
    </xf>
    <xf numFmtId="49" fontId="0" fillId="0" borderId="1" xfId="0" applyNumberFormat="1" applyBorder="1"/>
    <xf numFmtId="0" fontId="13" fillId="0" borderId="1" xfId="0" applyFont="1" applyBorder="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1" fillId="0" borderId="0" xfId="0" applyNumberFormat="1" applyFont="1" applyAlignment="1">
      <alignment horizontal="right"/>
    </xf>
    <xf numFmtId="0" fontId="8" fillId="6" borderId="1" xfId="3" applyFill="1" applyBorder="1" applyAlignment="1">
      <alignment vertical="center"/>
    </xf>
    <xf numFmtId="0" fontId="79" fillId="0" borderId="1" xfId="0" applyFont="1" applyBorder="1" applyAlignment="1">
      <alignment vertical="center"/>
    </xf>
    <xf numFmtId="0" fontId="89" fillId="0" borderId="0" xfId="3" applyFont="1" applyAlignment="1">
      <alignment vertical="center"/>
    </xf>
    <xf numFmtId="0" fontId="18" fillId="0" borderId="17" xfId="3" applyFont="1" applyBorder="1" applyAlignment="1">
      <alignment vertical="center"/>
    </xf>
    <xf numFmtId="0" fontId="18" fillId="0" borderId="16" xfId="3" applyFont="1" applyBorder="1" applyAlignment="1">
      <alignment vertical="center"/>
    </xf>
    <xf numFmtId="0" fontId="18" fillId="16" borderId="2" xfId="3" applyFont="1" applyFill="1" applyBorder="1" applyAlignment="1">
      <alignment vertical="center"/>
    </xf>
    <xf numFmtId="0" fontId="18" fillId="16" borderId="5" xfId="3" applyFont="1" applyFill="1" applyBorder="1" applyAlignment="1">
      <alignment vertical="center"/>
    </xf>
    <xf numFmtId="0" fontId="18" fillId="0" borderId="9" xfId="3" applyFont="1" applyBorder="1" applyAlignment="1">
      <alignment vertical="center"/>
    </xf>
    <xf numFmtId="0" fontId="18" fillId="0" borderId="10" xfId="3" applyFont="1" applyBorder="1" applyAlignment="1">
      <alignment vertical="center"/>
    </xf>
    <xf numFmtId="0" fontId="18" fillId="0" borderId="11" xfId="3" applyFont="1" applyBorder="1" applyAlignment="1">
      <alignment vertical="center"/>
    </xf>
    <xf numFmtId="0" fontId="8" fillId="0" borderId="16" xfId="3" applyBorder="1" applyAlignment="1">
      <alignment vertical="center"/>
    </xf>
    <xf numFmtId="0" fontId="21" fillId="0" borderId="0" xfId="3" applyFont="1" applyAlignment="1">
      <alignment vertical="center"/>
    </xf>
    <xf numFmtId="49" fontId="58" fillId="0" borderId="16" xfId="3" applyNumberFormat="1" applyFont="1" applyBorder="1" applyAlignment="1">
      <alignment vertical="center"/>
    </xf>
    <xf numFmtId="182" fontId="18" fillId="0" borderId="0" xfId="3" applyNumberFormat="1" applyFont="1" applyAlignment="1">
      <alignment vertical="center"/>
    </xf>
    <xf numFmtId="49" fontId="18" fillId="0" borderId="16" xfId="3" applyNumberFormat="1" applyFont="1" applyBorder="1" applyAlignment="1">
      <alignment vertical="center"/>
    </xf>
    <xf numFmtId="198" fontId="18" fillId="0" borderId="0" xfId="3" applyNumberFormat="1" applyFont="1" applyAlignment="1">
      <alignment vertical="center"/>
    </xf>
    <xf numFmtId="198" fontId="18" fillId="16" borderId="5" xfId="3" applyNumberFormat="1" applyFont="1" applyFill="1" applyBorder="1" applyAlignment="1">
      <alignment vertical="center"/>
    </xf>
    <xf numFmtId="198" fontId="18" fillId="0" borderId="17" xfId="3" applyNumberFormat="1" applyFont="1" applyBorder="1" applyAlignment="1">
      <alignment vertical="center"/>
    </xf>
    <xf numFmtId="198" fontId="18" fillId="16" borderId="3" xfId="3" applyNumberFormat="1" applyFont="1" applyFill="1" applyBorder="1" applyAlignment="1">
      <alignment vertical="center"/>
    </xf>
    <xf numFmtId="0" fontId="18" fillId="16" borderId="5" xfId="3" applyFont="1" applyFill="1" applyBorder="1" applyAlignment="1">
      <alignment horizontal="right" vertical="center"/>
    </xf>
    <xf numFmtId="0" fontId="18" fillId="0" borderId="10" xfId="3" applyFont="1" applyBorder="1" applyAlignment="1">
      <alignment horizontal="right" vertical="center"/>
    </xf>
    <xf numFmtId="198" fontId="18" fillId="0" borderId="10" xfId="3" applyNumberFormat="1" applyFont="1" applyBorder="1" applyAlignment="1">
      <alignment vertical="center"/>
    </xf>
    <xf numFmtId="198" fontId="18" fillId="0" borderId="11" xfId="3" applyNumberFormat="1" applyFont="1" applyBorder="1" applyAlignment="1">
      <alignment vertical="center"/>
    </xf>
    <xf numFmtId="198" fontId="18" fillId="0" borderId="0" xfId="3" applyNumberFormat="1" applyFont="1" applyAlignment="1">
      <alignment horizontal="right" vertical="center"/>
    </xf>
    <xf numFmtId="198" fontId="18" fillId="0" borderId="17" xfId="3" applyNumberFormat="1" applyFont="1" applyBorder="1" applyAlignment="1">
      <alignment horizontal="right" vertical="center"/>
    </xf>
    <xf numFmtId="198" fontId="18" fillId="16" borderId="5" xfId="3" applyNumberFormat="1" applyFont="1" applyFill="1" applyBorder="1" applyAlignment="1">
      <alignment horizontal="right" vertical="center"/>
    </xf>
    <xf numFmtId="198" fontId="18" fillId="16" borderId="3" xfId="3" applyNumberFormat="1" applyFont="1" applyFill="1" applyBorder="1" applyAlignment="1">
      <alignment horizontal="right" vertical="center"/>
    </xf>
    <xf numFmtId="0" fontId="8" fillId="17" borderId="0" xfId="3" applyFill="1" applyAlignment="1">
      <alignment vertical="center"/>
    </xf>
    <xf numFmtId="198" fontId="18" fillId="0" borderId="8" xfId="3" applyNumberFormat="1" applyFont="1" applyBorder="1" applyAlignment="1">
      <alignment vertical="center"/>
    </xf>
    <xf numFmtId="0" fontId="72" fillId="0" borderId="1" xfId="0" applyFont="1" applyBorder="1" applyAlignment="1">
      <alignment horizontal="center" vertical="center"/>
    </xf>
    <xf numFmtId="178" fontId="0" fillId="0" borderId="1" xfId="0" applyNumberFormat="1" applyBorder="1"/>
    <xf numFmtId="49" fontId="21" fillId="18" borderId="2" xfId="2" applyNumberFormat="1" applyFont="1" applyFill="1" applyBorder="1" applyAlignment="1">
      <alignment horizontal="center" vertical="center" wrapText="1"/>
    </xf>
    <xf numFmtId="180" fontId="8" fillId="6" borderId="1" xfId="0" applyNumberFormat="1" applyFont="1" applyFill="1" applyBorder="1" applyAlignment="1">
      <alignment vertical="center"/>
    </xf>
    <xf numFmtId="0" fontId="71" fillId="0" borderId="56" xfId="0" applyFont="1" applyBorder="1" applyAlignment="1">
      <alignment vertical="center"/>
    </xf>
    <xf numFmtId="0" fontId="72" fillId="0" borderId="57" xfId="0" applyFont="1" applyBorder="1" applyAlignment="1">
      <alignment vertical="center"/>
    </xf>
    <xf numFmtId="0" fontId="23" fillId="0" borderId="57" xfId="0" applyFont="1" applyBorder="1" applyAlignment="1">
      <alignment vertical="center"/>
    </xf>
    <xf numFmtId="0" fontId="91" fillId="6" borderId="0" xfId="0" applyFont="1" applyFill="1" applyAlignment="1">
      <alignment vertical="center"/>
    </xf>
    <xf numFmtId="0" fontId="71" fillId="0" borderId="65" xfId="0" applyFont="1" applyBorder="1" applyAlignment="1">
      <alignment vertical="center"/>
    </xf>
    <xf numFmtId="0" fontId="72" fillId="0" borderId="66" xfId="0" applyFont="1" applyBorder="1" applyAlignment="1">
      <alignment vertical="center"/>
    </xf>
    <xf numFmtId="0" fontId="23" fillId="0" borderId="66" xfId="0" applyFont="1" applyBorder="1" applyAlignment="1">
      <alignment vertical="center"/>
    </xf>
    <xf numFmtId="0" fontId="72" fillId="0" borderId="91" xfId="0" applyFont="1" applyBorder="1" applyAlignment="1">
      <alignment horizontal="center" vertical="center"/>
    </xf>
    <xf numFmtId="0" fontId="24" fillId="6" borderId="0" xfId="0" applyFont="1" applyFill="1" applyAlignment="1">
      <alignment vertical="center"/>
    </xf>
    <xf numFmtId="0" fontId="23" fillId="0" borderId="60" xfId="0" applyFont="1" applyBorder="1" applyAlignment="1">
      <alignment vertical="center"/>
    </xf>
    <xf numFmtId="0" fontId="72" fillId="0" borderId="58" xfId="0" applyFont="1" applyBorder="1" applyAlignment="1">
      <alignment vertical="center"/>
    </xf>
    <xf numFmtId="0" fontId="72" fillId="0" borderId="61" xfId="0" applyFont="1" applyBorder="1" applyAlignment="1">
      <alignment horizontal="center" vertical="center"/>
    </xf>
    <xf numFmtId="0" fontId="72" fillId="0" borderId="67" xfId="0" applyFont="1" applyBorder="1" applyAlignment="1">
      <alignment vertical="center"/>
    </xf>
    <xf numFmtId="0" fontId="8" fillId="0" borderId="58" xfId="3" applyBorder="1" applyAlignment="1" applyProtection="1">
      <alignment horizontal="center" vertical="center"/>
      <protection locked="0"/>
    </xf>
    <xf numFmtId="0" fontId="71" fillId="0" borderId="60" xfId="0" applyFont="1" applyBorder="1" applyAlignment="1">
      <alignment vertical="center"/>
    </xf>
    <xf numFmtId="0" fontId="72" fillId="0" borderId="0" xfId="0" applyFont="1" applyAlignment="1">
      <alignment vertical="center"/>
    </xf>
    <xf numFmtId="0" fontId="23" fillId="0" borderId="58" xfId="0" applyFont="1" applyBorder="1" applyAlignment="1">
      <alignment vertical="center"/>
    </xf>
    <xf numFmtId="0" fontId="72" fillId="0" borderId="92" xfId="0" applyFont="1" applyBorder="1" applyAlignment="1">
      <alignment vertical="center"/>
    </xf>
    <xf numFmtId="0" fontId="23" fillId="0" borderId="5" xfId="0" applyFont="1" applyBorder="1" applyAlignment="1">
      <alignment vertical="center"/>
    </xf>
    <xf numFmtId="0" fontId="72" fillId="0" borderId="5" xfId="0" applyFont="1" applyBorder="1" applyAlignment="1">
      <alignment vertical="center"/>
    </xf>
    <xf numFmtId="0" fontId="72" fillId="0" borderId="5" xfId="0" applyFont="1" applyBorder="1" applyAlignment="1">
      <alignment horizontal="center" vertical="center"/>
    </xf>
    <xf numFmtId="0" fontId="23" fillId="0" borderId="65" xfId="0" applyFont="1" applyBorder="1" applyAlignment="1">
      <alignment vertical="center"/>
    </xf>
    <xf numFmtId="0" fontId="72" fillId="0" borderId="62" xfId="0" applyFont="1" applyBorder="1" applyAlignment="1">
      <alignment horizontal="center" vertical="center"/>
    </xf>
    <xf numFmtId="0" fontId="72" fillId="0" borderId="60" xfId="0" applyFont="1" applyBorder="1" applyAlignment="1">
      <alignment vertical="center"/>
    </xf>
    <xf numFmtId="0" fontId="72" fillId="0" borderId="63" xfId="0" applyFont="1" applyBorder="1" applyAlignment="1">
      <alignment vertical="center"/>
    </xf>
    <xf numFmtId="0" fontId="72" fillId="0" borderId="64" xfId="0" applyFont="1" applyBorder="1" applyAlignment="1">
      <alignment vertical="center"/>
    </xf>
    <xf numFmtId="0" fontId="21" fillId="0" borderId="16" xfId="0" applyFont="1" applyBorder="1" applyAlignment="1">
      <alignment vertical="center"/>
    </xf>
    <xf numFmtId="0" fontId="58" fillId="0" borderId="0" xfId="0" applyFont="1" applyAlignment="1">
      <alignment horizontal="center" vertical="center"/>
    </xf>
    <xf numFmtId="0" fontId="58" fillId="0" borderId="17" xfId="0" applyFont="1" applyBorder="1" applyAlignment="1">
      <alignment horizontal="center" vertical="center"/>
    </xf>
    <xf numFmtId="0" fontId="21" fillId="0" borderId="9" xfId="0" applyFont="1" applyBorder="1" applyAlignment="1">
      <alignment vertical="center"/>
    </xf>
    <xf numFmtId="0" fontId="58" fillId="0" borderId="10" xfId="0" applyFont="1" applyBorder="1" applyAlignment="1">
      <alignment horizontal="center" vertical="center"/>
    </xf>
    <xf numFmtId="0" fontId="58" fillId="0" borderId="11" xfId="0" applyFont="1" applyBorder="1" applyAlignment="1">
      <alignment horizontal="center" vertical="center"/>
    </xf>
    <xf numFmtId="0" fontId="56" fillId="0" borderId="0" xfId="0" applyFont="1" applyAlignment="1">
      <alignment vertical="center"/>
    </xf>
    <xf numFmtId="0" fontId="72" fillId="0" borderId="0" xfId="0" applyFont="1" applyAlignment="1">
      <alignment horizontal="center" vertical="center"/>
    </xf>
    <xf numFmtId="0" fontId="56" fillId="0" borderId="56" xfId="0" applyFont="1" applyBorder="1" applyAlignment="1">
      <alignment vertical="center"/>
    </xf>
    <xf numFmtId="0" fontId="72" fillId="0" borderId="57" xfId="0" applyFont="1" applyBorder="1" applyAlignment="1">
      <alignment horizontal="center" vertical="center"/>
    </xf>
    <xf numFmtId="0" fontId="72" fillId="0" borderId="59" xfId="0" applyFont="1" applyBorder="1" applyAlignment="1">
      <alignment horizontal="center" vertical="center"/>
    </xf>
    <xf numFmtId="0" fontId="56" fillId="0" borderId="65" xfId="0" applyFont="1" applyBorder="1" applyAlignment="1">
      <alignment vertical="center"/>
    </xf>
    <xf numFmtId="0" fontId="72" fillId="0" borderId="66" xfId="0" applyFont="1" applyBorder="1" applyAlignment="1">
      <alignment horizontal="center" vertical="center"/>
    </xf>
    <xf numFmtId="0" fontId="72" fillId="0" borderId="58" xfId="0" applyFont="1" applyBorder="1" applyAlignment="1">
      <alignment horizontal="center" vertical="center"/>
    </xf>
    <xf numFmtId="0" fontId="72" fillId="0" borderId="17" xfId="0" applyFont="1" applyBorder="1" applyAlignment="1">
      <alignment horizontal="center" vertical="center"/>
    </xf>
    <xf numFmtId="0" fontId="72" fillId="0" borderId="65" xfId="0" applyFont="1" applyBorder="1" applyAlignment="1">
      <alignment vertical="center"/>
    </xf>
    <xf numFmtId="0" fontId="72" fillId="0" borderId="1" xfId="0" applyFont="1" applyBorder="1" applyAlignment="1">
      <alignment horizontal="center" vertical="center" shrinkToFit="1"/>
    </xf>
    <xf numFmtId="0" fontId="72" fillId="0" borderId="61" xfId="0" applyFont="1" applyBorder="1" applyAlignment="1">
      <alignment vertical="center"/>
    </xf>
    <xf numFmtId="0" fontId="18" fillId="0" borderId="63" xfId="0" applyFont="1" applyBorder="1" applyAlignment="1">
      <alignment vertical="center"/>
    </xf>
    <xf numFmtId="0" fontId="72" fillId="0" borderId="10" xfId="0" applyFont="1" applyBorder="1" applyAlignment="1">
      <alignment vertical="center"/>
    </xf>
    <xf numFmtId="0" fontId="23" fillId="0" borderId="10" xfId="0" applyFont="1" applyBorder="1" applyAlignment="1">
      <alignment vertical="center"/>
    </xf>
    <xf numFmtId="0" fontId="72" fillId="0" borderId="11" xfId="0" applyFont="1" applyBorder="1" applyAlignment="1">
      <alignment vertical="center"/>
    </xf>
    <xf numFmtId="0" fontId="18" fillId="0" borderId="0" xfId="0" applyFont="1" applyAlignment="1">
      <alignment vertical="center"/>
    </xf>
    <xf numFmtId="0" fontId="23" fillId="0" borderId="0" xfId="0" applyFont="1" applyAlignment="1">
      <alignment vertical="center"/>
    </xf>
    <xf numFmtId="0" fontId="72" fillId="0" borderId="7" xfId="0" applyFont="1" applyBorder="1" applyAlignment="1">
      <alignment horizontal="center"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horizontal="right" vertical="center"/>
    </xf>
    <xf numFmtId="0" fontId="18" fillId="0" borderId="1" xfId="0" applyFont="1" applyBorder="1" applyAlignment="1">
      <alignment horizontal="center" vertical="center"/>
    </xf>
    <xf numFmtId="0" fontId="18" fillId="0" borderId="3" xfId="0" applyFont="1" applyBorder="1" applyAlignment="1">
      <alignment vertical="center"/>
    </xf>
    <xf numFmtId="0" fontId="18" fillId="0" borderId="17" xfId="0" applyFont="1" applyBorder="1" applyAlignment="1">
      <alignment horizontal="center" vertical="center"/>
    </xf>
    <xf numFmtId="0" fontId="18" fillId="0" borderId="17" xfId="0" applyFont="1" applyBorder="1" applyAlignment="1">
      <alignment vertical="center"/>
    </xf>
    <xf numFmtId="0" fontId="18" fillId="0" borderId="9" xfId="0" applyFont="1" applyBorder="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91" fillId="0" borderId="0" xfId="0" applyFont="1" applyAlignment="1">
      <alignment vertical="center"/>
    </xf>
    <xf numFmtId="0" fontId="92" fillId="0" borderId="0" xfId="0" applyFont="1"/>
    <xf numFmtId="0" fontId="0" fillId="13" borderId="1" xfId="0" applyFill="1" applyBorder="1"/>
    <xf numFmtId="177" fontId="8" fillId="15" borderId="1" xfId="0" applyNumberFormat="1" applyFont="1" applyFill="1" applyBorder="1" applyAlignment="1">
      <alignment vertical="center"/>
    </xf>
    <xf numFmtId="49" fontId="8" fillId="0" borderId="0" xfId="3" applyNumberFormat="1" applyAlignment="1">
      <alignment vertical="center"/>
    </xf>
    <xf numFmtId="49" fontId="8" fillId="0" borderId="16" xfId="3" applyNumberFormat="1" applyBorder="1" applyAlignment="1">
      <alignment vertical="center"/>
    </xf>
    <xf numFmtId="196" fontId="18" fillId="0" borderId="16" xfId="3" applyNumberFormat="1" applyFont="1" applyBorder="1" applyAlignment="1">
      <alignment vertical="center"/>
    </xf>
    <xf numFmtId="196" fontId="58" fillId="0" borderId="16" xfId="3" applyNumberFormat="1" applyFont="1" applyBorder="1" applyAlignment="1">
      <alignment vertical="center"/>
    </xf>
    <xf numFmtId="198" fontId="18" fillId="0" borderId="10" xfId="3" applyNumberFormat="1" applyFont="1" applyBorder="1" applyAlignment="1">
      <alignment horizontal="right" vertical="center"/>
    </xf>
    <xf numFmtId="198" fontId="18" fillId="0" borderId="11" xfId="3" applyNumberFormat="1" applyFont="1" applyBorder="1" applyAlignment="1">
      <alignment horizontal="right" vertical="center"/>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0" xfId="3" applyAlignment="1">
      <alignment vertical="center" shrinkToFit="1"/>
    </xf>
    <xf numFmtId="0" fontId="21" fillId="0" borderId="1" xfId="2" applyFont="1" applyBorder="1" applyAlignment="1">
      <alignment horizontal="center" vertical="center" shrinkToFit="1"/>
    </xf>
    <xf numFmtId="0" fontId="8" fillId="6" borderId="1" xfId="0" applyFont="1" applyFill="1" applyBorder="1" applyAlignment="1">
      <alignment vertical="center" shrinkToFit="1"/>
    </xf>
    <xf numFmtId="0" fontId="8" fillId="0" borderId="7" xfId="3" applyBorder="1" applyAlignment="1">
      <alignment horizontal="center" vertical="center" shrinkToFit="1"/>
    </xf>
    <xf numFmtId="0" fontId="21" fillId="0" borderId="1" xfId="0" applyFont="1" applyBorder="1" applyAlignment="1">
      <alignment horizontal="left" vertical="center"/>
    </xf>
    <xf numFmtId="0" fontId="0" fillId="0" borderId="1" xfId="0" applyBorder="1" applyAlignment="1">
      <alignment horizontal="center" shrinkToFit="1"/>
    </xf>
    <xf numFmtId="0" fontId="0" fillId="0" borderId="46" xfId="0" applyBorder="1" applyAlignment="1">
      <alignment horizontal="center" shrinkToFit="1"/>
    </xf>
    <xf numFmtId="49" fontId="0" fillId="5" borderId="1" xfId="0" applyNumberFormat="1" applyFill="1" applyBorder="1" applyAlignment="1">
      <alignment horizontal="right" vertical="center"/>
    </xf>
    <xf numFmtId="0" fontId="0" fillId="5" borderId="1" xfId="0" applyFill="1" applyBorder="1"/>
    <xf numFmtId="0" fontId="8" fillId="0" borderId="4" xfId="3" applyBorder="1" applyAlignment="1">
      <alignment horizontal="center" vertical="center"/>
    </xf>
    <xf numFmtId="0" fontId="8" fillId="0" borderId="12" xfId="3" applyBorder="1" applyAlignment="1">
      <alignment horizontal="center" vertical="center"/>
    </xf>
    <xf numFmtId="0" fontId="17" fillId="0" borderId="4" xfId="3" applyFont="1" applyBorder="1" applyAlignment="1">
      <alignment horizontal="center" vertical="center"/>
    </xf>
    <xf numFmtId="0" fontId="8" fillId="0" borderId="44" xfId="3" applyBorder="1" applyAlignment="1">
      <alignment horizontal="center" vertical="center"/>
    </xf>
    <xf numFmtId="0" fontId="8" fillId="0" borderId="41" xfId="3" applyBorder="1" applyAlignment="1">
      <alignment horizontal="center"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0" borderId="2" xfId="3" applyBorder="1" applyAlignment="1">
      <alignment horizontal="right" vertical="center"/>
    </xf>
    <xf numFmtId="0" fontId="8" fillId="0" borderId="43" xfId="3" applyBorder="1" applyAlignment="1">
      <alignment horizontal="center" vertical="center"/>
    </xf>
    <xf numFmtId="0" fontId="8" fillId="0" borderId="33" xfId="3" applyBorder="1" applyAlignment="1">
      <alignment horizontal="center" vertical="center"/>
    </xf>
    <xf numFmtId="0" fontId="0" fillId="6" borderId="4" xfId="0" applyFill="1" applyBorder="1" applyAlignment="1">
      <alignment vertical="center" shrinkToFit="1"/>
    </xf>
    <xf numFmtId="0" fontId="8" fillId="0" borderId="4" xfId="0" applyFont="1" applyBorder="1" applyAlignment="1">
      <alignment vertical="center"/>
    </xf>
    <xf numFmtId="0" fontId="0" fillId="0" borderId="4" xfId="0" applyBorder="1" applyAlignment="1">
      <alignment shrinkToFit="1"/>
    </xf>
    <xf numFmtId="0" fontId="0" fillId="0" borderId="4" xfId="0" applyBorder="1"/>
    <xf numFmtId="0" fontId="14" fillId="0" borderId="4" xfId="0" applyFont="1" applyBorder="1"/>
    <xf numFmtId="0" fontId="0" fillId="0" borderId="15" xfId="0" applyBorder="1"/>
    <xf numFmtId="0" fontId="14" fillId="0" borderId="86" xfId="0" applyFont="1" applyBorder="1"/>
    <xf numFmtId="0" fontId="14" fillId="0" borderId="42" xfId="0" applyFont="1" applyBorder="1"/>
    <xf numFmtId="0" fontId="0" fillId="0" borderId="46" xfId="0" applyBorder="1" applyAlignment="1">
      <alignment shrinkToFit="1"/>
    </xf>
    <xf numFmtId="0" fontId="8" fillId="0" borderId="46" xfId="0" applyFont="1" applyBorder="1" applyAlignment="1">
      <alignment vertical="center"/>
    </xf>
    <xf numFmtId="0" fontId="0" fillId="0" borderId="46" xfId="0" applyBorder="1"/>
    <xf numFmtId="0" fontId="14" fillId="0" borderId="47" xfId="0" applyFont="1" applyBorder="1"/>
    <xf numFmtId="0" fontId="0" fillId="0" borderId="13" xfId="0" applyBorder="1"/>
    <xf numFmtId="0" fontId="8" fillId="0" borderId="13" xfId="0" applyFont="1" applyBorder="1" applyAlignment="1">
      <alignment vertical="center"/>
    </xf>
    <xf numFmtId="0" fontId="14" fillId="0" borderId="13" xfId="0" applyFont="1" applyBorder="1"/>
    <xf numFmtId="0" fontId="17" fillId="6" borderId="1" xfId="3" applyFont="1" applyFill="1" applyBorder="1" applyAlignment="1">
      <alignment horizontal="center" vertical="center"/>
    </xf>
    <xf numFmtId="177" fontId="14" fillId="5" borderId="1" xfId="0" applyNumberFormat="1" applyFont="1" applyFill="1" applyBorder="1" applyAlignment="1">
      <alignment horizontal="right" vertical="center"/>
    </xf>
    <xf numFmtId="179" fontId="21" fillId="2" borderId="1" xfId="2" applyNumberFormat="1" applyFont="1" applyFill="1" applyBorder="1" applyAlignment="1">
      <alignment horizontal="center" vertical="center" wrapText="1"/>
    </xf>
    <xf numFmtId="179" fontId="15" fillId="2" borderId="1" xfId="2" applyNumberFormat="1" applyFont="1" applyFill="1" applyBorder="1" applyAlignment="1">
      <alignment horizontal="center" vertical="center" wrapText="1"/>
    </xf>
    <xf numFmtId="0" fontId="96" fillId="2" borderId="2" xfId="2" applyFont="1" applyFill="1" applyBorder="1" applyAlignment="1">
      <alignment horizontal="center" vertical="center" wrapText="1"/>
    </xf>
    <xf numFmtId="199" fontId="97" fillId="0" borderId="0" xfId="0" applyNumberFormat="1" applyFont="1"/>
    <xf numFmtId="0" fontId="98" fillId="0" borderId="0" xfId="0" applyFont="1"/>
    <xf numFmtId="0" fontId="98" fillId="0" borderId="28" xfId="0" applyFont="1" applyBorder="1"/>
    <xf numFmtId="0" fontId="98" fillId="0" borderId="93" xfId="0" applyFont="1" applyBorder="1"/>
    <xf numFmtId="0" fontId="101" fillId="0" borderId="0" xfId="0" applyFont="1" applyAlignment="1">
      <alignment horizontal="right"/>
    </xf>
    <xf numFmtId="0" fontId="99" fillId="0" borderId="80" xfId="0" applyFont="1" applyBorder="1" applyAlignment="1">
      <alignment horizontal="center" vertical="center"/>
    </xf>
    <xf numFmtId="0" fontId="103" fillId="0" borderId="0" xfId="0" applyFont="1" applyAlignment="1">
      <alignment vertical="center"/>
    </xf>
    <xf numFmtId="0" fontId="102" fillId="0" borderId="0" xfId="0" applyFont="1"/>
    <xf numFmtId="0" fontId="98" fillId="0" borderId="10" xfId="0" applyFont="1" applyBorder="1"/>
    <xf numFmtId="0" fontId="102" fillId="0" borderId="10" xfId="0" applyFont="1" applyBorder="1"/>
    <xf numFmtId="0" fontId="98" fillId="0" borderId="89" xfId="0" applyFont="1" applyBorder="1"/>
    <xf numFmtId="0" fontId="99" fillId="0" borderId="83" xfId="0" applyFont="1" applyBorder="1" applyAlignment="1">
      <alignment horizontal="center" vertical="center"/>
    </xf>
    <xf numFmtId="0" fontId="102" fillId="0" borderId="0" xfId="0" applyFont="1" applyAlignment="1">
      <alignment vertical="center"/>
    </xf>
    <xf numFmtId="0" fontId="98" fillId="0" borderId="66" xfId="0" applyFont="1" applyBorder="1"/>
    <xf numFmtId="0" fontId="98" fillId="0" borderId="92" xfId="0" applyFont="1" applyBorder="1"/>
    <xf numFmtId="0" fontId="98" fillId="0" borderId="75" xfId="0" applyFont="1" applyBorder="1"/>
    <xf numFmtId="0" fontId="98" fillId="0" borderId="102" xfId="0" applyFont="1" applyBorder="1"/>
    <xf numFmtId="0" fontId="102" fillId="0" borderId="0" xfId="0" applyFont="1" applyAlignment="1">
      <alignment horizontal="center"/>
    </xf>
    <xf numFmtId="0" fontId="98" fillId="0" borderId="103" xfId="0" applyFont="1" applyBorder="1"/>
    <xf numFmtId="0" fontId="100" fillId="0" borderId="0" xfId="0" applyFont="1" applyAlignment="1">
      <alignment horizontal="right"/>
    </xf>
    <xf numFmtId="0" fontId="102" fillId="0" borderId="10" xfId="0" applyFont="1" applyBorder="1" applyAlignment="1">
      <alignment horizontal="center"/>
    </xf>
    <xf numFmtId="0" fontId="101" fillId="0" borderId="104" xfId="0" applyFont="1" applyBorder="1" applyAlignment="1">
      <alignment horizontal="right"/>
    </xf>
    <xf numFmtId="49" fontId="105" fillId="0" borderId="0" xfId="0" applyNumberFormat="1" applyFont="1" applyAlignment="1">
      <alignment vertical="center"/>
    </xf>
    <xf numFmtId="0" fontId="105" fillId="0" borderId="0" xfId="0" applyFont="1" applyAlignment="1">
      <alignment horizontal="center"/>
    </xf>
    <xf numFmtId="0" fontId="106" fillId="0" borderId="0" xfId="0" applyFont="1"/>
    <xf numFmtId="0" fontId="106" fillId="0" borderId="10" xfId="0" applyFont="1" applyBorder="1"/>
    <xf numFmtId="38" fontId="84" fillId="3" borderId="1" xfId="1" applyFont="1" applyFill="1" applyBorder="1" applyAlignment="1">
      <alignment horizontal="center" vertical="center" wrapText="1"/>
    </xf>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0" fontId="0" fillId="19" borderId="1" xfId="0" applyFill="1" applyBorder="1" applyAlignment="1">
      <alignment horizontal="right"/>
    </xf>
    <xf numFmtId="0" fontId="0" fillId="19" borderId="1" xfId="0" applyFill="1" applyBorder="1" applyAlignment="1">
      <alignment horizontal="center"/>
    </xf>
    <xf numFmtId="0" fontId="110" fillId="0" borderId="1" xfId="0" applyFont="1" applyBorder="1" applyAlignment="1">
      <alignment horizontal="center" vertical="center"/>
    </xf>
    <xf numFmtId="0" fontId="111" fillId="0" borderId="1" xfId="0" applyFont="1" applyBorder="1" applyAlignment="1">
      <alignment horizontal="center" vertical="center"/>
    </xf>
    <xf numFmtId="0" fontId="112" fillId="0" borderId="1" xfId="0" applyFont="1" applyBorder="1" applyAlignment="1">
      <alignment horizontal="center"/>
    </xf>
    <xf numFmtId="0" fontId="111" fillId="0" borderId="4" xfId="0" applyFont="1" applyBorder="1" applyAlignment="1">
      <alignment horizontal="center" vertical="center"/>
    </xf>
    <xf numFmtId="0" fontId="112" fillId="0" borderId="1" xfId="0" applyFont="1" applyBorder="1"/>
    <xf numFmtId="0" fontId="111" fillId="0" borderId="1" xfId="0" applyFont="1" applyBorder="1" applyAlignment="1">
      <alignment vertical="center"/>
    </xf>
    <xf numFmtId="0" fontId="112" fillId="0" borderId="0" xfId="0" applyFont="1"/>
    <xf numFmtId="0" fontId="0" fillId="15" borderId="1" xfId="0" applyFill="1" applyBorder="1"/>
    <xf numFmtId="0" fontId="82" fillId="0" borderId="1" xfId="0" applyFont="1" applyBorder="1" applyAlignment="1">
      <alignment vertical="center" shrinkToFit="1"/>
    </xf>
    <xf numFmtId="0" fontId="82" fillId="0" borderId="0" xfId="0" applyFont="1" applyAlignment="1">
      <alignment shrinkToFit="1"/>
    </xf>
    <xf numFmtId="0" fontId="0" fillId="20" borderId="1" xfId="0" applyFill="1" applyBorder="1"/>
    <xf numFmtId="0" fontId="0" fillId="18" borderId="1" xfId="0" applyFill="1" applyBorder="1"/>
    <xf numFmtId="0" fontId="0" fillId="20" borderId="12" xfId="0" applyFill="1" applyBorder="1"/>
    <xf numFmtId="0" fontId="0" fillId="0" borderId="7" xfId="0" applyBorder="1"/>
    <xf numFmtId="0" fontId="0" fillId="13" borderId="13" xfId="0" applyFill="1" applyBorder="1" applyAlignment="1">
      <alignment horizontal="center"/>
    </xf>
    <xf numFmtId="0" fontId="60" fillId="0" borderId="0" xfId="0" applyFont="1"/>
    <xf numFmtId="0" fontId="85" fillId="0" borderId="0" xfId="0" applyFont="1"/>
    <xf numFmtId="0" fontId="113" fillId="0" borderId="0" xfId="0" applyFont="1"/>
    <xf numFmtId="0" fontId="0" fillId="12" borderId="1" xfId="0" applyFill="1" applyBorder="1"/>
    <xf numFmtId="0" fontId="22" fillId="12" borderId="1" xfId="0" applyFont="1" applyFill="1" applyBorder="1"/>
    <xf numFmtId="0" fontId="82" fillId="0" borderId="1" xfId="0" applyFont="1" applyBorder="1" applyAlignment="1">
      <alignment shrinkToFit="1"/>
    </xf>
    <xf numFmtId="0" fontId="82" fillId="0" borderId="4" xfId="0" applyFont="1" applyBorder="1" applyAlignment="1">
      <alignment shrinkToFit="1"/>
    </xf>
    <xf numFmtId="0" fontId="82" fillId="0" borderId="85" xfId="0" applyFont="1" applyBorder="1" applyAlignment="1">
      <alignment shrinkToFit="1"/>
    </xf>
    <xf numFmtId="0" fontId="82" fillId="0" borderId="83" xfId="0" applyFont="1" applyBorder="1" applyAlignment="1">
      <alignment shrinkToFit="1"/>
    </xf>
    <xf numFmtId="0" fontId="82" fillId="0" borderId="45" xfId="0" applyFont="1" applyBorder="1" applyAlignment="1">
      <alignment shrinkToFit="1"/>
    </xf>
    <xf numFmtId="0" fontId="82" fillId="0" borderId="13" xfId="0" applyFont="1" applyBorder="1" applyAlignment="1">
      <alignment shrinkToFit="1"/>
    </xf>
    <xf numFmtId="0" fontId="95" fillId="0" borderId="0" xfId="0" applyFont="1" applyAlignment="1">
      <alignment vertical="center"/>
    </xf>
    <xf numFmtId="0" fontId="66" fillId="0" borderId="0" xfId="0" applyFont="1" applyAlignment="1">
      <alignment vertical="center"/>
    </xf>
    <xf numFmtId="38" fontId="0" fillId="0" borderId="0" xfId="0" applyNumberFormat="1" applyAlignment="1">
      <alignment horizontal="left" vertical="center"/>
    </xf>
    <xf numFmtId="0" fontId="110" fillId="19" borderId="1" xfId="0" applyFont="1" applyFill="1" applyBorder="1" applyAlignment="1">
      <alignment horizontal="center" vertical="center"/>
    </xf>
    <xf numFmtId="0" fontId="0" fillId="19" borderId="1" xfId="0" applyFill="1" applyBorder="1"/>
    <xf numFmtId="38" fontId="0" fillId="19" borderId="1" xfId="1" applyFont="1" applyFill="1" applyBorder="1" applyAlignment="1"/>
    <xf numFmtId="0" fontId="0" fillId="9" borderId="105" xfId="0" applyFill="1" applyBorder="1"/>
    <xf numFmtId="177" fontId="14" fillId="0" borderId="1" xfId="0" applyNumberFormat="1" applyFont="1" applyBorder="1"/>
    <xf numFmtId="0" fontId="117" fillId="0" borderId="0" xfId="0" applyFont="1"/>
    <xf numFmtId="0" fontId="62" fillId="0" borderId="0" xfId="0" applyFont="1" applyAlignment="1">
      <alignment vertical="center"/>
    </xf>
    <xf numFmtId="0" fontId="0" fillId="0" borderId="0" xfId="0" applyAlignment="1">
      <alignment horizontal="left"/>
    </xf>
    <xf numFmtId="0" fontId="122" fillId="0" borderId="0" xfId="0" applyFont="1"/>
    <xf numFmtId="0" fontId="125" fillId="0" borderId="0" xfId="0" applyFont="1" applyAlignment="1">
      <alignment horizontal="right"/>
    </xf>
    <xf numFmtId="0" fontId="124" fillId="0" borderId="0" xfId="0" applyFont="1" applyAlignment="1">
      <alignment horizontal="right"/>
    </xf>
    <xf numFmtId="0" fontId="120" fillId="0" borderId="0" xfId="0" applyFont="1" applyAlignment="1">
      <alignment horizontal="right"/>
    </xf>
    <xf numFmtId="200" fontId="0" fillId="0" borderId="1" xfId="0" applyNumberFormat="1" applyBorder="1" applyAlignment="1">
      <alignment horizontal="right"/>
    </xf>
    <xf numFmtId="200" fontId="118" fillId="0" borderId="1" xfId="0" applyNumberFormat="1" applyFont="1" applyBorder="1" applyAlignment="1">
      <alignment horizontal="right"/>
    </xf>
    <xf numFmtId="200" fontId="22" fillId="0" borderId="1" xfId="0" applyNumberFormat="1" applyFont="1" applyBorder="1" applyAlignment="1">
      <alignment horizontal="right"/>
    </xf>
    <xf numFmtId="0" fontId="76" fillId="0" borderId="1" xfId="0" applyFont="1" applyBorder="1" applyAlignment="1">
      <alignment horizontal="right"/>
    </xf>
    <xf numFmtId="0" fontId="0" fillId="0" borderId="0" xfId="0" applyAlignment="1">
      <alignment horizontal="right"/>
    </xf>
    <xf numFmtId="0" fontId="0" fillId="0" borderId="0" xfId="0" quotePrefix="1"/>
    <xf numFmtId="0" fontId="126" fillId="0" borderId="0" xfId="3" applyFont="1" applyAlignment="1">
      <alignment vertical="center" wrapText="1"/>
    </xf>
    <xf numFmtId="0" fontId="75" fillId="0" borderId="0" xfId="0" applyFont="1"/>
    <xf numFmtId="56" fontId="0" fillId="0" borderId="71" xfId="0" applyNumberFormat="1" applyBorder="1" applyAlignment="1">
      <alignment vertical="center"/>
    </xf>
    <xf numFmtId="0" fontId="0" fillId="0" borderId="12" xfId="0" applyBorder="1" applyAlignment="1">
      <alignment vertical="center"/>
    </xf>
    <xf numFmtId="49" fontId="0" fillId="0" borderId="4" xfId="0" applyNumberFormat="1" applyBorder="1" applyAlignment="1">
      <alignment horizontal="right" vertical="center"/>
    </xf>
    <xf numFmtId="0" fontId="67" fillId="0" borderId="0" xfId="0" applyFont="1" applyAlignment="1">
      <alignment horizontal="right"/>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23" fillId="5" borderId="36" xfId="3" applyFont="1" applyFill="1" applyBorder="1" applyAlignment="1">
      <alignment horizontal="center" vertical="center"/>
    </xf>
    <xf numFmtId="200" fontId="14" fillId="0" borderId="1" xfId="0" applyNumberFormat="1" applyFont="1" applyBorder="1" applyAlignment="1">
      <alignment horizontal="right"/>
    </xf>
    <xf numFmtId="0" fontId="14" fillId="0" borderId="1" xfId="0" applyFont="1" applyBorder="1" applyAlignment="1">
      <alignment horizontal="right"/>
    </xf>
    <xf numFmtId="38" fontId="14" fillId="0" borderId="1" xfId="0" applyNumberFormat="1" applyFont="1" applyBorder="1" applyAlignment="1">
      <alignment horizontal="right" vertical="center"/>
    </xf>
    <xf numFmtId="0" fontId="14" fillId="0" borderId="1" xfId="0" applyFont="1" applyBorder="1" applyAlignment="1">
      <alignment horizontal="right" vertical="center"/>
    </xf>
    <xf numFmtId="0" fontId="76" fillId="0" borderId="1" xfId="0" applyFont="1" applyBorder="1"/>
    <xf numFmtId="0" fontId="8" fillId="0" borderId="0" xfId="1" applyNumberFormat="1" applyFont="1" applyFill="1">
      <alignment vertical="center"/>
    </xf>
    <xf numFmtId="0" fontId="8" fillId="3" borderId="1" xfId="1" applyNumberFormat="1" applyFont="1" applyFill="1" applyBorder="1" applyAlignment="1">
      <alignment horizontal="center" vertical="center" wrapText="1"/>
    </xf>
    <xf numFmtId="0" fontId="75" fillId="0" borderId="1" xfId="0" applyFont="1" applyBorder="1"/>
    <xf numFmtId="0" fontId="0" fillId="7" borderId="1" xfId="0" applyFill="1" applyBorder="1"/>
    <xf numFmtId="201" fontId="0" fillId="0" borderId="1" xfId="0" applyNumberFormat="1" applyBorder="1" applyAlignment="1">
      <alignment horizontal="center"/>
    </xf>
    <xf numFmtId="202" fontId="0" fillId="0" borderId="1" xfId="0" applyNumberFormat="1" applyBorder="1" applyAlignment="1">
      <alignment horizontal="center"/>
    </xf>
    <xf numFmtId="203" fontId="0" fillId="0" borderId="1" xfId="0" applyNumberFormat="1" applyBorder="1" applyAlignment="1">
      <alignment horizontal="center"/>
    </xf>
    <xf numFmtId="204" fontId="0" fillId="0" borderId="0" xfId="0" applyNumberFormat="1"/>
    <xf numFmtId="0" fontId="15" fillId="0" borderId="1" xfId="2" applyFont="1" applyBorder="1" applyAlignment="1">
      <alignment horizontal="center" vertical="center" wrapText="1"/>
    </xf>
    <xf numFmtId="0" fontId="8" fillId="0" borderId="0" xfId="3" applyAlignment="1">
      <alignment vertical="top"/>
    </xf>
    <xf numFmtId="0" fontId="8" fillId="0" borderId="0" xfId="3" applyAlignment="1">
      <alignment horizontal="left" vertical="center"/>
    </xf>
    <xf numFmtId="0" fontId="18" fillId="0" borderId="0" xfId="3" applyFont="1" applyAlignment="1">
      <alignment horizontal="left" vertical="center"/>
    </xf>
    <xf numFmtId="0" fontId="8" fillId="0" borderId="5" xfId="3" applyBorder="1" applyAlignment="1">
      <alignment vertical="center"/>
    </xf>
    <xf numFmtId="0" fontId="8" fillId="0" borderId="2" xfId="3" applyBorder="1" applyAlignment="1">
      <alignment horizontal="left" vertical="top"/>
    </xf>
    <xf numFmtId="0" fontId="0" fillId="9" borderId="1" xfId="0" applyFill="1" applyBorder="1"/>
    <xf numFmtId="0" fontId="118" fillId="0" borderId="1" xfId="0" applyFont="1" applyBorder="1" applyAlignment="1">
      <alignment horizontal="right"/>
    </xf>
    <xf numFmtId="0" fontId="0" fillId="0" borderId="17" xfId="0" applyBorder="1"/>
    <xf numFmtId="0" fontId="110" fillId="19" borderId="1" xfId="0" applyFont="1" applyFill="1" applyBorder="1" applyAlignment="1">
      <alignment vertical="center"/>
    </xf>
    <xf numFmtId="0" fontId="0" fillId="0" borderId="16" xfId="0" applyBorder="1" applyAlignment="1">
      <alignment horizontal="center"/>
    </xf>
    <xf numFmtId="49" fontId="67" fillId="6" borderId="1" xfId="0" applyNumberFormat="1" applyFont="1" applyFill="1" applyBorder="1" applyAlignment="1">
      <alignment horizontal="center" vertical="center"/>
    </xf>
    <xf numFmtId="0" fontId="76" fillId="0" borderId="1" xfId="0" applyFont="1" applyBorder="1" applyAlignment="1">
      <alignment horizontal="right" vertical="center"/>
    </xf>
    <xf numFmtId="3" fontId="0" fillId="0" borderId="0" xfId="0" applyNumberFormat="1"/>
    <xf numFmtId="0" fontId="79" fillId="0" borderId="0" xfId="3" applyFont="1" applyAlignment="1">
      <alignment vertical="center" shrinkToFit="1"/>
    </xf>
    <xf numFmtId="0" fontId="79" fillId="0" borderId="0" xfId="3" applyFont="1" applyAlignment="1">
      <alignment horizontal="left" vertical="center"/>
    </xf>
    <xf numFmtId="0" fontId="8" fillId="0" borderId="17" xfId="3" applyBorder="1" applyAlignment="1">
      <alignment vertical="center"/>
    </xf>
    <xf numFmtId="38" fontId="0" fillId="0" borderId="0" xfId="1" applyFont="1" applyAlignment="1"/>
    <xf numFmtId="38" fontId="8" fillId="0" borderId="0" xfId="1" applyFont="1" applyAlignment="1">
      <alignment horizontal="right" vertical="center"/>
    </xf>
    <xf numFmtId="38" fontId="8" fillId="0" borderId="0" xfId="1" applyFont="1" applyAlignment="1">
      <alignment vertical="center"/>
    </xf>
    <xf numFmtId="0" fontId="8" fillId="6" borderId="6" xfId="3" applyFill="1" applyBorder="1" applyAlignment="1">
      <alignment horizontal="center" vertical="center"/>
    </xf>
    <xf numFmtId="0" fontId="8" fillId="6" borderId="8" xfId="3" applyFill="1" applyBorder="1" applyAlignment="1">
      <alignment horizontal="center" vertical="center"/>
    </xf>
    <xf numFmtId="0" fontId="0" fillId="0" borderId="4" xfId="0" applyBorder="1" applyAlignment="1">
      <alignment horizontal="center" shrinkToFit="1"/>
    </xf>
    <xf numFmtId="0" fontId="8" fillId="6" borderId="0" xfId="3" applyFill="1" applyAlignment="1">
      <alignment horizontal="center" vertical="center"/>
    </xf>
    <xf numFmtId="0" fontId="8" fillId="0" borderId="6" xfId="3" applyBorder="1" applyAlignment="1">
      <alignment vertical="center"/>
    </xf>
    <xf numFmtId="0" fontId="8" fillId="0" borderId="45" xfId="3" applyBorder="1" applyAlignment="1">
      <alignment horizontal="center" vertical="center"/>
    </xf>
    <xf numFmtId="0" fontId="8" fillId="14" borderId="1" xfId="0" applyFont="1" applyFill="1" applyBorder="1" applyAlignment="1">
      <alignment vertical="center"/>
    </xf>
    <xf numFmtId="0" fontId="14" fillId="14" borderId="1" xfId="0" applyFont="1" applyFill="1" applyBorder="1" applyAlignment="1">
      <alignment horizontal="center" vertical="center"/>
    </xf>
    <xf numFmtId="0" fontId="67" fillId="0" borderId="0" xfId="0" applyFont="1"/>
    <xf numFmtId="0" fontId="67" fillId="0" borderId="0" xfId="0" applyFont="1" applyAlignment="1">
      <alignment shrinkToFit="1"/>
    </xf>
    <xf numFmtId="0" fontId="8" fillId="0" borderId="0" xfId="0" applyFont="1" applyAlignment="1">
      <alignment horizontal="left" vertical="center" shrinkToFit="1"/>
    </xf>
    <xf numFmtId="0" fontId="67" fillId="0" borderId="0" xfId="0" applyFont="1" applyAlignment="1">
      <alignment horizontal="left" vertical="center" shrinkToFit="1"/>
    </xf>
    <xf numFmtId="179" fontId="8" fillId="2" borderId="1" xfId="2" applyNumberFormat="1" applyFill="1" applyBorder="1" applyAlignment="1">
      <alignment horizontal="center" vertical="center" shrinkToFit="1"/>
    </xf>
    <xf numFmtId="0" fontId="67" fillId="0" borderId="1" xfId="0" applyFont="1" applyBorder="1" applyAlignment="1">
      <alignment horizontal="center"/>
    </xf>
    <xf numFmtId="177" fontId="67" fillId="0" borderId="1" xfId="0" applyNumberFormat="1" applyFont="1" applyBorder="1"/>
    <xf numFmtId="38" fontId="67" fillId="0" borderId="1" xfId="1" applyFont="1" applyBorder="1" applyAlignment="1"/>
    <xf numFmtId="49" fontId="67" fillId="0" borderId="1" xfId="0" applyNumberFormat="1" applyFont="1" applyBorder="1" applyAlignment="1">
      <alignment horizontal="right"/>
    </xf>
    <xf numFmtId="0" fontId="67" fillId="0" borderId="1" xfId="0" applyFont="1" applyBorder="1" applyAlignment="1">
      <alignment horizontal="right"/>
    </xf>
    <xf numFmtId="20" fontId="67" fillId="0" borderId="1" xfId="0" applyNumberFormat="1" applyFont="1" applyBorder="1"/>
    <xf numFmtId="0" fontId="14" fillId="0" borderId="1" xfId="0" applyFont="1" applyBorder="1" applyAlignment="1">
      <alignment horizontal="center"/>
    </xf>
    <xf numFmtId="0" fontId="70" fillId="0" borderId="0" xfId="0" applyFont="1" applyAlignment="1">
      <alignment horizontal="center"/>
    </xf>
    <xf numFmtId="49" fontId="0" fillId="0" borderId="13" xfId="0" applyNumberFormat="1" applyBorder="1"/>
    <xf numFmtId="0" fontId="67" fillId="0" borderId="0" xfId="0" applyFont="1" applyAlignment="1">
      <alignment horizontal="center"/>
    </xf>
    <xf numFmtId="177" fontId="67" fillId="0" borderId="0" xfId="0" applyNumberFormat="1" applyFont="1"/>
    <xf numFmtId="38" fontId="67" fillId="0" borderId="0" xfId="1" applyFont="1" applyBorder="1" applyAlignment="1"/>
    <xf numFmtId="49" fontId="67" fillId="0" borderId="0" xfId="0" applyNumberFormat="1" applyFont="1" applyAlignment="1">
      <alignment horizontal="right"/>
    </xf>
    <xf numFmtId="20" fontId="67" fillId="0" borderId="0" xfId="0" applyNumberFormat="1" applyFont="1"/>
    <xf numFmtId="0" fontId="14" fillId="0" borderId="0" xfId="0" applyFont="1" applyAlignment="1">
      <alignment horizontal="center"/>
    </xf>
    <xf numFmtId="196" fontId="14" fillId="0" borderId="0" xfId="0" applyNumberFormat="1" applyFont="1" applyAlignment="1">
      <alignment horizontal="left" shrinkToFit="1"/>
    </xf>
    <xf numFmtId="196" fontId="14" fillId="0" borderId="1" xfId="0" applyNumberFormat="1" applyFont="1" applyBorder="1" applyAlignment="1">
      <alignment horizontal="left" shrinkToFit="1"/>
    </xf>
    <xf numFmtId="0" fontId="0" fillId="0" borderId="0" xfId="0" applyAlignment="1">
      <alignment horizontal="left" shrinkToFit="1"/>
    </xf>
    <xf numFmtId="177" fontId="0" fillId="0" borderId="1" xfId="0" applyNumberFormat="1" applyBorder="1" applyAlignment="1">
      <alignment horizontal="right"/>
    </xf>
    <xf numFmtId="0" fontId="0" fillId="14" borderId="1" xfId="0" applyFill="1" applyBorder="1"/>
    <xf numFmtId="0" fontId="131" fillId="0" borderId="1" xfId="0" quotePrefix="1" applyFont="1" applyBorder="1"/>
    <xf numFmtId="0" fontId="0" fillId="0" borderId="1" xfId="0" quotePrefix="1" applyBorder="1" applyAlignment="1">
      <alignment vertical="center" shrinkToFit="1"/>
    </xf>
    <xf numFmtId="177" fontId="8" fillId="0" borderId="5" xfId="0" applyNumberFormat="1" applyFont="1" applyBorder="1" applyAlignment="1">
      <alignment vertical="center"/>
    </xf>
    <xf numFmtId="177" fontId="0" fillId="0" borderId="2" xfId="0" applyNumberFormat="1" applyBorder="1"/>
    <xf numFmtId="177" fontId="0" fillId="0" borderId="3" xfId="0" applyNumberFormat="1" applyBorder="1"/>
    <xf numFmtId="38" fontId="8" fillId="0" borderId="5" xfId="0" applyNumberFormat="1" applyFont="1" applyBorder="1" applyAlignment="1">
      <alignment vertical="center"/>
    </xf>
    <xf numFmtId="177" fontId="0" fillId="0" borderId="5" xfId="0" applyNumberFormat="1" applyBorder="1"/>
    <xf numFmtId="0" fontId="104" fillId="0" borderId="106" xfId="0" applyFont="1" applyBorder="1"/>
    <xf numFmtId="0" fontId="104" fillId="0" borderId="107" xfId="0" applyFont="1" applyBorder="1"/>
    <xf numFmtId="200" fontId="76" fillId="0" borderId="1" xfId="0" applyNumberFormat="1" applyFont="1" applyBorder="1" applyAlignment="1">
      <alignment horizontal="right"/>
    </xf>
    <xf numFmtId="49" fontId="0" fillId="8" borderId="1" xfId="0" applyNumberFormat="1" applyFill="1" applyBorder="1" applyAlignment="1">
      <alignment horizontal="center"/>
    </xf>
    <xf numFmtId="177" fontId="67" fillId="0" borderId="0" xfId="0" applyNumberFormat="1" applyFont="1" applyAlignment="1">
      <alignment horizontal="right"/>
    </xf>
    <xf numFmtId="177" fontId="67" fillId="0" borderId="1" xfId="0" applyNumberFormat="1" applyFont="1" applyBorder="1" applyAlignment="1">
      <alignment horizontal="right"/>
    </xf>
    <xf numFmtId="177" fontId="0" fillId="0" borderId="0" xfId="0" applyNumberFormat="1" applyAlignment="1">
      <alignment horizontal="right"/>
    </xf>
    <xf numFmtId="205" fontId="8" fillId="0" borderId="1" xfId="0" applyNumberFormat="1" applyFont="1" applyBorder="1" applyAlignment="1">
      <alignment vertical="center"/>
    </xf>
    <xf numFmtId="0" fontId="17" fillId="0" borderId="0" xfId="0" applyFont="1" applyAlignment="1">
      <alignment horizontal="center" vertical="center"/>
    </xf>
    <xf numFmtId="0" fontId="17" fillId="0" borderId="1" xfId="3" applyFont="1" applyBorder="1" applyAlignment="1">
      <alignment horizontal="right" vertical="center"/>
    </xf>
    <xf numFmtId="0" fontId="8" fillId="2" borderId="2" xfId="0" applyFont="1" applyFill="1" applyBorder="1" applyAlignment="1">
      <alignment vertical="center"/>
    </xf>
    <xf numFmtId="0" fontId="14" fillId="0" borderId="5" xfId="0" applyFont="1" applyBorder="1" applyAlignment="1">
      <alignment vertical="center"/>
    </xf>
    <xf numFmtId="0" fontId="8" fillId="6" borderId="5" xfId="0" applyFont="1" applyFill="1" applyBorder="1" applyAlignment="1">
      <alignment horizontal="center" vertical="center"/>
    </xf>
    <xf numFmtId="0" fontId="68" fillId="6" borderId="5" xfId="0" applyFont="1" applyFill="1" applyBorder="1" applyAlignment="1">
      <alignment shrinkToFit="1"/>
    </xf>
    <xf numFmtId="0" fontId="8" fillId="6" borderId="5" xfId="0" applyFont="1" applyFill="1" applyBorder="1" applyAlignment="1">
      <alignment vertical="center"/>
    </xf>
    <xf numFmtId="0" fontId="0" fillId="6" borderId="5" xfId="0" applyFill="1" applyBorder="1"/>
    <xf numFmtId="177" fontId="0" fillId="6" borderId="5" xfId="0" applyNumberFormat="1" applyFill="1" applyBorder="1"/>
    <xf numFmtId="177" fontId="0" fillId="6" borderId="5" xfId="0" applyNumberFormat="1" applyFill="1" applyBorder="1" applyAlignment="1">
      <alignment horizontal="right" vertical="center"/>
    </xf>
    <xf numFmtId="177" fontId="8" fillId="6" borderId="5" xfId="0" applyNumberFormat="1" applyFont="1" applyFill="1" applyBorder="1" applyAlignment="1">
      <alignment vertical="center"/>
    </xf>
    <xf numFmtId="49" fontId="0" fillId="6" borderId="5" xfId="0" applyNumberFormat="1" applyFill="1" applyBorder="1" applyAlignment="1">
      <alignment horizontal="right" vertical="center"/>
    </xf>
    <xf numFmtId="20" fontId="8" fillId="6" borderId="5" xfId="0" applyNumberFormat="1" applyFont="1" applyFill="1" applyBorder="1" applyAlignment="1">
      <alignment vertical="center"/>
    </xf>
    <xf numFmtId="20" fontId="8" fillId="6" borderId="5" xfId="0" applyNumberFormat="1" applyFont="1" applyFill="1" applyBorder="1" applyAlignment="1">
      <alignment horizontal="right" vertical="center"/>
    </xf>
    <xf numFmtId="0" fontId="0" fillId="6" borderId="5" xfId="0" applyFill="1" applyBorder="1" applyAlignment="1">
      <alignment horizontal="center"/>
    </xf>
    <xf numFmtId="0" fontId="14" fillId="0" borderId="1" xfId="0" applyFont="1" applyBorder="1" applyAlignment="1">
      <alignment horizontal="left"/>
    </xf>
    <xf numFmtId="0" fontId="73" fillId="0" borderId="1" xfId="0" applyFont="1" applyBorder="1" applyAlignment="1">
      <alignment horizontal="right"/>
    </xf>
    <xf numFmtId="0" fontId="8" fillId="6" borderId="1" xfId="3" applyFill="1" applyBorder="1" applyAlignment="1">
      <alignment horizontal="center" vertical="center"/>
    </xf>
    <xf numFmtId="0" fontId="0" fillId="0" borderId="0" xfId="0" applyAlignment="1">
      <alignment horizontal="right" vertical="center"/>
    </xf>
    <xf numFmtId="0" fontId="76" fillId="0" borderId="0" xfId="0" applyFont="1" applyAlignment="1">
      <alignment horizontal="right"/>
    </xf>
    <xf numFmtId="0" fontId="76" fillId="0" borderId="0" xfId="0" applyFont="1"/>
    <xf numFmtId="0" fontId="118" fillId="0" borderId="0" xfId="0" applyFont="1"/>
    <xf numFmtId="200" fontId="118" fillId="0" borderId="0" xfId="0" applyNumberFormat="1" applyFont="1" applyAlignment="1">
      <alignment vertical="center"/>
    </xf>
    <xf numFmtId="0" fontId="118" fillId="0" borderId="0" xfId="0" applyFont="1" applyAlignment="1">
      <alignment vertical="center"/>
    </xf>
    <xf numFmtId="0" fontId="76" fillId="0" borderId="0" xfId="0" applyFont="1" applyAlignment="1">
      <alignment vertical="center"/>
    </xf>
    <xf numFmtId="0" fontId="75" fillId="0" borderId="0" xfId="0" applyFont="1" applyAlignment="1">
      <alignment horizontal="left" vertical="center"/>
    </xf>
    <xf numFmtId="0" fontId="76" fillId="0" borderId="0" xfId="0" applyFont="1" applyAlignment="1">
      <alignment horizontal="right" vertical="center"/>
    </xf>
    <xf numFmtId="38" fontId="118" fillId="0" borderId="0" xfId="0" applyNumberFormat="1" applyFont="1" applyAlignment="1">
      <alignment horizontal="right" vertical="center"/>
    </xf>
    <xf numFmtId="38" fontId="118" fillId="0" borderId="0" xfId="0" applyNumberFormat="1" applyFont="1" applyAlignment="1">
      <alignment horizontal="left" vertical="center"/>
    </xf>
    <xf numFmtId="0" fontId="0" fillId="0" borderId="3" xfId="0" applyBorder="1"/>
    <xf numFmtId="0" fontId="132" fillId="0" borderId="0" xfId="0" applyFont="1" applyAlignment="1">
      <alignment horizontal="left"/>
    </xf>
    <xf numFmtId="0" fontId="0" fillId="0" borderId="1" xfId="0" applyBorder="1" applyAlignment="1">
      <alignment horizontal="left" shrinkToFit="1"/>
    </xf>
    <xf numFmtId="177" fontId="0" fillId="21" borderId="1" xfId="0" applyNumberFormat="1" applyFill="1" applyBorder="1"/>
    <xf numFmtId="38" fontId="0" fillId="21" borderId="1" xfId="1" applyFont="1" applyFill="1" applyBorder="1" applyAlignment="1"/>
    <xf numFmtId="0" fontId="134" fillId="0" borderId="1" xfId="0" applyFont="1" applyBorder="1" applyAlignment="1">
      <alignment horizontal="center"/>
    </xf>
    <xf numFmtId="0" fontId="67" fillId="5" borderId="1" xfId="0" applyFont="1" applyFill="1" applyBorder="1"/>
    <xf numFmtId="177" fontId="67" fillId="21" borderId="1" xfId="0" applyNumberFormat="1" applyFont="1" applyFill="1" applyBorder="1"/>
    <xf numFmtId="38" fontId="67" fillId="21" borderId="1" xfId="1" applyFont="1" applyFill="1" applyBorder="1" applyAlignment="1"/>
    <xf numFmtId="49" fontId="67" fillId="8" borderId="1" xfId="0" applyNumberFormat="1" applyFont="1" applyFill="1" applyBorder="1" applyAlignment="1">
      <alignment horizontal="center"/>
    </xf>
    <xf numFmtId="0" fontId="74" fillId="22" borderId="1" xfId="0" applyFont="1" applyFill="1" applyBorder="1" applyAlignment="1">
      <alignment horizontal="center"/>
    </xf>
    <xf numFmtId="177" fontId="67" fillId="5" borderId="1" xfId="0" applyNumberFormat="1" applyFont="1" applyFill="1" applyBorder="1"/>
    <xf numFmtId="38" fontId="67" fillId="5" borderId="1" xfId="1" applyFont="1" applyFill="1" applyBorder="1" applyAlignment="1"/>
    <xf numFmtId="0" fontId="67" fillId="8" borderId="1" xfId="0" applyFont="1" applyFill="1" applyBorder="1" applyAlignment="1">
      <alignment horizontal="center"/>
    </xf>
    <xf numFmtId="0" fontId="118" fillId="0" borderId="1" xfId="0" applyFont="1" applyBorder="1" applyAlignment="1">
      <alignment horizontal="center"/>
    </xf>
    <xf numFmtId="14" fontId="67" fillId="0" borderId="1" xfId="0" applyNumberFormat="1" applyFont="1" applyBorder="1" applyAlignment="1">
      <alignment horizontal="right"/>
    </xf>
    <xf numFmtId="20" fontId="0" fillId="0" borderId="1" xfId="0" applyNumberFormat="1" applyBorder="1" applyAlignment="1">
      <alignment wrapText="1"/>
    </xf>
    <xf numFmtId="0" fontId="67" fillId="23" borderId="1" xfId="0" applyFont="1" applyFill="1" applyBorder="1"/>
    <xf numFmtId="177" fontId="133" fillId="0" borderId="1" xfId="0" applyNumberFormat="1" applyFont="1" applyBorder="1"/>
    <xf numFmtId="0" fontId="135" fillId="0" borderId="1" xfId="0" applyFont="1" applyBorder="1" applyAlignment="1">
      <alignment horizontal="center"/>
    </xf>
    <xf numFmtId="0" fontId="133" fillId="0" borderId="1" xfId="0" applyFont="1" applyBorder="1" applyAlignment="1">
      <alignment horizontal="center"/>
    </xf>
    <xf numFmtId="0" fontId="8" fillId="0" borderId="0" xfId="0" applyFont="1" applyAlignment="1">
      <alignment horizontal="right" vertical="center"/>
    </xf>
    <xf numFmtId="0" fontId="76" fillId="0" borderId="1" xfId="0" applyFont="1" applyBorder="1" applyAlignment="1">
      <alignment horizontal="center"/>
    </xf>
    <xf numFmtId="0" fontId="67" fillId="0" borderId="1" xfId="0" quotePrefix="1" applyFont="1" applyBorder="1" applyAlignment="1">
      <alignment shrinkToFit="1"/>
    </xf>
    <xf numFmtId="177" fontId="136" fillId="0" borderId="1" xfId="0" applyNumberFormat="1" applyFont="1" applyBorder="1"/>
    <xf numFmtId="177" fontId="76" fillId="0" borderId="1" xfId="0" applyNumberFormat="1" applyFont="1" applyBorder="1"/>
    <xf numFmtId="0" fontId="137" fillId="0" borderId="1" xfId="0" applyFont="1" applyBorder="1" applyAlignment="1">
      <alignment horizontal="center"/>
    </xf>
    <xf numFmtId="177" fontId="137" fillId="0" borderId="1" xfId="0" applyNumberFormat="1" applyFont="1" applyBorder="1"/>
    <xf numFmtId="0" fontId="22" fillId="0" borderId="1" xfId="0" applyFont="1" applyBorder="1" applyAlignment="1">
      <alignment horizontal="right" vertical="center"/>
    </xf>
    <xf numFmtId="0" fontId="67" fillId="15" borderId="1" xfId="0" applyFont="1" applyFill="1" applyBorder="1"/>
    <xf numFmtId="0" fontId="121" fillId="0" borderId="0" xfId="0" applyFont="1" applyAlignment="1">
      <alignment horizontal="right" wrapText="1"/>
    </xf>
    <xf numFmtId="49" fontId="67" fillId="5" borderId="1" xfId="0" applyNumberFormat="1" applyFont="1" applyFill="1" applyBorder="1" applyAlignment="1">
      <alignment horizontal="right"/>
    </xf>
    <xf numFmtId="38" fontId="67" fillId="6" borderId="1" xfId="1" applyFont="1" applyFill="1" applyBorder="1" applyAlignment="1"/>
    <xf numFmtId="49" fontId="67" fillId="6" borderId="1" xfId="0" applyNumberFormat="1" applyFont="1" applyFill="1" applyBorder="1" applyAlignment="1">
      <alignment horizontal="right"/>
    </xf>
    <xf numFmtId="0" fontId="67" fillId="6" borderId="1" xfId="0" applyFont="1" applyFill="1" applyBorder="1" applyAlignment="1">
      <alignment horizontal="right"/>
    </xf>
    <xf numFmtId="20" fontId="67" fillId="6" borderId="1" xfId="0" applyNumberFormat="1" applyFont="1" applyFill="1" applyBorder="1"/>
    <xf numFmtId="0" fontId="74" fillId="6" borderId="1" xfId="0" applyFont="1" applyFill="1" applyBorder="1" applyAlignment="1">
      <alignment horizontal="center"/>
    </xf>
    <xf numFmtId="14" fontId="67" fillId="6" borderId="1" xfId="0" applyNumberFormat="1" applyFont="1" applyFill="1" applyBorder="1" applyAlignment="1">
      <alignment horizontal="right"/>
    </xf>
    <xf numFmtId="0" fontId="67" fillId="6" borderId="1" xfId="0" applyFont="1" applyFill="1" applyBorder="1"/>
    <xf numFmtId="0" fontId="67" fillId="6" borderId="1" xfId="0" applyFont="1" applyFill="1" applyBorder="1" applyAlignment="1">
      <alignment shrinkToFit="1"/>
    </xf>
    <xf numFmtId="177" fontId="67" fillId="6" borderId="1" xfId="0" applyNumberFormat="1" applyFont="1" applyFill="1" applyBorder="1"/>
    <xf numFmtId="177" fontId="67" fillId="6" borderId="1" xfId="0" applyNumberFormat="1" applyFont="1" applyFill="1" applyBorder="1" applyAlignment="1">
      <alignment horizontal="right"/>
    </xf>
    <xf numFmtId="0" fontId="140" fillId="0" borderId="0" xfId="3" applyFont="1" applyAlignment="1">
      <alignment vertical="center"/>
    </xf>
    <xf numFmtId="0" fontId="140" fillId="0" borderId="0" xfId="3" applyFont="1" applyAlignment="1">
      <alignment vertical="center" shrinkToFit="1"/>
    </xf>
    <xf numFmtId="0" fontId="140" fillId="0" borderId="0" xfId="3" applyFont="1" applyAlignment="1">
      <alignment horizontal="left" vertical="center"/>
    </xf>
    <xf numFmtId="0" fontId="141" fillId="0" borderId="0" xfId="0" applyFont="1"/>
    <xf numFmtId="177" fontId="133" fillId="6" borderId="1" xfId="0" applyNumberFormat="1" applyFont="1" applyFill="1" applyBorder="1"/>
    <xf numFmtId="49" fontId="0" fillId="0" borderId="0" xfId="0" applyNumberFormat="1" applyAlignment="1">
      <alignment horizontal="center"/>
    </xf>
    <xf numFmtId="0" fontId="67" fillId="6" borderId="1" xfId="0" applyFont="1" applyFill="1" applyBorder="1" applyAlignment="1">
      <alignment horizontal="center"/>
    </xf>
    <xf numFmtId="0" fontId="37" fillId="0" borderId="1" xfId="0" applyFont="1" applyBorder="1"/>
    <xf numFmtId="200" fontId="0" fillId="0" borderId="0" xfId="0" applyNumberFormat="1" applyAlignment="1">
      <alignment horizontal="right"/>
    </xf>
    <xf numFmtId="200" fontId="22" fillId="0" borderId="0" xfId="0" applyNumberFormat="1" applyFont="1" applyAlignment="1">
      <alignment horizontal="right"/>
    </xf>
    <xf numFmtId="200" fontId="14" fillId="0" borderId="0" xfId="0" applyNumberFormat="1" applyFont="1" applyAlignment="1">
      <alignment horizontal="right"/>
    </xf>
    <xf numFmtId="0" fontId="99" fillId="0" borderId="10" xfId="0" applyFont="1" applyBorder="1" applyAlignment="1">
      <alignment horizontal="center" vertical="center"/>
    </xf>
    <xf numFmtId="0" fontId="99" fillId="0" borderId="11" xfId="0" applyFont="1" applyBorder="1" applyAlignment="1">
      <alignment horizontal="center" vertical="center"/>
    </xf>
    <xf numFmtId="0" fontId="99" fillId="0" borderId="13" xfId="0" applyFont="1" applyBorder="1" applyAlignment="1">
      <alignment horizontal="center" vertical="center"/>
    </xf>
    <xf numFmtId="0" fontId="99" fillId="0" borderId="9" xfId="0" applyFont="1" applyBorder="1" applyAlignment="1">
      <alignment horizontal="center" vertical="center"/>
    </xf>
    <xf numFmtId="0" fontId="98" fillId="0" borderId="5" xfId="0" applyFont="1" applyBorder="1" applyAlignment="1">
      <alignment horizontal="center"/>
    </xf>
    <xf numFmtId="0" fontId="98" fillId="0" borderId="3" xfId="0" applyFont="1" applyBorder="1" applyAlignment="1">
      <alignment horizontal="center"/>
    </xf>
    <xf numFmtId="0" fontId="98" fillId="0" borderId="1" xfId="0" applyFont="1" applyBorder="1" applyAlignment="1">
      <alignment horizontal="center"/>
    </xf>
    <xf numFmtId="0" fontId="98" fillId="0" borderId="1" xfId="0" applyFont="1" applyBorder="1" applyAlignment="1">
      <alignment horizontal="center" shrinkToFit="1"/>
    </xf>
    <xf numFmtId="0" fontId="98" fillId="0" borderId="2" xfId="0" applyFont="1" applyBorder="1" applyAlignment="1">
      <alignment horizontal="center" wrapText="1" shrinkToFit="1"/>
    </xf>
    <xf numFmtId="0" fontId="98" fillId="0" borderId="5" xfId="0" applyFont="1" applyBorder="1" applyAlignment="1">
      <alignment horizontal="center" shrinkToFit="1"/>
    </xf>
    <xf numFmtId="0" fontId="98" fillId="0" borderId="3" xfId="0" applyFont="1" applyBorder="1" applyAlignment="1">
      <alignment horizontal="center" shrinkToFit="1"/>
    </xf>
    <xf numFmtId="49" fontId="98" fillId="0" borderId="5" xfId="0" applyNumberFormat="1" applyFont="1" applyBorder="1" applyAlignment="1">
      <alignment horizontal="center" shrinkToFit="1"/>
    </xf>
    <xf numFmtId="0" fontId="98" fillId="0" borderId="2" xfId="0" applyFont="1" applyBorder="1" applyAlignment="1">
      <alignment horizontal="center" shrinkToFit="1"/>
    </xf>
    <xf numFmtId="0" fontId="98" fillId="0" borderId="5" xfId="0" applyFont="1" applyBorder="1" applyAlignment="1">
      <alignment horizontal="center" vertical="center"/>
    </xf>
    <xf numFmtId="0" fontId="98" fillId="0" borderId="3" xfId="0" applyFont="1" applyBorder="1" applyAlignment="1">
      <alignment horizontal="center" vertical="center"/>
    </xf>
    <xf numFmtId="0" fontId="98" fillId="0" borderId="1" xfId="0" applyFont="1" applyBorder="1" applyAlignment="1">
      <alignment horizontal="center" vertical="center"/>
    </xf>
    <xf numFmtId="0" fontId="98" fillId="0" borderId="1" xfId="0" applyFont="1" applyBorder="1" applyAlignment="1">
      <alignment horizontal="center" vertical="center" shrinkToFit="1"/>
    </xf>
    <xf numFmtId="0" fontId="98" fillId="0" borderId="2" xfId="0" applyFont="1" applyBorder="1" applyAlignment="1">
      <alignment horizontal="center" vertical="center" shrinkToFit="1"/>
    </xf>
    <xf numFmtId="0" fontId="98" fillId="0" borderId="5" xfId="0" applyFont="1" applyBorder="1" applyAlignment="1">
      <alignment horizontal="center" vertical="center" shrinkToFit="1"/>
    </xf>
    <xf numFmtId="0" fontId="98" fillId="0" borderId="3" xfId="0" applyFont="1" applyBorder="1" applyAlignment="1">
      <alignment horizontal="center" vertical="center" shrinkToFit="1"/>
    </xf>
    <xf numFmtId="0" fontId="98" fillId="0" borderId="78" xfId="0" applyFont="1" applyBorder="1" applyAlignment="1">
      <alignment horizontal="center" vertical="center"/>
    </xf>
    <xf numFmtId="0" fontId="98" fillId="0" borderId="79" xfId="0" applyFont="1" applyBorder="1" applyAlignment="1">
      <alignment horizontal="center" vertical="center"/>
    </xf>
    <xf numFmtId="0" fontId="98" fillId="0" borderId="46" xfId="0" applyFont="1" applyBorder="1" applyAlignment="1">
      <alignment horizontal="center" vertical="center"/>
    </xf>
    <xf numFmtId="0" fontId="98" fillId="0" borderId="46" xfId="0" applyFont="1" applyBorder="1" applyAlignment="1">
      <alignment horizontal="center" vertical="center" shrinkToFit="1"/>
    </xf>
    <xf numFmtId="0" fontId="98" fillId="0" borderId="77" xfId="0" applyFont="1" applyBorder="1" applyAlignment="1">
      <alignment horizontal="center" vertical="center" shrinkToFit="1"/>
    </xf>
    <xf numFmtId="0" fontId="98" fillId="0" borderId="78" xfId="0" applyFont="1" applyBorder="1" applyAlignment="1">
      <alignment horizontal="center" vertical="center" shrinkToFit="1"/>
    </xf>
    <xf numFmtId="0" fontId="98" fillId="0" borderId="79" xfId="0" applyFont="1" applyBorder="1" applyAlignment="1">
      <alignment horizontal="center" vertical="center" shrinkToFit="1"/>
    </xf>
    <xf numFmtId="0" fontId="99" fillId="0" borderId="8" xfId="0" applyFont="1" applyBorder="1" applyAlignment="1">
      <alignment horizontal="center"/>
    </xf>
    <xf numFmtId="0" fontId="99" fillId="0" borderId="4" xfId="0" applyFont="1" applyBorder="1" applyAlignment="1">
      <alignment horizontal="center"/>
    </xf>
    <xf numFmtId="0" fontId="99" fillId="0" borderId="77" xfId="0" applyFont="1" applyBorder="1" applyAlignment="1">
      <alignment horizontal="center" vertical="center"/>
    </xf>
    <xf numFmtId="0" fontId="99" fillId="0" borderId="78" xfId="0" applyFont="1" applyBorder="1" applyAlignment="1">
      <alignment horizontal="center" vertical="center"/>
    </xf>
    <xf numFmtId="0" fontId="99" fillId="0" borderId="79" xfId="0" applyFont="1" applyBorder="1" applyAlignment="1">
      <alignment horizontal="center" vertical="center"/>
    </xf>
    <xf numFmtId="0" fontId="99" fillId="0" borderId="77" xfId="0" applyFont="1" applyBorder="1" applyAlignment="1">
      <alignment horizontal="right" vertical="center"/>
    </xf>
    <xf numFmtId="0" fontId="99" fillId="0" borderId="78" xfId="0" applyFont="1" applyBorder="1" applyAlignment="1">
      <alignment horizontal="right" vertical="center"/>
    </xf>
    <xf numFmtId="0" fontId="99" fillId="0" borderId="79" xfId="0" applyFont="1" applyBorder="1" applyAlignment="1">
      <alignment horizontal="right" vertical="center"/>
    </xf>
    <xf numFmtId="0" fontId="99" fillId="0" borderId="4" xfId="0" applyFont="1" applyBorder="1" applyAlignment="1">
      <alignment horizontal="center" vertical="center"/>
    </xf>
    <xf numFmtId="0" fontId="99" fillId="0" borderId="6" xfId="0" applyFont="1" applyBorder="1" applyAlignment="1">
      <alignment horizontal="center" vertical="center"/>
    </xf>
    <xf numFmtId="0" fontId="100" fillId="0" borderId="101" xfId="0" applyFont="1" applyBorder="1" applyAlignment="1">
      <alignment horizontal="center" vertical="top" wrapText="1"/>
    </xf>
    <xf numFmtId="0" fontId="100" fillId="0" borderId="102" xfId="0" applyFont="1" applyBorder="1" applyAlignment="1">
      <alignment horizontal="center" vertical="top" wrapText="1"/>
    </xf>
    <xf numFmtId="0" fontId="99" fillId="0" borderId="94" xfId="0" applyFont="1" applyBorder="1" applyAlignment="1">
      <alignment horizontal="center" vertical="center"/>
    </xf>
    <xf numFmtId="0" fontId="99" fillId="0" borderId="0" xfId="0" applyFont="1" applyAlignment="1">
      <alignment horizontal="center" vertical="center"/>
    </xf>
    <xf numFmtId="0" fontId="99" fillId="0" borderId="95" xfId="0" applyFont="1" applyBorder="1" applyAlignment="1">
      <alignment horizontal="center" vertical="center"/>
    </xf>
    <xf numFmtId="0" fontId="99" fillId="0" borderId="28" xfId="0" applyFont="1" applyBorder="1" applyAlignment="1">
      <alignment horizontal="center" vertical="center"/>
    </xf>
    <xf numFmtId="0" fontId="99" fillId="0" borderId="96" xfId="0" applyFont="1" applyBorder="1" applyAlignment="1">
      <alignment horizontal="center" vertical="center"/>
    </xf>
    <xf numFmtId="0" fontId="99" fillId="0" borderId="97" xfId="0" applyFont="1" applyBorder="1" applyAlignment="1">
      <alignment horizontal="center" vertical="center"/>
    </xf>
    <xf numFmtId="0" fontId="99" fillId="0" borderId="42" xfId="0" applyFont="1" applyBorder="1" applyAlignment="1">
      <alignment horizontal="center" vertical="center"/>
    </xf>
    <xf numFmtId="0" fontId="99" fillId="0" borderId="80" xfId="0" applyFont="1" applyBorder="1" applyAlignment="1">
      <alignment horizontal="center" vertical="center"/>
    </xf>
    <xf numFmtId="0" fontId="99" fillId="0" borderId="71" xfId="0" applyFont="1" applyBorder="1" applyAlignment="1">
      <alignment horizontal="center"/>
    </xf>
    <xf numFmtId="0" fontId="99" fillId="0" borderId="68" xfId="0" applyFont="1" applyBorder="1" applyAlignment="1">
      <alignment horizontal="center"/>
    </xf>
    <xf numFmtId="0" fontId="99" fillId="0" borderId="12" xfId="0" applyFont="1" applyBorder="1" applyAlignment="1">
      <alignment horizontal="center"/>
    </xf>
    <xf numFmtId="0" fontId="99" fillId="0" borderId="16" xfId="0" applyFont="1" applyBorder="1" applyAlignment="1">
      <alignment horizontal="center"/>
    </xf>
    <xf numFmtId="0" fontId="99" fillId="0" borderId="90" xfId="0" applyFont="1" applyBorder="1" applyAlignment="1">
      <alignment horizontal="center"/>
    </xf>
    <xf numFmtId="0" fontId="99" fillId="0" borderId="72" xfId="0" applyFont="1" applyBorder="1" applyAlignment="1">
      <alignment horizontal="center"/>
    </xf>
    <xf numFmtId="0" fontId="99" fillId="0" borderId="71" xfId="0" applyFont="1" applyBorder="1" applyAlignment="1">
      <alignment horizontal="center" vertical="center"/>
    </xf>
    <xf numFmtId="0" fontId="99" fillId="0" borderId="68" xfId="0" applyFont="1" applyBorder="1" applyAlignment="1">
      <alignment horizontal="center" vertical="center"/>
    </xf>
    <xf numFmtId="0" fontId="99" fillId="0" borderId="0" xfId="0" applyFont="1" applyAlignment="1">
      <alignment horizontal="center"/>
    </xf>
    <xf numFmtId="0" fontId="99" fillId="0" borderId="69" xfId="0" applyFont="1" applyBorder="1" applyAlignment="1">
      <alignment horizontal="center"/>
    </xf>
    <xf numFmtId="0" fontId="99" fillId="0" borderId="99" xfId="0" applyFont="1" applyBorder="1" applyAlignment="1">
      <alignment horizontal="center" vertical="center"/>
    </xf>
    <xf numFmtId="0" fontId="99" fillId="0" borderId="81" xfId="0" applyFont="1" applyBorder="1" applyAlignment="1">
      <alignment horizontal="center" vertical="center"/>
    </xf>
    <xf numFmtId="0" fontId="99" fillId="0" borderId="14" xfId="0" applyFont="1" applyBorder="1" applyAlignment="1">
      <alignment horizontal="center" vertical="center"/>
    </xf>
    <xf numFmtId="0" fontId="99" fillId="0" borderId="27" xfId="0" applyFont="1" applyBorder="1" applyAlignment="1">
      <alignment horizontal="right" vertical="center"/>
    </xf>
    <xf numFmtId="0" fontId="99" fillId="0" borderId="28" xfId="0" applyFont="1" applyBorder="1" applyAlignment="1">
      <alignment horizontal="right" vertical="center"/>
    </xf>
    <xf numFmtId="0" fontId="99" fillId="0" borderId="100" xfId="0" applyFont="1" applyBorder="1" applyAlignment="1">
      <alignment horizontal="center" vertical="center"/>
    </xf>
    <xf numFmtId="0" fontId="99" fillId="0" borderId="69" xfId="0" applyFont="1" applyBorder="1" applyAlignment="1">
      <alignment horizontal="center" vertical="center"/>
    </xf>
    <xf numFmtId="0" fontId="99" fillId="0" borderId="73" xfId="0" applyFont="1" applyBorder="1" applyAlignment="1">
      <alignment horizontal="center" vertical="center"/>
    </xf>
    <xf numFmtId="0" fontId="99" fillId="0" borderId="36" xfId="0" applyFont="1" applyBorder="1" applyAlignment="1">
      <alignment horizontal="center" vertical="center"/>
    </xf>
    <xf numFmtId="0" fontId="99" fillId="0" borderId="37" xfId="0" applyFont="1" applyBorder="1" applyAlignment="1">
      <alignment horizontal="center" vertical="center"/>
    </xf>
    <xf numFmtId="0" fontId="99" fillId="0" borderId="39" xfId="0" applyFont="1" applyBorder="1" applyAlignment="1">
      <alignment horizontal="center" vertical="center"/>
    </xf>
    <xf numFmtId="0" fontId="99" fillId="0" borderId="37" xfId="0" applyFont="1" applyBorder="1" applyAlignment="1">
      <alignment horizontal="right" vertical="center"/>
    </xf>
    <xf numFmtId="0" fontId="99" fillId="0" borderId="98" xfId="0" applyFont="1" applyBorder="1" applyAlignment="1">
      <alignment horizontal="center" vertical="center"/>
    </xf>
    <xf numFmtId="0" fontId="99" fillId="0" borderId="5" xfId="0" applyFont="1" applyBorder="1" applyAlignment="1">
      <alignment horizontal="center" vertical="center"/>
    </xf>
    <xf numFmtId="0" fontId="99" fillId="0" borderId="3" xfId="0" applyFont="1" applyBorder="1" applyAlignment="1">
      <alignment horizontal="center" vertical="center"/>
    </xf>
    <xf numFmtId="0" fontId="99" fillId="0" borderId="2" xfId="0" applyFont="1" applyBorder="1" applyAlignment="1">
      <alignment horizontal="right" vertical="center"/>
    </xf>
    <xf numFmtId="0" fontId="99" fillId="0" borderId="5" xfId="0" applyFont="1" applyBorder="1" applyAlignment="1">
      <alignment horizontal="right" vertical="center"/>
    </xf>
    <xf numFmtId="0" fontId="99" fillId="0" borderId="72" xfId="0" applyFont="1" applyBorder="1" applyAlignment="1">
      <alignment horizontal="right" vertical="center"/>
    </xf>
    <xf numFmtId="0" fontId="99" fillId="0" borderId="69" xfId="0" applyFont="1" applyBorder="1" applyAlignment="1">
      <alignment horizontal="right" vertical="center"/>
    </xf>
    <xf numFmtId="0" fontId="102" fillId="0" borderId="0" xfId="0" applyFont="1" applyAlignment="1">
      <alignment horizontal="center"/>
    </xf>
    <xf numFmtId="0" fontId="99" fillId="0" borderId="87" xfId="0" applyFont="1" applyBorder="1" applyAlignment="1">
      <alignment horizontal="center" vertical="center" textRotation="255"/>
    </xf>
    <xf numFmtId="0" fontId="99" fillId="0" borderId="71" xfId="0" applyFont="1" applyBorder="1" applyAlignment="1">
      <alignment horizontal="center" vertical="center" textRotation="255"/>
    </xf>
    <xf numFmtId="0" fontId="99" fillId="0" borderId="68" xfId="0" applyFont="1" applyBorder="1" applyAlignment="1">
      <alignment horizontal="center" vertical="center" textRotation="255"/>
    </xf>
    <xf numFmtId="0" fontId="104" fillId="0" borderId="15" xfId="0" applyFont="1" applyBorder="1" applyAlignment="1">
      <alignment horizontal="center" vertical="center"/>
    </xf>
    <xf numFmtId="0" fontId="99" fillId="0" borderId="15" xfId="0" applyFont="1" applyBorder="1" applyAlignment="1">
      <alignment horizontal="center"/>
    </xf>
    <xf numFmtId="0" fontId="99" fillId="0" borderId="82" xfId="0" applyFont="1" applyBorder="1" applyAlignment="1">
      <alignment horizontal="center"/>
    </xf>
    <xf numFmtId="0" fontId="99" fillId="0" borderId="1" xfId="0" applyFont="1" applyBorder="1" applyAlignment="1">
      <alignment horizontal="center" vertical="center"/>
    </xf>
    <xf numFmtId="0" fontId="99" fillId="0" borderId="1" xfId="0" applyFont="1" applyBorder="1" applyAlignment="1">
      <alignment horizontal="center"/>
    </xf>
    <xf numFmtId="0" fontId="99" fillId="0" borderId="83" xfId="0" applyFont="1" applyBorder="1" applyAlignment="1">
      <alignment horizontal="center" vertical="center"/>
    </xf>
    <xf numFmtId="0" fontId="104" fillId="0" borderId="1" xfId="0" applyFont="1" applyBorder="1" applyAlignment="1">
      <alignment horizontal="center" vertical="center"/>
    </xf>
    <xf numFmtId="0" fontId="104" fillId="0" borderId="2" xfId="0" applyFont="1" applyBorder="1" applyAlignment="1">
      <alignment horizontal="center" vertical="center"/>
    </xf>
    <xf numFmtId="0" fontId="99" fillId="0" borderId="33" xfId="0" applyFont="1" applyBorder="1" applyAlignment="1">
      <alignment horizontal="center" vertical="center"/>
    </xf>
    <xf numFmtId="0" fontId="100" fillId="0" borderId="13" xfId="0" applyFont="1" applyBorder="1" applyAlignment="1">
      <alignment horizontal="center" vertical="center"/>
    </xf>
    <xf numFmtId="0" fontId="100" fillId="0" borderId="9" xfId="0" applyFont="1" applyBorder="1" applyAlignment="1">
      <alignment horizontal="center" vertical="center"/>
    </xf>
    <xf numFmtId="0" fontId="99" fillId="0" borderId="2" xfId="0" applyFont="1" applyBorder="1" applyAlignment="1">
      <alignment horizontal="center"/>
    </xf>
    <xf numFmtId="0" fontId="99" fillId="0" borderId="46" xfId="0" applyFont="1" applyBorder="1" applyAlignment="1">
      <alignment horizontal="center" vertical="center"/>
    </xf>
    <xf numFmtId="0" fontId="99" fillId="0" borderId="46" xfId="0" applyFont="1" applyBorder="1" applyAlignment="1">
      <alignment horizontal="center"/>
    </xf>
    <xf numFmtId="0" fontId="99" fillId="0" borderId="77" xfId="0" applyFont="1" applyBorder="1" applyAlignment="1">
      <alignment horizontal="center"/>
    </xf>
    <xf numFmtId="0" fontId="100" fillId="0" borderId="46" xfId="0" applyFont="1" applyBorder="1" applyAlignment="1">
      <alignment horizontal="center" vertical="center"/>
    </xf>
    <xf numFmtId="0" fontId="100" fillId="0" borderId="77" xfId="0" applyFont="1" applyBorder="1" applyAlignment="1">
      <alignment horizontal="center" vertical="center"/>
    </xf>
    <xf numFmtId="0" fontId="104" fillId="0" borderId="85" xfId="0" applyFont="1" applyBorder="1" applyAlignment="1">
      <alignment horizontal="center" vertical="center"/>
    </xf>
    <xf numFmtId="0" fontId="104" fillId="0" borderId="82" xfId="0" applyFont="1" applyBorder="1" applyAlignment="1">
      <alignment horizontal="center" vertical="center"/>
    </xf>
    <xf numFmtId="0" fontId="99" fillId="0" borderId="45" xfId="0" applyFont="1" applyBorder="1" applyAlignment="1">
      <alignment horizontal="right" vertical="center"/>
    </xf>
    <xf numFmtId="0" fontId="99" fillId="0" borderId="46" xfId="0" applyFont="1" applyBorder="1" applyAlignment="1">
      <alignment horizontal="right" vertical="center"/>
    </xf>
    <xf numFmtId="0" fontId="99" fillId="0" borderId="45" xfId="0" applyFont="1" applyBorder="1" applyAlignment="1">
      <alignment horizontal="center" vertical="center"/>
    </xf>
    <xf numFmtId="0" fontId="99" fillId="0" borderId="85" xfId="0" applyFont="1" applyBorder="1" applyAlignment="1">
      <alignment horizontal="center" vertical="center"/>
    </xf>
    <xf numFmtId="0" fontId="99" fillId="0" borderId="15" xfId="0" applyFont="1" applyBorder="1" applyAlignment="1">
      <alignment horizontal="center" vertical="center"/>
    </xf>
    <xf numFmtId="0" fontId="100" fillId="0" borderId="15" xfId="0" applyFont="1" applyBorder="1" applyAlignment="1">
      <alignment horizontal="center" vertical="center"/>
    </xf>
    <xf numFmtId="0" fontId="100" fillId="0" borderId="82" xfId="0" applyFont="1" applyBorder="1" applyAlignment="1">
      <alignment horizontal="center" vertical="center"/>
    </xf>
    <xf numFmtId="0" fontId="100" fillId="0" borderId="1" xfId="0" applyFont="1" applyBorder="1" applyAlignment="1">
      <alignment horizontal="center" vertical="center"/>
    </xf>
    <xf numFmtId="0" fontId="100" fillId="0" borderId="2" xfId="0" applyFont="1" applyBorder="1" applyAlignment="1">
      <alignment horizontal="center" vertical="center"/>
    </xf>
    <xf numFmtId="0" fontId="99" fillId="0" borderId="3" xfId="0" applyFont="1" applyBorder="1" applyAlignment="1">
      <alignment horizontal="center"/>
    </xf>
    <xf numFmtId="0" fontId="99" fillId="0" borderId="5" xfId="0" applyFont="1" applyBorder="1" applyAlignment="1">
      <alignment horizontal="center"/>
    </xf>
    <xf numFmtId="0" fontId="99" fillId="0" borderId="85" xfId="0" applyFont="1" applyBorder="1" applyAlignment="1">
      <alignment horizontal="left" vertical="top"/>
    </xf>
    <xf numFmtId="0" fontId="99" fillId="0" borderId="15" xfId="0" applyFont="1" applyBorder="1" applyAlignment="1">
      <alignment horizontal="left" vertical="top"/>
    </xf>
    <xf numFmtId="0" fontId="99" fillId="0" borderId="82" xfId="0" applyFont="1" applyBorder="1" applyAlignment="1">
      <alignment horizontal="left" vertical="top"/>
    </xf>
    <xf numFmtId="0" fontId="99" fillId="0" borderId="83" xfId="0" applyFont="1" applyBorder="1" applyAlignment="1">
      <alignment horizontal="left" vertical="top"/>
    </xf>
    <xf numFmtId="0" fontId="99" fillId="0" borderId="1" xfId="0" applyFont="1" applyBorder="1" applyAlignment="1">
      <alignment horizontal="left" vertical="top"/>
    </xf>
    <xf numFmtId="0" fontId="99" fillId="0" borderId="2" xfId="0" applyFont="1" applyBorder="1" applyAlignment="1">
      <alignment horizontal="left" vertical="top"/>
    </xf>
    <xf numFmtId="0" fontId="99" fillId="0" borderId="9" xfId="0" applyFont="1" applyBorder="1" applyAlignment="1">
      <alignment horizontal="center"/>
    </xf>
    <xf numFmtId="0" fontId="99" fillId="0" borderId="11" xfId="0" applyFont="1" applyBorder="1" applyAlignment="1">
      <alignment horizontal="center"/>
    </xf>
    <xf numFmtId="0" fontId="99" fillId="0" borderId="10" xfId="0" applyFont="1" applyBorder="1" applyAlignment="1">
      <alignment horizontal="center"/>
    </xf>
    <xf numFmtId="0" fontId="99" fillId="0" borderId="6" xfId="0" applyFont="1" applyBorder="1" applyAlignment="1">
      <alignment horizontal="center"/>
    </xf>
    <xf numFmtId="0" fontId="99" fillId="0" borderId="7" xfId="0" applyFont="1" applyBorder="1" applyAlignment="1">
      <alignment horizontal="center"/>
    </xf>
    <xf numFmtId="0" fontId="99" fillId="0" borderId="43" xfId="0" applyFont="1" applyBorder="1" applyAlignment="1">
      <alignment horizontal="left" vertical="center"/>
    </xf>
    <xf numFmtId="0" fontId="99" fillId="0" borderId="4" xfId="0" applyFont="1" applyBorder="1" applyAlignment="1">
      <alignment horizontal="left" vertical="center"/>
    </xf>
    <xf numFmtId="0" fontId="104" fillId="0" borderId="4" xfId="0" applyFont="1" applyBorder="1" applyAlignment="1">
      <alignment horizontal="center" vertical="center"/>
    </xf>
    <xf numFmtId="0" fontId="104" fillId="0" borderId="6" xfId="0" applyFont="1" applyBorder="1" applyAlignment="1">
      <alignment horizontal="center" vertical="center"/>
    </xf>
    <xf numFmtId="0" fontId="99" fillId="0" borderId="7" xfId="0" applyFont="1" applyBorder="1" applyAlignment="1">
      <alignment horizontal="center" vertical="center"/>
    </xf>
    <xf numFmtId="0" fontId="99" fillId="0" borderId="8" xfId="0" applyFont="1" applyBorder="1" applyAlignment="1">
      <alignment horizontal="center" vertical="center"/>
    </xf>
    <xf numFmtId="49" fontId="98" fillId="0" borderId="5" xfId="0" applyNumberFormat="1" applyFont="1" applyBorder="1" applyAlignment="1">
      <alignment horizontal="center" wrapText="1" shrinkToFit="1"/>
    </xf>
    <xf numFmtId="0" fontId="100" fillId="0" borderId="28" xfId="0" applyFont="1" applyBorder="1" applyAlignment="1">
      <alignment horizontal="center" vertical="top" wrapText="1"/>
    </xf>
    <xf numFmtId="0" fontId="100" fillId="0" borderId="0" xfId="0" applyFont="1" applyAlignment="1">
      <alignment horizontal="center" vertical="top" wrapText="1"/>
    </xf>
    <xf numFmtId="49" fontId="102" fillId="0" borderId="0" xfId="0" applyNumberFormat="1" applyFont="1" applyAlignment="1">
      <alignment horizontal="center" vertical="center"/>
    </xf>
    <xf numFmtId="0" fontId="99" fillId="0" borderId="79" xfId="0" applyFont="1" applyBorder="1" applyAlignment="1">
      <alignment horizontal="center"/>
    </xf>
    <xf numFmtId="0" fontId="99" fillId="0" borderId="46" xfId="0" quotePrefix="1" applyFont="1" applyBorder="1" applyAlignment="1">
      <alignment horizontal="center" vertical="center"/>
    </xf>
    <xf numFmtId="49" fontId="106" fillId="0" borderId="0" xfId="0" applyNumberFormat="1" applyFont="1" applyAlignment="1">
      <alignment horizontal="center" vertical="center"/>
    </xf>
    <xf numFmtId="0" fontId="18" fillId="0" borderId="0" xfId="3" applyFont="1" applyAlignment="1">
      <alignment horizontal="right" vertical="center"/>
    </xf>
    <xf numFmtId="49" fontId="18" fillId="0" borderId="2" xfId="2" applyNumberFormat="1" applyFont="1" applyBorder="1" applyAlignment="1">
      <alignment horizontal="left" vertical="center" wrapText="1"/>
    </xf>
    <xf numFmtId="49" fontId="18" fillId="0" borderId="5" xfId="2" applyNumberFormat="1" applyFont="1" applyBorder="1" applyAlignment="1">
      <alignment horizontal="left" vertical="center" wrapText="1"/>
    </xf>
    <xf numFmtId="0" fontId="8" fillId="0" borderId="4" xfId="3" applyBorder="1" applyAlignment="1">
      <alignment horizontal="center" vertical="center" wrapText="1"/>
    </xf>
    <xf numFmtId="0" fontId="8" fillId="0" borderId="12" xfId="3" applyBorder="1" applyAlignment="1">
      <alignment horizontal="center" vertical="center" wrapText="1"/>
    </xf>
    <xf numFmtId="0" fontId="8" fillId="0" borderId="13" xfId="3" applyBorder="1" applyAlignment="1">
      <alignment horizontal="center" vertical="center" wrapText="1"/>
    </xf>
    <xf numFmtId="0" fontId="8" fillId="0" borderId="4" xfId="3" applyBorder="1" applyAlignment="1">
      <alignment horizontal="center" vertical="center"/>
    </xf>
    <xf numFmtId="0" fontId="8" fillId="0" borderId="12" xfId="3" applyBorder="1" applyAlignment="1">
      <alignment horizontal="center" vertical="center"/>
    </xf>
    <xf numFmtId="0" fontId="8" fillId="0" borderId="13" xfId="3" applyBorder="1" applyAlignment="1">
      <alignment horizontal="center" vertical="center"/>
    </xf>
    <xf numFmtId="0" fontId="8" fillId="0" borderId="2" xfId="3" applyBorder="1" applyAlignment="1">
      <alignment horizontal="center" vertical="center"/>
    </xf>
    <xf numFmtId="0" fontId="8" fillId="0" borderId="3" xfId="3" applyBorder="1" applyAlignment="1">
      <alignment horizontal="center" vertical="center"/>
    </xf>
    <xf numFmtId="0" fontId="20" fillId="0" borderId="5" xfId="3" applyFont="1" applyBorder="1" applyAlignment="1">
      <alignment horizontal="center" vertical="center"/>
    </xf>
    <xf numFmtId="0" fontId="20" fillId="0" borderId="3" xfId="3" applyFont="1" applyBorder="1" applyAlignment="1">
      <alignment horizontal="center" vertical="center"/>
    </xf>
    <xf numFmtId="0" fontId="18" fillId="0" borderId="5" xfId="3" applyFont="1" applyBorder="1" applyAlignment="1">
      <alignment horizontal="center" vertical="center"/>
    </xf>
    <xf numFmtId="0" fontId="18" fillId="0" borderId="3" xfId="3" applyFont="1" applyBorder="1" applyAlignment="1">
      <alignment horizontal="center" vertical="center"/>
    </xf>
    <xf numFmtId="0" fontId="14" fillId="0" borderId="2" xfId="0" applyFont="1" applyBorder="1" applyAlignment="1">
      <alignment horizontal="left" vertical="center" shrinkToFit="1"/>
    </xf>
    <xf numFmtId="0" fontId="14" fillId="0" borderId="5" xfId="0" applyFont="1" applyBorder="1" applyAlignment="1">
      <alignment horizontal="left" vertical="center" shrinkToFit="1"/>
    </xf>
    <xf numFmtId="0" fontId="14" fillId="0" borderId="3" xfId="0" applyFont="1" applyBorder="1" applyAlignment="1">
      <alignment horizontal="left" vertical="center" shrinkToFit="1"/>
    </xf>
    <xf numFmtId="0" fontId="14" fillId="0" borderId="2" xfId="0" applyFont="1" applyBorder="1" applyAlignment="1">
      <alignment vertical="center" shrinkToFit="1"/>
    </xf>
    <xf numFmtId="0" fontId="14" fillId="0" borderId="5" xfId="0" applyFont="1" applyBorder="1" applyAlignment="1">
      <alignment vertical="center" shrinkToFit="1"/>
    </xf>
    <xf numFmtId="0" fontId="14" fillId="0" borderId="3" xfId="0" applyFont="1" applyBorder="1" applyAlignment="1">
      <alignment vertical="center" shrinkToFit="1"/>
    </xf>
    <xf numFmtId="3" fontId="14" fillId="0" borderId="2" xfId="0" applyNumberFormat="1" applyFont="1" applyBorder="1" applyAlignment="1">
      <alignment horizontal="left" vertical="center" shrinkToFit="1"/>
    </xf>
    <xf numFmtId="3" fontId="14" fillId="0" borderId="5" xfId="0" applyNumberFormat="1" applyFont="1" applyBorder="1" applyAlignment="1">
      <alignment horizontal="left" vertical="center" shrinkToFit="1"/>
    </xf>
    <xf numFmtId="3" fontId="14" fillId="0" borderId="3" xfId="0" applyNumberFormat="1" applyFont="1" applyBorder="1" applyAlignment="1">
      <alignment horizontal="left" vertical="center" shrinkToFit="1"/>
    </xf>
    <xf numFmtId="0" fontId="18" fillId="0" borderId="1" xfId="3" applyFont="1" applyBorder="1" applyAlignment="1">
      <alignment horizontal="center" vertical="center"/>
    </xf>
    <xf numFmtId="0" fontId="20" fillId="0" borderId="1" xfId="3" applyFont="1" applyBorder="1" applyAlignment="1">
      <alignment horizontal="center" vertical="center"/>
    </xf>
    <xf numFmtId="0" fontId="53" fillId="7" borderId="2" xfId="3" applyFont="1" applyFill="1" applyBorder="1" applyAlignment="1">
      <alignment horizontal="center" vertical="center" shrinkToFit="1"/>
    </xf>
    <xf numFmtId="0" fontId="53" fillId="7" borderId="5" xfId="3" applyFont="1" applyFill="1" applyBorder="1" applyAlignment="1">
      <alignment horizontal="center" vertical="center" shrinkToFit="1"/>
    </xf>
    <xf numFmtId="0" fontId="53" fillId="7" borderId="3" xfId="3" applyFont="1" applyFill="1" applyBorder="1" applyAlignment="1">
      <alignment horizontal="center" vertical="center" shrinkToFit="1"/>
    </xf>
    <xf numFmtId="0" fontId="53" fillId="7" borderId="2" xfId="3" applyFont="1" applyFill="1" applyBorder="1" applyAlignment="1">
      <alignment horizontal="center" vertical="center"/>
    </xf>
    <xf numFmtId="0" fontId="53" fillId="7" borderId="5" xfId="3" applyFont="1" applyFill="1" applyBorder="1" applyAlignment="1">
      <alignment horizontal="center" vertical="center"/>
    </xf>
    <xf numFmtId="0" fontId="53" fillId="7" borderId="3" xfId="3" applyFont="1" applyFill="1" applyBorder="1" applyAlignment="1">
      <alignment horizontal="center" vertical="center"/>
    </xf>
    <xf numFmtId="49" fontId="8" fillId="0" borderId="1" xfId="3" applyNumberFormat="1" applyBorder="1" applyAlignment="1" applyProtection="1">
      <alignment horizontal="center" vertical="center"/>
      <protection locked="0"/>
    </xf>
    <xf numFmtId="192" fontId="8" fillId="0" borderId="0" xfId="3" applyNumberFormat="1" applyAlignment="1">
      <alignment horizontal="right" vertical="center"/>
    </xf>
    <xf numFmtId="0" fontId="52" fillId="0" borderId="0" xfId="3" applyFont="1" applyAlignment="1" applyProtection="1">
      <alignment horizontal="center" vertical="center"/>
      <protection locked="0"/>
    </xf>
    <xf numFmtId="0" fontId="23" fillId="0" borderId="2" xfId="3" applyFont="1" applyBorder="1" applyAlignment="1" applyProtection="1">
      <alignment horizontal="center" vertical="center"/>
      <protection locked="0"/>
    </xf>
    <xf numFmtId="0" fontId="23" fillId="0" borderId="5" xfId="3" applyFont="1" applyBorder="1" applyAlignment="1" applyProtection="1">
      <alignment horizontal="center" vertical="center"/>
      <protection locked="0"/>
    </xf>
    <xf numFmtId="0" fontId="23" fillId="0" borderId="3" xfId="3" applyFont="1" applyBorder="1"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54" fillId="0" borderId="1" xfId="3" applyFon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8" fillId="0" borderId="2" xfId="3" applyBorder="1" applyAlignment="1" applyProtection="1">
      <alignment horizontal="center" vertical="center"/>
      <protection locked="0"/>
    </xf>
    <xf numFmtId="0" fontId="8" fillId="0" borderId="5" xfId="3" applyBorder="1" applyAlignment="1" applyProtection="1">
      <alignment horizontal="center" vertical="center"/>
      <protection locked="0"/>
    </xf>
    <xf numFmtId="0" fontId="8" fillId="0" borderId="3" xfId="3" applyBorder="1" applyAlignment="1" applyProtection="1">
      <alignment horizontal="center" vertical="center"/>
      <protection locked="0"/>
    </xf>
    <xf numFmtId="0" fontId="8" fillId="7" borderId="1" xfId="3" applyFill="1" applyBorder="1" applyAlignment="1">
      <alignment horizontal="center" vertical="center"/>
    </xf>
    <xf numFmtId="0" fontId="8" fillId="7" borderId="2" xfId="3" applyFill="1" applyBorder="1" applyAlignment="1">
      <alignment horizontal="center" vertical="center"/>
    </xf>
    <xf numFmtId="0" fontId="8" fillId="7" borderId="5" xfId="3" applyFill="1" applyBorder="1" applyAlignment="1">
      <alignment horizontal="center" vertical="center"/>
    </xf>
    <xf numFmtId="0" fontId="8" fillId="7" borderId="3" xfId="3" applyFill="1" applyBorder="1" applyAlignment="1">
      <alignment horizontal="center" vertical="center"/>
    </xf>
    <xf numFmtId="0" fontId="18" fillId="0" borderId="1" xfId="3" applyFont="1" applyBorder="1" applyAlignment="1" applyProtection="1">
      <alignment horizontal="left" vertical="center"/>
      <protection locked="0"/>
    </xf>
    <xf numFmtId="0" fontId="8" fillId="0" borderId="1" xfId="3" applyBorder="1" applyAlignment="1" applyProtection="1">
      <alignment horizontal="left" vertical="center"/>
      <protection locked="0"/>
    </xf>
    <xf numFmtId="49" fontId="8" fillId="0" borderId="2" xfId="3" applyNumberFormat="1" applyBorder="1" applyAlignment="1" applyProtection="1">
      <alignment horizontal="center" vertical="center"/>
      <protection locked="0"/>
    </xf>
    <xf numFmtId="49" fontId="8" fillId="0" borderId="3" xfId="3" applyNumberFormat="1" applyBorder="1" applyAlignment="1" applyProtection="1">
      <alignment horizontal="center" vertical="center"/>
      <protection locked="0"/>
    </xf>
    <xf numFmtId="0" fontId="56" fillId="0" borderId="5" xfId="3" applyFont="1" applyBorder="1" applyAlignment="1" applyProtection="1">
      <alignment horizontal="left" vertical="center"/>
      <protection locked="0"/>
    </xf>
    <xf numFmtId="0" fontId="18" fillId="0" borderId="4"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57" fillId="0" borderId="1" xfId="3" applyFont="1" applyBorder="1" applyAlignment="1" applyProtection="1">
      <alignment horizontal="center" vertical="center"/>
      <protection locked="0"/>
    </xf>
    <xf numFmtId="0" fontId="57" fillId="0" borderId="2" xfId="3" applyFont="1" applyBorder="1" applyAlignment="1" applyProtection="1">
      <alignment horizontal="center" vertical="center"/>
      <protection locked="0"/>
    </xf>
    <xf numFmtId="0" fontId="57" fillId="0" borderId="5" xfId="3" applyFont="1" applyBorder="1" applyAlignment="1" applyProtection="1">
      <alignment horizontal="center" vertical="center"/>
      <protection locked="0"/>
    </xf>
    <xf numFmtId="0" fontId="57" fillId="0" borderId="3" xfId="3" applyFont="1" applyBorder="1" applyAlignment="1" applyProtection="1">
      <alignment horizontal="center" vertical="center"/>
      <protection locked="0"/>
    </xf>
    <xf numFmtId="0" fontId="90" fillId="0" borderId="2" xfId="0" applyFont="1" applyBorder="1" applyAlignment="1">
      <alignment horizontal="center" vertical="center"/>
    </xf>
    <xf numFmtId="0" fontId="90" fillId="0" borderId="5" xfId="0" applyFont="1" applyBorder="1" applyAlignment="1">
      <alignment horizontal="center" vertical="center"/>
    </xf>
    <xf numFmtId="0" fontId="90"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72" fillId="0" borderId="58" xfId="0" applyFont="1" applyBorder="1" applyAlignment="1">
      <alignment horizontal="center" vertical="center" shrinkToFit="1"/>
    </xf>
    <xf numFmtId="0" fontId="72" fillId="0" borderId="61" xfId="0" applyFont="1" applyBorder="1" applyAlignment="1">
      <alignment horizontal="center" vertical="center" shrinkToFit="1"/>
    </xf>
    <xf numFmtId="0" fontId="72" fillId="0" borderId="4" xfId="0" applyFont="1" applyBorder="1" applyAlignment="1">
      <alignment horizontal="center" vertical="center"/>
    </xf>
    <xf numFmtId="0" fontId="72" fillId="0" borderId="12" xfId="0" applyFont="1" applyBorder="1" applyAlignment="1">
      <alignment horizontal="center" vertical="center"/>
    </xf>
    <xf numFmtId="0" fontId="72" fillId="0" borderId="13" xfId="0" applyFont="1" applyBorder="1" applyAlignment="1">
      <alignment horizontal="center" vertical="center"/>
    </xf>
    <xf numFmtId="0" fontId="58" fillId="0" borderId="6" xfId="0" applyFont="1" applyBorder="1" applyAlignment="1">
      <alignment horizontal="center" vertical="center"/>
    </xf>
    <xf numFmtId="0" fontId="58" fillId="0" borderId="7" xfId="0" applyFont="1" applyBorder="1" applyAlignment="1">
      <alignment horizontal="center" vertical="center"/>
    </xf>
    <xf numFmtId="0" fontId="58" fillId="0" borderId="8" xfId="0" applyFont="1" applyBorder="1" applyAlignment="1">
      <alignment horizontal="center" vertical="center"/>
    </xf>
    <xf numFmtId="0" fontId="59" fillId="0" borderId="2" xfId="0" applyFont="1" applyBorder="1" applyAlignment="1">
      <alignment horizontal="center"/>
    </xf>
    <xf numFmtId="0" fontId="59" fillId="0" borderId="5" xfId="0" applyFont="1" applyBorder="1" applyAlignment="1">
      <alignment horizontal="center"/>
    </xf>
    <xf numFmtId="0" fontId="59" fillId="0" borderId="3" xfId="0" applyFont="1" applyBorder="1" applyAlignment="1">
      <alignment horizontal="center"/>
    </xf>
    <xf numFmtId="182" fontId="30" fillId="0" borderId="21" xfId="3" applyNumberFormat="1" applyFont="1" applyBorder="1" applyAlignment="1">
      <alignment horizontal="center" vertical="center"/>
    </xf>
    <xf numFmtId="182" fontId="30" fillId="0" borderId="31" xfId="3" applyNumberFormat="1" applyFont="1" applyBorder="1" applyAlignment="1">
      <alignment horizontal="center" vertical="center"/>
    </xf>
    <xf numFmtId="183" fontId="30" fillId="0" borderId="22" xfId="3" applyNumberFormat="1" applyFont="1" applyBorder="1" applyAlignment="1">
      <alignment horizontal="center" vertical="center"/>
    </xf>
    <xf numFmtId="183" fontId="30" fillId="0" borderId="32" xfId="3" applyNumberFormat="1" applyFont="1" applyBorder="1" applyAlignment="1">
      <alignment horizontal="center" vertical="center"/>
    </xf>
    <xf numFmtId="184" fontId="30" fillId="0" borderId="22" xfId="3" applyNumberFormat="1" applyFont="1" applyBorder="1" applyAlignment="1">
      <alignment horizontal="center" vertical="center"/>
    </xf>
    <xf numFmtId="184" fontId="30" fillId="0" borderId="25" xfId="3" applyNumberFormat="1" applyFont="1" applyBorder="1" applyAlignment="1">
      <alignment horizontal="center" vertical="center"/>
    </xf>
    <xf numFmtId="0" fontId="30" fillId="0" borderId="22" xfId="3" applyFont="1" applyBorder="1" applyAlignment="1">
      <alignment horizontal="left" vertical="center" shrinkToFit="1"/>
    </xf>
    <xf numFmtId="0" fontId="30" fillId="0" borderId="23" xfId="3" applyFont="1" applyBorder="1" applyAlignment="1">
      <alignment horizontal="left" vertical="center" shrinkToFit="1"/>
    </xf>
    <xf numFmtId="0" fontId="30" fillId="0" borderId="25" xfId="3" applyFont="1" applyBorder="1" applyAlignment="1">
      <alignment horizontal="left" vertical="center" shrinkToFit="1"/>
    </xf>
    <xf numFmtId="0" fontId="30" fillId="0" borderId="26" xfId="3" applyFont="1" applyBorder="1" applyAlignment="1">
      <alignment horizontal="left" vertical="center" shrinkToFit="1"/>
    </xf>
    <xf numFmtId="0" fontId="26" fillId="0" borderId="0" xfId="3" applyFont="1" applyAlignment="1">
      <alignment horizontal="center" vertical="center"/>
    </xf>
    <xf numFmtId="0" fontId="28" fillId="0" borderId="6" xfId="3" applyFont="1" applyBorder="1" applyAlignment="1">
      <alignment vertical="center" shrinkToFit="1"/>
    </xf>
    <xf numFmtId="0" fontId="28" fillId="0" borderId="7" xfId="3" applyFont="1" applyBorder="1" applyAlignment="1">
      <alignment vertical="center" shrinkToFit="1"/>
    </xf>
    <xf numFmtId="0" fontId="28" fillId="0" borderId="8" xfId="3" applyFont="1" applyBorder="1" applyAlignment="1">
      <alignment vertical="center" shrinkToFit="1"/>
    </xf>
    <xf numFmtId="0" fontId="28" fillId="0" borderId="16" xfId="3" applyFont="1" applyBorder="1" applyAlignment="1">
      <alignment vertical="center" shrinkToFit="1"/>
    </xf>
    <xf numFmtId="0" fontId="28" fillId="0" borderId="0" xfId="3" applyFont="1" applyAlignment="1">
      <alignment vertical="center" shrinkToFit="1"/>
    </xf>
    <xf numFmtId="0" fontId="28" fillId="0" borderId="17" xfId="3" applyFont="1" applyBorder="1" applyAlignment="1">
      <alignment vertical="center" shrinkToFit="1"/>
    </xf>
    <xf numFmtId="0" fontId="28" fillId="0" borderId="72" xfId="3" applyFont="1" applyBorder="1" applyAlignment="1">
      <alignment vertical="center" shrinkToFit="1"/>
    </xf>
    <xf numFmtId="0" fontId="28" fillId="0" borderId="69" xfId="3" applyFont="1" applyBorder="1" applyAlignment="1">
      <alignment vertical="center" shrinkToFit="1"/>
    </xf>
    <xf numFmtId="0" fontId="28" fillId="0" borderId="73" xfId="3" applyFont="1" applyBorder="1" applyAlignment="1">
      <alignment vertical="center" shrinkToFit="1"/>
    </xf>
    <xf numFmtId="181" fontId="29" fillId="0" borderId="19" xfId="3" applyNumberFormat="1" applyFont="1" applyBorder="1" applyAlignment="1">
      <alignment horizontal="center" vertical="center"/>
    </xf>
    <xf numFmtId="0" fontId="29" fillId="0" borderId="19" xfId="3" applyFont="1" applyBorder="1" applyAlignment="1">
      <alignment horizontal="center" vertical="center"/>
    </xf>
    <xf numFmtId="0" fontId="29" fillId="0" borderId="20" xfId="3" applyFont="1" applyBorder="1" applyAlignment="1">
      <alignment horizontal="center" vertical="center"/>
    </xf>
    <xf numFmtId="185" fontId="29" fillId="0" borderId="18" xfId="3" applyNumberFormat="1" applyFont="1" applyBorder="1" applyAlignment="1">
      <alignment horizontal="center" vertical="center"/>
    </xf>
    <xf numFmtId="185" fontId="29" fillId="0" borderId="19" xfId="3" applyNumberFormat="1" applyFont="1" applyBorder="1" applyAlignment="1">
      <alignment horizontal="center" vertical="center"/>
    </xf>
    <xf numFmtId="185" fontId="29" fillId="0" borderId="20" xfId="3" applyNumberFormat="1" applyFont="1" applyBorder="1" applyAlignment="1">
      <alignment horizontal="center" vertical="center"/>
    </xf>
    <xf numFmtId="186" fontId="29" fillId="0" borderId="18" xfId="4" applyNumberFormat="1" applyFont="1" applyBorder="1" applyAlignment="1">
      <alignment horizontal="center" vertical="center"/>
    </xf>
    <xf numFmtId="186" fontId="29" fillId="0" borderId="20" xfId="4" applyNumberFormat="1" applyFont="1" applyBorder="1" applyAlignment="1">
      <alignment horizontal="center" vertical="center"/>
    </xf>
    <xf numFmtId="182" fontId="31" fillId="0" borderId="31" xfId="3" applyNumberFormat="1" applyFont="1" applyBorder="1" applyAlignment="1">
      <alignment horizontal="center" vertical="center"/>
    </xf>
    <xf numFmtId="182" fontId="31" fillId="0" borderId="68" xfId="3" applyNumberFormat="1" applyFont="1" applyBorder="1" applyAlignment="1">
      <alignment horizontal="center" vertical="center"/>
    </xf>
    <xf numFmtId="184" fontId="33" fillId="0" borderId="74" xfId="3" applyNumberFormat="1" applyFont="1" applyBorder="1" applyAlignment="1">
      <alignment horizontal="center" vertical="center"/>
    </xf>
    <xf numFmtId="184" fontId="33" fillId="0" borderId="75" xfId="3" applyNumberFormat="1" applyFont="1" applyBorder="1" applyAlignment="1">
      <alignment horizontal="center" vertical="center"/>
    </xf>
    <xf numFmtId="184" fontId="33" fillId="0" borderId="72" xfId="3" applyNumberFormat="1" applyFont="1" applyBorder="1" applyAlignment="1">
      <alignment horizontal="center" vertical="center"/>
    </xf>
    <xf numFmtId="184" fontId="33" fillId="0" borderId="70" xfId="3" applyNumberFormat="1" applyFont="1" applyBorder="1" applyAlignment="1">
      <alignment horizontal="center" vertical="center"/>
    </xf>
    <xf numFmtId="186" fontId="33" fillId="0" borderId="21" xfId="4" applyNumberFormat="1" applyFont="1" applyBorder="1" applyAlignment="1">
      <alignment horizontal="center" vertical="center" wrapText="1"/>
    </xf>
    <xf numFmtId="186" fontId="33" fillId="0" borderId="23" xfId="4" applyNumberFormat="1" applyFont="1" applyBorder="1" applyAlignment="1">
      <alignment horizontal="center" vertical="center" wrapText="1"/>
    </xf>
    <xf numFmtId="186" fontId="33" fillId="0" borderId="24" xfId="4" applyNumberFormat="1" applyFont="1" applyBorder="1" applyAlignment="1">
      <alignment horizontal="center" vertical="center" wrapText="1"/>
    </xf>
    <xf numFmtId="186" fontId="33" fillId="0" borderId="26" xfId="4" applyNumberFormat="1" applyFont="1" applyBorder="1" applyAlignment="1">
      <alignment horizontal="center" vertical="center" wrapText="1"/>
    </xf>
    <xf numFmtId="194" fontId="36" fillId="0" borderId="6" xfId="3" applyNumberFormat="1" applyFont="1" applyBorder="1" applyAlignment="1">
      <alignment horizontal="left" vertical="center" wrapText="1"/>
    </xf>
    <xf numFmtId="194" fontId="36" fillId="0" borderId="7" xfId="3" applyNumberFormat="1" applyFont="1" applyBorder="1" applyAlignment="1">
      <alignment horizontal="left" vertical="center" wrapText="1"/>
    </xf>
    <xf numFmtId="194" fontId="36" fillId="0" borderId="8" xfId="3" applyNumberFormat="1" applyFont="1" applyBorder="1" applyAlignment="1">
      <alignment horizontal="left" vertical="center" wrapText="1"/>
    </xf>
    <xf numFmtId="194" fontId="36" fillId="0" borderId="16" xfId="3" applyNumberFormat="1" applyFont="1" applyBorder="1" applyAlignment="1">
      <alignment horizontal="left" vertical="center" wrapText="1"/>
    </xf>
    <xf numFmtId="194" fontId="36" fillId="0" borderId="0" xfId="3" applyNumberFormat="1" applyFont="1" applyAlignment="1">
      <alignment horizontal="left" vertical="center" wrapText="1"/>
    </xf>
    <xf numFmtId="194" fontId="36" fillId="0" borderId="17" xfId="3" applyNumberFormat="1" applyFont="1" applyBorder="1" applyAlignment="1">
      <alignment horizontal="left" vertical="center" wrapText="1"/>
    </xf>
    <xf numFmtId="194" fontId="36" fillId="0" borderId="9" xfId="3" applyNumberFormat="1" applyFont="1" applyBorder="1" applyAlignment="1">
      <alignment horizontal="left" vertical="center" wrapText="1"/>
    </xf>
    <xf numFmtId="194" fontId="36" fillId="0" borderId="10" xfId="3" applyNumberFormat="1" applyFont="1" applyBorder="1" applyAlignment="1">
      <alignment horizontal="left" vertical="center" wrapText="1"/>
    </xf>
    <xf numFmtId="194" fontId="36" fillId="0" borderId="11" xfId="3" applyNumberFormat="1" applyFont="1" applyBorder="1" applyAlignment="1">
      <alignment horizontal="left" vertical="center" wrapText="1"/>
    </xf>
    <xf numFmtId="193" fontId="36" fillId="0" borderId="6" xfId="3" applyNumberFormat="1" applyFont="1" applyBorder="1" applyAlignment="1">
      <alignment horizontal="left" vertical="center" wrapText="1"/>
    </xf>
    <xf numFmtId="193" fontId="36" fillId="0" borderId="7" xfId="3" applyNumberFormat="1" applyFont="1" applyBorder="1" applyAlignment="1">
      <alignment horizontal="left" vertical="center" wrapText="1"/>
    </xf>
    <xf numFmtId="193" fontId="36" fillId="0" borderId="8" xfId="3" applyNumberFormat="1" applyFont="1" applyBorder="1" applyAlignment="1">
      <alignment horizontal="left" vertical="center" wrapText="1"/>
    </xf>
    <xf numFmtId="193" fontId="36" fillId="0" borderId="16" xfId="3" applyNumberFormat="1" applyFont="1" applyBorder="1" applyAlignment="1">
      <alignment horizontal="left" vertical="center" wrapText="1"/>
    </xf>
    <xf numFmtId="193" fontId="36" fillId="0" borderId="0" xfId="3" applyNumberFormat="1" applyFont="1" applyAlignment="1">
      <alignment horizontal="left" vertical="center" wrapText="1"/>
    </xf>
    <xf numFmtId="193" fontId="36" fillId="0" borderId="17" xfId="3" applyNumberFormat="1" applyFont="1" applyBorder="1" applyAlignment="1">
      <alignment horizontal="left" vertical="center" wrapText="1"/>
    </xf>
    <xf numFmtId="193" fontId="36" fillId="0" borderId="9" xfId="3" applyNumberFormat="1" applyFont="1" applyBorder="1" applyAlignment="1">
      <alignment horizontal="left" vertical="center" wrapText="1"/>
    </xf>
    <xf numFmtId="193" fontId="36" fillId="0" borderId="10" xfId="3" applyNumberFormat="1" applyFont="1" applyBorder="1" applyAlignment="1">
      <alignment horizontal="left" vertical="center" wrapText="1"/>
    </xf>
    <xf numFmtId="193" fontId="36" fillId="0" borderId="11" xfId="3" applyNumberFormat="1" applyFont="1" applyBorder="1" applyAlignment="1">
      <alignment horizontal="left" vertical="center" wrapText="1"/>
    </xf>
    <xf numFmtId="0" fontId="31" fillId="0" borderId="27" xfId="3" applyFont="1" applyBorder="1" applyAlignment="1">
      <alignment horizontal="center" vertical="center" wrapText="1"/>
    </xf>
    <xf numFmtId="0" fontId="31" fillId="0" borderId="16" xfId="3" applyFont="1" applyBorder="1" applyAlignment="1">
      <alignment horizontal="center" vertical="center" wrapText="1"/>
    </xf>
    <xf numFmtId="0" fontId="31" fillId="0" borderId="9" xfId="3" applyFont="1" applyBorder="1" applyAlignment="1">
      <alignment horizontal="center" vertical="center" wrapText="1"/>
    </xf>
    <xf numFmtId="49" fontId="34" fillId="0" borderId="27" xfId="3" applyNumberFormat="1" applyFont="1" applyBorder="1" applyAlignment="1">
      <alignment horizontal="center" vertical="center" wrapText="1"/>
    </xf>
    <xf numFmtId="49" fontId="34" fillId="0" borderId="29" xfId="3" applyNumberFormat="1" applyFont="1" applyBorder="1" applyAlignment="1">
      <alignment horizontal="center" vertical="center" wrapText="1"/>
    </xf>
    <xf numFmtId="49" fontId="34" fillId="0" borderId="16" xfId="3" applyNumberFormat="1" applyFont="1" applyBorder="1" applyAlignment="1">
      <alignment horizontal="center" vertical="center" wrapText="1"/>
    </xf>
    <xf numFmtId="49" fontId="34" fillId="0" borderId="17" xfId="3" applyNumberFormat="1" applyFont="1" applyBorder="1" applyAlignment="1">
      <alignment horizontal="center" vertical="center" wrapText="1"/>
    </xf>
    <xf numFmtId="49" fontId="34" fillId="0" borderId="9" xfId="3" applyNumberFormat="1" applyFont="1" applyBorder="1" applyAlignment="1">
      <alignment horizontal="center" vertical="center" wrapText="1"/>
    </xf>
    <xf numFmtId="49" fontId="34" fillId="0" borderId="11" xfId="3" applyNumberFormat="1" applyFont="1" applyBorder="1" applyAlignment="1">
      <alignment horizontal="center" vertical="center" wrapText="1"/>
    </xf>
    <xf numFmtId="0" fontId="94" fillId="0" borderId="29" xfId="0" applyFont="1" applyBorder="1" applyAlignment="1">
      <alignment horizontal="center" vertical="center" wrapText="1"/>
    </xf>
    <xf numFmtId="0" fontId="94" fillId="0" borderId="17" xfId="0" applyFont="1" applyBorder="1" applyAlignment="1">
      <alignment horizontal="center" vertical="center" wrapText="1"/>
    </xf>
    <xf numFmtId="0" fontId="94" fillId="0" borderId="11" xfId="0" applyFont="1" applyBorder="1" applyAlignment="1">
      <alignment horizontal="center" vertical="center" wrapText="1"/>
    </xf>
    <xf numFmtId="0" fontId="31" fillId="0" borderId="27" xfId="3" applyFont="1" applyBorder="1" applyAlignment="1">
      <alignment horizontal="left" vertical="center"/>
    </xf>
    <xf numFmtId="0" fontId="31" fillId="0" borderId="28" xfId="3" applyFont="1" applyBorder="1" applyAlignment="1">
      <alignment horizontal="left" vertical="center"/>
    </xf>
    <xf numFmtId="0" fontId="31" fillId="0" borderId="29" xfId="3" applyFont="1" applyBorder="1" applyAlignment="1">
      <alignment horizontal="left" vertical="center"/>
    </xf>
    <xf numFmtId="0" fontId="31" fillId="0" borderId="16" xfId="3" applyFont="1" applyBorder="1" applyAlignment="1">
      <alignment horizontal="left" vertical="center"/>
    </xf>
    <xf numFmtId="0" fontId="31" fillId="0" borderId="0" xfId="3" applyFont="1" applyAlignment="1">
      <alignment horizontal="left" vertical="center"/>
    </xf>
    <xf numFmtId="0" fontId="31" fillId="0" borderId="17" xfId="3" applyFont="1" applyBorder="1" applyAlignment="1">
      <alignment horizontal="left" vertical="center"/>
    </xf>
    <xf numFmtId="0" fontId="31" fillId="0" borderId="9" xfId="3" applyFont="1" applyBorder="1" applyAlignment="1">
      <alignment horizontal="left" vertical="center"/>
    </xf>
    <xf numFmtId="0" fontId="31" fillId="0" borderId="10" xfId="3" applyFont="1" applyBorder="1" applyAlignment="1">
      <alignment horizontal="left" vertical="center"/>
    </xf>
    <xf numFmtId="0" fontId="31" fillId="0" borderId="11" xfId="3" applyFont="1" applyBorder="1" applyAlignment="1">
      <alignment horizontal="left" vertical="center"/>
    </xf>
    <xf numFmtId="0" fontId="8" fillId="0" borderId="1" xfId="3" applyBorder="1" applyAlignment="1">
      <alignment horizontal="center" vertical="center"/>
    </xf>
    <xf numFmtId="0" fontId="8" fillId="0" borderId="30" xfId="3" applyBorder="1" applyAlignment="1">
      <alignment horizontal="center" vertical="center"/>
    </xf>
    <xf numFmtId="0" fontId="8" fillId="0" borderId="1" xfId="3" applyBorder="1" applyAlignment="1">
      <alignment horizontal="center" vertical="center" wrapText="1"/>
    </xf>
    <xf numFmtId="0" fontId="89" fillId="0" borderId="0" xfId="3" applyFont="1" applyAlignment="1">
      <alignment horizontal="center" vertical="center"/>
    </xf>
    <xf numFmtId="0" fontId="8" fillId="0" borderId="0" xfId="3" applyAlignment="1">
      <alignment horizontal="left" vertical="top" wrapText="1"/>
    </xf>
    <xf numFmtId="0" fontId="17" fillId="0" borderId="0" xfId="3" applyFont="1" applyAlignment="1">
      <alignment horizontal="left" vertical="top" wrapText="1"/>
    </xf>
    <xf numFmtId="0" fontId="55" fillId="0" borderId="0" xfId="3" applyFont="1" applyAlignment="1">
      <alignment horizontal="left" vertical="top" wrapText="1"/>
    </xf>
    <xf numFmtId="0" fontId="38" fillId="0" borderId="15" xfId="3" applyFont="1" applyBorder="1" applyAlignment="1">
      <alignment horizontal="center" vertical="center" wrapText="1"/>
    </xf>
    <xf numFmtId="0" fontId="38" fillId="0" borderId="1" xfId="3" applyFont="1" applyBorder="1" applyAlignment="1">
      <alignment horizontal="center" vertical="center" wrapText="1"/>
    </xf>
    <xf numFmtId="0" fontId="35" fillId="0" borderId="8" xfId="3" applyFont="1" applyBorder="1" applyAlignment="1">
      <alignment horizontal="center" vertical="center" wrapText="1"/>
    </xf>
    <xf numFmtId="0" fontId="35" fillId="0" borderId="11" xfId="3" applyFont="1" applyBorder="1" applyAlignment="1">
      <alignment horizontal="center"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38" fillId="0" borderId="4" xfId="3" applyFont="1" applyBorder="1" applyAlignment="1">
      <alignment horizontal="center" vertical="center" wrapText="1"/>
    </xf>
    <xf numFmtId="0" fontId="38" fillId="0" borderId="13" xfId="3" applyFont="1" applyBorder="1" applyAlignment="1">
      <alignment horizontal="center" vertical="center" wrapText="1"/>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9" xfId="3" applyBorder="1" applyAlignment="1">
      <alignment horizontal="center" vertical="center"/>
    </xf>
    <xf numFmtId="0" fontId="8" fillId="0" borderId="10" xfId="3" applyBorder="1" applyAlignment="1">
      <alignment horizontal="center" vertical="center"/>
    </xf>
    <xf numFmtId="0" fontId="8" fillId="0" borderId="11" xfId="3" applyBorder="1" applyAlignment="1">
      <alignment horizontal="center" vertical="center"/>
    </xf>
    <xf numFmtId="184" fontId="32" fillId="0" borderId="22" xfId="3" applyNumberFormat="1" applyFont="1" applyBorder="1" applyAlignment="1">
      <alignment horizontal="center" vertical="center"/>
    </xf>
    <xf numFmtId="184" fontId="32" fillId="0" borderId="23" xfId="3" applyNumberFormat="1" applyFont="1" applyBorder="1" applyAlignment="1">
      <alignment horizontal="center" vertical="center"/>
    </xf>
    <xf numFmtId="184" fontId="32" fillId="0" borderId="25" xfId="3" applyNumberFormat="1" applyFont="1" applyBorder="1" applyAlignment="1">
      <alignment horizontal="center" vertical="center"/>
    </xf>
    <xf numFmtId="184" fontId="32" fillId="0" borderId="26" xfId="3" applyNumberFormat="1" applyFont="1" applyBorder="1" applyAlignment="1">
      <alignment horizontal="center" vertical="center"/>
    </xf>
    <xf numFmtId="184" fontId="32" fillId="6" borderId="74" xfId="3" applyNumberFormat="1" applyFont="1" applyFill="1" applyBorder="1" applyAlignment="1">
      <alignment horizontal="center" vertical="center"/>
    </xf>
    <xf numFmtId="184" fontId="32" fillId="6" borderId="75" xfId="3" applyNumberFormat="1" applyFont="1" applyFill="1" applyBorder="1" applyAlignment="1">
      <alignment horizontal="center" vertical="center"/>
    </xf>
    <xf numFmtId="184" fontId="32" fillId="6" borderId="72" xfId="3" applyNumberFormat="1" applyFont="1" applyFill="1" applyBorder="1" applyAlignment="1">
      <alignment horizontal="center" vertical="center"/>
    </xf>
    <xf numFmtId="184" fontId="32" fillId="6" borderId="70" xfId="3" applyNumberFormat="1" applyFont="1" applyFill="1" applyBorder="1" applyAlignment="1">
      <alignment horizontal="center" vertical="center"/>
    </xf>
    <xf numFmtId="186" fontId="33" fillId="0" borderId="21" xfId="4" applyNumberFormat="1" applyFont="1" applyFill="1" applyBorder="1" applyAlignment="1">
      <alignment horizontal="center" vertical="center" wrapText="1"/>
    </xf>
    <xf numFmtId="186" fontId="33" fillId="0" borderId="23" xfId="4" applyNumberFormat="1" applyFont="1" applyFill="1" applyBorder="1" applyAlignment="1">
      <alignment horizontal="center" vertical="center" wrapText="1"/>
    </xf>
    <xf numFmtId="186" fontId="33" fillId="0" borderId="24" xfId="4" applyNumberFormat="1" applyFont="1" applyFill="1" applyBorder="1" applyAlignment="1">
      <alignment horizontal="center" vertical="center" wrapText="1"/>
    </xf>
    <xf numFmtId="186" fontId="33" fillId="0" borderId="26" xfId="4" applyNumberFormat="1" applyFont="1" applyFill="1" applyBorder="1" applyAlignment="1">
      <alignment horizontal="center" vertical="center" wrapText="1"/>
    </xf>
    <xf numFmtId="49" fontId="38"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8" fillId="0" borderId="6" xfId="3" applyFont="1" applyBorder="1" applyAlignment="1">
      <alignment horizontal="left" vertical="center" wrapText="1"/>
    </xf>
    <xf numFmtId="0" fontId="38" fillId="0" borderId="9" xfId="3" applyFont="1" applyBorder="1" applyAlignment="1">
      <alignment horizontal="left" vertical="center" wrapText="1"/>
    </xf>
    <xf numFmtId="49" fontId="38" fillId="0" borderId="6" xfId="3" applyNumberFormat="1" applyFont="1" applyBorder="1" applyAlignment="1">
      <alignment horizontal="center" vertical="center" wrapText="1"/>
    </xf>
    <xf numFmtId="49" fontId="38" fillId="0" borderId="8" xfId="3" applyNumberFormat="1" applyFont="1" applyBorder="1" applyAlignment="1">
      <alignment horizontal="center" vertical="center" wrapText="1"/>
    </xf>
    <xf numFmtId="49" fontId="38" fillId="0" borderId="9" xfId="3" applyNumberFormat="1" applyFont="1" applyBorder="1" applyAlignment="1">
      <alignment horizontal="center" vertical="center" wrapText="1"/>
    </xf>
    <xf numFmtId="49" fontId="38" fillId="0" borderId="11" xfId="3" applyNumberFormat="1" applyFont="1" applyBorder="1" applyAlignment="1">
      <alignment horizontal="center" vertical="center" wrapText="1"/>
    </xf>
    <xf numFmtId="0" fontId="35" fillId="0" borderId="4" xfId="3" applyFont="1" applyBorder="1" applyAlignment="1">
      <alignment horizontal="center" vertical="center" wrapText="1"/>
    </xf>
    <xf numFmtId="0" fontId="35" fillId="0" borderId="13" xfId="3" applyFont="1" applyBorder="1" applyAlignment="1">
      <alignment horizontal="center" vertical="center" wrapText="1"/>
    </xf>
    <xf numFmtId="186" fontId="29" fillId="0" borderId="18" xfId="4" applyNumberFormat="1" applyFont="1" applyFill="1" applyBorder="1" applyAlignment="1">
      <alignment horizontal="center" vertical="center"/>
    </xf>
    <xf numFmtId="186" fontId="29" fillId="0" borderId="20" xfId="4" applyNumberFormat="1" applyFont="1" applyFill="1" applyBorder="1" applyAlignment="1">
      <alignment horizontal="center" vertical="center"/>
    </xf>
    <xf numFmtId="0" fontId="58" fillId="0" borderId="0" xfId="3" applyFont="1" applyAlignment="1">
      <alignment horizontal="left" vertical="top" wrapText="1"/>
    </xf>
    <xf numFmtId="184" fontId="33" fillId="0" borderId="22" xfId="3" applyNumberFormat="1" applyFont="1" applyBorder="1" applyAlignment="1">
      <alignment horizontal="center" vertical="center"/>
    </xf>
    <xf numFmtId="184" fontId="33" fillId="0" borderId="23" xfId="3" applyNumberFormat="1" applyFont="1" applyBorder="1" applyAlignment="1">
      <alignment horizontal="center" vertical="center"/>
    </xf>
    <xf numFmtId="184" fontId="33" fillId="0" borderId="25" xfId="3" applyNumberFormat="1" applyFont="1" applyBorder="1" applyAlignment="1">
      <alignment horizontal="center" vertical="center"/>
    </xf>
    <xf numFmtId="184" fontId="33" fillId="0" borderId="26" xfId="3" applyNumberFormat="1" applyFont="1" applyBorder="1" applyAlignment="1">
      <alignment horizontal="center" vertical="center"/>
    </xf>
    <xf numFmtId="0" fontId="36" fillId="0" borderId="16" xfId="3" applyFont="1" applyBorder="1" applyAlignment="1">
      <alignment horizontal="left" vertical="center" wrapText="1"/>
    </xf>
    <xf numFmtId="0" fontId="36" fillId="0" borderId="0" xfId="3" applyFont="1" applyAlignment="1">
      <alignment horizontal="left" vertical="center" wrapText="1"/>
    </xf>
    <xf numFmtId="0" fontId="36" fillId="0" borderId="17" xfId="3" applyFont="1" applyBorder="1" applyAlignment="1">
      <alignment horizontal="left" vertical="center" wrapText="1"/>
    </xf>
    <xf numFmtId="0" fontId="36" fillId="0" borderId="9" xfId="3" applyFont="1" applyBorder="1" applyAlignment="1">
      <alignment horizontal="left" vertical="center" wrapText="1"/>
    </xf>
    <xf numFmtId="0" fontId="36" fillId="0" borderId="10" xfId="3" applyFont="1" applyBorder="1" applyAlignment="1">
      <alignment horizontal="left" vertical="center" wrapText="1"/>
    </xf>
    <xf numFmtId="0" fontId="36" fillId="0" borderId="11" xfId="3" applyFont="1" applyBorder="1" applyAlignment="1">
      <alignment horizontal="left" vertical="center" wrapText="1"/>
    </xf>
    <xf numFmtId="49" fontId="38" fillId="0" borderId="15" xfId="3" applyNumberFormat="1" applyFont="1" applyBorder="1" applyAlignment="1">
      <alignment horizontal="center" vertical="center" wrapText="1"/>
    </xf>
    <xf numFmtId="49" fontId="38" fillId="0" borderId="1" xfId="3" applyNumberFormat="1" applyFont="1" applyBorder="1" applyAlignment="1">
      <alignment horizontal="center" vertical="center" wrapText="1"/>
    </xf>
    <xf numFmtId="0" fontId="8" fillId="0" borderId="4" xfId="3" applyBorder="1" applyAlignment="1">
      <alignment horizontal="right" vertical="center"/>
    </xf>
    <xf numFmtId="0" fontId="8" fillId="0" borderId="13" xfId="3" applyBorder="1" applyAlignment="1">
      <alignment horizontal="right" vertical="center"/>
    </xf>
    <xf numFmtId="0" fontId="8" fillId="0" borderId="44" xfId="3" applyBorder="1" applyAlignment="1">
      <alignment horizontal="center" vertical="center"/>
    </xf>
    <xf numFmtId="0" fontId="8" fillId="0" borderId="41" xfId="3" applyBorder="1" applyAlignment="1">
      <alignment horizontal="center" vertical="center"/>
    </xf>
    <xf numFmtId="0" fontId="8" fillId="6" borderId="2" xfId="3" applyFill="1" applyBorder="1" applyAlignment="1">
      <alignment horizontal="center" vertical="center"/>
    </xf>
    <xf numFmtId="0" fontId="8" fillId="6" borderId="3" xfId="3" applyFill="1" applyBorder="1" applyAlignment="1">
      <alignment horizontal="center" vertical="center"/>
    </xf>
    <xf numFmtId="0" fontId="79" fillId="0" borderId="84" xfId="3" applyFont="1" applyBorder="1" applyAlignment="1">
      <alignment horizontal="center" vertical="center"/>
    </xf>
    <xf numFmtId="0" fontId="8" fillId="0" borderId="6" xfId="3" applyBorder="1" applyAlignment="1">
      <alignment horizontal="left" vertical="top" wrapText="1"/>
    </xf>
    <xf numFmtId="0" fontId="8" fillId="0" borderId="7" xfId="3" applyBorder="1" applyAlignment="1">
      <alignment horizontal="left" vertical="top"/>
    </xf>
    <xf numFmtId="0" fontId="8" fillId="0" borderId="8" xfId="3" applyBorder="1" applyAlignment="1">
      <alignment horizontal="left" vertical="top"/>
    </xf>
    <xf numFmtId="0" fontId="8" fillId="0" borderId="9" xfId="3" applyBorder="1" applyAlignment="1">
      <alignment horizontal="left" vertical="top"/>
    </xf>
    <xf numFmtId="0" fontId="8" fillId="0" borderId="10" xfId="3" applyBorder="1" applyAlignment="1">
      <alignment horizontal="left" vertical="top"/>
    </xf>
    <xf numFmtId="0" fontId="8" fillId="0" borderId="11" xfId="3" applyBorder="1" applyAlignment="1">
      <alignment horizontal="left" vertical="top"/>
    </xf>
    <xf numFmtId="0" fontId="8" fillId="0" borderId="4" xfId="3" applyBorder="1" applyAlignment="1">
      <alignment horizontal="left" vertical="center"/>
    </xf>
    <xf numFmtId="0" fontId="8" fillId="0" borderId="13" xfId="3" applyBorder="1" applyAlignment="1">
      <alignment horizontal="left" vertical="center"/>
    </xf>
    <xf numFmtId="0" fontId="8" fillId="0" borderId="2" xfId="3" applyBorder="1" applyAlignment="1">
      <alignment horizontal="left" vertical="top"/>
    </xf>
    <xf numFmtId="0" fontId="8" fillId="0" borderId="5" xfId="3" applyBorder="1" applyAlignment="1">
      <alignment horizontal="left" vertical="top"/>
    </xf>
    <xf numFmtId="0" fontId="8" fillId="0" borderId="3" xfId="3" applyBorder="1" applyAlignment="1">
      <alignment horizontal="left" vertical="top"/>
    </xf>
    <xf numFmtId="0" fontId="8" fillId="6" borderId="6" xfId="3" applyFill="1" applyBorder="1" applyAlignment="1">
      <alignment horizontal="center" vertical="center"/>
    </xf>
    <xf numFmtId="0" fontId="8" fillId="6" borderId="8" xfId="3" applyFill="1" applyBorder="1" applyAlignment="1">
      <alignment horizontal="center" vertical="center"/>
    </xf>
    <xf numFmtId="0" fontId="8" fillId="0" borderId="6" xfId="3" applyBorder="1" applyAlignment="1">
      <alignment horizontal="left" vertical="top"/>
    </xf>
    <xf numFmtId="0" fontId="8" fillId="0" borderId="5" xfId="3" applyBorder="1" applyAlignment="1">
      <alignment horizontal="center" vertical="center"/>
    </xf>
    <xf numFmtId="0" fontId="17" fillId="0" borderId="4" xfId="3" applyFont="1" applyBorder="1" applyAlignment="1">
      <alignment horizontal="center" vertical="center"/>
    </xf>
    <xf numFmtId="0" fontId="17" fillId="0" borderId="13" xfId="3" applyFont="1" applyBorder="1" applyAlignment="1">
      <alignment horizontal="center" vertical="center"/>
    </xf>
    <xf numFmtId="0" fontId="8" fillId="6" borderId="46" xfId="3" applyFill="1" applyBorder="1" applyAlignment="1">
      <alignment horizontal="center" vertical="center"/>
    </xf>
    <xf numFmtId="0" fontId="23" fillId="5" borderId="36" xfId="3" applyFont="1" applyFill="1" applyBorder="1" applyAlignment="1">
      <alignment horizontal="center" vertical="center"/>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41" fillId="0" borderId="2" xfId="3" applyFont="1" applyBorder="1" applyAlignment="1">
      <alignment horizontal="left" vertical="top"/>
    </xf>
    <xf numFmtId="0" fontId="41" fillId="0" borderId="5" xfId="3" applyFont="1" applyBorder="1" applyAlignment="1">
      <alignment horizontal="left" vertical="top"/>
    </xf>
    <xf numFmtId="0" fontId="41" fillId="0" borderId="3" xfId="3" applyFont="1" applyBorder="1" applyAlignment="1">
      <alignment horizontal="left" vertical="top"/>
    </xf>
    <xf numFmtId="0" fontId="40" fillId="6" borderId="2" xfId="0" applyFont="1" applyFill="1" applyBorder="1" applyAlignment="1">
      <alignment horizontal="center"/>
    </xf>
    <xf numFmtId="0" fontId="40" fillId="6" borderId="3" xfId="0" applyFont="1" applyFill="1" applyBorder="1" applyAlignment="1">
      <alignment horizontal="center"/>
    </xf>
    <xf numFmtId="0" fontId="8" fillId="0" borderId="77" xfId="3" applyBorder="1" applyAlignment="1">
      <alignment horizontal="left" vertical="top"/>
    </xf>
    <xf numFmtId="0" fontId="8" fillId="0" borderId="78" xfId="3" applyBorder="1" applyAlignment="1">
      <alignment horizontal="left" vertical="top"/>
    </xf>
    <xf numFmtId="0" fontId="8" fillId="0" borderId="79" xfId="3" applyBorder="1" applyAlignment="1">
      <alignment horizontal="left" vertical="top"/>
    </xf>
    <xf numFmtId="0" fontId="8" fillId="0" borderId="2" xfId="3" applyBorder="1" applyAlignment="1">
      <alignment horizontal="left" vertical="center"/>
    </xf>
    <xf numFmtId="0" fontId="8" fillId="0" borderId="5" xfId="3" applyBorder="1" applyAlignment="1">
      <alignment horizontal="left" vertical="center"/>
    </xf>
    <xf numFmtId="0" fontId="8" fillId="0" borderId="3" xfId="3" applyBorder="1" applyAlignment="1">
      <alignment horizontal="left" vertical="center"/>
    </xf>
    <xf numFmtId="0" fontId="8" fillId="0" borderId="1" xfId="3" applyBorder="1" applyAlignment="1">
      <alignment horizontal="left" vertical="center"/>
    </xf>
    <xf numFmtId="0" fontId="8" fillId="6" borderId="9" xfId="3" applyFill="1" applyBorder="1" applyAlignment="1">
      <alignment horizontal="center" vertical="center"/>
    </xf>
    <xf numFmtId="0" fontId="8" fillId="6" borderId="11" xfId="3" applyFill="1" applyBorder="1" applyAlignment="1">
      <alignment horizontal="center" vertical="center"/>
    </xf>
    <xf numFmtId="0" fontId="8" fillId="6" borderId="77" xfId="3" applyFill="1" applyBorder="1" applyAlignment="1">
      <alignment horizontal="center" vertical="center"/>
    </xf>
    <xf numFmtId="0" fontId="8" fillId="6" borderId="79" xfId="3" applyFill="1" applyBorder="1" applyAlignment="1">
      <alignment horizontal="center" vertical="center"/>
    </xf>
    <xf numFmtId="0" fontId="8" fillId="0" borderId="46" xfId="3" applyBorder="1" applyAlignment="1">
      <alignment horizontal="left" vertical="center"/>
    </xf>
    <xf numFmtId="0" fontId="24" fillId="0" borderId="2" xfId="3" applyFont="1" applyBorder="1" applyAlignment="1">
      <alignment horizontal="left" vertical="top"/>
    </xf>
    <xf numFmtId="0" fontId="24" fillId="0" borderId="5" xfId="3" applyFont="1" applyBorder="1" applyAlignment="1">
      <alignment horizontal="left" vertical="top"/>
    </xf>
    <xf numFmtId="0" fontId="24" fillId="0" borderId="3" xfId="3" applyFont="1" applyBorder="1" applyAlignment="1">
      <alignment horizontal="left" vertical="top"/>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24" fillId="0" borderId="2" xfId="3" applyFont="1" applyBorder="1" applyAlignment="1">
      <alignment horizontal="left" vertical="center"/>
    </xf>
    <xf numFmtId="0" fontId="24" fillId="0" borderId="5" xfId="3" applyFont="1" applyBorder="1" applyAlignment="1">
      <alignment horizontal="left" vertical="center"/>
    </xf>
    <xf numFmtId="0" fontId="24" fillId="0" borderId="3" xfId="3" applyFont="1" applyBorder="1" applyAlignment="1">
      <alignment horizontal="left" vertical="center"/>
    </xf>
    <xf numFmtId="0" fontId="16" fillId="0" borderId="2" xfId="3" applyFont="1" applyBorder="1" applyAlignment="1">
      <alignment horizontal="left" vertical="center"/>
    </xf>
    <xf numFmtId="0" fontId="16" fillId="0" borderId="5" xfId="3" applyFont="1" applyBorder="1" applyAlignment="1">
      <alignment horizontal="left" vertical="center"/>
    </xf>
    <xf numFmtId="0" fontId="16" fillId="0" borderId="3" xfId="3" applyFont="1" applyBorder="1" applyAlignment="1">
      <alignment horizontal="left" vertical="center"/>
    </xf>
    <xf numFmtId="0" fontId="17" fillId="0" borderId="2" xfId="3" applyFont="1" applyBorder="1" applyAlignment="1">
      <alignment horizontal="left" vertical="center"/>
    </xf>
    <xf numFmtId="0" fontId="17" fillId="0" borderId="5" xfId="3" applyFont="1" applyBorder="1" applyAlignment="1">
      <alignment horizontal="left" vertical="center"/>
    </xf>
    <xf numFmtId="0" fontId="17" fillId="0" borderId="3" xfId="3" applyFont="1" applyBorder="1" applyAlignment="1">
      <alignment horizontal="left" vertical="center"/>
    </xf>
    <xf numFmtId="0" fontId="88" fillId="0" borderId="2" xfId="3" applyFont="1" applyBorder="1" applyAlignment="1">
      <alignment horizontal="left" vertical="center"/>
    </xf>
    <xf numFmtId="0" fontId="17" fillId="0" borderId="2" xfId="3" applyFont="1" applyBorder="1" applyAlignment="1">
      <alignment horizontal="left" vertical="top"/>
    </xf>
    <xf numFmtId="0" fontId="17" fillId="0" borderId="5" xfId="3" applyFont="1" applyBorder="1" applyAlignment="1">
      <alignment horizontal="left" vertical="top"/>
    </xf>
    <xf numFmtId="0" fontId="17" fillId="0" borderId="3" xfId="3" applyFont="1" applyBorder="1" applyAlignment="1">
      <alignment horizontal="left" vertical="top"/>
    </xf>
    <xf numFmtId="0" fontId="8" fillId="0" borderId="1" xfId="3" applyBorder="1" applyAlignment="1">
      <alignment horizontal="left" vertical="top"/>
    </xf>
    <xf numFmtId="0" fontId="23" fillId="5" borderId="35" xfId="3" applyFont="1" applyFill="1" applyBorder="1" applyAlignment="1">
      <alignment horizontal="center" vertical="center"/>
    </xf>
    <xf numFmtId="0" fontId="8" fillId="0" borderId="2" xfId="3" applyBorder="1" applyAlignment="1">
      <alignment horizontal="center" vertical="top"/>
    </xf>
    <xf numFmtId="0" fontId="8" fillId="0" borderId="5" xfId="3" applyBorder="1" applyAlignment="1">
      <alignment horizontal="center" vertical="top"/>
    </xf>
    <xf numFmtId="0" fontId="8" fillId="0" borderId="3" xfId="3" applyBorder="1" applyAlignment="1">
      <alignment horizontal="center" vertical="top"/>
    </xf>
    <xf numFmtId="0" fontId="17" fillId="0" borderId="1" xfId="3" applyFont="1" applyBorder="1" applyAlignment="1">
      <alignment horizontal="left" vertical="top"/>
    </xf>
    <xf numFmtId="0" fontId="8" fillId="0" borderId="1" xfId="3" applyBorder="1" applyAlignment="1">
      <alignment horizontal="center" vertical="top"/>
    </xf>
    <xf numFmtId="0" fontId="8" fillId="0" borderId="2" xfId="3" applyBorder="1" applyAlignment="1">
      <alignment horizontal="right" vertical="center"/>
    </xf>
    <xf numFmtId="0" fontId="8" fillId="0" borderId="5" xfId="3" applyBorder="1" applyAlignment="1">
      <alignment horizontal="right" vertical="center"/>
    </xf>
    <xf numFmtId="0" fontId="8" fillId="0" borderId="3" xfId="3" applyBorder="1" applyAlignment="1">
      <alignment horizontal="right" vertical="center"/>
    </xf>
    <xf numFmtId="0" fontId="8" fillId="0" borderId="1" xfId="3" applyBorder="1" applyAlignment="1">
      <alignment horizontal="right" vertical="center"/>
    </xf>
    <xf numFmtId="0" fontId="24" fillId="0" borderId="1" xfId="3" applyFont="1" applyBorder="1" applyAlignment="1">
      <alignment horizontal="left" vertical="top"/>
    </xf>
    <xf numFmtId="0" fontId="23" fillId="0" borderId="5" xfId="3" applyFont="1" applyBorder="1" applyAlignment="1">
      <alignment horizontal="center" vertical="top"/>
    </xf>
    <xf numFmtId="0" fontId="23" fillId="0" borderId="3" xfId="3" applyFont="1" applyBorder="1" applyAlignment="1">
      <alignment horizontal="center" vertical="top"/>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7" fillId="0" borderId="1" xfId="3" applyFont="1" applyBorder="1" applyAlignment="1">
      <alignment horizontal="center" vertical="top"/>
    </xf>
    <xf numFmtId="0" fontId="8" fillId="0" borderId="0" xfId="3" applyAlignment="1">
      <alignment horizontal="center" vertical="center"/>
    </xf>
    <xf numFmtId="0" fontId="8" fillId="0" borderId="82" xfId="3" applyBorder="1" applyAlignment="1">
      <alignment horizontal="left" vertical="center"/>
    </xf>
    <xf numFmtId="0" fontId="8" fillId="0" borderId="81" xfId="3" applyBorder="1" applyAlignment="1">
      <alignment horizontal="left" vertical="center"/>
    </xf>
    <xf numFmtId="0" fontId="8" fillId="0" borderId="14" xfId="3" applyBorder="1" applyAlignment="1">
      <alignment horizontal="left" vertical="center"/>
    </xf>
    <xf numFmtId="0" fontId="88" fillId="0" borderId="2" xfId="3" applyFont="1" applyBorder="1" applyAlignment="1">
      <alignment horizontal="left" vertical="top"/>
    </xf>
    <xf numFmtId="0" fontId="8" fillId="0" borderId="43" xfId="3" applyBorder="1" applyAlignment="1">
      <alignment horizontal="center" vertical="center"/>
    </xf>
    <xf numFmtId="0" fontId="8" fillId="0" borderId="33" xfId="3" applyBorder="1" applyAlignment="1">
      <alignment horizontal="center" vertical="center"/>
    </xf>
    <xf numFmtId="0" fontId="123" fillId="0" borderId="0" xfId="0" applyFont="1" applyAlignment="1">
      <alignment horizontal="center"/>
    </xf>
    <xf numFmtId="0" fontId="0" fillId="0" borderId="0" xfId="0" applyAlignment="1">
      <alignment horizontal="left"/>
    </xf>
    <xf numFmtId="0" fontId="0" fillId="13" borderId="1" xfId="0" applyFill="1" applyBorder="1" applyAlignment="1">
      <alignment horizontal="center"/>
    </xf>
    <xf numFmtId="0" fontId="4" fillId="19" borderId="4" xfId="10" applyFill="1" applyBorder="1" applyAlignment="1">
      <alignment horizontal="center" vertical="center" wrapText="1"/>
    </xf>
    <xf numFmtId="0" fontId="4" fillId="19" borderId="13" xfId="10" applyFill="1" applyBorder="1" applyAlignment="1">
      <alignment horizontal="center" vertical="center" wrapText="1"/>
    </xf>
    <xf numFmtId="0" fontId="2" fillId="19" borderId="4" xfId="10" applyFont="1" applyFill="1" applyBorder="1" applyAlignment="1">
      <alignment horizontal="center" vertical="center" wrapText="1"/>
    </xf>
    <xf numFmtId="0" fontId="109" fillId="19" borderId="4" xfId="10" applyFont="1" applyFill="1" applyBorder="1" applyAlignment="1">
      <alignment horizontal="center" vertical="center" wrapText="1"/>
    </xf>
    <xf numFmtId="0" fontId="82" fillId="19" borderId="13" xfId="10" applyFont="1" applyFill="1" applyBorder="1" applyAlignment="1">
      <alignment horizontal="center" vertical="center" wrapText="1"/>
    </xf>
    <xf numFmtId="0" fontId="81" fillId="0" borderId="36" xfId="0" applyFont="1" applyBorder="1" applyAlignment="1">
      <alignment horizontal="center" vertical="center"/>
    </xf>
    <xf numFmtId="0" fontId="81" fillId="0" borderId="37" xfId="0" applyFont="1" applyBorder="1" applyAlignment="1">
      <alignment horizontal="center" vertical="center"/>
    </xf>
    <xf numFmtId="0" fontId="81" fillId="0" borderId="38" xfId="0" applyFont="1" applyBorder="1" applyAlignment="1">
      <alignment horizontal="center" vertical="center"/>
    </xf>
    <xf numFmtId="0" fontId="116" fillId="0" borderId="6" xfId="0" applyFont="1" applyBorder="1" applyAlignment="1">
      <alignment horizontal="left" vertical="top" wrapText="1"/>
    </xf>
    <xf numFmtId="0" fontId="116" fillId="0" borderId="7" xfId="0" applyFont="1" applyBorder="1" applyAlignment="1">
      <alignment horizontal="left" vertical="top"/>
    </xf>
    <xf numFmtId="0" fontId="116" fillId="0" borderId="8" xfId="0" applyFont="1" applyBorder="1" applyAlignment="1">
      <alignment horizontal="left" vertical="top"/>
    </xf>
    <xf numFmtId="0" fontId="116" fillId="0" borderId="9" xfId="0" applyFont="1" applyBorder="1" applyAlignment="1">
      <alignment horizontal="left" vertical="top"/>
    </xf>
    <xf numFmtId="0" fontId="116" fillId="0" borderId="10" xfId="0" applyFont="1" applyBorder="1" applyAlignment="1">
      <alignment horizontal="left" vertical="top"/>
    </xf>
    <xf numFmtId="0" fontId="116" fillId="0" borderId="11" xfId="0" applyFont="1" applyBorder="1" applyAlignment="1">
      <alignment horizontal="left" vertical="top"/>
    </xf>
    <xf numFmtId="0" fontId="75" fillId="0" borderId="6" xfId="0" applyFont="1" applyBorder="1" applyAlignment="1">
      <alignment horizontal="left" vertical="top" wrapText="1"/>
    </xf>
    <xf numFmtId="0" fontId="75" fillId="0" borderId="7" xfId="0" applyFont="1" applyBorder="1" applyAlignment="1">
      <alignment horizontal="left" vertical="top"/>
    </xf>
    <xf numFmtId="0" fontId="75" fillId="0" borderId="8" xfId="0" applyFont="1" applyBorder="1" applyAlignment="1">
      <alignment horizontal="left" vertical="top"/>
    </xf>
    <xf numFmtId="0" fontId="75" fillId="0" borderId="9" xfId="0" applyFont="1" applyBorder="1" applyAlignment="1">
      <alignment horizontal="left" vertical="top"/>
    </xf>
    <xf numFmtId="0" fontId="75" fillId="0" borderId="10" xfId="0" applyFont="1" applyBorder="1" applyAlignment="1">
      <alignment horizontal="left" vertical="top"/>
    </xf>
    <xf numFmtId="0" fontId="75" fillId="0" borderId="11" xfId="0" applyFont="1" applyBorder="1" applyAlignment="1">
      <alignment horizontal="left" vertical="top"/>
    </xf>
    <xf numFmtId="0" fontId="127" fillId="13" borderId="0" xfId="0" applyFont="1" applyFill="1" applyAlignment="1">
      <alignment horizontal="center"/>
    </xf>
    <xf numFmtId="179" fontId="8" fillId="13" borderId="4" xfId="2" applyNumberFormat="1" applyFill="1" applyBorder="1" applyAlignment="1">
      <alignment horizontal="center" vertical="center" wrapText="1"/>
    </xf>
    <xf numFmtId="179" fontId="8" fillId="13" borderId="13" xfId="2" applyNumberFormat="1" applyFill="1" applyBorder="1" applyAlignment="1">
      <alignment horizontal="center" vertical="center" wrapText="1"/>
    </xf>
    <xf numFmtId="0" fontId="8" fillId="13" borderId="4" xfId="2" applyFill="1" applyBorder="1" applyAlignment="1">
      <alignment horizontal="center" vertical="center"/>
    </xf>
    <xf numFmtId="0" fontId="8" fillId="13" borderId="13" xfId="2" applyFill="1" applyBorder="1" applyAlignment="1">
      <alignment horizontal="center" vertical="center"/>
    </xf>
    <xf numFmtId="178" fontId="14" fillId="13" borderId="4" xfId="2" applyNumberFormat="1" applyFont="1" applyFill="1" applyBorder="1" applyAlignment="1">
      <alignment horizontal="center" vertical="center"/>
    </xf>
    <xf numFmtId="178" fontId="14" fillId="13" borderId="13" xfId="2" applyNumberFormat="1" applyFont="1" applyFill="1" applyBorder="1" applyAlignment="1">
      <alignment horizontal="center" vertical="center"/>
    </xf>
    <xf numFmtId="0" fontId="8" fillId="13" borderId="4" xfId="2" applyFill="1" applyBorder="1" applyAlignment="1">
      <alignment horizontal="center" vertical="center" wrapText="1"/>
    </xf>
    <xf numFmtId="0" fontId="8" fillId="13" borderId="13" xfId="2" applyFill="1" applyBorder="1" applyAlignment="1">
      <alignment horizontal="center" vertical="center" wrapText="1"/>
    </xf>
    <xf numFmtId="0" fontId="119" fillId="0" borderId="5" xfId="0" applyFont="1" applyBorder="1" applyAlignment="1">
      <alignment horizontal="left"/>
    </xf>
    <xf numFmtId="0" fontId="22" fillId="13" borderId="4" xfId="0" applyFont="1" applyFill="1" applyBorder="1" applyAlignment="1">
      <alignment horizontal="center" vertical="center" wrapText="1"/>
    </xf>
    <xf numFmtId="0" fontId="22" fillId="13" borderId="13" xfId="0" applyFont="1" applyFill="1" applyBorder="1" applyAlignment="1">
      <alignment horizontal="center" vertical="center" wrapText="1"/>
    </xf>
    <xf numFmtId="0" fontId="93" fillId="19" borderId="1" xfId="0" applyFont="1" applyFill="1" applyBorder="1" applyAlignment="1">
      <alignment horizontal="center" vertical="center" wrapText="1"/>
    </xf>
    <xf numFmtId="0" fontId="0" fillId="19" borderId="1" xfId="0" applyFill="1" applyBorder="1" applyAlignment="1">
      <alignment horizontal="center" vertical="center"/>
    </xf>
    <xf numFmtId="0" fontId="82" fillId="19" borderId="1" xfId="0" applyFont="1" applyFill="1" applyBorder="1" applyAlignment="1">
      <alignment horizontal="center" vertical="center"/>
    </xf>
    <xf numFmtId="38" fontId="0" fillId="19" borderId="1" xfId="1" applyFont="1" applyFill="1" applyBorder="1" applyAlignment="1">
      <alignment horizontal="center" vertical="center"/>
    </xf>
    <xf numFmtId="0" fontId="17" fillId="0" borderId="1" xfId="3" applyFont="1" applyBorder="1" applyAlignment="1">
      <alignment horizontal="right" vertical="center"/>
    </xf>
    <xf numFmtId="0" fontId="21" fillId="9" borderId="1" xfId="3" applyFont="1" applyFill="1" applyBorder="1" applyAlignment="1">
      <alignment horizontal="center" vertical="center"/>
    </xf>
    <xf numFmtId="0" fontId="82" fillId="9" borderId="1" xfId="0" applyFont="1" applyFill="1" applyBorder="1" applyAlignment="1">
      <alignment horizontal="center" vertical="center"/>
    </xf>
    <xf numFmtId="0" fontId="116" fillId="0" borderId="1" xfId="0" applyFont="1" applyBorder="1" applyAlignment="1">
      <alignment horizontal="left"/>
    </xf>
    <xf numFmtId="0" fontId="0" fillId="12" borderId="1" xfId="0" applyFill="1" applyBorder="1" applyAlignment="1">
      <alignment horizontal="center" vertical="center"/>
    </xf>
    <xf numFmtId="0" fontId="121" fillId="0" borderId="6" xfId="0" applyFont="1" applyBorder="1" applyAlignment="1">
      <alignment horizontal="left" vertical="top" wrapText="1"/>
    </xf>
    <xf numFmtId="0" fontId="121" fillId="0" borderId="8" xfId="0" applyFont="1" applyBorder="1" applyAlignment="1">
      <alignment horizontal="left" vertical="top" wrapText="1"/>
    </xf>
    <xf numFmtId="0" fontId="121" fillId="0" borderId="9" xfId="0" applyFont="1" applyBorder="1" applyAlignment="1">
      <alignment horizontal="left" vertical="top" wrapText="1"/>
    </xf>
    <xf numFmtId="0" fontId="121" fillId="0" borderId="11" xfId="0" applyFont="1" applyBorder="1" applyAlignment="1">
      <alignment horizontal="left" vertical="top" wrapText="1"/>
    </xf>
    <xf numFmtId="0" fontId="120" fillId="0" borderId="4" xfId="0" applyFont="1" applyBorder="1" applyAlignment="1">
      <alignment horizontal="left" vertical="top" wrapText="1"/>
    </xf>
    <xf numFmtId="0" fontId="120" fillId="0" borderId="13" xfId="0" applyFont="1" applyBorder="1" applyAlignment="1">
      <alignment horizontal="left" vertical="top" wrapText="1"/>
    </xf>
    <xf numFmtId="0" fontId="75" fillId="0" borderId="7" xfId="0" applyFont="1" applyBorder="1" applyAlignment="1">
      <alignment horizontal="left" vertical="top" wrapText="1"/>
    </xf>
    <xf numFmtId="0" fontId="75" fillId="0" borderId="8" xfId="0" applyFont="1" applyBorder="1" applyAlignment="1">
      <alignment horizontal="left" vertical="top" wrapText="1"/>
    </xf>
    <xf numFmtId="0" fontId="75" fillId="0" borderId="9" xfId="0" applyFont="1" applyBorder="1" applyAlignment="1">
      <alignment horizontal="left" vertical="top" wrapText="1"/>
    </xf>
    <xf numFmtId="0" fontId="75" fillId="0" borderId="10" xfId="0" applyFont="1" applyBorder="1" applyAlignment="1">
      <alignment horizontal="left" vertical="top" wrapText="1"/>
    </xf>
    <xf numFmtId="0" fontId="75" fillId="0" borderId="11" xfId="0" applyFont="1" applyBorder="1" applyAlignment="1">
      <alignment horizontal="left" vertical="top" wrapText="1"/>
    </xf>
    <xf numFmtId="0" fontId="116" fillId="0" borderId="2" xfId="0" applyFont="1" applyBorder="1" applyAlignment="1">
      <alignment horizontal="left"/>
    </xf>
    <xf numFmtId="0" fontId="116" fillId="0" borderId="5" xfId="0" applyFont="1" applyBorder="1" applyAlignment="1">
      <alignment horizontal="left"/>
    </xf>
    <xf numFmtId="0" fontId="116" fillId="0" borderId="3" xfId="0" applyFont="1" applyBorder="1" applyAlignment="1">
      <alignment horizontal="left"/>
    </xf>
    <xf numFmtId="0" fontId="0" fillId="13" borderId="4" xfId="0" applyFill="1" applyBorder="1" applyAlignment="1">
      <alignment horizontal="center"/>
    </xf>
    <xf numFmtId="0" fontId="0" fillId="13" borderId="13" xfId="0" applyFill="1" applyBorder="1" applyAlignment="1">
      <alignment horizontal="center"/>
    </xf>
    <xf numFmtId="0" fontId="0" fillId="13" borderId="4" xfId="0" applyFill="1" applyBorder="1" applyAlignment="1">
      <alignment horizontal="center" vertical="center"/>
    </xf>
    <xf numFmtId="0" fontId="0" fillId="13" borderId="13" xfId="0" applyFill="1" applyBorder="1" applyAlignment="1">
      <alignment horizontal="center" vertical="center"/>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722">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auto="1"/>
      </font>
    </dxf>
    <dxf>
      <font>
        <color rgb="FFFF0000"/>
      </font>
    </dxf>
    <dxf>
      <font>
        <color auto="1"/>
      </font>
    </dxf>
    <dxf>
      <font>
        <color theme="0"/>
      </font>
      <fill>
        <patternFill>
          <fgColor auto="1"/>
          <bgColor rgb="FFFF0000"/>
        </patternFill>
      </fill>
    </dxf>
    <dxf>
      <font>
        <color rgb="FF0000FF"/>
      </font>
    </dxf>
    <dxf>
      <font>
        <color auto="1"/>
      </font>
    </dxf>
    <dxf>
      <font>
        <color rgb="FFFF0000"/>
      </font>
    </dxf>
    <dxf>
      <font>
        <color auto="1"/>
      </font>
    </dxf>
    <dxf>
      <font>
        <color rgb="FFFF0000"/>
      </font>
    </dxf>
    <dxf>
      <font>
        <color theme="0"/>
      </font>
      <fill>
        <patternFill>
          <fgColor auto="1"/>
          <bgColor rgb="FFFF0000"/>
        </patternFill>
      </fill>
    </dxf>
    <dxf>
      <font>
        <color rgb="FF0000FF"/>
      </font>
    </dxf>
    <dxf>
      <font>
        <color auto="1"/>
      </font>
    </dxf>
    <dxf>
      <font>
        <color rgb="FFFF0000"/>
      </font>
    </dxf>
    <dxf>
      <font>
        <color theme="1"/>
      </font>
    </dxf>
    <dxf>
      <font>
        <color rgb="FFFF0000"/>
      </font>
    </dxf>
    <dxf>
      <font>
        <color theme="0"/>
      </font>
      <fill>
        <patternFill>
          <fgColor auto="1"/>
          <bgColor rgb="FFFF0000"/>
        </patternFill>
      </fill>
    </dxf>
    <dxf>
      <font>
        <color rgb="FF0000FF"/>
      </font>
    </dxf>
    <dxf>
      <font>
        <color auto="1"/>
      </font>
    </dxf>
    <dxf>
      <font>
        <color rgb="FFFF0000"/>
      </font>
    </dxf>
    <dxf>
      <font>
        <color auto="1"/>
      </font>
    </dxf>
    <dxf>
      <font>
        <color rgb="FFFF0000"/>
      </font>
    </dxf>
    <dxf>
      <font>
        <color theme="1"/>
      </font>
    </dxf>
    <dxf>
      <font>
        <color theme="0"/>
      </font>
      <fill>
        <patternFill>
          <fgColor auto="1"/>
          <bgColor rgb="FFFF0000"/>
        </patternFill>
      </fill>
    </dxf>
  </dxfs>
  <tableStyles count="0" defaultTableStyle="TableStyleMedium2" defaultPivotStyle="PivotStyleMedium9"/>
  <colors>
    <mruColors>
      <color rgb="FFFF0000"/>
      <color rgb="FF0000FF"/>
      <color rgb="FFFFFF99"/>
      <color rgb="FFCC0000"/>
      <color rgb="FFDCD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checked="Checked" fmlaLink="$F$1"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CheckBox" checked="Checked" fmlaLink="$V$6" lockText="1" noThreeD="1"/>
</file>

<file path=xl/ctrlProps/ctrlProp10.xml><?xml version="1.0" encoding="utf-8"?>
<formControlPr xmlns="http://schemas.microsoft.com/office/spreadsheetml/2009/9/main" objectType="CheckBox" fmlaLink="$V$5" lockText="1" noThreeD="1"/>
</file>

<file path=xl/ctrlProps/ctrlProp11.xml><?xml version="1.0" encoding="utf-8"?>
<formControlPr xmlns="http://schemas.microsoft.com/office/spreadsheetml/2009/9/main" objectType="CheckBox" checked="Checked" fmlaLink="$U$2" lockText="1" noThreeD="1"/>
</file>

<file path=xl/ctrlProps/ctrlProp12.xml><?xml version="1.0" encoding="utf-8"?>
<formControlPr xmlns="http://schemas.microsoft.com/office/spreadsheetml/2009/9/main" objectType="CheckBox" fmlaLink="$U$3" lockText="1" noThreeD="1"/>
</file>

<file path=xl/ctrlProps/ctrlProp13.xml><?xml version="1.0" encoding="utf-8"?>
<formControlPr xmlns="http://schemas.microsoft.com/office/spreadsheetml/2009/9/main" objectType="CheckBox" fmlaLink="$V$4" lockText="1" noThreeD="1"/>
</file>

<file path=xl/ctrlProps/ctrlProp14.xml><?xml version="1.0" encoding="utf-8"?>
<formControlPr xmlns="http://schemas.microsoft.com/office/spreadsheetml/2009/9/main" objectType="CheckBox" fmlaLink="$V$3" lockText="1" noThreeD="1"/>
</file>

<file path=xl/ctrlProps/ctrlProp15.xml><?xml version="1.0" encoding="utf-8"?>
<formControlPr xmlns="http://schemas.microsoft.com/office/spreadsheetml/2009/9/main" objectType="CheckBox" fmlaLink="$V$2"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9"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212911</xdr:rowOff>
    </xdr:from>
    <xdr:to>
      <xdr:col>23</xdr:col>
      <xdr:colOff>9525</xdr:colOff>
      <xdr:row>43</xdr:row>
      <xdr:rowOff>11206</xdr:rowOff>
    </xdr:to>
    <xdr:sp macro="" textlink="">
      <xdr:nvSpPr>
        <xdr:cNvPr id="2" name="角丸四角形 2">
          <a:extLst>
            <a:ext uri="{FF2B5EF4-FFF2-40B4-BE49-F238E27FC236}">
              <a16:creationId xmlns:a16="http://schemas.microsoft.com/office/drawing/2014/main" id="{00000000-0008-0000-0000-000002000000}"/>
            </a:ext>
          </a:extLst>
        </xdr:cNvPr>
        <xdr:cNvSpPr/>
      </xdr:nvSpPr>
      <xdr:spPr>
        <a:xfrm>
          <a:off x="171450" y="441511"/>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295275</xdr:colOff>
      <xdr:row>45</xdr:row>
      <xdr:rowOff>212912</xdr:rowOff>
    </xdr:from>
    <xdr:to>
      <xdr:col>23</xdr:col>
      <xdr:colOff>9525</xdr:colOff>
      <xdr:row>87</xdr:row>
      <xdr:rowOff>11206</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171450" y="10499912"/>
          <a:ext cx="6715125" cy="9399494"/>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60</xdr:row>
      <xdr:rowOff>66675</xdr:rowOff>
    </xdr:from>
    <xdr:to>
      <xdr:col>3</xdr:col>
      <xdr:colOff>257175</xdr:colOff>
      <xdr:row>62</xdr:row>
      <xdr:rowOff>28574</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387163" y="13513734"/>
          <a:ext cx="643218" cy="410134"/>
          <a:chOff x="5142218" y="2381929"/>
          <a:chExt cx="1382982" cy="723221"/>
        </a:xfrm>
      </xdr:grpSpPr>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74</xdr:row>
      <xdr:rowOff>38100</xdr:rowOff>
    </xdr:from>
    <xdr:to>
      <xdr:col>3</xdr:col>
      <xdr:colOff>257175</xdr:colOff>
      <xdr:row>75</xdr:row>
      <xdr:rowOff>228599</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387163" y="16622806"/>
          <a:ext cx="643218" cy="414617"/>
          <a:chOff x="5142218" y="2381929"/>
          <a:chExt cx="1382982" cy="723221"/>
        </a:xfrm>
      </xdr:grpSpPr>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53</xdr:row>
      <xdr:rowOff>219075</xdr:rowOff>
    </xdr:from>
    <xdr:to>
      <xdr:col>2</xdr:col>
      <xdr:colOff>0</xdr:colOff>
      <xdr:row>82</xdr:row>
      <xdr:rowOff>0</xdr:rowOff>
    </xdr:to>
    <xdr:cxnSp macro="">
      <xdr:nvCxnSpPr>
        <xdr:cNvPr id="10" name="直線コネクタ 9">
          <a:extLst>
            <a:ext uri="{FF2B5EF4-FFF2-40B4-BE49-F238E27FC236}">
              <a16:creationId xmlns:a16="http://schemas.microsoft.com/office/drawing/2014/main" id="{00000000-0008-0000-0000-00000A000000}"/>
            </a:ext>
          </a:extLst>
        </xdr:cNvPr>
        <xdr:cNvCxnSpPr/>
      </xdr:nvCxnSpPr>
      <xdr:spPr>
        <a:xfrm>
          <a:off x="476250" y="123348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89</xdr:row>
      <xdr:rowOff>212912</xdr:rowOff>
    </xdr:from>
    <xdr:to>
      <xdr:col>23</xdr:col>
      <xdr:colOff>9525</xdr:colOff>
      <xdr:row>131</xdr:row>
      <xdr:rowOff>11207</xdr:rowOff>
    </xdr:to>
    <xdr:sp macro="" textlink="">
      <xdr:nvSpPr>
        <xdr:cNvPr id="11" name="角丸四角形 2">
          <a:extLst>
            <a:ext uri="{FF2B5EF4-FFF2-40B4-BE49-F238E27FC236}">
              <a16:creationId xmlns:a16="http://schemas.microsoft.com/office/drawing/2014/main" id="{00000000-0008-0000-0000-00000B000000}"/>
            </a:ext>
          </a:extLst>
        </xdr:cNvPr>
        <xdr:cNvSpPr/>
      </xdr:nvSpPr>
      <xdr:spPr>
        <a:xfrm>
          <a:off x="171450" y="20558312"/>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120</xdr:row>
      <xdr:rowOff>19050</xdr:rowOff>
    </xdr:from>
    <xdr:to>
      <xdr:col>3</xdr:col>
      <xdr:colOff>238125</xdr:colOff>
      <xdr:row>121</xdr:row>
      <xdr:rowOff>209549</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368113" y="26913168"/>
          <a:ext cx="643218" cy="414616"/>
          <a:chOff x="5142218" y="2381929"/>
          <a:chExt cx="1382982" cy="723221"/>
        </a:xfrm>
      </xdr:grpSpPr>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110</xdr:row>
      <xdr:rowOff>114300</xdr:rowOff>
    </xdr:from>
    <xdr:to>
      <xdr:col>3</xdr:col>
      <xdr:colOff>238125</xdr:colOff>
      <xdr:row>112</xdr:row>
      <xdr:rowOff>76199</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68113" y="24767241"/>
          <a:ext cx="643218" cy="410134"/>
          <a:chOff x="5142218" y="2381929"/>
          <a:chExt cx="1382982" cy="723221"/>
        </a:xfrm>
      </xdr:grpSpPr>
      <xdr:pic>
        <xdr:nvPicPr>
          <xdr:cNvPr id="16" name="図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101</xdr:row>
      <xdr:rowOff>152400</xdr:rowOff>
    </xdr:from>
    <xdr:to>
      <xdr:col>3</xdr:col>
      <xdr:colOff>238125</xdr:colOff>
      <xdr:row>103</xdr:row>
      <xdr:rowOff>114299</xdr:rowOff>
    </xdr:to>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68113" y="22788282"/>
          <a:ext cx="643218" cy="410135"/>
          <a:chOff x="5142218" y="2381929"/>
          <a:chExt cx="1382982" cy="723221"/>
        </a:xfrm>
      </xdr:grpSpPr>
      <xdr:pic>
        <xdr:nvPicPr>
          <xdr:cNvPr id="19" name="図 18">
            <a:extLst>
              <a:ext uri="{FF2B5EF4-FFF2-40B4-BE49-F238E27FC236}">
                <a16:creationId xmlns:a16="http://schemas.microsoft.com/office/drawing/2014/main" id="{00000000-0008-0000-0000-000013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98</xdr:row>
      <xdr:rowOff>0</xdr:rowOff>
    </xdr:from>
    <xdr:to>
      <xdr:col>2</xdr:col>
      <xdr:colOff>0</xdr:colOff>
      <xdr:row>126</xdr:row>
      <xdr:rowOff>9525</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a:xfrm>
          <a:off x="470647" y="21963529"/>
          <a:ext cx="0" cy="6284820"/>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133</xdr:row>
      <xdr:rowOff>212912</xdr:rowOff>
    </xdr:from>
    <xdr:to>
      <xdr:col>23</xdr:col>
      <xdr:colOff>9525</xdr:colOff>
      <xdr:row>175</xdr:row>
      <xdr:rowOff>0</xdr:rowOff>
    </xdr:to>
    <xdr:sp macro="" textlink="">
      <xdr:nvSpPr>
        <xdr:cNvPr id="22" name="角丸四角形 2">
          <a:extLst>
            <a:ext uri="{FF2B5EF4-FFF2-40B4-BE49-F238E27FC236}">
              <a16:creationId xmlns:a16="http://schemas.microsoft.com/office/drawing/2014/main" id="{00000000-0008-0000-0000-000016000000}"/>
            </a:ext>
          </a:extLst>
        </xdr:cNvPr>
        <xdr:cNvSpPr/>
      </xdr:nvSpPr>
      <xdr:spPr>
        <a:xfrm>
          <a:off x="171450" y="30616712"/>
          <a:ext cx="6715125" cy="9388288"/>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165</xdr:row>
      <xdr:rowOff>161925</xdr:rowOff>
    </xdr:from>
    <xdr:to>
      <xdr:col>3</xdr:col>
      <xdr:colOff>228600</xdr:colOff>
      <xdr:row>167</xdr:row>
      <xdr:rowOff>123824</xdr:rowOff>
    </xdr:to>
    <xdr:grpSp>
      <xdr:nvGrpSpPr>
        <xdr:cNvPr id="23" name="グループ化 22">
          <a:extLst>
            <a:ext uri="{FF2B5EF4-FFF2-40B4-BE49-F238E27FC236}">
              <a16:creationId xmlns:a16="http://schemas.microsoft.com/office/drawing/2014/main" id="{00000000-0008-0000-0000-000017000000}"/>
            </a:ext>
          </a:extLst>
        </xdr:cNvPr>
        <xdr:cNvGrpSpPr/>
      </xdr:nvGrpSpPr>
      <xdr:grpSpPr>
        <a:xfrm>
          <a:off x="358588" y="37141337"/>
          <a:ext cx="643218" cy="410134"/>
          <a:chOff x="5142218" y="2381929"/>
          <a:chExt cx="1382982" cy="723221"/>
        </a:xfrm>
      </xdr:grpSpPr>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158</xdr:row>
      <xdr:rowOff>123825</xdr:rowOff>
    </xdr:from>
    <xdr:to>
      <xdr:col>3</xdr:col>
      <xdr:colOff>228600</xdr:colOff>
      <xdr:row>160</xdr:row>
      <xdr:rowOff>85724</xdr:rowOff>
    </xdr:to>
    <xdr:grpSp>
      <xdr:nvGrpSpPr>
        <xdr:cNvPr id="26" name="グループ化 25">
          <a:extLst>
            <a:ext uri="{FF2B5EF4-FFF2-40B4-BE49-F238E27FC236}">
              <a16:creationId xmlns:a16="http://schemas.microsoft.com/office/drawing/2014/main" id="{00000000-0008-0000-0000-00001A000000}"/>
            </a:ext>
          </a:extLst>
        </xdr:cNvPr>
        <xdr:cNvGrpSpPr/>
      </xdr:nvGrpSpPr>
      <xdr:grpSpPr>
        <a:xfrm>
          <a:off x="358588" y="35534413"/>
          <a:ext cx="643218" cy="410135"/>
          <a:chOff x="5142218" y="2381929"/>
          <a:chExt cx="1382982" cy="723221"/>
        </a:xfrm>
      </xdr:grpSpPr>
      <xdr:pic>
        <xdr:nvPicPr>
          <xdr:cNvPr id="27" name="図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151</xdr:row>
      <xdr:rowOff>133350</xdr:rowOff>
    </xdr:from>
    <xdr:to>
      <xdr:col>3</xdr:col>
      <xdr:colOff>228600</xdr:colOff>
      <xdr:row>153</xdr:row>
      <xdr:rowOff>95249</xdr:rowOff>
    </xdr:to>
    <xdr:grpSp>
      <xdr:nvGrpSpPr>
        <xdr:cNvPr id="29" name="グループ化 28">
          <a:extLst>
            <a:ext uri="{FF2B5EF4-FFF2-40B4-BE49-F238E27FC236}">
              <a16:creationId xmlns:a16="http://schemas.microsoft.com/office/drawing/2014/main" id="{00000000-0008-0000-0000-00001D000000}"/>
            </a:ext>
          </a:extLst>
        </xdr:cNvPr>
        <xdr:cNvGrpSpPr/>
      </xdr:nvGrpSpPr>
      <xdr:grpSpPr>
        <a:xfrm>
          <a:off x="358588" y="33975115"/>
          <a:ext cx="643218" cy="410134"/>
          <a:chOff x="5142218" y="2381929"/>
          <a:chExt cx="1382982" cy="723221"/>
        </a:xfrm>
      </xdr:grpSpPr>
      <xdr:pic>
        <xdr:nvPicPr>
          <xdr:cNvPr id="30" name="図 29">
            <a:extLst>
              <a:ext uri="{FF2B5EF4-FFF2-40B4-BE49-F238E27FC236}">
                <a16:creationId xmlns:a16="http://schemas.microsoft.com/office/drawing/2014/main" id="{00000000-0008-0000-0000-00001E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144</xdr:row>
      <xdr:rowOff>133350</xdr:rowOff>
    </xdr:from>
    <xdr:to>
      <xdr:col>3</xdr:col>
      <xdr:colOff>228600</xdr:colOff>
      <xdr:row>146</xdr:row>
      <xdr:rowOff>95249</xdr:rowOff>
    </xdr:to>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358588" y="32406291"/>
          <a:ext cx="643218" cy="410134"/>
          <a:chOff x="5142218" y="2381929"/>
          <a:chExt cx="1382982" cy="723221"/>
        </a:xfrm>
      </xdr:grpSpPr>
      <xdr:pic>
        <xdr:nvPicPr>
          <xdr:cNvPr id="33" name="図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141</xdr:row>
      <xdr:rowOff>219075</xdr:rowOff>
    </xdr:from>
    <xdr:to>
      <xdr:col>2</xdr:col>
      <xdr:colOff>0</xdr:colOff>
      <xdr:row>170</xdr:row>
      <xdr:rowOff>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a:off x="476250" y="324516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22412</xdr:colOff>
      <xdr:row>0</xdr:row>
      <xdr:rowOff>112058</xdr:rowOff>
    </xdr:from>
    <xdr:to>
      <xdr:col>6</xdr:col>
      <xdr:colOff>66863</xdr:colOff>
      <xdr:row>1</xdr:row>
      <xdr:rowOff>172382</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193862" y="112058"/>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33618</xdr:colOff>
      <xdr:row>44</xdr:row>
      <xdr:rowOff>100853</xdr:rowOff>
    </xdr:from>
    <xdr:to>
      <xdr:col>6</xdr:col>
      <xdr:colOff>78069</xdr:colOff>
      <xdr:row>45</xdr:row>
      <xdr:rowOff>161177</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205068" y="10159253"/>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44822</xdr:colOff>
      <xdr:row>88</xdr:row>
      <xdr:rowOff>112059</xdr:rowOff>
    </xdr:from>
    <xdr:to>
      <xdr:col>6</xdr:col>
      <xdr:colOff>89273</xdr:colOff>
      <xdr:row>89</xdr:row>
      <xdr:rowOff>172383</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216272" y="20228859"/>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33617</xdr:colOff>
      <xdr:row>132</xdr:row>
      <xdr:rowOff>100854</xdr:rowOff>
    </xdr:from>
    <xdr:to>
      <xdr:col>6</xdr:col>
      <xdr:colOff>78068</xdr:colOff>
      <xdr:row>133</xdr:row>
      <xdr:rowOff>161178</xdr:rowOff>
    </xdr:to>
    <xdr:sp macro="" textlink="">
      <xdr:nvSpPr>
        <xdr:cNvPr id="39" name="テキスト ボックス 38">
          <a:extLst>
            <a:ext uri="{FF2B5EF4-FFF2-40B4-BE49-F238E27FC236}">
              <a16:creationId xmlns:a16="http://schemas.microsoft.com/office/drawing/2014/main" id="{00000000-0008-0000-0000-000027000000}"/>
            </a:ext>
          </a:extLst>
        </xdr:cNvPr>
        <xdr:cNvSpPr txBox="1"/>
      </xdr:nvSpPr>
      <xdr:spPr>
        <a:xfrm>
          <a:off x="205067" y="30276054"/>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30</xdr:col>
      <xdr:colOff>27215</xdr:colOff>
      <xdr:row>2</xdr:row>
      <xdr:rowOff>27214</xdr:rowOff>
    </xdr:from>
    <xdr:to>
      <xdr:col>31</xdr:col>
      <xdr:colOff>348671</xdr:colOff>
      <xdr:row>2</xdr:row>
      <xdr:rowOff>517071</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9567072" y="462643"/>
          <a:ext cx="716063"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午勤</a:t>
          </a:r>
        </a:p>
      </xdr:txBody>
    </xdr:sp>
    <xdr:clientData/>
  </xdr:twoCellAnchor>
  <xdr:twoCellAnchor>
    <xdr:from>
      <xdr:col>25</xdr:col>
      <xdr:colOff>27214</xdr:colOff>
      <xdr:row>2</xdr:row>
      <xdr:rowOff>27214</xdr:rowOff>
    </xdr:from>
    <xdr:to>
      <xdr:col>26</xdr:col>
      <xdr:colOff>308958</xdr:colOff>
      <xdr:row>2</xdr:row>
      <xdr:rowOff>517470</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16872857" y="462643"/>
          <a:ext cx="744387" cy="49025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朝勤</a:t>
          </a:r>
        </a:p>
      </xdr:txBody>
    </xdr:sp>
    <xdr:clientData/>
  </xdr:twoCellAnchor>
  <xdr:twoCellAnchor>
    <xdr:from>
      <xdr:col>36</xdr:col>
      <xdr:colOff>29937</xdr:colOff>
      <xdr:row>2</xdr:row>
      <xdr:rowOff>29935</xdr:rowOff>
    </xdr:from>
    <xdr:to>
      <xdr:col>36</xdr:col>
      <xdr:colOff>666751</xdr:colOff>
      <xdr:row>2</xdr:row>
      <xdr:rowOff>519792</xdr:rowOff>
    </xdr:to>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22590580" y="465364"/>
          <a:ext cx="636814"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夜勤</a:t>
          </a:r>
        </a:p>
      </xdr:txBody>
    </xdr:sp>
    <xdr:clientData/>
  </xdr:twoCellAnchor>
  <xdr:twoCellAnchor>
    <xdr:from>
      <xdr:col>30</xdr:col>
      <xdr:colOff>27215</xdr:colOff>
      <xdr:row>95</xdr:row>
      <xdr:rowOff>27214</xdr:rowOff>
    </xdr:from>
    <xdr:to>
      <xdr:col>31</xdr:col>
      <xdr:colOff>348671</xdr:colOff>
      <xdr:row>95</xdr:row>
      <xdr:rowOff>517071</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19728090" y="471714"/>
          <a:ext cx="718331"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午勤</a:t>
          </a:r>
        </a:p>
      </xdr:txBody>
    </xdr:sp>
    <xdr:clientData/>
  </xdr:twoCellAnchor>
  <xdr:twoCellAnchor>
    <xdr:from>
      <xdr:col>25</xdr:col>
      <xdr:colOff>27214</xdr:colOff>
      <xdr:row>95</xdr:row>
      <xdr:rowOff>27214</xdr:rowOff>
    </xdr:from>
    <xdr:to>
      <xdr:col>26</xdr:col>
      <xdr:colOff>308958</xdr:colOff>
      <xdr:row>95</xdr:row>
      <xdr:rowOff>517470</xdr:rowOff>
    </xdr:to>
    <xdr:sp macro="" textlink="">
      <xdr:nvSpPr>
        <xdr:cNvPr id="6" name="テキスト ボックス 5">
          <a:extLst>
            <a:ext uri="{FF2B5EF4-FFF2-40B4-BE49-F238E27FC236}">
              <a16:creationId xmlns:a16="http://schemas.microsoft.com/office/drawing/2014/main" id="{00000000-0008-0000-0200-000006000000}"/>
            </a:ext>
          </a:extLst>
        </xdr:cNvPr>
        <xdr:cNvSpPr txBox="1"/>
      </xdr:nvSpPr>
      <xdr:spPr>
        <a:xfrm>
          <a:off x="16949964" y="471714"/>
          <a:ext cx="742119" cy="49025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朝勤</a:t>
          </a:r>
        </a:p>
      </xdr:txBody>
    </xdr:sp>
    <xdr:clientData/>
  </xdr:twoCellAnchor>
  <xdr:twoCellAnchor>
    <xdr:from>
      <xdr:col>36</xdr:col>
      <xdr:colOff>29937</xdr:colOff>
      <xdr:row>95</xdr:row>
      <xdr:rowOff>29935</xdr:rowOff>
    </xdr:from>
    <xdr:to>
      <xdr:col>36</xdr:col>
      <xdr:colOff>666751</xdr:colOff>
      <xdr:row>95</xdr:row>
      <xdr:rowOff>519792</xdr:rowOff>
    </xdr:to>
    <xdr:sp macro="" textlink="">
      <xdr:nvSpPr>
        <xdr:cNvPr id="7" name="テキスト ボックス 6">
          <a:extLst>
            <a:ext uri="{FF2B5EF4-FFF2-40B4-BE49-F238E27FC236}">
              <a16:creationId xmlns:a16="http://schemas.microsoft.com/office/drawing/2014/main" id="{00000000-0008-0000-0200-000007000000}"/>
            </a:ext>
          </a:extLst>
        </xdr:cNvPr>
        <xdr:cNvSpPr txBox="1"/>
      </xdr:nvSpPr>
      <xdr:spPr>
        <a:xfrm>
          <a:off x="22540687" y="474435"/>
          <a:ext cx="636814"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夜勤</a:t>
          </a:r>
        </a:p>
      </xdr:txBody>
    </xdr:sp>
    <xdr:clientData/>
  </xdr:twoCellAnchor>
  <xdr:twoCellAnchor>
    <xdr:from>
      <xdr:col>30</xdr:col>
      <xdr:colOff>27215</xdr:colOff>
      <xdr:row>188</xdr:row>
      <xdr:rowOff>27214</xdr:rowOff>
    </xdr:from>
    <xdr:to>
      <xdr:col>31</xdr:col>
      <xdr:colOff>348671</xdr:colOff>
      <xdr:row>188</xdr:row>
      <xdr:rowOff>517071</xdr:rowOff>
    </xdr:to>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19728090" y="17696089"/>
          <a:ext cx="718331"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午勤</a:t>
          </a:r>
        </a:p>
      </xdr:txBody>
    </xdr:sp>
    <xdr:clientData/>
  </xdr:twoCellAnchor>
  <xdr:twoCellAnchor>
    <xdr:from>
      <xdr:col>25</xdr:col>
      <xdr:colOff>27214</xdr:colOff>
      <xdr:row>188</xdr:row>
      <xdr:rowOff>27214</xdr:rowOff>
    </xdr:from>
    <xdr:to>
      <xdr:col>26</xdr:col>
      <xdr:colOff>308958</xdr:colOff>
      <xdr:row>188</xdr:row>
      <xdr:rowOff>517470</xdr:rowOff>
    </xdr:to>
    <xdr:sp macro="" textlink="">
      <xdr:nvSpPr>
        <xdr:cNvPr id="9" name="テキスト ボックス 8">
          <a:extLst>
            <a:ext uri="{FF2B5EF4-FFF2-40B4-BE49-F238E27FC236}">
              <a16:creationId xmlns:a16="http://schemas.microsoft.com/office/drawing/2014/main" id="{00000000-0008-0000-0200-000009000000}"/>
            </a:ext>
          </a:extLst>
        </xdr:cNvPr>
        <xdr:cNvSpPr txBox="1"/>
      </xdr:nvSpPr>
      <xdr:spPr>
        <a:xfrm>
          <a:off x="16949964" y="17696089"/>
          <a:ext cx="742119" cy="49025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朝勤</a:t>
          </a:r>
        </a:p>
      </xdr:txBody>
    </xdr:sp>
    <xdr:clientData/>
  </xdr:twoCellAnchor>
  <xdr:twoCellAnchor>
    <xdr:from>
      <xdr:col>36</xdr:col>
      <xdr:colOff>29937</xdr:colOff>
      <xdr:row>188</xdr:row>
      <xdr:rowOff>29935</xdr:rowOff>
    </xdr:from>
    <xdr:to>
      <xdr:col>36</xdr:col>
      <xdr:colOff>666751</xdr:colOff>
      <xdr:row>188</xdr:row>
      <xdr:rowOff>519792</xdr:rowOff>
    </xdr:to>
    <xdr:sp macro="" textlink="">
      <xdr:nvSpPr>
        <xdr:cNvPr id="10" name="テキスト ボックス 9">
          <a:extLst>
            <a:ext uri="{FF2B5EF4-FFF2-40B4-BE49-F238E27FC236}">
              <a16:creationId xmlns:a16="http://schemas.microsoft.com/office/drawing/2014/main" id="{00000000-0008-0000-0200-00000A000000}"/>
            </a:ext>
          </a:extLst>
        </xdr:cNvPr>
        <xdr:cNvSpPr txBox="1"/>
      </xdr:nvSpPr>
      <xdr:spPr>
        <a:xfrm>
          <a:off x="22540687" y="17698810"/>
          <a:ext cx="636814"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夜勤</a:t>
          </a:r>
        </a:p>
      </xdr:txBody>
    </xdr:sp>
    <xdr:clientData/>
  </xdr:twoCellAnchor>
  <xdr:twoCellAnchor>
    <xdr:from>
      <xdr:col>30</xdr:col>
      <xdr:colOff>27215</xdr:colOff>
      <xdr:row>281</xdr:row>
      <xdr:rowOff>27214</xdr:rowOff>
    </xdr:from>
    <xdr:to>
      <xdr:col>31</xdr:col>
      <xdr:colOff>348671</xdr:colOff>
      <xdr:row>281</xdr:row>
      <xdr:rowOff>517071</xdr:rowOff>
    </xdr:to>
    <xdr:sp macro="" textlink="">
      <xdr:nvSpPr>
        <xdr:cNvPr id="11" name="テキスト ボックス 10">
          <a:extLst>
            <a:ext uri="{FF2B5EF4-FFF2-40B4-BE49-F238E27FC236}">
              <a16:creationId xmlns:a16="http://schemas.microsoft.com/office/drawing/2014/main" id="{00000000-0008-0000-0200-00000B000000}"/>
            </a:ext>
          </a:extLst>
        </xdr:cNvPr>
        <xdr:cNvSpPr txBox="1"/>
      </xdr:nvSpPr>
      <xdr:spPr>
        <a:xfrm>
          <a:off x="19728090" y="34936339"/>
          <a:ext cx="718331"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午勤</a:t>
          </a:r>
        </a:p>
      </xdr:txBody>
    </xdr:sp>
    <xdr:clientData/>
  </xdr:twoCellAnchor>
  <xdr:twoCellAnchor>
    <xdr:from>
      <xdr:col>25</xdr:col>
      <xdr:colOff>27214</xdr:colOff>
      <xdr:row>281</xdr:row>
      <xdr:rowOff>27214</xdr:rowOff>
    </xdr:from>
    <xdr:to>
      <xdr:col>26</xdr:col>
      <xdr:colOff>308958</xdr:colOff>
      <xdr:row>281</xdr:row>
      <xdr:rowOff>517470</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16949964" y="34936339"/>
          <a:ext cx="742119" cy="49025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朝勤</a:t>
          </a:r>
        </a:p>
      </xdr:txBody>
    </xdr:sp>
    <xdr:clientData/>
  </xdr:twoCellAnchor>
  <xdr:twoCellAnchor>
    <xdr:from>
      <xdr:col>36</xdr:col>
      <xdr:colOff>29937</xdr:colOff>
      <xdr:row>281</xdr:row>
      <xdr:rowOff>29935</xdr:rowOff>
    </xdr:from>
    <xdr:to>
      <xdr:col>36</xdr:col>
      <xdr:colOff>666751</xdr:colOff>
      <xdr:row>281</xdr:row>
      <xdr:rowOff>519792</xdr:rowOff>
    </xdr:to>
    <xdr:sp macro="" textlink="">
      <xdr:nvSpPr>
        <xdr:cNvPr id="13" name="テキスト ボックス 12">
          <a:extLst>
            <a:ext uri="{FF2B5EF4-FFF2-40B4-BE49-F238E27FC236}">
              <a16:creationId xmlns:a16="http://schemas.microsoft.com/office/drawing/2014/main" id="{00000000-0008-0000-0200-00000D000000}"/>
            </a:ext>
          </a:extLst>
        </xdr:cNvPr>
        <xdr:cNvSpPr txBox="1"/>
      </xdr:nvSpPr>
      <xdr:spPr>
        <a:xfrm>
          <a:off x="22540687" y="34939060"/>
          <a:ext cx="636814"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夜勤</a:t>
          </a:r>
        </a:p>
      </xdr:txBody>
    </xdr:sp>
    <xdr:clientData/>
  </xdr:twoCellAnchor>
  <mc:AlternateContent xmlns:mc="http://schemas.openxmlformats.org/markup-compatibility/2006">
    <mc:Choice xmlns:a14="http://schemas.microsoft.com/office/drawing/2010/main" Requires="a14">
      <xdr:twoCellAnchor editAs="oneCell">
        <xdr:from>
          <xdr:col>42</xdr:col>
          <xdr:colOff>676275</xdr:colOff>
          <xdr:row>4</xdr:row>
          <xdr:rowOff>114300</xdr:rowOff>
        </xdr:from>
        <xdr:to>
          <xdr:col>45</xdr:col>
          <xdr:colOff>323850</xdr:colOff>
          <xdr:row>6</xdr:row>
          <xdr:rowOff>609600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シート選択時の自動転記ON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676275</xdr:colOff>
          <xdr:row>6</xdr:row>
          <xdr:rowOff>266700</xdr:rowOff>
        </xdr:from>
        <xdr:to>
          <xdr:col>45</xdr:col>
          <xdr:colOff>428625</xdr:colOff>
          <xdr:row>8</xdr:row>
          <xdr:rowOff>142875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日付変更時の自動転記ON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9525</xdr:colOff>
          <xdr:row>7</xdr:row>
          <xdr:rowOff>76200</xdr:rowOff>
        </xdr:from>
        <xdr:to>
          <xdr:col>45</xdr:col>
          <xdr:colOff>447675</xdr:colOff>
          <xdr:row>11</xdr:row>
          <xdr:rowOff>171450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名前自動転記ON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66676</xdr:colOff>
      <xdr:row>10</xdr:row>
      <xdr:rowOff>69887</xdr:rowOff>
    </xdr:from>
    <xdr:to>
      <xdr:col>17</xdr:col>
      <xdr:colOff>9526</xdr:colOff>
      <xdr:row>24</xdr:row>
      <xdr:rowOff>95742</xdr:rowOff>
    </xdr:to>
    <xdr:pic>
      <xdr:nvPicPr>
        <xdr:cNvPr id="6" name="図 5">
          <a:extLst>
            <a:ext uri="{FF2B5EF4-FFF2-40B4-BE49-F238E27FC236}">
              <a16:creationId xmlns:a16="http://schemas.microsoft.com/office/drawing/2014/main" id="{08615816-E20F-4E2F-A5FE-29C8AD2597E0}"/>
            </a:ext>
          </a:extLst>
        </xdr:cNvPr>
        <xdr:cNvPicPr>
          <a:picLocks noChangeAspect="1"/>
        </xdr:cNvPicPr>
      </xdr:nvPicPr>
      <xdr:blipFill>
        <a:blip xmlns:r="http://schemas.openxmlformats.org/officeDocument/2006/relationships" r:embed="rId1"/>
        <a:stretch>
          <a:fillRect/>
        </a:stretch>
      </xdr:blipFill>
      <xdr:spPr>
        <a:xfrm>
          <a:off x="752476" y="1784387"/>
          <a:ext cx="10915650" cy="2426155"/>
        </a:xfrm>
        <a:prstGeom prst="rect">
          <a:avLst/>
        </a:prstGeom>
      </xdr:spPr>
    </xdr:pic>
    <xdr:clientData/>
  </xdr:twoCellAnchor>
  <xdr:twoCellAnchor>
    <xdr:from>
      <xdr:col>13</xdr:col>
      <xdr:colOff>571500</xdr:colOff>
      <xdr:row>6</xdr:row>
      <xdr:rowOff>0</xdr:rowOff>
    </xdr:from>
    <xdr:to>
      <xdr:col>15</xdr:col>
      <xdr:colOff>647700</xdr:colOff>
      <xdr:row>15</xdr:row>
      <xdr:rowOff>123825</xdr:rowOff>
    </xdr:to>
    <xdr:cxnSp macro="">
      <xdr:nvCxnSpPr>
        <xdr:cNvPr id="3" name="直線矢印コネクタ 2">
          <a:extLst>
            <a:ext uri="{FF2B5EF4-FFF2-40B4-BE49-F238E27FC236}">
              <a16:creationId xmlns:a16="http://schemas.microsoft.com/office/drawing/2014/main" id="{F72F6780-62AC-4FD0-8E19-A561B95F975A}"/>
            </a:ext>
          </a:extLst>
        </xdr:cNvPr>
        <xdr:cNvCxnSpPr/>
      </xdr:nvCxnSpPr>
      <xdr:spPr>
        <a:xfrm>
          <a:off x="9486900" y="9772650"/>
          <a:ext cx="1447800" cy="16668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47625</xdr:colOff>
      <xdr:row>43</xdr:row>
      <xdr:rowOff>57150</xdr:rowOff>
    </xdr:from>
    <xdr:to>
      <xdr:col>14</xdr:col>
      <xdr:colOff>438150</xdr:colOff>
      <xdr:row>76</xdr:row>
      <xdr:rowOff>86519</xdr:rowOff>
    </xdr:to>
    <xdr:pic>
      <xdr:nvPicPr>
        <xdr:cNvPr id="4" name="図 3">
          <a:extLst>
            <a:ext uri="{FF2B5EF4-FFF2-40B4-BE49-F238E27FC236}">
              <a16:creationId xmlns:a16="http://schemas.microsoft.com/office/drawing/2014/main" id="{EC9C4BAC-7517-4154-B407-77F7D0B40F25}"/>
            </a:ext>
          </a:extLst>
        </xdr:cNvPr>
        <xdr:cNvPicPr>
          <a:picLocks noChangeAspect="1"/>
        </xdr:cNvPicPr>
      </xdr:nvPicPr>
      <xdr:blipFill>
        <a:blip xmlns:r="http://schemas.openxmlformats.org/officeDocument/2006/relationships" r:embed="rId2"/>
        <a:stretch>
          <a:fillRect/>
        </a:stretch>
      </xdr:blipFill>
      <xdr:spPr>
        <a:xfrm>
          <a:off x="733425" y="16173450"/>
          <a:ext cx="9305925" cy="5687219"/>
        </a:xfrm>
        <a:prstGeom prst="rect">
          <a:avLst/>
        </a:prstGeom>
      </xdr:spPr>
    </xdr:pic>
    <xdr:clientData/>
  </xdr:twoCellAnchor>
  <xdr:twoCellAnchor>
    <xdr:from>
      <xdr:col>2</xdr:col>
      <xdr:colOff>9525</xdr:colOff>
      <xdr:row>53</xdr:row>
      <xdr:rowOff>47625</xdr:rowOff>
    </xdr:from>
    <xdr:to>
      <xdr:col>2</xdr:col>
      <xdr:colOff>28575</xdr:colOff>
      <xdr:row>70</xdr:row>
      <xdr:rowOff>114300</xdr:rowOff>
    </xdr:to>
    <xdr:cxnSp macro="">
      <xdr:nvCxnSpPr>
        <xdr:cNvPr id="5" name="直線矢印コネクタ 4">
          <a:extLst>
            <a:ext uri="{FF2B5EF4-FFF2-40B4-BE49-F238E27FC236}">
              <a16:creationId xmlns:a16="http://schemas.microsoft.com/office/drawing/2014/main" id="{5133298B-9B6C-434D-A4E0-57A60D2B80DD}"/>
            </a:ext>
          </a:extLst>
        </xdr:cNvPr>
        <xdr:cNvCxnSpPr/>
      </xdr:nvCxnSpPr>
      <xdr:spPr>
        <a:xfrm>
          <a:off x="1381125" y="9134475"/>
          <a:ext cx="19050" cy="2981325"/>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57150</xdr:colOff>
      <xdr:row>90</xdr:row>
      <xdr:rowOff>57150</xdr:rowOff>
    </xdr:from>
    <xdr:to>
      <xdr:col>10</xdr:col>
      <xdr:colOff>505749</xdr:colOff>
      <xdr:row>108</xdr:row>
      <xdr:rowOff>143318</xdr:rowOff>
    </xdr:to>
    <xdr:pic>
      <xdr:nvPicPr>
        <xdr:cNvPr id="7" name="図 6">
          <a:extLst>
            <a:ext uri="{FF2B5EF4-FFF2-40B4-BE49-F238E27FC236}">
              <a16:creationId xmlns:a16="http://schemas.microsoft.com/office/drawing/2014/main" id="{31A54837-5CA3-4B26-86F5-34A6E3185749}"/>
            </a:ext>
          </a:extLst>
        </xdr:cNvPr>
        <xdr:cNvPicPr>
          <a:picLocks noChangeAspect="1"/>
        </xdr:cNvPicPr>
      </xdr:nvPicPr>
      <xdr:blipFill>
        <a:blip xmlns:r="http://schemas.openxmlformats.org/officeDocument/2006/relationships" r:embed="rId3"/>
        <a:stretch>
          <a:fillRect/>
        </a:stretch>
      </xdr:blipFill>
      <xdr:spPr>
        <a:xfrm>
          <a:off x="742950" y="15487650"/>
          <a:ext cx="6620799" cy="3172268"/>
        </a:xfrm>
        <a:prstGeom prst="rect">
          <a:avLst/>
        </a:prstGeom>
      </xdr:spPr>
    </xdr:pic>
    <xdr:clientData/>
  </xdr:twoCellAnchor>
  <xdr:twoCellAnchor>
    <xdr:from>
      <xdr:col>3</xdr:col>
      <xdr:colOff>314325</xdr:colOff>
      <xdr:row>87</xdr:row>
      <xdr:rowOff>95250</xdr:rowOff>
    </xdr:from>
    <xdr:to>
      <xdr:col>9</xdr:col>
      <xdr:colOff>447675</xdr:colOff>
      <xdr:row>91</xdr:row>
      <xdr:rowOff>28575</xdr:rowOff>
    </xdr:to>
    <xdr:cxnSp macro="">
      <xdr:nvCxnSpPr>
        <xdr:cNvPr id="9" name="直線矢印コネクタ 8">
          <a:extLst>
            <a:ext uri="{FF2B5EF4-FFF2-40B4-BE49-F238E27FC236}">
              <a16:creationId xmlns:a16="http://schemas.microsoft.com/office/drawing/2014/main" id="{3FDDE4D4-7A74-408A-A868-80A28157CAAD}"/>
            </a:ext>
          </a:extLst>
        </xdr:cNvPr>
        <xdr:cNvCxnSpPr/>
      </xdr:nvCxnSpPr>
      <xdr:spPr>
        <a:xfrm>
          <a:off x="2371725" y="15011400"/>
          <a:ext cx="4248150" cy="6191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93668</xdr:colOff>
      <xdr:row>112</xdr:row>
      <xdr:rowOff>85724</xdr:rowOff>
    </xdr:from>
    <xdr:to>
      <xdr:col>10</xdr:col>
      <xdr:colOff>676684</xdr:colOff>
      <xdr:row>135</xdr:row>
      <xdr:rowOff>38915</xdr:rowOff>
    </xdr:to>
    <xdr:pic>
      <xdr:nvPicPr>
        <xdr:cNvPr id="11" name="図 10">
          <a:extLst>
            <a:ext uri="{FF2B5EF4-FFF2-40B4-BE49-F238E27FC236}">
              <a16:creationId xmlns:a16="http://schemas.microsoft.com/office/drawing/2014/main" id="{637CF428-A427-4B17-B2CF-CDCEA75DC749}"/>
            </a:ext>
          </a:extLst>
        </xdr:cNvPr>
        <xdr:cNvPicPr>
          <a:picLocks noChangeAspect="1"/>
        </xdr:cNvPicPr>
      </xdr:nvPicPr>
      <xdr:blipFill>
        <a:blip xmlns:r="http://schemas.openxmlformats.org/officeDocument/2006/relationships" r:embed="rId4"/>
        <a:stretch>
          <a:fillRect/>
        </a:stretch>
      </xdr:blipFill>
      <xdr:spPr>
        <a:xfrm>
          <a:off x="5580068" y="19288124"/>
          <a:ext cx="1954616" cy="3896541"/>
        </a:xfrm>
        <a:prstGeom prst="rect">
          <a:avLst/>
        </a:prstGeom>
      </xdr:spPr>
    </xdr:pic>
    <xdr:clientData/>
  </xdr:twoCellAnchor>
  <xdr:twoCellAnchor editAs="oneCell">
    <xdr:from>
      <xdr:col>11</xdr:col>
      <xdr:colOff>104775</xdr:colOff>
      <xdr:row>112</xdr:row>
      <xdr:rowOff>85724</xdr:rowOff>
    </xdr:from>
    <xdr:to>
      <xdr:col>14</xdr:col>
      <xdr:colOff>474323</xdr:colOff>
      <xdr:row>135</xdr:row>
      <xdr:rowOff>38099</xdr:rowOff>
    </xdr:to>
    <xdr:pic>
      <xdr:nvPicPr>
        <xdr:cNvPr id="12" name="図 11">
          <a:extLst>
            <a:ext uri="{FF2B5EF4-FFF2-40B4-BE49-F238E27FC236}">
              <a16:creationId xmlns:a16="http://schemas.microsoft.com/office/drawing/2014/main" id="{41C8099C-5776-435E-8751-24A3F96BE019}"/>
            </a:ext>
          </a:extLst>
        </xdr:cNvPr>
        <xdr:cNvPicPr>
          <a:picLocks noChangeAspect="1"/>
        </xdr:cNvPicPr>
      </xdr:nvPicPr>
      <xdr:blipFill>
        <a:blip xmlns:r="http://schemas.openxmlformats.org/officeDocument/2006/relationships" r:embed="rId5"/>
        <a:stretch>
          <a:fillRect/>
        </a:stretch>
      </xdr:blipFill>
      <xdr:spPr>
        <a:xfrm>
          <a:off x="7648575" y="19288124"/>
          <a:ext cx="2426948" cy="3895725"/>
        </a:xfrm>
        <a:prstGeom prst="rect">
          <a:avLst/>
        </a:prstGeom>
      </xdr:spPr>
    </xdr:pic>
    <xdr:clientData/>
  </xdr:twoCellAnchor>
  <xdr:twoCellAnchor>
    <xdr:from>
      <xdr:col>8</xdr:col>
      <xdr:colOff>228600</xdr:colOff>
      <xdr:row>125</xdr:row>
      <xdr:rowOff>66676</xdr:rowOff>
    </xdr:from>
    <xdr:to>
      <xdr:col>8</xdr:col>
      <xdr:colOff>390525</xdr:colOff>
      <xdr:row>134</xdr:row>
      <xdr:rowOff>123826</xdr:rowOff>
    </xdr:to>
    <xdr:sp macro="" textlink="">
      <xdr:nvSpPr>
        <xdr:cNvPr id="13" name="四角形: 角を丸くする 12">
          <a:extLst>
            <a:ext uri="{FF2B5EF4-FFF2-40B4-BE49-F238E27FC236}">
              <a16:creationId xmlns:a16="http://schemas.microsoft.com/office/drawing/2014/main" id="{C543FA3B-99C6-4377-91E7-E85695CB6F69}"/>
            </a:ext>
          </a:extLst>
        </xdr:cNvPr>
        <xdr:cNvSpPr/>
      </xdr:nvSpPr>
      <xdr:spPr>
        <a:xfrm>
          <a:off x="5715000" y="21497926"/>
          <a:ext cx="161925" cy="1600200"/>
        </a:xfrm>
        <a:prstGeom prst="roundRect">
          <a:avLst/>
        </a:prstGeom>
        <a:solidFill>
          <a:srgbClr val="FF0000">
            <a:alpha val="28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342900</xdr:colOff>
      <xdr:row>125</xdr:row>
      <xdr:rowOff>95251</xdr:rowOff>
    </xdr:from>
    <xdr:to>
      <xdr:col>14</xdr:col>
      <xdr:colOff>457200</xdr:colOff>
      <xdr:row>134</xdr:row>
      <xdr:rowOff>152401</xdr:rowOff>
    </xdr:to>
    <xdr:sp macro="" textlink="">
      <xdr:nvSpPr>
        <xdr:cNvPr id="14" name="四角形: 角を丸くする 13">
          <a:extLst>
            <a:ext uri="{FF2B5EF4-FFF2-40B4-BE49-F238E27FC236}">
              <a16:creationId xmlns:a16="http://schemas.microsoft.com/office/drawing/2014/main" id="{1068DB42-3793-4A24-8975-E4324C6EAE47}"/>
            </a:ext>
          </a:extLst>
        </xdr:cNvPr>
        <xdr:cNvSpPr/>
      </xdr:nvSpPr>
      <xdr:spPr>
        <a:xfrm>
          <a:off x="7886700" y="21526501"/>
          <a:ext cx="2171700" cy="1600200"/>
        </a:xfrm>
        <a:prstGeom prst="roundRect">
          <a:avLst/>
        </a:prstGeom>
        <a:solidFill>
          <a:srgbClr val="FF0000">
            <a:alpha val="28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16</xdr:col>
      <xdr:colOff>266700</xdr:colOff>
      <xdr:row>112</xdr:row>
      <xdr:rowOff>9525</xdr:rowOff>
    </xdr:from>
    <xdr:to>
      <xdr:col>19</xdr:col>
      <xdr:colOff>438622</xdr:colOff>
      <xdr:row>134</xdr:row>
      <xdr:rowOff>168767</xdr:rowOff>
    </xdr:to>
    <xdr:pic>
      <xdr:nvPicPr>
        <xdr:cNvPr id="15" name="図 14">
          <a:extLst>
            <a:ext uri="{FF2B5EF4-FFF2-40B4-BE49-F238E27FC236}">
              <a16:creationId xmlns:a16="http://schemas.microsoft.com/office/drawing/2014/main" id="{A155C8DA-68D4-4032-A95F-92AE0B2AA696}"/>
            </a:ext>
          </a:extLst>
        </xdr:cNvPr>
        <xdr:cNvPicPr>
          <a:picLocks noChangeAspect="1"/>
        </xdr:cNvPicPr>
      </xdr:nvPicPr>
      <xdr:blipFill>
        <a:blip xmlns:r="http://schemas.openxmlformats.org/officeDocument/2006/relationships" r:embed="rId6"/>
        <a:stretch>
          <a:fillRect/>
        </a:stretch>
      </xdr:blipFill>
      <xdr:spPr>
        <a:xfrm>
          <a:off x="11239500" y="19211925"/>
          <a:ext cx="2229322" cy="3931142"/>
        </a:xfrm>
        <a:prstGeom prst="rect">
          <a:avLst/>
        </a:prstGeom>
      </xdr:spPr>
    </xdr:pic>
    <xdr:clientData/>
  </xdr:twoCellAnchor>
  <xdr:twoCellAnchor>
    <xdr:from>
      <xdr:col>16</xdr:col>
      <xdr:colOff>409575</xdr:colOff>
      <xdr:row>116</xdr:row>
      <xdr:rowOff>142875</xdr:rowOff>
    </xdr:from>
    <xdr:to>
      <xdr:col>19</xdr:col>
      <xdr:colOff>209550</xdr:colOff>
      <xdr:row>134</xdr:row>
      <xdr:rowOff>66674</xdr:rowOff>
    </xdr:to>
    <xdr:sp macro="" textlink="">
      <xdr:nvSpPr>
        <xdr:cNvPr id="16" name="四角形: 角を丸くする 15">
          <a:extLst>
            <a:ext uri="{FF2B5EF4-FFF2-40B4-BE49-F238E27FC236}">
              <a16:creationId xmlns:a16="http://schemas.microsoft.com/office/drawing/2014/main" id="{72E503A6-F1B0-4E36-A6B3-C5EC029ED086}"/>
            </a:ext>
          </a:extLst>
        </xdr:cNvPr>
        <xdr:cNvSpPr/>
      </xdr:nvSpPr>
      <xdr:spPr>
        <a:xfrm>
          <a:off x="11382375" y="20031075"/>
          <a:ext cx="1857375" cy="3009899"/>
        </a:xfrm>
        <a:prstGeom prst="roundRect">
          <a:avLst/>
        </a:prstGeom>
        <a:solidFill>
          <a:srgbClr val="FF0000">
            <a:alpha val="28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8</xdr:col>
      <xdr:colOff>57441</xdr:colOff>
      <xdr:row>140</xdr:row>
      <xdr:rowOff>0</xdr:rowOff>
    </xdr:from>
    <xdr:to>
      <xdr:col>12</xdr:col>
      <xdr:colOff>86201</xdr:colOff>
      <xdr:row>168</xdr:row>
      <xdr:rowOff>0</xdr:rowOff>
    </xdr:to>
    <xdr:pic>
      <xdr:nvPicPr>
        <xdr:cNvPr id="17" name="図 16">
          <a:extLst>
            <a:ext uri="{FF2B5EF4-FFF2-40B4-BE49-F238E27FC236}">
              <a16:creationId xmlns:a16="http://schemas.microsoft.com/office/drawing/2014/main" id="{87EAA148-358E-4A94-B8B2-A8ACC31FC133}"/>
            </a:ext>
          </a:extLst>
        </xdr:cNvPr>
        <xdr:cNvPicPr>
          <a:picLocks noChangeAspect="1"/>
        </xdr:cNvPicPr>
      </xdr:nvPicPr>
      <xdr:blipFill>
        <a:blip xmlns:r="http://schemas.openxmlformats.org/officeDocument/2006/relationships" r:embed="rId7"/>
        <a:stretch>
          <a:fillRect/>
        </a:stretch>
      </xdr:blipFill>
      <xdr:spPr>
        <a:xfrm>
          <a:off x="5543841" y="24003000"/>
          <a:ext cx="2771960" cy="4800600"/>
        </a:xfrm>
        <a:prstGeom prst="rect">
          <a:avLst/>
        </a:prstGeom>
      </xdr:spPr>
    </xdr:pic>
    <xdr:clientData/>
  </xdr:twoCellAnchor>
  <xdr:twoCellAnchor>
    <xdr:from>
      <xdr:col>8</xdr:col>
      <xdr:colOff>76200</xdr:colOff>
      <xdr:row>160</xdr:row>
      <xdr:rowOff>76202</xdr:rowOff>
    </xdr:from>
    <xdr:to>
      <xdr:col>9</xdr:col>
      <xdr:colOff>323850</xdr:colOff>
      <xdr:row>162</xdr:row>
      <xdr:rowOff>123826</xdr:rowOff>
    </xdr:to>
    <xdr:sp macro="" textlink="">
      <xdr:nvSpPr>
        <xdr:cNvPr id="18" name="四角形: 角を丸くする 17">
          <a:extLst>
            <a:ext uri="{FF2B5EF4-FFF2-40B4-BE49-F238E27FC236}">
              <a16:creationId xmlns:a16="http://schemas.microsoft.com/office/drawing/2014/main" id="{F02980C2-29DC-4E76-A392-2DC6B38F0AB4}"/>
            </a:ext>
          </a:extLst>
        </xdr:cNvPr>
        <xdr:cNvSpPr/>
      </xdr:nvSpPr>
      <xdr:spPr>
        <a:xfrm>
          <a:off x="5562600" y="27508202"/>
          <a:ext cx="933450" cy="390524"/>
        </a:xfrm>
        <a:prstGeom prst="roundRect">
          <a:avLst/>
        </a:prstGeom>
        <a:solidFill>
          <a:srgbClr val="FF0000">
            <a:alpha val="28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8</xdr:col>
      <xdr:colOff>171450</xdr:colOff>
      <xdr:row>176</xdr:row>
      <xdr:rowOff>137709</xdr:rowOff>
    </xdr:from>
    <xdr:to>
      <xdr:col>20</xdr:col>
      <xdr:colOff>163195</xdr:colOff>
      <xdr:row>213</xdr:row>
      <xdr:rowOff>959</xdr:rowOff>
    </xdr:to>
    <xdr:pic>
      <xdr:nvPicPr>
        <xdr:cNvPr id="19" name="図 18">
          <a:extLst>
            <a:ext uri="{FF2B5EF4-FFF2-40B4-BE49-F238E27FC236}">
              <a16:creationId xmlns:a16="http://schemas.microsoft.com/office/drawing/2014/main" id="{DF107E6E-CCE7-44ED-9BA6-A78ACAC12553}"/>
            </a:ext>
          </a:extLst>
        </xdr:cNvPr>
        <xdr:cNvPicPr>
          <a:picLocks noChangeAspect="1"/>
        </xdr:cNvPicPr>
      </xdr:nvPicPr>
      <xdr:blipFill>
        <a:blip xmlns:r="http://schemas.openxmlformats.org/officeDocument/2006/relationships" r:embed="rId8"/>
        <a:stretch>
          <a:fillRect/>
        </a:stretch>
      </xdr:blipFill>
      <xdr:spPr>
        <a:xfrm>
          <a:off x="5657850" y="30312909"/>
          <a:ext cx="8221345" cy="6206900"/>
        </a:xfrm>
        <a:prstGeom prst="rect">
          <a:avLst/>
        </a:prstGeom>
      </xdr:spPr>
    </xdr:pic>
    <xdr:clientData/>
  </xdr:twoCellAnchor>
  <xdr:twoCellAnchor editAs="oneCell">
    <xdr:from>
      <xdr:col>1</xdr:col>
      <xdr:colOff>0</xdr:colOff>
      <xdr:row>189</xdr:row>
      <xdr:rowOff>28575</xdr:rowOff>
    </xdr:from>
    <xdr:to>
      <xdr:col>5</xdr:col>
      <xdr:colOff>114699</xdr:colOff>
      <xdr:row>211</xdr:row>
      <xdr:rowOff>124365</xdr:rowOff>
    </xdr:to>
    <xdr:pic>
      <xdr:nvPicPr>
        <xdr:cNvPr id="20" name="図 19">
          <a:extLst>
            <a:ext uri="{FF2B5EF4-FFF2-40B4-BE49-F238E27FC236}">
              <a16:creationId xmlns:a16="http://schemas.microsoft.com/office/drawing/2014/main" id="{9B3C5C03-B39B-4787-AA99-D2D97081E7AB}"/>
            </a:ext>
          </a:extLst>
        </xdr:cNvPr>
        <xdr:cNvPicPr>
          <a:picLocks noChangeAspect="1"/>
        </xdr:cNvPicPr>
      </xdr:nvPicPr>
      <xdr:blipFill>
        <a:blip xmlns:r="http://schemas.openxmlformats.org/officeDocument/2006/relationships" r:embed="rId9"/>
        <a:stretch>
          <a:fillRect/>
        </a:stretch>
      </xdr:blipFill>
      <xdr:spPr>
        <a:xfrm>
          <a:off x="685800" y="32432625"/>
          <a:ext cx="2857899" cy="3867690"/>
        </a:xfrm>
        <a:prstGeom prst="rect">
          <a:avLst/>
        </a:prstGeom>
      </xdr:spPr>
    </xdr:pic>
    <xdr:clientData/>
  </xdr:twoCellAnchor>
  <xdr:twoCellAnchor>
    <xdr:from>
      <xdr:col>4</xdr:col>
      <xdr:colOff>142875</xdr:colOff>
      <xdr:row>201</xdr:row>
      <xdr:rowOff>66675</xdr:rowOff>
    </xdr:from>
    <xdr:to>
      <xdr:col>9</xdr:col>
      <xdr:colOff>495300</xdr:colOff>
      <xdr:row>204</xdr:row>
      <xdr:rowOff>28575</xdr:rowOff>
    </xdr:to>
    <xdr:cxnSp macro="">
      <xdr:nvCxnSpPr>
        <xdr:cNvPr id="21" name="直線矢印コネクタ 20">
          <a:extLst>
            <a:ext uri="{FF2B5EF4-FFF2-40B4-BE49-F238E27FC236}">
              <a16:creationId xmlns:a16="http://schemas.microsoft.com/office/drawing/2014/main" id="{9D4D2C96-3964-47FC-9ECF-8DD30AAFDBBB}"/>
            </a:ext>
          </a:extLst>
        </xdr:cNvPr>
        <xdr:cNvCxnSpPr/>
      </xdr:nvCxnSpPr>
      <xdr:spPr>
        <a:xfrm flipV="1">
          <a:off x="2886075" y="34528125"/>
          <a:ext cx="3781425" cy="476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5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5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5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5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9525</xdr:colOff>
          <xdr:row>24</xdr:row>
          <xdr:rowOff>9525</xdr:rowOff>
        </xdr:from>
        <xdr:to>
          <xdr:col>31</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5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4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942974</xdr:colOff>
      <xdr:row>23</xdr:row>
      <xdr:rowOff>171450</xdr:rowOff>
    </xdr:from>
    <xdr:to>
      <xdr:col>13</xdr:col>
      <xdr:colOff>1581149</xdr:colOff>
      <xdr:row>23</xdr:row>
      <xdr:rowOff>533400</xdr:rowOff>
    </xdr:to>
    <xdr:sp macro="[0]!DataPaste" textlink="">
      <xdr:nvSpPr>
        <xdr:cNvPr id="3" name="正方形/長方形 2">
          <a:extLst>
            <a:ext uri="{FF2B5EF4-FFF2-40B4-BE49-F238E27FC236}">
              <a16:creationId xmlns:a16="http://schemas.microsoft.com/office/drawing/2014/main" id="{00000000-0008-0000-0400-000003000000}"/>
            </a:ext>
          </a:extLst>
        </xdr:cNvPr>
        <xdr:cNvSpPr/>
      </xdr:nvSpPr>
      <xdr:spPr>
        <a:xfrm>
          <a:off x="5918386" y="4418479"/>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7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7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7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7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7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7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9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08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8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8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0" name="正方形/長方形 9">
          <a:extLst>
            <a:ext uri="{FF2B5EF4-FFF2-40B4-BE49-F238E27FC236}">
              <a16:creationId xmlns:a16="http://schemas.microsoft.com/office/drawing/2014/main" id="{00000000-0008-0000-0800-00000A000000}"/>
            </a:ext>
          </a:extLst>
        </xdr:cNvPr>
        <xdr:cNvSpPr/>
      </xdr:nvSpPr>
      <xdr:spPr>
        <a:xfrm>
          <a:off x="5619750"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08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9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9525</xdr:rowOff>
    </xdr:from>
    <xdr:to>
      <xdr:col>1</xdr:col>
      <xdr:colOff>1</xdr:colOff>
      <xdr:row>117</xdr:row>
      <xdr:rowOff>9524</xdr:rowOff>
    </xdr:to>
    <xdr:sp macro="" textlink="">
      <xdr:nvSpPr>
        <xdr:cNvPr id="14" name="正方形/長方形 13">
          <a:extLst>
            <a:ext uri="{FF2B5EF4-FFF2-40B4-BE49-F238E27FC236}">
              <a16:creationId xmlns:a16="http://schemas.microsoft.com/office/drawing/2014/main" id="{00000000-0008-0000-0800-00000E000000}"/>
            </a:ext>
          </a:extLst>
        </xdr:cNvPr>
        <xdr:cNvSpPr/>
      </xdr:nvSpPr>
      <xdr:spPr>
        <a:xfrm>
          <a:off x="85725"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08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10</xdr:row>
          <xdr:rowOff>19050</xdr:rowOff>
        </xdr:from>
        <xdr:to>
          <xdr:col>2</xdr:col>
          <xdr:colOff>381000</xdr:colOff>
          <xdr:row>11</xdr:row>
          <xdr:rowOff>152400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9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A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19050</xdr:rowOff>
        </xdr:from>
        <xdr:to>
          <xdr:col>2</xdr:col>
          <xdr:colOff>371475</xdr:colOff>
          <xdr:row>11</xdr:row>
          <xdr:rowOff>152400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A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09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9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09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A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9527</xdr:rowOff>
    </xdr:from>
    <xdr:to>
      <xdr:col>1</xdr:col>
      <xdr:colOff>0</xdr:colOff>
      <xdr:row>69</xdr:row>
      <xdr:rowOff>9526</xdr:rowOff>
    </xdr:to>
    <xdr:sp macro="" textlink="">
      <xdr:nvSpPr>
        <xdr:cNvPr id="16" name="正方形/長方形 15">
          <a:extLst>
            <a:ext uri="{FF2B5EF4-FFF2-40B4-BE49-F238E27FC236}">
              <a16:creationId xmlns:a16="http://schemas.microsoft.com/office/drawing/2014/main" id="{00000000-0008-0000-0900-000010000000}"/>
            </a:ext>
          </a:extLst>
        </xdr:cNvPr>
        <xdr:cNvSpPr/>
      </xdr:nvSpPr>
      <xdr:spPr>
        <a:xfrm>
          <a:off x="85724"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5725"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5725"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800099</xdr:colOff>
      <xdr:row>68</xdr:row>
      <xdr:rowOff>9527</xdr:rowOff>
    </xdr:from>
    <xdr:to>
      <xdr:col>8</xdr:col>
      <xdr:colOff>142875</xdr:colOff>
      <xdr:row>69</xdr:row>
      <xdr:rowOff>9526</xdr:rowOff>
    </xdr:to>
    <xdr:sp macro="" textlink="">
      <xdr:nvSpPr>
        <xdr:cNvPr id="19" name="正方形/長方形 18">
          <a:extLst>
            <a:ext uri="{FF2B5EF4-FFF2-40B4-BE49-F238E27FC236}">
              <a16:creationId xmlns:a16="http://schemas.microsoft.com/office/drawing/2014/main" id="{00000000-0008-0000-0900-000013000000}"/>
            </a:ext>
          </a:extLst>
        </xdr:cNvPr>
        <xdr:cNvSpPr/>
      </xdr:nvSpPr>
      <xdr:spPr>
        <a:xfrm>
          <a:off x="5638799"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5638800"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5638800"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B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28575</xdr:rowOff>
        </xdr:from>
        <xdr:to>
          <xdr:col>2</xdr:col>
          <xdr:colOff>352425</xdr:colOff>
          <xdr:row>11</xdr:row>
          <xdr:rowOff>161925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B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A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A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A00-000008000000}"/>
            </a:ext>
          </a:extLst>
        </xdr:cNvPr>
        <xdr:cNvSpPr/>
      </xdr:nvSpPr>
      <xdr:spPr>
        <a:xfrm>
          <a:off x="562927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9525</xdr:rowOff>
    </xdr:from>
    <xdr:to>
      <xdr:col>8</xdr:col>
      <xdr:colOff>142876</xdr:colOff>
      <xdr:row>85</xdr:row>
      <xdr:rowOff>9524</xdr:rowOff>
    </xdr:to>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562927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9525</xdr:rowOff>
    </xdr:from>
    <xdr:to>
      <xdr:col>8</xdr:col>
      <xdr:colOff>142876</xdr:colOff>
      <xdr:row>101</xdr:row>
      <xdr:rowOff>9524</xdr:rowOff>
    </xdr:to>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562927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562927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0A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B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9525</xdr:rowOff>
    </xdr:from>
    <xdr:to>
      <xdr:col>1</xdr:col>
      <xdr:colOff>1</xdr:colOff>
      <xdr:row>69</xdr:row>
      <xdr:rowOff>9524</xdr:rowOff>
    </xdr:to>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8572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9525</xdr:rowOff>
    </xdr:from>
    <xdr:to>
      <xdr:col>1</xdr:col>
      <xdr:colOff>1</xdr:colOff>
      <xdr:row>85</xdr:row>
      <xdr:rowOff>9524</xdr:rowOff>
    </xdr:to>
    <xdr:sp macro="" textlink="">
      <xdr:nvSpPr>
        <xdr:cNvPr id="19" name="正方形/長方形 18">
          <a:extLst>
            <a:ext uri="{FF2B5EF4-FFF2-40B4-BE49-F238E27FC236}">
              <a16:creationId xmlns:a16="http://schemas.microsoft.com/office/drawing/2014/main" id="{00000000-0008-0000-0A00-000013000000}"/>
            </a:ext>
          </a:extLst>
        </xdr:cNvPr>
        <xdr:cNvSpPr/>
      </xdr:nvSpPr>
      <xdr:spPr>
        <a:xfrm>
          <a:off x="8572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9525</xdr:rowOff>
    </xdr:from>
    <xdr:to>
      <xdr:col>1</xdr:col>
      <xdr:colOff>1</xdr:colOff>
      <xdr:row>101</xdr:row>
      <xdr:rowOff>9524</xdr:rowOff>
    </xdr:to>
    <xdr:sp macro="" textlink="">
      <xdr:nvSpPr>
        <xdr:cNvPr id="20" name="正方形/長方形 19">
          <a:extLst>
            <a:ext uri="{FF2B5EF4-FFF2-40B4-BE49-F238E27FC236}">
              <a16:creationId xmlns:a16="http://schemas.microsoft.com/office/drawing/2014/main" id="{00000000-0008-0000-0A00-000014000000}"/>
            </a:ext>
          </a:extLst>
        </xdr:cNvPr>
        <xdr:cNvSpPr/>
      </xdr:nvSpPr>
      <xdr:spPr>
        <a:xfrm>
          <a:off x="8572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1" name="正方形/長方形 20">
          <a:extLst>
            <a:ext uri="{FF2B5EF4-FFF2-40B4-BE49-F238E27FC236}">
              <a16:creationId xmlns:a16="http://schemas.microsoft.com/office/drawing/2014/main" id="{00000000-0008-0000-0A00-000015000000}"/>
            </a:ext>
          </a:extLst>
        </xdr:cNvPr>
        <xdr:cNvSpPr/>
      </xdr:nvSpPr>
      <xdr:spPr>
        <a:xfrm>
          <a:off x="8572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C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10</xdr:row>
          <xdr:rowOff>28575</xdr:rowOff>
        </xdr:from>
        <xdr:to>
          <xdr:col>2</xdr:col>
          <xdr:colOff>381000</xdr:colOff>
          <xdr:row>11</xdr:row>
          <xdr:rowOff>161925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C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B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B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5619750"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9525</xdr:rowOff>
    </xdr:from>
    <xdr:to>
      <xdr:col>8</xdr:col>
      <xdr:colOff>142876</xdr:colOff>
      <xdr:row>81</xdr:row>
      <xdr:rowOff>9524</xdr:rowOff>
    </xdr:to>
    <xdr:sp macro="" textlink="">
      <xdr:nvSpPr>
        <xdr:cNvPr id="10" name="正方形/長方形 9">
          <a:extLst>
            <a:ext uri="{FF2B5EF4-FFF2-40B4-BE49-F238E27FC236}">
              <a16:creationId xmlns:a16="http://schemas.microsoft.com/office/drawing/2014/main" id="{00000000-0008-0000-0B00-00000A000000}"/>
            </a:ext>
          </a:extLst>
        </xdr:cNvPr>
        <xdr:cNvSpPr/>
      </xdr:nvSpPr>
      <xdr:spPr>
        <a:xfrm>
          <a:off x="5619750"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12" name="正方形/長方形 11">
          <a:extLst>
            <a:ext uri="{FF2B5EF4-FFF2-40B4-BE49-F238E27FC236}">
              <a16:creationId xmlns:a16="http://schemas.microsoft.com/office/drawing/2014/main" id="{00000000-0008-0000-0B00-00000C000000}"/>
            </a:ext>
          </a:extLst>
        </xdr:cNvPr>
        <xdr:cNvSpPr/>
      </xdr:nvSpPr>
      <xdr:spPr>
        <a:xfrm>
          <a:off x="5619750"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6" name="正方形/長方形 15">
          <a:extLst>
            <a:ext uri="{FF2B5EF4-FFF2-40B4-BE49-F238E27FC236}">
              <a16:creationId xmlns:a16="http://schemas.microsoft.com/office/drawing/2014/main" id="{00000000-0008-0000-0B00-000010000000}"/>
            </a:ext>
          </a:extLst>
        </xdr:cNvPr>
        <xdr:cNvSpPr/>
      </xdr:nvSpPr>
      <xdr:spPr>
        <a:xfrm>
          <a:off x="5619750"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0B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C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9525</xdr:rowOff>
    </xdr:from>
    <xdr:to>
      <xdr:col>8</xdr:col>
      <xdr:colOff>142876</xdr:colOff>
      <xdr:row>105</xdr:row>
      <xdr:rowOff>9524</xdr:rowOff>
    </xdr:to>
    <xdr:sp macro="" textlink="">
      <xdr:nvSpPr>
        <xdr:cNvPr id="20" name="正方形/長方形 19">
          <a:extLst>
            <a:ext uri="{FF2B5EF4-FFF2-40B4-BE49-F238E27FC236}">
              <a16:creationId xmlns:a16="http://schemas.microsoft.com/office/drawing/2014/main" id="{00000000-0008-0000-0B00-000014000000}"/>
            </a:ext>
          </a:extLst>
        </xdr:cNvPr>
        <xdr:cNvSpPr/>
      </xdr:nvSpPr>
      <xdr:spPr>
        <a:xfrm>
          <a:off x="5619750"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9525</xdr:rowOff>
    </xdr:from>
    <xdr:to>
      <xdr:col>1</xdr:col>
      <xdr:colOff>1</xdr:colOff>
      <xdr:row>69</xdr:row>
      <xdr:rowOff>9524</xdr:rowOff>
    </xdr:to>
    <xdr:sp macro="" textlink="">
      <xdr:nvSpPr>
        <xdr:cNvPr id="21" name="正方形/長方形 20">
          <a:extLst>
            <a:ext uri="{FF2B5EF4-FFF2-40B4-BE49-F238E27FC236}">
              <a16:creationId xmlns:a16="http://schemas.microsoft.com/office/drawing/2014/main" id="{00000000-0008-0000-0B00-000015000000}"/>
            </a:ext>
          </a:extLst>
        </xdr:cNvPr>
        <xdr:cNvSpPr/>
      </xdr:nvSpPr>
      <xdr:spPr>
        <a:xfrm>
          <a:off x="85725"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9525</xdr:rowOff>
    </xdr:from>
    <xdr:to>
      <xdr:col>1</xdr:col>
      <xdr:colOff>1</xdr:colOff>
      <xdr:row>81</xdr:row>
      <xdr:rowOff>9524</xdr:rowOff>
    </xdr:to>
    <xdr:sp macro="" textlink="">
      <xdr:nvSpPr>
        <xdr:cNvPr id="22" name="正方形/長方形 21">
          <a:extLst>
            <a:ext uri="{FF2B5EF4-FFF2-40B4-BE49-F238E27FC236}">
              <a16:creationId xmlns:a16="http://schemas.microsoft.com/office/drawing/2014/main" id="{00000000-0008-0000-0B00-000016000000}"/>
            </a:ext>
          </a:extLst>
        </xdr:cNvPr>
        <xdr:cNvSpPr/>
      </xdr:nvSpPr>
      <xdr:spPr>
        <a:xfrm>
          <a:off x="85725"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23" name="正方形/長方形 22">
          <a:extLst>
            <a:ext uri="{FF2B5EF4-FFF2-40B4-BE49-F238E27FC236}">
              <a16:creationId xmlns:a16="http://schemas.microsoft.com/office/drawing/2014/main" id="{00000000-0008-0000-0B00-000017000000}"/>
            </a:ext>
          </a:extLst>
        </xdr:cNvPr>
        <xdr:cNvSpPr/>
      </xdr:nvSpPr>
      <xdr:spPr>
        <a:xfrm>
          <a:off x="85725"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9525</xdr:rowOff>
    </xdr:from>
    <xdr:to>
      <xdr:col>1</xdr:col>
      <xdr:colOff>1</xdr:colOff>
      <xdr:row>105</xdr:row>
      <xdr:rowOff>9524</xdr:rowOff>
    </xdr:to>
    <xdr:sp macro="" textlink="">
      <xdr:nvSpPr>
        <xdr:cNvPr id="24" name="正方形/長方形 23">
          <a:extLst>
            <a:ext uri="{FF2B5EF4-FFF2-40B4-BE49-F238E27FC236}">
              <a16:creationId xmlns:a16="http://schemas.microsoft.com/office/drawing/2014/main" id="{00000000-0008-0000-0B00-000018000000}"/>
            </a:ext>
          </a:extLst>
        </xdr:cNvPr>
        <xdr:cNvSpPr/>
      </xdr:nvSpPr>
      <xdr:spPr>
        <a:xfrm>
          <a:off x="85725"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5" name="正方形/長方形 24">
          <a:extLst>
            <a:ext uri="{FF2B5EF4-FFF2-40B4-BE49-F238E27FC236}">
              <a16:creationId xmlns:a16="http://schemas.microsoft.com/office/drawing/2014/main" id="{00000000-0008-0000-0B00-000019000000}"/>
            </a:ext>
          </a:extLst>
        </xdr:cNvPr>
        <xdr:cNvSpPr/>
      </xdr:nvSpPr>
      <xdr:spPr>
        <a:xfrm>
          <a:off x="85725"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9525</xdr:colOff>
          <xdr:row>1</xdr:row>
          <xdr:rowOff>9525</xdr:rowOff>
        </xdr:from>
        <xdr:to>
          <xdr:col>27</xdr:col>
          <xdr:colOff>133350</xdr:colOff>
          <xdr:row>3</xdr:row>
          <xdr:rowOff>95250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1400-000004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在庫表ﾌｧｲﾙ</a:t>
              </a:r>
            </a:p>
            <a:p>
              <a:pPr algn="ctr" rtl="0">
                <a:defRPr sz="1000"/>
              </a:pPr>
              <a:r>
                <a:rPr lang="ja-JP" altLang="en-US" sz="1100" b="0" i="0" u="none" strike="noStrike" baseline="0">
                  <a:solidFill>
                    <a:srgbClr val="000000"/>
                  </a:solidFill>
                  <a:latin typeface="ＭＳ Ｐゴシック"/>
                  <a:ea typeface="ＭＳ Ｐゴシック"/>
                </a:rPr>
                <a:t>指定</a:t>
              </a:r>
            </a:p>
          </xdr:txBody>
        </xdr:sp>
        <xdr:clientData fPrintsWithSheet="0"/>
      </xdr:twoCellAnchor>
    </mc:Choice>
    <mc:Fallback/>
  </mc:AlternateContent>
  <xdr:twoCellAnchor>
    <xdr:from>
      <xdr:col>24</xdr:col>
      <xdr:colOff>311150</xdr:colOff>
      <xdr:row>1</xdr:row>
      <xdr:rowOff>4234</xdr:rowOff>
    </xdr:from>
    <xdr:to>
      <xdr:col>25</xdr:col>
      <xdr:colOff>4233</xdr:colOff>
      <xdr:row>2</xdr:row>
      <xdr:rowOff>131234</xdr:rowOff>
    </xdr:to>
    <xdr:grpSp>
      <xdr:nvGrpSpPr>
        <xdr:cNvPr id="62" name="グループ化 61">
          <a:extLst>
            <a:ext uri="{FF2B5EF4-FFF2-40B4-BE49-F238E27FC236}">
              <a16:creationId xmlns:a16="http://schemas.microsoft.com/office/drawing/2014/main" id="{00000000-0008-0000-1300-00003E000000}"/>
            </a:ext>
          </a:extLst>
        </xdr:cNvPr>
        <xdr:cNvGrpSpPr/>
      </xdr:nvGrpSpPr>
      <xdr:grpSpPr>
        <a:xfrm>
          <a:off x="19297650" y="184151"/>
          <a:ext cx="381000" cy="296333"/>
          <a:chOff x="11916833" y="560916"/>
          <a:chExt cx="381000" cy="296333"/>
        </a:xfrm>
      </xdr:grpSpPr>
      <xdr:pic macro="[0]!在庫更新">
        <xdr:nvPicPr>
          <xdr:cNvPr id="63" name="図 62">
            <a:extLst>
              <a:ext uri="{FF2B5EF4-FFF2-40B4-BE49-F238E27FC236}">
                <a16:creationId xmlns:a16="http://schemas.microsoft.com/office/drawing/2014/main" id="{00000000-0008-0000-1300-00003F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在庫更新" textlink="">
        <xdr:nvSpPr>
          <xdr:cNvPr id="64" name="正方形/長方形 63">
            <a:extLst>
              <a:ext uri="{FF2B5EF4-FFF2-40B4-BE49-F238E27FC236}">
                <a16:creationId xmlns:a16="http://schemas.microsoft.com/office/drawing/2014/main" id="{00000000-0008-0000-1300-000040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1037163</xdr:colOff>
      <xdr:row>0</xdr:row>
      <xdr:rowOff>0</xdr:rowOff>
    </xdr:from>
    <xdr:to>
      <xdr:col>7</xdr:col>
      <xdr:colOff>1619246</xdr:colOff>
      <xdr:row>2</xdr:row>
      <xdr:rowOff>158747</xdr:rowOff>
    </xdr:to>
    <xdr:grpSp>
      <xdr:nvGrpSpPr>
        <xdr:cNvPr id="36" name="グループ化 35">
          <a:extLst>
            <a:ext uri="{FF2B5EF4-FFF2-40B4-BE49-F238E27FC236}">
              <a16:creationId xmlns:a16="http://schemas.microsoft.com/office/drawing/2014/main" id="{00000000-0008-0000-1300-000024000000}"/>
            </a:ext>
          </a:extLst>
        </xdr:cNvPr>
        <xdr:cNvGrpSpPr/>
      </xdr:nvGrpSpPr>
      <xdr:grpSpPr>
        <a:xfrm>
          <a:off x="6540496" y="0"/>
          <a:ext cx="582083" cy="507997"/>
          <a:chOff x="5524499" y="10584"/>
          <a:chExt cx="603251" cy="507999"/>
        </a:xfrm>
      </xdr:grpSpPr>
      <xdr:pic macro="[0]!更新">
        <xdr:nvPicPr>
          <xdr:cNvPr id="34" name="図 33">
            <a:extLst>
              <a:ext uri="{FF2B5EF4-FFF2-40B4-BE49-F238E27FC236}">
                <a16:creationId xmlns:a16="http://schemas.microsoft.com/office/drawing/2014/main" id="{00000000-0008-0000-1300-000022000000}"/>
              </a:ext>
            </a:extLst>
          </xdr:cNvPr>
          <xdr:cNvPicPr>
            <a:picLocks noChangeAspect="1"/>
          </xdr:cNvPicPr>
        </xdr:nvPicPr>
        <xdr:blipFill>
          <a:blip xmlns:r="http://schemas.openxmlformats.org/officeDocument/2006/relationships" r:embed="rId2"/>
          <a:stretch>
            <a:fillRect/>
          </a:stretch>
        </xdr:blipFill>
        <xdr:spPr>
          <a:xfrm>
            <a:off x="5536691" y="29103"/>
            <a:ext cx="548725" cy="479455"/>
          </a:xfrm>
          <a:prstGeom prst="rect">
            <a:avLst/>
          </a:prstGeom>
        </xdr:spPr>
      </xdr:pic>
      <xdr:sp macro="[0]!更新" textlink="">
        <xdr:nvSpPr>
          <xdr:cNvPr id="35" name="正方形/長方形 34">
            <a:extLst>
              <a:ext uri="{FF2B5EF4-FFF2-40B4-BE49-F238E27FC236}">
                <a16:creationId xmlns:a16="http://schemas.microsoft.com/office/drawing/2014/main" id="{00000000-0008-0000-1300-000023000000}"/>
              </a:ext>
            </a:extLst>
          </xdr:cNvPr>
          <xdr:cNvSpPr/>
        </xdr:nvSpPr>
        <xdr:spPr>
          <a:xfrm>
            <a:off x="5524499" y="10584"/>
            <a:ext cx="603251" cy="5079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28</xdr:col>
      <xdr:colOff>67735</xdr:colOff>
      <xdr:row>59</xdr:row>
      <xdr:rowOff>110071</xdr:rowOff>
    </xdr:from>
    <xdr:to>
      <xdr:col>28</xdr:col>
      <xdr:colOff>622906</xdr:colOff>
      <xdr:row>62</xdr:row>
      <xdr:rowOff>131237</xdr:rowOff>
    </xdr:to>
    <xdr:grpSp>
      <xdr:nvGrpSpPr>
        <xdr:cNvPr id="20" name="グループ化 19">
          <a:extLst>
            <a:ext uri="{FF2B5EF4-FFF2-40B4-BE49-F238E27FC236}">
              <a16:creationId xmlns:a16="http://schemas.microsoft.com/office/drawing/2014/main" id="{00000000-0008-0000-1300-000014000000}"/>
            </a:ext>
          </a:extLst>
        </xdr:cNvPr>
        <xdr:cNvGrpSpPr/>
      </xdr:nvGrpSpPr>
      <xdr:grpSpPr>
        <a:xfrm>
          <a:off x="21805902" y="10164238"/>
          <a:ext cx="555171" cy="529166"/>
          <a:chOff x="6582834" y="285749"/>
          <a:chExt cx="544587" cy="571501"/>
        </a:xfrm>
      </xdr:grpSpPr>
      <xdr:pic macro="[0]!切替え画面">
        <xdr:nvPicPr>
          <xdr:cNvPr id="21" name="図 20">
            <a:extLst>
              <a:ext uri="{FF2B5EF4-FFF2-40B4-BE49-F238E27FC236}">
                <a16:creationId xmlns:a16="http://schemas.microsoft.com/office/drawing/2014/main" id="{00000000-0008-0000-1300-000015000000}"/>
              </a:ext>
            </a:extLst>
          </xdr:cNvPr>
          <xdr:cNvPicPr>
            <a:picLocks noChangeAspect="1"/>
          </xdr:cNvPicPr>
        </xdr:nvPicPr>
        <xdr:blipFill>
          <a:blip xmlns:r="http://schemas.openxmlformats.org/officeDocument/2006/relationships" r:embed="rId3"/>
          <a:stretch>
            <a:fillRect/>
          </a:stretch>
        </xdr:blipFill>
        <xdr:spPr>
          <a:xfrm>
            <a:off x="6593416" y="319174"/>
            <a:ext cx="534005" cy="516439"/>
          </a:xfrm>
          <a:prstGeom prst="rect">
            <a:avLst/>
          </a:prstGeom>
        </xdr:spPr>
      </xdr:pic>
      <xdr:sp macro="[0]!切替え画面" textlink="">
        <xdr:nvSpPr>
          <xdr:cNvPr id="22" name="正方形/長方形 21">
            <a:extLst>
              <a:ext uri="{FF2B5EF4-FFF2-40B4-BE49-F238E27FC236}">
                <a16:creationId xmlns:a16="http://schemas.microsoft.com/office/drawing/2014/main" id="{00000000-0008-0000-1300-000016000000}"/>
              </a:ext>
            </a:extLst>
          </xdr:cNvPr>
          <xdr:cNvSpPr/>
        </xdr:nvSpPr>
        <xdr:spPr>
          <a:xfrm>
            <a:off x="6582834" y="285749"/>
            <a:ext cx="539750" cy="5715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21166</xdr:colOff>
      <xdr:row>0</xdr:row>
      <xdr:rowOff>21167</xdr:rowOff>
    </xdr:from>
    <xdr:to>
      <xdr:col>0</xdr:col>
      <xdr:colOff>423333</xdr:colOff>
      <xdr:row>0</xdr:row>
      <xdr:rowOff>158750</xdr:rowOff>
    </xdr:to>
    <xdr:sp macro="" textlink="">
      <xdr:nvSpPr>
        <xdr:cNvPr id="2" name="正方形/長方形 1">
          <a:extLst>
            <a:ext uri="{FF2B5EF4-FFF2-40B4-BE49-F238E27FC236}">
              <a16:creationId xmlns:a16="http://schemas.microsoft.com/office/drawing/2014/main" id="{00000000-0008-0000-1300-000002000000}"/>
            </a:ext>
          </a:extLst>
        </xdr:cNvPr>
        <xdr:cNvSpPr/>
      </xdr:nvSpPr>
      <xdr:spPr>
        <a:xfrm>
          <a:off x="21166" y="21167"/>
          <a:ext cx="402167" cy="1375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0</xdr:row>
      <xdr:rowOff>0</xdr:rowOff>
    </xdr:from>
    <xdr:to>
      <xdr:col>0</xdr:col>
      <xdr:colOff>412750</xdr:colOff>
      <xdr:row>1</xdr:row>
      <xdr:rowOff>536</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0" y="0"/>
          <a:ext cx="412750" cy="180453"/>
          <a:chOff x="2137833" y="4254500"/>
          <a:chExt cx="442786" cy="175908"/>
        </a:xfrm>
      </xdr:grpSpPr>
      <xdr:pic macro="[0]!切替え画面②">
        <xdr:nvPicPr>
          <xdr:cNvPr id="31" name="図 30">
            <a:extLst>
              <a:ext uri="{FF2B5EF4-FFF2-40B4-BE49-F238E27FC236}">
                <a16:creationId xmlns:a16="http://schemas.microsoft.com/office/drawing/2014/main" id="{00000000-0008-0000-1300-00001F000000}"/>
              </a:ext>
            </a:extLst>
          </xdr:cNvPr>
          <xdr:cNvPicPr>
            <a:picLocks noChangeAspect="1"/>
          </xdr:cNvPicPr>
        </xdr:nvPicPr>
        <xdr:blipFill>
          <a:blip xmlns:r="http://schemas.openxmlformats.org/officeDocument/2006/relationships" r:embed="rId4"/>
          <a:stretch>
            <a:fillRect/>
          </a:stretch>
        </xdr:blipFill>
        <xdr:spPr>
          <a:xfrm>
            <a:off x="2158999" y="4254500"/>
            <a:ext cx="421620" cy="175908"/>
          </a:xfrm>
          <a:prstGeom prst="rect">
            <a:avLst/>
          </a:prstGeom>
        </xdr:spPr>
      </xdr:pic>
      <xdr:sp macro="[0]!切替え画面②" textlink="">
        <xdr:nvSpPr>
          <xdr:cNvPr id="3" name="正方形/長方形 2">
            <a:extLst>
              <a:ext uri="{FF2B5EF4-FFF2-40B4-BE49-F238E27FC236}">
                <a16:creationId xmlns:a16="http://schemas.microsoft.com/office/drawing/2014/main" id="{00000000-0008-0000-1300-000003000000}"/>
              </a:ext>
            </a:extLst>
          </xdr:cNvPr>
          <xdr:cNvSpPr/>
        </xdr:nvSpPr>
        <xdr:spPr>
          <a:xfrm>
            <a:off x="2137833" y="4263024"/>
            <a:ext cx="423334" cy="148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13</xdr:col>
      <xdr:colOff>1384299</xdr:colOff>
      <xdr:row>1</xdr:row>
      <xdr:rowOff>19052</xdr:rowOff>
    </xdr:from>
    <xdr:to>
      <xdr:col>14</xdr:col>
      <xdr:colOff>19049</xdr:colOff>
      <xdr:row>2</xdr:row>
      <xdr:rowOff>146052</xdr:rowOff>
    </xdr:to>
    <xdr:grpSp>
      <xdr:nvGrpSpPr>
        <xdr:cNvPr id="16" name="グループ化 15">
          <a:extLst>
            <a:ext uri="{FF2B5EF4-FFF2-40B4-BE49-F238E27FC236}">
              <a16:creationId xmlns:a16="http://schemas.microsoft.com/office/drawing/2014/main" id="{00000000-0008-0000-1300-000010000000}"/>
            </a:ext>
          </a:extLst>
        </xdr:cNvPr>
        <xdr:cNvGrpSpPr/>
      </xdr:nvGrpSpPr>
      <xdr:grpSpPr>
        <a:xfrm>
          <a:off x="11946466" y="198969"/>
          <a:ext cx="381000" cy="296333"/>
          <a:chOff x="11916833" y="560916"/>
          <a:chExt cx="381000" cy="296333"/>
        </a:xfrm>
      </xdr:grpSpPr>
      <xdr:pic macro="[0]!集計表印刷">
        <xdr:nvPicPr>
          <xdr:cNvPr id="17" name="図 16">
            <a:extLst>
              <a:ext uri="{FF2B5EF4-FFF2-40B4-BE49-F238E27FC236}">
                <a16:creationId xmlns:a16="http://schemas.microsoft.com/office/drawing/2014/main" id="{00000000-0008-0000-1300-000011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集計表印刷" textlink="">
        <xdr:nvSpPr>
          <xdr:cNvPr id="18" name="正方形/長方形 17">
            <a:extLst>
              <a:ext uri="{FF2B5EF4-FFF2-40B4-BE49-F238E27FC236}">
                <a16:creationId xmlns:a16="http://schemas.microsoft.com/office/drawing/2014/main" id="{00000000-0008-0000-1300-000012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6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3.vml"/><Relationship Id="rId7" Type="http://schemas.openxmlformats.org/officeDocument/2006/relationships/ctrlProp" Target="../ctrlProps/ctrlProp12.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11.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9.bin"/><Relationship Id="rId5" Type="http://schemas.openxmlformats.org/officeDocument/2006/relationships/comments" Target="../comments1.xml"/><Relationship Id="rId4" Type="http://schemas.openxmlformats.org/officeDocument/2006/relationships/ctrlProp" Target="../ctrlProps/ctrlProp28.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9.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38032-A331-4C31-9339-145556B89FCE}">
  <sheetPr codeName="Sheet32">
    <tabColor rgb="FFFF0000"/>
  </sheetPr>
  <dimension ref="A1:X252"/>
  <sheetViews>
    <sheetView view="pageBreakPreview" topLeftCell="A98" zoomScale="85" zoomScaleNormal="100" zoomScaleSheetLayoutView="85" workbookViewId="0">
      <selection activeCell="N126" sqref="N126"/>
    </sheetView>
  </sheetViews>
  <sheetFormatPr defaultRowHeight="13.5"/>
  <cols>
    <col min="1" max="1" width="2.25" customWidth="1"/>
    <col min="2" max="23" width="4" customWidth="1"/>
    <col min="24" max="24" width="2.5" customWidth="1"/>
  </cols>
  <sheetData>
    <row r="1" spans="1:24" ht="18" customHeight="1">
      <c r="A1" s="500"/>
      <c r="B1" s="500"/>
      <c r="C1" s="501"/>
      <c r="D1" s="501"/>
      <c r="E1" s="501"/>
      <c r="F1" s="501"/>
      <c r="G1" s="501"/>
      <c r="H1" s="501"/>
      <c r="I1" s="501"/>
      <c r="J1" s="501"/>
      <c r="K1" s="501"/>
      <c r="L1" s="501"/>
      <c r="M1" s="501"/>
      <c r="N1" s="501"/>
      <c r="O1" s="501"/>
      <c r="P1" s="501"/>
      <c r="Q1" s="501"/>
      <c r="R1" s="501"/>
      <c r="S1" s="501"/>
      <c r="T1" s="501"/>
      <c r="U1" s="501"/>
      <c r="V1" s="501"/>
      <c r="W1" s="501"/>
      <c r="X1" s="501"/>
    </row>
    <row r="2" spans="1:24" ht="18" customHeight="1">
      <c r="A2" s="501"/>
      <c r="B2" s="501"/>
      <c r="C2" s="501"/>
      <c r="D2" s="501"/>
      <c r="E2" s="501"/>
      <c r="F2" s="501"/>
      <c r="G2" s="501"/>
      <c r="H2" s="501"/>
      <c r="I2" s="501"/>
      <c r="J2" s="501"/>
      <c r="K2" s="501"/>
      <c r="L2" s="501"/>
      <c r="M2" s="501"/>
      <c r="N2" s="501"/>
      <c r="O2" s="501"/>
      <c r="P2" s="501"/>
      <c r="Q2" s="501"/>
      <c r="R2" s="501"/>
      <c r="S2" s="501"/>
      <c r="T2" s="501"/>
      <c r="U2" s="501"/>
      <c r="V2" s="501"/>
      <c r="W2" s="501"/>
      <c r="X2" s="501"/>
    </row>
    <row r="3" spans="1:24" ht="18" customHeight="1">
      <c r="A3" s="501"/>
      <c r="B3" s="752" t="s">
        <v>1103</v>
      </c>
      <c r="C3" s="752"/>
      <c r="D3" s="753"/>
      <c r="E3" s="754" t="s">
        <v>562</v>
      </c>
      <c r="F3" s="754"/>
      <c r="G3" s="754" t="s">
        <v>1104</v>
      </c>
      <c r="H3" s="754"/>
      <c r="I3" s="754"/>
      <c r="J3" s="754"/>
      <c r="K3" s="754"/>
      <c r="L3" s="754"/>
      <c r="M3" s="754"/>
      <c r="N3" s="754"/>
      <c r="O3" s="755" t="s">
        <v>1105</v>
      </c>
      <c r="P3" s="752"/>
      <c r="Q3" s="752"/>
      <c r="R3" s="753"/>
      <c r="S3" s="755" t="s">
        <v>1106</v>
      </c>
      <c r="T3" s="752"/>
      <c r="U3" s="752"/>
      <c r="V3" s="752"/>
      <c r="W3" s="752"/>
      <c r="X3" s="501"/>
    </row>
    <row r="4" spans="1:24" ht="18" customHeight="1">
      <c r="A4" s="501"/>
      <c r="B4" s="756">
        <v>3888636</v>
      </c>
      <c r="C4" s="756"/>
      <c r="D4" s="757"/>
      <c r="E4" s="758">
        <v>50</v>
      </c>
      <c r="F4" s="758"/>
      <c r="G4" s="759" t="s">
        <v>530</v>
      </c>
      <c r="H4" s="759"/>
      <c r="I4" s="759"/>
      <c r="J4" s="759"/>
      <c r="K4" s="759"/>
      <c r="L4" s="759"/>
      <c r="M4" s="759"/>
      <c r="N4" s="759"/>
      <c r="O4" s="760" t="s">
        <v>1749</v>
      </c>
      <c r="P4" s="761"/>
      <c r="Q4" s="761"/>
      <c r="R4" s="762"/>
      <c r="S4" s="763" t="s">
        <v>1762</v>
      </c>
      <c r="T4" s="761"/>
      <c r="U4" s="761"/>
      <c r="V4" s="761"/>
      <c r="W4" s="761"/>
      <c r="X4" s="501"/>
    </row>
    <row r="5" spans="1:24" ht="18" customHeight="1">
      <c r="A5" s="501"/>
      <c r="B5" s="756"/>
      <c r="C5" s="756"/>
      <c r="D5" s="757"/>
      <c r="E5" s="758"/>
      <c r="F5" s="758"/>
      <c r="G5" s="759"/>
      <c r="H5" s="759"/>
      <c r="I5" s="759"/>
      <c r="J5" s="759"/>
      <c r="K5" s="759"/>
      <c r="L5" s="759"/>
      <c r="M5" s="759"/>
      <c r="N5" s="759"/>
      <c r="O5" s="764"/>
      <c r="P5" s="761"/>
      <c r="Q5" s="761"/>
      <c r="R5" s="762"/>
      <c r="S5" s="765"/>
      <c r="T5" s="765"/>
      <c r="U5" s="765"/>
      <c r="V5" s="765"/>
      <c r="W5" s="765"/>
      <c r="X5" s="501"/>
    </row>
    <row r="6" spans="1:24" ht="18" customHeight="1">
      <c r="A6" s="501"/>
      <c r="B6" s="765"/>
      <c r="C6" s="765"/>
      <c r="D6" s="766"/>
      <c r="E6" s="767"/>
      <c r="F6" s="767"/>
      <c r="G6" s="768"/>
      <c r="H6" s="768"/>
      <c r="I6" s="768"/>
      <c r="J6" s="768"/>
      <c r="K6" s="768"/>
      <c r="L6" s="768"/>
      <c r="M6" s="768"/>
      <c r="N6" s="768"/>
      <c r="O6" s="769"/>
      <c r="P6" s="770"/>
      <c r="Q6" s="770"/>
      <c r="R6" s="771"/>
      <c r="S6" s="765"/>
      <c r="T6" s="765"/>
      <c r="U6" s="765"/>
      <c r="V6" s="765"/>
      <c r="W6" s="765"/>
      <c r="X6" s="501"/>
    </row>
    <row r="7" spans="1:24" ht="18" customHeight="1">
      <c r="A7" s="501"/>
      <c r="B7" s="765"/>
      <c r="C7" s="765"/>
      <c r="D7" s="766"/>
      <c r="E7" s="767"/>
      <c r="F7" s="767"/>
      <c r="G7" s="768"/>
      <c r="H7" s="768"/>
      <c r="I7" s="768"/>
      <c r="J7" s="768"/>
      <c r="K7" s="768"/>
      <c r="L7" s="768"/>
      <c r="M7" s="768"/>
      <c r="N7" s="768"/>
      <c r="O7" s="769"/>
      <c r="P7" s="770"/>
      <c r="Q7" s="770"/>
      <c r="R7" s="771"/>
      <c r="S7" s="765"/>
      <c r="T7" s="765"/>
      <c r="U7" s="765"/>
      <c r="V7" s="765"/>
      <c r="W7" s="765"/>
      <c r="X7" s="501"/>
    </row>
    <row r="8" spans="1:24" ht="18" customHeight="1" thickBot="1">
      <c r="A8" s="501"/>
      <c r="B8" s="772"/>
      <c r="C8" s="772"/>
      <c r="D8" s="773"/>
      <c r="E8" s="774"/>
      <c r="F8" s="774"/>
      <c r="G8" s="775"/>
      <c r="H8" s="775"/>
      <c r="I8" s="775"/>
      <c r="J8" s="775"/>
      <c r="K8" s="775"/>
      <c r="L8" s="775"/>
      <c r="M8" s="775"/>
      <c r="N8" s="775"/>
      <c r="O8" s="776"/>
      <c r="P8" s="777"/>
      <c r="Q8" s="777"/>
      <c r="R8" s="778"/>
      <c r="S8" s="772"/>
      <c r="T8" s="772"/>
      <c r="U8" s="772"/>
      <c r="V8" s="772"/>
      <c r="W8" s="772"/>
      <c r="X8" s="501"/>
    </row>
    <row r="9" spans="1:24" ht="18" customHeight="1">
      <c r="A9" s="501"/>
      <c r="B9" s="753" t="s">
        <v>1107</v>
      </c>
      <c r="C9" s="754"/>
      <c r="D9" s="754"/>
      <c r="E9" s="754"/>
      <c r="F9" s="754"/>
      <c r="G9" s="754"/>
      <c r="H9" s="754"/>
      <c r="I9" s="754"/>
      <c r="J9" s="754" t="s">
        <v>1108</v>
      </c>
      <c r="K9" s="754"/>
      <c r="L9" s="754"/>
      <c r="M9" s="754"/>
      <c r="N9" s="754" t="s">
        <v>1109</v>
      </c>
      <c r="O9" s="754"/>
      <c r="P9" s="754"/>
      <c r="Q9" s="754"/>
      <c r="R9" s="754"/>
      <c r="S9" s="754"/>
      <c r="T9" s="754" t="s">
        <v>1110</v>
      </c>
      <c r="U9" s="754"/>
      <c r="V9" s="754"/>
      <c r="W9" s="755"/>
      <c r="X9" s="501"/>
    </row>
    <row r="10" spans="1:24" ht="18" customHeight="1" thickBot="1">
      <c r="A10" s="501"/>
      <c r="B10" s="779"/>
      <c r="C10" s="780"/>
      <c r="D10" s="780"/>
      <c r="E10" s="780"/>
      <c r="F10" s="780"/>
      <c r="G10" s="780"/>
      <c r="H10" s="780"/>
      <c r="I10" s="780"/>
      <c r="J10" s="781" t="s">
        <v>1150</v>
      </c>
      <c r="K10" s="782"/>
      <c r="L10" s="782"/>
      <c r="M10" s="783"/>
      <c r="N10" s="784" t="s">
        <v>1153</v>
      </c>
      <c r="O10" s="785"/>
      <c r="P10" s="785"/>
      <c r="Q10" s="785"/>
      <c r="R10" s="785"/>
      <c r="S10" s="786"/>
      <c r="T10" s="787"/>
      <c r="U10" s="787"/>
      <c r="V10" s="787" t="s">
        <v>1111</v>
      </c>
      <c r="W10" s="788"/>
      <c r="X10" s="501"/>
    </row>
    <row r="11" spans="1:24" ht="18" customHeight="1">
      <c r="A11" s="501"/>
      <c r="B11" s="789" t="s">
        <v>1112</v>
      </c>
      <c r="C11" s="502"/>
      <c r="D11" s="502"/>
      <c r="E11" s="502"/>
      <c r="F11" s="502"/>
      <c r="G11" s="502"/>
      <c r="H11" s="502"/>
      <c r="I11" s="502"/>
      <c r="J11" s="502"/>
      <c r="K11" s="502"/>
      <c r="L11" s="502"/>
      <c r="M11" s="502"/>
      <c r="N11" s="501"/>
      <c r="O11" s="503"/>
      <c r="P11" s="791" t="s">
        <v>1113</v>
      </c>
      <c r="Q11" s="792"/>
      <c r="R11" s="792"/>
      <c r="S11" s="792"/>
      <c r="T11" s="793" t="s">
        <v>1114</v>
      </c>
      <c r="U11" s="794"/>
      <c r="V11" s="794"/>
      <c r="W11" s="794"/>
      <c r="X11" s="501"/>
    </row>
    <row r="12" spans="1:24" ht="18" customHeight="1">
      <c r="A12" s="501"/>
      <c r="B12" s="790"/>
      <c r="C12" s="501"/>
      <c r="D12" s="501"/>
      <c r="E12" s="501"/>
      <c r="F12" s="501"/>
      <c r="G12" s="501"/>
      <c r="H12" s="501"/>
      <c r="I12" s="501"/>
      <c r="J12" s="501"/>
      <c r="K12" s="501"/>
      <c r="L12" s="501"/>
      <c r="M12" s="501"/>
      <c r="N12" s="501"/>
      <c r="O12" s="503"/>
      <c r="P12" s="511" t="s">
        <v>1115</v>
      </c>
      <c r="Q12" s="795" t="s">
        <v>1116</v>
      </c>
      <c r="R12" s="796"/>
      <c r="S12" s="796"/>
      <c r="T12" s="505" t="s">
        <v>1115</v>
      </c>
      <c r="U12" s="797" t="s">
        <v>1116</v>
      </c>
      <c r="V12" s="796"/>
      <c r="W12" s="798"/>
      <c r="X12" s="501"/>
    </row>
    <row r="13" spans="1:24" ht="18" customHeight="1">
      <c r="A13" s="501"/>
      <c r="B13" s="516"/>
      <c r="C13" s="501"/>
      <c r="D13" s="501"/>
      <c r="E13" s="501"/>
      <c r="F13" s="501"/>
      <c r="G13" s="501"/>
      <c r="H13" s="501"/>
      <c r="I13" s="501"/>
      <c r="J13" s="501"/>
      <c r="K13" s="501"/>
      <c r="L13" s="501"/>
      <c r="M13" s="501"/>
      <c r="N13" s="501"/>
      <c r="O13" s="503"/>
      <c r="P13" s="799"/>
      <c r="Q13" s="801"/>
      <c r="R13" s="801"/>
      <c r="S13" s="802"/>
      <c r="T13" s="805"/>
      <c r="U13" s="802"/>
      <c r="V13" s="807"/>
      <c r="W13" s="807"/>
      <c r="X13" s="501"/>
    </row>
    <row r="14" spans="1:24" ht="18" customHeight="1" thickBot="1">
      <c r="A14" s="501"/>
      <c r="B14" s="516"/>
      <c r="C14" s="501"/>
      <c r="D14" s="501"/>
      <c r="E14" s="501"/>
      <c r="F14" s="501"/>
      <c r="G14" s="501"/>
      <c r="H14" s="501"/>
      <c r="I14" s="501"/>
      <c r="J14" s="501"/>
      <c r="K14" s="501"/>
      <c r="L14" s="501"/>
      <c r="M14" s="501"/>
      <c r="N14" s="501"/>
      <c r="O14" s="503"/>
      <c r="P14" s="800"/>
      <c r="Q14" s="803"/>
      <c r="R14" s="803"/>
      <c r="S14" s="804"/>
      <c r="T14" s="806"/>
      <c r="U14" s="804"/>
      <c r="V14" s="808"/>
      <c r="W14" s="808"/>
      <c r="X14" s="501"/>
    </row>
    <row r="15" spans="1:24" ht="18" customHeight="1" thickBot="1">
      <c r="A15" s="501"/>
      <c r="B15" s="516"/>
      <c r="C15" s="501"/>
      <c r="D15" s="501"/>
      <c r="E15" s="501"/>
      <c r="F15" s="501"/>
      <c r="G15" s="501"/>
      <c r="H15" s="501"/>
      <c r="I15" s="501"/>
      <c r="J15" s="501"/>
      <c r="K15" s="501"/>
      <c r="L15" s="501"/>
      <c r="M15" s="501"/>
      <c r="N15" s="501"/>
      <c r="O15" s="503"/>
      <c r="P15" s="817" t="s">
        <v>1117</v>
      </c>
      <c r="Q15" s="818"/>
      <c r="R15" s="819"/>
      <c r="S15" s="820" t="s">
        <v>1118</v>
      </c>
      <c r="T15" s="820"/>
      <c r="U15" s="820"/>
      <c r="V15" s="820"/>
      <c r="W15" s="820"/>
      <c r="X15" s="501"/>
    </row>
    <row r="16" spans="1:24" ht="18" customHeight="1">
      <c r="A16" s="501"/>
      <c r="B16" s="516"/>
      <c r="C16" s="501"/>
      <c r="D16" s="501"/>
      <c r="E16" s="501"/>
      <c r="F16" s="501"/>
      <c r="G16" s="501"/>
      <c r="H16" s="501"/>
      <c r="I16" s="501"/>
      <c r="J16" s="501"/>
      <c r="K16" s="501"/>
      <c r="L16" s="501"/>
      <c r="M16" s="501"/>
      <c r="N16" s="501"/>
      <c r="O16" s="503"/>
      <c r="P16" s="793" t="s">
        <v>1119</v>
      </c>
      <c r="Q16" s="794"/>
      <c r="R16" s="794"/>
      <c r="S16" s="812" t="s">
        <v>1120</v>
      </c>
      <c r="T16" s="813"/>
      <c r="U16" s="813"/>
      <c r="V16" s="813"/>
      <c r="W16" s="813"/>
      <c r="X16" s="501"/>
    </row>
    <row r="17" spans="1:24" ht="18" customHeight="1" thickBot="1">
      <c r="A17" s="501"/>
      <c r="B17" s="516"/>
      <c r="C17" s="501"/>
      <c r="D17" s="501"/>
      <c r="E17" s="501"/>
      <c r="F17" s="501"/>
      <c r="G17" s="501"/>
      <c r="H17" s="501"/>
      <c r="I17" s="501"/>
      <c r="J17" s="501"/>
      <c r="K17" s="501"/>
      <c r="L17" s="501"/>
      <c r="M17" s="501"/>
      <c r="N17" s="501"/>
      <c r="O17" s="503"/>
      <c r="P17" s="821" t="s">
        <v>1121</v>
      </c>
      <c r="Q17" s="782"/>
      <c r="R17" s="782"/>
      <c r="S17" s="784" t="s">
        <v>1120</v>
      </c>
      <c r="T17" s="785"/>
      <c r="U17" s="785"/>
      <c r="V17" s="785"/>
      <c r="W17" s="785"/>
      <c r="X17" s="501"/>
    </row>
    <row r="18" spans="1:24" ht="18" customHeight="1">
      <c r="A18" s="501"/>
      <c r="B18" s="516"/>
      <c r="C18" s="501"/>
      <c r="D18" s="501"/>
      <c r="E18" s="501"/>
      <c r="F18" s="501"/>
      <c r="G18" s="501"/>
      <c r="H18" s="501"/>
      <c r="I18" s="501"/>
      <c r="J18" s="501"/>
      <c r="K18" s="501"/>
      <c r="L18" s="501"/>
      <c r="M18" s="501"/>
      <c r="N18" s="501"/>
      <c r="O18" s="503"/>
      <c r="P18" s="809" t="s">
        <v>1122</v>
      </c>
      <c r="Q18" s="810"/>
      <c r="R18" s="811"/>
      <c r="S18" s="812" t="s">
        <v>1120</v>
      </c>
      <c r="T18" s="813"/>
      <c r="U18" s="813"/>
      <c r="V18" s="813"/>
      <c r="W18" s="813"/>
      <c r="X18" s="501"/>
    </row>
    <row r="19" spans="1:24" ht="18" customHeight="1" thickBot="1">
      <c r="A19" s="501"/>
      <c r="B19" s="516"/>
      <c r="C19" s="501"/>
      <c r="D19" s="501"/>
      <c r="E19" s="501"/>
      <c r="F19" s="501"/>
      <c r="G19" s="501"/>
      <c r="H19" s="501"/>
      <c r="I19" s="501"/>
      <c r="J19" s="501"/>
      <c r="K19" s="501"/>
      <c r="L19" s="501"/>
      <c r="M19" s="501"/>
      <c r="N19" s="501"/>
      <c r="O19" s="503"/>
      <c r="P19" s="814" t="s">
        <v>1216</v>
      </c>
      <c r="Q19" s="815"/>
      <c r="R19" s="816"/>
      <c r="S19" s="784" t="s">
        <v>1120</v>
      </c>
      <c r="T19" s="785"/>
      <c r="U19" s="785"/>
      <c r="V19" s="785"/>
      <c r="W19" s="785"/>
      <c r="X19" s="501"/>
    </row>
    <row r="20" spans="1:24" ht="18" customHeight="1">
      <c r="A20" s="501"/>
      <c r="B20" s="516"/>
      <c r="C20" s="501"/>
      <c r="D20" s="501"/>
      <c r="E20" s="501"/>
      <c r="F20" s="501"/>
      <c r="G20" s="501"/>
      <c r="H20" s="501"/>
      <c r="I20" s="501"/>
      <c r="J20" s="501"/>
      <c r="K20" s="501"/>
      <c r="L20" s="501"/>
      <c r="M20" s="501"/>
      <c r="N20" s="501"/>
      <c r="O20" s="503"/>
      <c r="P20" s="809" t="s">
        <v>1123</v>
      </c>
      <c r="Q20" s="810"/>
      <c r="R20" s="811"/>
      <c r="S20" s="812" t="s">
        <v>1120</v>
      </c>
      <c r="T20" s="813"/>
      <c r="U20" s="813"/>
      <c r="V20" s="813"/>
      <c r="W20" s="813"/>
      <c r="X20" s="501"/>
    </row>
    <row r="21" spans="1:24" ht="18" customHeight="1">
      <c r="A21" s="501"/>
      <c r="B21" s="516"/>
      <c r="C21" s="501"/>
      <c r="D21" s="501"/>
      <c r="E21" s="501"/>
      <c r="F21" s="501"/>
      <c r="G21" s="501"/>
      <c r="H21" s="501"/>
      <c r="I21" s="501"/>
      <c r="J21" s="501"/>
      <c r="K21" s="501"/>
      <c r="L21" s="501"/>
      <c r="M21" s="501"/>
      <c r="N21" s="501"/>
      <c r="O21" s="503"/>
      <c r="P21" s="798" t="s">
        <v>1124</v>
      </c>
      <c r="Q21" s="822"/>
      <c r="R21" s="823"/>
      <c r="S21" s="824" t="s">
        <v>1120</v>
      </c>
      <c r="T21" s="825"/>
      <c r="U21" s="825"/>
      <c r="V21" s="825"/>
      <c r="W21" s="825"/>
      <c r="X21" s="501"/>
    </row>
    <row r="22" spans="1:24" ht="18" customHeight="1" thickBot="1">
      <c r="A22" s="501"/>
      <c r="B22" s="516"/>
      <c r="C22" s="501"/>
      <c r="D22" s="501"/>
      <c r="E22" s="501"/>
      <c r="F22" s="501"/>
      <c r="G22" s="501"/>
      <c r="H22" s="501"/>
      <c r="I22" s="501"/>
      <c r="J22" s="501"/>
      <c r="K22" s="501"/>
      <c r="L22" s="501"/>
      <c r="M22" s="501"/>
      <c r="N22" s="501"/>
      <c r="O22" s="503"/>
      <c r="P22" s="791" t="s">
        <v>1125</v>
      </c>
      <c r="Q22" s="815"/>
      <c r="R22" s="816"/>
      <c r="S22" s="826"/>
      <c r="T22" s="827"/>
      <c r="U22" s="827"/>
      <c r="V22" s="827"/>
      <c r="W22" s="827"/>
      <c r="X22" s="501"/>
    </row>
    <row r="23" spans="1:24" ht="18" customHeight="1">
      <c r="A23" s="501"/>
      <c r="B23" s="516"/>
      <c r="C23" s="501"/>
      <c r="D23" s="506"/>
      <c r="E23" s="506"/>
      <c r="F23" s="501"/>
      <c r="G23" s="828"/>
      <c r="H23" s="828"/>
      <c r="I23" s="501"/>
      <c r="J23" s="501"/>
      <c r="K23" s="501"/>
      <c r="L23" s="501"/>
      <c r="M23" s="501"/>
      <c r="N23" s="501"/>
      <c r="O23" s="518"/>
      <c r="P23" s="829" t="s">
        <v>1126</v>
      </c>
      <c r="Q23" s="832" t="s">
        <v>1127</v>
      </c>
      <c r="R23" s="832"/>
      <c r="S23" s="832"/>
      <c r="T23" s="833"/>
      <c r="U23" s="833"/>
      <c r="V23" s="833"/>
      <c r="W23" s="834"/>
      <c r="X23" s="501"/>
    </row>
    <row r="24" spans="1:24" ht="18" customHeight="1">
      <c r="A24" s="501"/>
      <c r="B24" s="516"/>
      <c r="C24" s="501"/>
      <c r="D24" s="506"/>
      <c r="E24" s="506"/>
      <c r="F24" s="501"/>
      <c r="G24" s="828"/>
      <c r="H24" s="828"/>
      <c r="I24" s="501"/>
      <c r="J24" s="501"/>
      <c r="K24" s="501"/>
      <c r="L24" s="501"/>
      <c r="M24" s="501"/>
      <c r="N24" s="501"/>
      <c r="O24" s="518"/>
      <c r="P24" s="830"/>
      <c r="Q24" s="835" t="s">
        <v>1128</v>
      </c>
      <c r="R24" s="835"/>
      <c r="S24" s="835"/>
      <c r="T24" s="836"/>
      <c r="U24" s="836"/>
      <c r="V24" s="836"/>
      <c r="W24" s="843"/>
      <c r="X24" s="501"/>
    </row>
    <row r="25" spans="1:24" ht="18" customHeight="1" thickBot="1">
      <c r="A25" s="501"/>
      <c r="B25" s="516"/>
      <c r="C25" s="501"/>
      <c r="D25" s="501"/>
      <c r="E25" s="501"/>
      <c r="F25" s="501"/>
      <c r="G25" s="501"/>
      <c r="H25" s="501"/>
      <c r="I25" s="501"/>
      <c r="J25" s="501"/>
      <c r="K25" s="501"/>
      <c r="L25" s="501"/>
      <c r="M25" s="501"/>
      <c r="N25" s="501"/>
      <c r="O25" s="518"/>
      <c r="P25" s="831"/>
      <c r="Q25" s="844" t="s">
        <v>1129</v>
      </c>
      <c r="R25" s="844"/>
      <c r="S25" s="844"/>
      <c r="T25" s="845"/>
      <c r="U25" s="845"/>
      <c r="V25" s="845"/>
      <c r="W25" s="846"/>
      <c r="X25" s="501"/>
    </row>
    <row r="26" spans="1:24" ht="18" customHeight="1">
      <c r="A26" s="501"/>
      <c r="B26" s="516"/>
      <c r="C26" s="501"/>
      <c r="D26" s="501"/>
      <c r="E26" s="501"/>
      <c r="F26" s="501"/>
      <c r="G26" s="501"/>
      <c r="H26" s="501"/>
      <c r="I26" s="501"/>
      <c r="J26" s="501"/>
      <c r="K26" s="501"/>
      <c r="L26" s="501"/>
      <c r="M26" s="501"/>
      <c r="N26" s="501"/>
      <c r="O26" s="503"/>
      <c r="P26" s="809" t="s">
        <v>1130</v>
      </c>
      <c r="Q26" s="810"/>
      <c r="R26" s="810"/>
      <c r="S26" s="810"/>
      <c r="T26" s="810"/>
      <c r="U26" s="810"/>
      <c r="V26" s="810"/>
      <c r="W26" s="810"/>
      <c r="X26" s="501"/>
    </row>
    <row r="27" spans="1:24" ht="18" customHeight="1">
      <c r="A27" s="501"/>
      <c r="B27" s="516"/>
      <c r="C27" s="501"/>
      <c r="D27" s="501"/>
      <c r="E27" s="501"/>
      <c r="F27" s="501"/>
      <c r="G27" s="501"/>
      <c r="H27" s="501"/>
      <c r="I27" s="501"/>
      <c r="J27" s="501"/>
      <c r="K27" s="501"/>
      <c r="L27" s="501"/>
      <c r="M27" s="501"/>
      <c r="N27" s="501"/>
      <c r="O27" s="503"/>
      <c r="P27" s="837" t="s">
        <v>1131</v>
      </c>
      <c r="Q27" s="835"/>
      <c r="R27" s="835"/>
      <c r="S27" s="835"/>
      <c r="T27" s="838" t="s">
        <v>1132</v>
      </c>
      <c r="U27" s="838"/>
      <c r="V27" s="838" t="s">
        <v>1133</v>
      </c>
      <c r="W27" s="839"/>
      <c r="X27" s="501"/>
    </row>
    <row r="28" spans="1:24" ht="18" customHeight="1">
      <c r="A28" s="501"/>
      <c r="B28" s="516"/>
      <c r="C28" s="501"/>
      <c r="D28" s="501"/>
      <c r="E28" s="501"/>
      <c r="F28" s="501"/>
      <c r="G28" s="501"/>
      <c r="H28" s="501"/>
      <c r="I28" s="501"/>
      <c r="J28" s="501"/>
      <c r="K28" s="501"/>
      <c r="L28" s="501"/>
      <c r="M28" s="501"/>
      <c r="N28" s="501"/>
      <c r="O28" s="503"/>
      <c r="P28" s="837"/>
      <c r="Q28" s="835"/>
      <c r="R28" s="835"/>
      <c r="S28" s="835"/>
      <c r="T28" s="838"/>
      <c r="U28" s="838"/>
      <c r="V28" s="838"/>
      <c r="W28" s="839"/>
      <c r="X28" s="501"/>
    </row>
    <row r="29" spans="1:24" ht="18" customHeight="1">
      <c r="A29" s="501"/>
      <c r="B29" s="516"/>
      <c r="C29" s="501"/>
      <c r="D29" s="501"/>
      <c r="E29" s="501"/>
      <c r="F29" s="501"/>
      <c r="G29" s="501"/>
      <c r="H29" s="501"/>
      <c r="I29" s="501"/>
      <c r="J29" s="501"/>
      <c r="K29" s="501"/>
      <c r="L29" s="501"/>
      <c r="M29" s="501"/>
      <c r="N29" s="501"/>
      <c r="O29" s="503"/>
      <c r="P29" s="837" t="s">
        <v>1134</v>
      </c>
      <c r="Q29" s="835"/>
      <c r="R29" s="835"/>
      <c r="S29" s="835"/>
      <c r="T29" s="838" t="s">
        <v>1133</v>
      </c>
      <c r="U29" s="838"/>
      <c r="V29" s="838" t="s">
        <v>1133</v>
      </c>
      <c r="W29" s="839"/>
      <c r="X29" s="501"/>
    </row>
    <row r="30" spans="1:24" ht="18" customHeight="1">
      <c r="A30" s="501"/>
      <c r="B30" s="516"/>
      <c r="C30" s="501"/>
      <c r="D30" s="501"/>
      <c r="E30" s="501"/>
      <c r="F30" s="501"/>
      <c r="G30" s="501"/>
      <c r="H30" s="501"/>
      <c r="I30" s="501"/>
      <c r="J30" s="501"/>
      <c r="K30" s="501"/>
      <c r="L30" s="501"/>
      <c r="M30" s="501"/>
      <c r="N30" s="501"/>
      <c r="O30" s="503"/>
      <c r="P30" s="837"/>
      <c r="Q30" s="835"/>
      <c r="R30" s="835"/>
      <c r="S30" s="835"/>
      <c r="T30" s="838"/>
      <c r="U30" s="838"/>
      <c r="V30" s="838"/>
      <c r="W30" s="839"/>
      <c r="X30" s="501"/>
    </row>
    <row r="31" spans="1:24" ht="18" customHeight="1">
      <c r="A31" s="501"/>
      <c r="B31" s="516"/>
      <c r="C31" s="501"/>
      <c r="D31" s="501"/>
      <c r="E31" s="501"/>
      <c r="F31" s="501"/>
      <c r="G31" s="501"/>
      <c r="H31" s="501"/>
      <c r="I31" s="501"/>
      <c r="J31" s="501"/>
      <c r="K31" s="501"/>
      <c r="L31" s="501"/>
      <c r="M31" s="501"/>
      <c r="N31" s="501"/>
      <c r="O31" s="503"/>
      <c r="P31" s="840" t="s">
        <v>1135</v>
      </c>
      <c r="Q31" s="754"/>
      <c r="R31" s="754"/>
      <c r="S31" s="754"/>
      <c r="T31" s="841" t="s">
        <v>1136</v>
      </c>
      <c r="U31" s="841"/>
      <c r="V31" s="841" t="s">
        <v>1136</v>
      </c>
      <c r="W31" s="842"/>
      <c r="X31" s="501"/>
    </row>
    <row r="32" spans="1:24" ht="18" customHeight="1" thickBot="1">
      <c r="A32" s="501"/>
      <c r="B32" s="516"/>
      <c r="C32" s="501"/>
      <c r="D32" s="501"/>
      <c r="E32" s="501"/>
      <c r="F32" s="501"/>
      <c r="G32" s="501"/>
      <c r="H32" s="501"/>
      <c r="I32" s="501"/>
      <c r="J32" s="501"/>
      <c r="K32" s="501"/>
      <c r="L32" s="501"/>
      <c r="M32" s="501"/>
      <c r="N32" s="501"/>
      <c r="O32" s="503"/>
      <c r="P32" s="853" t="s">
        <v>1137</v>
      </c>
      <c r="Q32" s="844"/>
      <c r="R32" s="844"/>
      <c r="S32" s="844"/>
      <c r="T32" s="847" t="s">
        <v>1138</v>
      </c>
      <c r="U32" s="847"/>
      <c r="V32" s="847" t="s">
        <v>383</v>
      </c>
      <c r="W32" s="848"/>
      <c r="X32" s="501"/>
    </row>
    <row r="33" spans="1:24" ht="18" customHeight="1">
      <c r="A33" s="501"/>
      <c r="B33" s="516"/>
      <c r="C33" s="501"/>
      <c r="D33" s="501"/>
      <c r="E33" s="501"/>
      <c r="F33" s="501"/>
      <c r="G33" s="501"/>
      <c r="H33" s="501"/>
      <c r="I33" s="501"/>
      <c r="J33" s="501"/>
      <c r="K33" s="501"/>
      <c r="L33" s="501"/>
      <c r="M33" s="501"/>
      <c r="N33" s="501"/>
      <c r="O33" s="503"/>
      <c r="P33" s="854" t="s">
        <v>1139</v>
      </c>
      <c r="Q33" s="855" t="s">
        <v>1140</v>
      </c>
      <c r="R33" s="855"/>
      <c r="S33" s="855"/>
      <c r="T33" s="856" t="s">
        <v>1141</v>
      </c>
      <c r="U33" s="856"/>
      <c r="V33" s="856" t="s">
        <v>1142</v>
      </c>
      <c r="W33" s="857"/>
      <c r="X33" s="501"/>
    </row>
    <row r="34" spans="1:24" ht="18" customHeight="1">
      <c r="A34" s="501"/>
      <c r="B34" s="516"/>
      <c r="C34" s="501"/>
      <c r="D34" s="501"/>
      <c r="E34" s="501"/>
      <c r="F34" s="501"/>
      <c r="G34" s="501"/>
      <c r="H34" s="501"/>
      <c r="I34" s="501"/>
      <c r="J34" s="501"/>
      <c r="K34" s="501"/>
      <c r="L34" s="501"/>
      <c r="M34" s="501"/>
      <c r="N34" s="501"/>
      <c r="O34" s="503"/>
      <c r="P34" s="837"/>
      <c r="Q34" s="835" t="s">
        <v>1143</v>
      </c>
      <c r="R34" s="835"/>
      <c r="S34" s="835"/>
      <c r="T34" s="858" t="s">
        <v>1141</v>
      </c>
      <c r="U34" s="858"/>
      <c r="V34" s="858" t="s">
        <v>1142</v>
      </c>
      <c r="W34" s="859"/>
      <c r="X34" s="501"/>
    </row>
    <row r="35" spans="1:24" ht="18" customHeight="1" thickBot="1">
      <c r="A35" s="501"/>
      <c r="B35" s="516"/>
      <c r="C35" s="501"/>
      <c r="D35" s="501"/>
      <c r="E35" s="501"/>
      <c r="F35" s="501"/>
      <c r="G35" s="501"/>
      <c r="H35" s="501"/>
      <c r="I35" s="501"/>
      <c r="J35" s="501"/>
      <c r="K35" s="501"/>
      <c r="L35" s="501"/>
      <c r="M35" s="501"/>
      <c r="N35" s="501"/>
      <c r="O35" s="503"/>
      <c r="P35" s="853"/>
      <c r="Q35" s="844" t="s">
        <v>1144</v>
      </c>
      <c r="R35" s="844"/>
      <c r="S35" s="844"/>
      <c r="T35" s="847" t="s">
        <v>1141</v>
      </c>
      <c r="U35" s="847"/>
      <c r="V35" s="847" t="s">
        <v>1142</v>
      </c>
      <c r="W35" s="848"/>
      <c r="X35" s="501"/>
    </row>
    <row r="36" spans="1:24" ht="18" customHeight="1">
      <c r="A36" s="501"/>
      <c r="B36" s="516"/>
      <c r="C36" s="501"/>
      <c r="D36" s="501"/>
      <c r="E36" s="501"/>
      <c r="F36" s="501"/>
      <c r="G36" s="501"/>
      <c r="H36" s="501"/>
      <c r="I36" s="501"/>
      <c r="J36" s="501"/>
      <c r="K36" s="501"/>
      <c r="L36" s="501"/>
      <c r="M36" s="501"/>
      <c r="N36" s="501"/>
      <c r="O36" s="503"/>
      <c r="P36" s="849" t="s">
        <v>1436</v>
      </c>
      <c r="Q36" s="832"/>
      <c r="R36" s="832"/>
      <c r="S36" s="832"/>
      <c r="T36" s="832" t="s">
        <v>1437</v>
      </c>
      <c r="U36" s="832"/>
      <c r="V36" s="832"/>
      <c r="W36" s="850"/>
      <c r="X36" s="501"/>
    </row>
    <row r="37" spans="1:24" ht="18" customHeight="1" thickBot="1">
      <c r="A37" s="501"/>
      <c r="B37" s="516"/>
      <c r="C37" s="501"/>
      <c r="D37" s="501"/>
      <c r="E37" s="501"/>
      <c r="F37" s="501"/>
      <c r="G37" s="501"/>
      <c r="H37" s="501"/>
      <c r="I37" s="501"/>
      <c r="J37" s="501"/>
      <c r="K37" s="501"/>
      <c r="L37" s="501"/>
      <c r="M37" s="501"/>
      <c r="N37" s="501"/>
      <c r="O37" s="503"/>
      <c r="P37" s="851" t="s">
        <v>1509</v>
      </c>
      <c r="Q37" s="852"/>
      <c r="R37" s="852"/>
      <c r="S37" s="852"/>
      <c r="T37" s="852" t="s">
        <v>1510</v>
      </c>
      <c r="U37" s="852"/>
      <c r="V37" s="852"/>
      <c r="W37" s="784"/>
      <c r="X37" s="501"/>
    </row>
    <row r="38" spans="1:24" ht="18" customHeight="1">
      <c r="A38" s="501"/>
      <c r="B38" s="516"/>
      <c r="C38" s="662" t="s">
        <v>1463</v>
      </c>
      <c r="D38" s="501"/>
      <c r="E38" s="501"/>
      <c r="F38" s="501"/>
      <c r="G38" s="501"/>
      <c r="H38" s="501"/>
      <c r="I38" s="501"/>
      <c r="J38" s="501"/>
      <c r="K38" s="501"/>
      <c r="L38" s="501"/>
      <c r="M38" s="501"/>
      <c r="N38" s="501"/>
      <c r="O38" s="503"/>
      <c r="P38" s="862" t="s">
        <v>1145</v>
      </c>
      <c r="Q38" s="863"/>
      <c r="R38" s="863"/>
      <c r="S38" s="863"/>
      <c r="T38" s="863"/>
      <c r="U38" s="863"/>
      <c r="V38" s="863"/>
      <c r="W38" s="864"/>
      <c r="X38" s="501"/>
    </row>
    <row r="39" spans="1:24" ht="18" customHeight="1" thickBot="1">
      <c r="A39" s="501"/>
      <c r="B39" s="514"/>
      <c r="C39" s="514"/>
      <c r="D39" s="514"/>
      <c r="E39" s="514"/>
      <c r="F39" s="514"/>
      <c r="G39" s="514"/>
      <c r="H39" s="514"/>
      <c r="I39" s="514"/>
      <c r="J39" s="514"/>
      <c r="K39" s="514"/>
      <c r="L39" s="514"/>
      <c r="M39" s="514"/>
      <c r="N39" s="514"/>
      <c r="O39" s="515"/>
      <c r="P39" s="865"/>
      <c r="Q39" s="866"/>
      <c r="R39" s="866"/>
      <c r="S39" s="866"/>
      <c r="T39" s="866"/>
      <c r="U39" s="866"/>
      <c r="V39" s="866"/>
      <c r="W39" s="867"/>
      <c r="X39" s="501"/>
    </row>
    <row r="40" spans="1:24" ht="18" customHeight="1">
      <c r="A40" s="501"/>
      <c r="B40" s="810" t="s">
        <v>1146</v>
      </c>
      <c r="C40" s="810"/>
      <c r="D40" s="810"/>
      <c r="E40" s="810"/>
      <c r="F40" s="810"/>
      <c r="G40" s="810"/>
      <c r="H40" s="810"/>
      <c r="I40" s="810"/>
      <c r="J40" s="810"/>
      <c r="K40" s="810"/>
      <c r="L40" s="810"/>
      <c r="M40" s="810"/>
      <c r="N40" s="810"/>
      <c r="O40" s="810"/>
      <c r="P40" s="865"/>
      <c r="Q40" s="866"/>
      <c r="R40" s="866"/>
      <c r="S40" s="866"/>
      <c r="T40" s="866"/>
      <c r="U40" s="866"/>
      <c r="V40" s="866"/>
      <c r="W40" s="867"/>
      <c r="X40" s="501"/>
    </row>
    <row r="41" spans="1:24" ht="18" customHeight="1">
      <c r="A41" s="501"/>
      <c r="B41" s="752" t="s">
        <v>1147</v>
      </c>
      <c r="C41" s="753"/>
      <c r="D41" s="868"/>
      <c r="E41" s="869"/>
      <c r="F41" s="868"/>
      <c r="G41" s="869"/>
      <c r="H41" s="868"/>
      <c r="I41" s="869"/>
      <c r="J41" s="868"/>
      <c r="K41" s="869"/>
      <c r="L41" s="868"/>
      <c r="M41" s="869"/>
      <c r="N41" s="868"/>
      <c r="O41" s="870"/>
      <c r="P41" s="865"/>
      <c r="Q41" s="866"/>
      <c r="R41" s="866"/>
      <c r="S41" s="866"/>
      <c r="T41" s="866"/>
      <c r="U41" s="866"/>
      <c r="V41" s="866"/>
      <c r="W41" s="867"/>
      <c r="X41" s="501"/>
    </row>
    <row r="42" spans="1:24" ht="18" customHeight="1">
      <c r="A42" s="501"/>
      <c r="B42" s="752" t="s">
        <v>1148</v>
      </c>
      <c r="C42" s="753"/>
      <c r="D42" s="843"/>
      <c r="E42" s="860"/>
      <c r="F42" s="843"/>
      <c r="G42" s="860"/>
      <c r="H42" s="843"/>
      <c r="I42" s="860"/>
      <c r="J42" s="843"/>
      <c r="K42" s="860"/>
      <c r="L42" s="843"/>
      <c r="M42" s="860"/>
      <c r="N42" s="843"/>
      <c r="O42" s="861"/>
      <c r="P42" s="865"/>
      <c r="Q42" s="866"/>
      <c r="R42" s="866"/>
      <c r="S42" s="866"/>
      <c r="T42" s="866"/>
      <c r="U42" s="866"/>
      <c r="V42" s="866"/>
      <c r="W42" s="867"/>
      <c r="X42" s="501"/>
    </row>
    <row r="43" spans="1:24" ht="18" customHeight="1">
      <c r="A43" s="501"/>
      <c r="B43" s="877" t="s">
        <v>1149</v>
      </c>
      <c r="C43" s="878"/>
      <c r="D43" s="871"/>
      <c r="E43" s="779"/>
      <c r="F43" s="871"/>
      <c r="G43" s="779"/>
      <c r="H43" s="871"/>
      <c r="I43" s="779"/>
      <c r="J43" s="871"/>
      <c r="K43" s="779"/>
      <c r="L43" s="871"/>
      <c r="M43" s="779"/>
      <c r="N43" s="871"/>
      <c r="O43" s="872"/>
      <c r="P43" s="873"/>
      <c r="Q43" s="874"/>
      <c r="R43" s="874"/>
      <c r="S43" s="874"/>
      <c r="T43" s="875"/>
      <c r="U43" s="875"/>
      <c r="V43" s="875"/>
      <c r="W43" s="876"/>
      <c r="X43" s="501"/>
    </row>
    <row r="44" spans="1:24" ht="18" customHeight="1">
      <c r="A44" s="501"/>
      <c r="B44" s="501"/>
      <c r="C44" s="501"/>
      <c r="D44" s="501"/>
      <c r="E44" s="501"/>
      <c r="F44" s="501"/>
      <c r="G44" s="501"/>
      <c r="H44" s="501"/>
      <c r="I44" s="501"/>
      <c r="J44" s="501"/>
      <c r="K44" s="501"/>
      <c r="L44" s="501"/>
      <c r="M44" s="501"/>
      <c r="N44" s="501"/>
      <c r="O44" s="501"/>
      <c r="P44" s="501"/>
      <c r="Q44" s="501"/>
      <c r="R44" s="501"/>
      <c r="S44" s="501"/>
      <c r="T44" s="501"/>
      <c r="U44" s="501"/>
      <c r="V44" s="501"/>
      <c r="W44" s="501"/>
      <c r="X44" s="501"/>
    </row>
    <row r="45" spans="1:24" ht="18" customHeight="1">
      <c r="A45" s="500"/>
      <c r="B45" s="500"/>
      <c r="C45" s="501"/>
      <c r="D45" s="501"/>
      <c r="E45" s="501"/>
      <c r="F45" s="501"/>
      <c r="G45" s="501"/>
      <c r="H45" s="501"/>
      <c r="I45" s="501"/>
      <c r="J45" s="501"/>
      <c r="K45" s="501"/>
      <c r="L45" s="501"/>
      <c r="M45" s="501"/>
      <c r="N45" s="501"/>
      <c r="O45" s="501"/>
      <c r="P45" s="501"/>
      <c r="Q45" s="501"/>
      <c r="R45" s="501"/>
      <c r="S45" s="501"/>
      <c r="T45" s="501"/>
      <c r="U45" s="501"/>
      <c r="V45" s="501"/>
      <c r="W45" s="501"/>
      <c r="X45" s="501"/>
    </row>
    <row r="46" spans="1:24" ht="18" customHeight="1">
      <c r="A46" s="501"/>
      <c r="B46" s="501"/>
      <c r="C46" s="501"/>
      <c r="D46" s="501"/>
      <c r="E46" s="501"/>
      <c r="F46" s="501"/>
      <c r="G46" s="501"/>
      <c r="H46" s="501"/>
      <c r="I46" s="501"/>
      <c r="J46" s="501"/>
      <c r="K46" s="501"/>
      <c r="L46" s="501"/>
      <c r="M46" s="501"/>
      <c r="N46" s="501"/>
      <c r="O46" s="501"/>
      <c r="P46" s="501"/>
      <c r="Q46" s="501"/>
      <c r="R46" s="501"/>
      <c r="S46" s="501"/>
      <c r="T46" s="501"/>
      <c r="U46" s="501"/>
      <c r="V46" s="501"/>
      <c r="W46" s="501"/>
      <c r="X46" s="501"/>
    </row>
    <row r="47" spans="1:24" ht="18" customHeight="1">
      <c r="A47" s="501"/>
      <c r="B47" s="752" t="s">
        <v>1103</v>
      </c>
      <c r="C47" s="752"/>
      <c r="D47" s="753"/>
      <c r="E47" s="754" t="s">
        <v>562</v>
      </c>
      <c r="F47" s="754"/>
      <c r="G47" s="754" t="s">
        <v>1104</v>
      </c>
      <c r="H47" s="754"/>
      <c r="I47" s="754"/>
      <c r="J47" s="754"/>
      <c r="K47" s="754"/>
      <c r="L47" s="754"/>
      <c r="M47" s="754"/>
      <c r="N47" s="754"/>
      <c r="O47" s="755" t="s">
        <v>1105</v>
      </c>
      <c r="P47" s="752"/>
      <c r="Q47" s="752"/>
      <c r="R47" s="753"/>
      <c r="S47" s="755" t="s">
        <v>1106</v>
      </c>
      <c r="T47" s="752"/>
      <c r="U47" s="752"/>
      <c r="V47" s="752"/>
      <c r="W47" s="752"/>
      <c r="X47" s="501"/>
    </row>
    <row r="48" spans="1:24" ht="18" customHeight="1">
      <c r="A48" s="501"/>
      <c r="B48" s="756" t="s">
        <v>1727</v>
      </c>
      <c r="C48" s="756"/>
      <c r="D48" s="757"/>
      <c r="E48" s="758">
        <v>25</v>
      </c>
      <c r="F48" s="758"/>
      <c r="G48" s="759" t="s">
        <v>1807</v>
      </c>
      <c r="H48" s="759"/>
      <c r="I48" s="759"/>
      <c r="J48" s="759"/>
      <c r="K48" s="759"/>
      <c r="L48" s="759"/>
      <c r="M48" s="759"/>
      <c r="N48" s="759"/>
      <c r="O48" s="760" t="s">
        <v>1823</v>
      </c>
      <c r="P48" s="761"/>
      <c r="Q48" s="761"/>
      <c r="R48" s="762"/>
      <c r="S48" s="879" t="s">
        <v>1819</v>
      </c>
      <c r="T48" s="761"/>
      <c r="U48" s="761"/>
      <c r="V48" s="761"/>
      <c r="W48" s="761"/>
      <c r="X48" s="501"/>
    </row>
    <row r="49" spans="1:24" ht="18" customHeight="1">
      <c r="A49" s="501"/>
      <c r="B49" s="756"/>
      <c r="C49" s="756"/>
      <c r="D49" s="757"/>
      <c r="E49" s="758"/>
      <c r="F49" s="758"/>
      <c r="G49" s="759"/>
      <c r="H49" s="759"/>
      <c r="I49" s="759"/>
      <c r="J49" s="759"/>
      <c r="K49" s="759"/>
      <c r="L49" s="759"/>
      <c r="M49" s="759"/>
      <c r="N49" s="759"/>
      <c r="O49" s="764"/>
      <c r="P49" s="761"/>
      <c r="Q49" s="761"/>
      <c r="R49" s="762"/>
      <c r="S49" s="765"/>
      <c r="T49" s="765"/>
      <c r="U49" s="765"/>
      <c r="V49" s="765"/>
      <c r="W49" s="765"/>
      <c r="X49" s="501"/>
    </row>
    <row r="50" spans="1:24" ht="18" customHeight="1">
      <c r="A50" s="501"/>
      <c r="B50" s="765"/>
      <c r="C50" s="765"/>
      <c r="D50" s="766"/>
      <c r="E50" s="767"/>
      <c r="F50" s="767"/>
      <c r="G50" s="768"/>
      <c r="H50" s="768"/>
      <c r="I50" s="768"/>
      <c r="J50" s="768"/>
      <c r="K50" s="768"/>
      <c r="L50" s="768"/>
      <c r="M50" s="768"/>
      <c r="N50" s="768"/>
      <c r="O50" s="769"/>
      <c r="P50" s="770"/>
      <c r="Q50" s="770"/>
      <c r="R50" s="771"/>
      <c r="S50" s="765"/>
      <c r="T50" s="765"/>
      <c r="U50" s="765"/>
      <c r="V50" s="765"/>
      <c r="W50" s="765"/>
      <c r="X50" s="501"/>
    </row>
    <row r="51" spans="1:24" ht="18" customHeight="1">
      <c r="A51" s="501"/>
      <c r="B51" s="765"/>
      <c r="C51" s="765"/>
      <c r="D51" s="766"/>
      <c r="E51" s="767"/>
      <c r="F51" s="767"/>
      <c r="G51" s="768"/>
      <c r="H51" s="768"/>
      <c r="I51" s="768"/>
      <c r="J51" s="768"/>
      <c r="K51" s="768"/>
      <c r="L51" s="768"/>
      <c r="M51" s="768"/>
      <c r="N51" s="768"/>
      <c r="O51" s="769"/>
      <c r="P51" s="770"/>
      <c r="Q51" s="770"/>
      <c r="R51" s="771"/>
      <c r="S51" s="765"/>
      <c r="T51" s="765"/>
      <c r="U51" s="765"/>
      <c r="V51" s="765"/>
      <c r="W51" s="765"/>
      <c r="X51" s="501"/>
    </row>
    <row r="52" spans="1:24" ht="18" customHeight="1" thickBot="1">
      <c r="A52" s="501"/>
      <c r="B52" s="772"/>
      <c r="C52" s="772"/>
      <c r="D52" s="773"/>
      <c r="E52" s="774"/>
      <c r="F52" s="774"/>
      <c r="G52" s="775"/>
      <c r="H52" s="775"/>
      <c r="I52" s="775"/>
      <c r="J52" s="775"/>
      <c r="K52" s="775"/>
      <c r="L52" s="775"/>
      <c r="M52" s="775"/>
      <c r="N52" s="775"/>
      <c r="O52" s="776"/>
      <c r="P52" s="777"/>
      <c r="Q52" s="777"/>
      <c r="R52" s="778"/>
      <c r="S52" s="772"/>
      <c r="T52" s="772"/>
      <c r="U52" s="772"/>
      <c r="V52" s="772"/>
      <c r="W52" s="772"/>
      <c r="X52" s="501"/>
    </row>
    <row r="53" spans="1:24" ht="18" customHeight="1">
      <c r="A53" s="501"/>
      <c r="B53" s="753" t="s">
        <v>1107</v>
      </c>
      <c r="C53" s="754"/>
      <c r="D53" s="754"/>
      <c r="E53" s="754"/>
      <c r="F53" s="754"/>
      <c r="G53" s="754"/>
      <c r="H53" s="754"/>
      <c r="I53" s="754"/>
      <c r="J53" s="754" t="s">
        <v>1108</v>
      </c>
      <c r="K53" s="754"/>
      <c r="L53" s="754"/>
      <c r="M53" s="754"/>
      <c r="N53" s="754" t="s">
        <v>1109</v>
      </c>
      <c r="O53" s="754"/>
      <c r="P53" s="754"/>
      <c r="Q53" s="754"/>
      <c r="R53" s="754"/>
      <c r="S53" s="754"/>
      <c r="T53" s="754" t="s">
        <v>1110</v>
      </c>
      <c r="U53" s="754"/>
      <c r="V53" s="754"/>
      <c r="W53" s="755"/>
      <c r="X53" s="501"/>
    </row>
    <row r="54" spans="1:24" ht="18" customHeight="1" thickBot="1">
      <c r="A54" s="501"/>
      <c r="B54" s="779"/>
      <c r="C54" s="780"/>
      <c r="D54" s="780"/>
      <c r="E54" s="780"/>
      <c r="F54" s="780"/>
      <c r="G54" s="780"/>
      <c r="H54" s="780"/>
      <c r="I54" s="780"/>
      <c r="J54" s="781" t="s">
        <v>1150</v>
      </c>
      <c r="K54" s="782"/>
      <c r="L54" s="782"/>
      <c r="M54" s="783"/>
      <c r="N54" s="784" t="s">
        <v>1153</v>
      </c>
      <c r="O54" s="785"/>
      <c r="P54" s="785"/>
      <c r="Q54" s="785"/>
      <c r="R54" s="785"/>
      <c r="S54" s="786"/>
      <c r="T54" s="787"/>
      <c r="U54" s="787"/>
      <c r="V54" s="787" t="s">
        <v>1111</v>
      </c>
      <c r="W54" s="788"/>
      <c r="X54" s="501"/>
    </row>
    <row r="55" spans="1:24" ht="18" customHeight="1">
      <c r="A55" s="501"/>
      <c r="B55" s="880" t="s">
        <v>1112</v>
      </c>
      <c r="C55" s="502"/>
      <c r="D55" s="502"/>
      <c r="E55" s="502"/>
      <c r="F55" s="502"/>
      <c r="G55" s="502"/>
      <c r="H55" s="502"/>
      <c r="I55" s="502"/>
      <c r="J55" s="502"/>
      <c r="K55" s="502"/>
      <c r="L55" s="502"/>
      <c r="M55" s="502"/>
      <c r="N55" s="501"/>
      <c r="O55" s="503"/>
      <c r="P55" s="791" t="s">
        <v>1113</v>
      </c>
      <c r="Q55" s="792"/>
      <c r="R55" s="792"/>
      <c r="S55" s="792"/>
      <c r="T55" s="793" t="s">
        <v>1114</v>
      </c>
      <c r="U55" s="794"/>
      <c r="V55" s="794"/>
      <c r="W55" s="794"/>
      <c r="X55" s="501"/>
    </row>
    <row r="56" spans="1:24" ht="18" customHeight="1">
      <c r="A56" s="501"/>
      <c r="B56" s="881"/>
      <c r="C56" s="501"/>
      <c r="D56" s="501"/>
      <c r="E56" s="501"/>
      <c r="F56" s="501"/>
      <c r="G56" s="501"/>
      <c r="H56" s="501"/>
      <c r="I56" s="501"/>
      <c r="J56" s="501"/>
      <c r="K56" s="501"/>
      <c r="L56" s="501"/>
      <c r="M56" s="501"/>
      <c r="N56" s="501"/>
      <c r="O56" s="503"/>
      <c r="P56" s="511" t="s">
        <v>1115</v>
      </c>
      <c r="Q56" s="795" t="s">
        <v>1116</v>
      </c>
      <c r="R56" s="796"/>
      <c r="S56" s="796"/>
      <c r="T56" s="505" t="s">
        <v>1115</v>
      </c>
      <c r="U56" s="797" t="s">
        <v>1116</v>
      </c>
      <c r="V56" s="796"/>
      <c r="W56" s="798"/>
      <c r="X56" s="501"/>
    </row>
    <row r="57" spans="1:24" ht="18" customHeight="1">
      <c r="A57" s="501"/>
      <c r="B57" s="501"/>
      <c r="C57" s="501"/>
      <c r="D57" s="501"/>
      <c r="E57" s="501"/>
      <c r="F57" s="501"/>
      <c r="G57" s="501"/>
      <c r="H57" s="501"/>
      <c r="I57" s="501"/>
      <c r="J57" s="501"/>
      <c r="K57" s="501"/>
      <c r="L57" s="501"/>
      <c r="M57" s="501"/>
      <c r="N57" s="501"/>
      <c r="O57" s="503"/>
      <c r="P57" s="799"/>
      <c r="Q57" s="801"/>
      <c r="R57" s="801"/>
      <c r="S57" s="802"/>
      <c r="T57" s="805"/>
      <c r="U57" s="802"/>
      <c r="V57" s="807"/>
      <c r="W57" s="807"/>
      <c r="X57" s="501"/>
    </row>
    <row r="58" spans="1:24" ht="18" customHeight="1" thickBot="1">
      <c r="A58" s="501"/>
      <c r="B58" s="501"/>
      <c r="C58" s="501"/>
      <c r="D58" s="501"/>
      <c r="E58" s="501"/>
      <c r="F58" s="501"/>
      <c r="G58" s="501"/>
      <c r="H58" s="501"/>
      <c r="I58" s="501"/>
      <c r="J58" s="501"/>
      <c r="K58" s="501"/>
      <c r="L58" s="501"/>
      <c r="M58" s="501"/>
      <c r="N58" s="519"/>
      <c r="O58" s="503"/>
      <c r="P58" s="800"/>
      <c r="Q58" s="803"/>
      <c r="R58" s="803"/>
      <c r="S58" s="804"/>
      <c r="T58" s="806"/>
      <c r="U58" s="804"/>
      <c r="V58" s="808"/>
      <c r="W58" s="808"/>
      <c r="X58" s="501"/>
    </row>
    <row r="59" spans="1:24" ht="18" customHeight="1" thickBot="1">
      <c r="A59" s="501"/>
      <c r="B59" s="501"/>
      <c r="C59" s="501"/>
      <c r="D59" s="501"/>
      <c r="E59" s="501"/>
      <c r="F59" s="501"/>
      <c r="G59" s="501"/>
      <c r="H59" s="501"/>
      <c r="I59" s="501"/>
      <c r="J59" s="501"/>
      <c r="K59" s="501"/>
      <c r="L59" s="501"/>
      <c r="M59" s="501"/>
      <c r="N59" s="501"/>
      <c r="O59" s="503"/>
      <c r="P59" s="817" t="s">
        <v>1117</v>
      </c>
      <c r="Q59" s="818"/>
      <c r="R59" s="819"/>
      <c r="S59" s="820" t="s">
        <v>1118</v>
      </c>
      <c r="T59" s="820"/>
      <c r="U59" s="820"/>
      <c r="V59" s="820"/>
      <c r="W59" s="820"/>
      <c r="X59" s="501"/>
    </row>
    <row r="60" spans="1:24" ht="18" customHeight="1">
      <c r="A60" s="501"/>
      <c r="B60" s="501"/>
      <c r="C60" s="506"/>
      <c r="D60" s="506"/>
      <c r="E60" s="506"/>
      <c r="F60" s="501"/>
      <c r="G60" s="507"/>
      <c r="H60" s="507"/>
      <c r="I60" s="501"/>
      <c r="J60" s="501"/>
      <c r="K60" s="501"/>
      <c r="L60" s="501"/>
      <c r="M60" s="501"/>
      <c r="N60" s="501"/>
      <c r="O60" s="503"/>
      <c r="P60" s="793" t="s">
        <v>1119</v>
      </c>
      <c r="Q60" s="794"/>
      <c r="R60" s="794"/>
      <c r="S60" s="812" t="s">
        <v>1120</v>
      </c>
      <c r="T60" s="813"/>
      <c r="U60" s="813"/>
      <c r="V60" s="813"/>
      <c r="W60" s="813"/>
      <c r="X60" s="501"/>
    </row>
    <row r="61" spans="1:24" ht="18" customHeight="1" thickBot="1">
      <c r="A61" s="501"/>
      <c r="B61" s="501"/>
      <c r="C61" s="882"/>
      <c r="D61" s="882"/>
      <c r="E61" s="506"/>
      <c r="F61" s="501"/>
      <c r="G61" s="507"/>
      <c r="H61" s="507"/>
      <c r="I61" s="501"/>
      <c r="J61" s="501"/>
      <c r="K61" s="501"/>
      <c r="L61" s="501"/>
      <c r="M61" s="501"/>
      <c r="N61" s="501"/>
      <c r="O61" s="503"/>
      <c r="P61" s="821" t="s">
        <v>1121</v>
      </c>
      <c r="Q61" s="782"/>
      <c r="R61" s="782"/>
      <c r="S61" s="784" t="s">
        <v>1120</v>
      </c>
      <c r="T61" s="785"/>
      <c r="U61" s="785"/>
      <c r="V61" s="785"/>
      <c r="W61" s="785"/>
      <c r="X61" s="501"/>
    </row>
    <row r="62" spans="1:24" ht="18" customHeight="1">
      <c r="A62" s="501"/>
      <c r="B62" s="501"/>
      <c r="C62" s="882"/>
      <c r="D62" s="882"/>
      <c r="E62" s="501"/>
      <c r="F62" s="501"/>
      <c r="G62" s="501"/>
      <c r="H62" s="501"/>
      <c r="I62" s="501"/>
      <c r="J62" s="501"/>
      <c r="K62" s="501"/>
      <c r="L62" s="501"/>
      <c r="M62" s="501"/>
      <c r="N62" s="519"/>
      <c r="O62" s="503"/>
      <c r="P62" s="809" t="s">
        <v>1122</v>
      </c>
      <c r="Q62" s="810"/>
      <c r="R62" s="811"/>
      <c r="S62" s="812" t="s">
        <v>1120</v>
      </c>
      <c r="T62" s="813"/>
      <c r="U62" s="813"/>
      <c r="V62" s="813"/>
      <c r="W62" s="813"/>
      <c r="X62" s="501"/>
    </row>
    <row r="63" spans="1:24" ht="18" customHeight="1" thickBot="1">
      <c r="A63" s="501"/>
      <c r="B63" s="501"/>
      <c r="C63" s="517"/>
      <c r="D63" s="517"/>
      <c r="E63" s="501"/>
      <c r="F63" s="501"/>
      <c r="G63" s="501"/>
      <c r="H63" s="501"/>
      <c r="I63" s="501"/>
      <c r="J63" s="501"/>
      <c r="K63" s="501"/>
      <c r="L63" s="501"/>
      <c r="M63" s="501"/>
      <c r="N63" s="501"/>
      <c r="O63" s="503"/>
      <c r="P63" s="814" t="s">
        <v>1216</v>
      </c>
      <c r="Q63" s="815"/>
      <c r="R63" s="816"/>
      <c r="S63" s="784" t="s">
        <v>1120</v>
      </c>
      <c r="T63" s="785"/>
      <c r="U63" s="785"/>
      <c r="V63" s="785"/>
      <c r="W63" s="785"/>
      <c r="X63" s="501"/>
    </row>
    <row r="64" spans="1:24" ht="18" customHeight="1">
      <c r="A64" s="501"/>
      <c r="B64" s="501"/>
      <c r="C64" s="517"/>
      <c r="D64" s="517"/>
      <c r="E64" s="501"/>
      <c r="F64" s="501"/>
      <c r="G64" s="501"/>
      <c r="H64" s="501"/>
      <c r="I64" s="501"/>
      <c r="J64" s="501"/>
      <c r="K64" s="501"/>
      <c r="L64" s="501"/>
      <c r="M64" s="501"/>
      <c r="N64" s="501"/>
      <c r="O64" s="503"/>
      <c r="P64" s="809" t="s">
        <v>1123</v>
      </c>
      <c r="Q64" s="810"/>
      <c r="R64" s="811"/>
      <c r="S64" s="812" t="s">
        <v>1120</v>
      </c>
      <c r="T64" s="813"/>
      <c r="U64" s="813"/>
      <c r="V64" s="813"/>
      <c r="W64" s="813"/>
      <c r="X64" s="501"/>
    </row>
    <row r="65" spans="1:24" ht="18" customHeight="1">
      <c r="A65" s="501"/>
      <c r="B65" s="501"/>
      <c r="C65" s="517"/>
      <c r="D65" s="517"/>
      <c r="E65" s="501"/>
      <c r="F65" s="501"/>
      <c r="G65" s="501"/>
      <c r="H65" s="501"/>
      <c r="I65" s="501"/>
      <c r="J65" s="501"/>
      <c r="K65" s="501"/>
      <c r="L65" s="501"/>
      <c r="M65" s="501"/>
      <c r="N65" s="501"/>
      <c r="O65" s="503"/>
      <c r="P65" s="798" t="s">
        <v>1124</v>
      </c>
      <c r="Q65" s="822"/>
      <c r="R65" s="823"/>
      <c r="S65" s="824" t="s">
        <v>1120</v>
      </c>
      <c r="T65" s="825"/>
      <c r="U65" s="825"/>
      <c r="V65" s="825"/>
      <c r="W65" s="825"/>
      <c r="X65" s="501"/>
    </row>
    <row r="66" spans="1:24" ht="18" customHeight="1" thickBot="1">
      <c r="A66" s="501"/>
      <c r="B66" s="501"/>
      <c r="C66" s="517"/>
      <c r="D66" s="517"/>
      <c r="E66" s="501"/>
      <c r="F66" s="501"/>
      <c r="G66" s="501"/>
      <c r="H66" s="501"/>
      <c r="I66" s="501"/>
      <c r="J66" s="501"/>
      <c r="K66" s="501"/>
      <c r="L66" s="501"/>
      <c r="M66" s="501"/>
      <c r="N66" s="519"/>
      <c r="O66" s="503"/>
      <c r="P66" s="791" t="s">
        <v>1125</v>
      </c>
      <c r="Q66" s="815"/>
      <c r="R66" s="816"/>
      <c r="S66" s="826"/>
      <c r="T66" s="827"/>
      <c r="U66" s="827"/>
      <c r="V66" s="827"/>
      <c r="W66" s="827"/>
      <c r="X66" s="501"/>
    </row>
    <row r="67" spans="1:24" ht="18" customHeight="1">
      <c r="A67" s="501"/>
      <c r="B67" s="501"/>
      <c r="C67" s="517"/>
      <c r="D67" s="517"/>
      <c r="E67" s="501"/>
      <c r="F67" s="501"/>
      <c r="G67" s="501"/>
      <c r="H67" s="501"/>
      <c r="I67" s="501"/>
      <c r="J67" s="501"/>
      <c r="K67" s="501"/>
      <c r="L67" s="501"/>
      <c r="M67" s="501"/>
      <c r="N67" s="501"/>
      <c r="O67" s="518"/>
      <c r="P67" s="829" t="s">
        <v>1126</v>
      </c>
      <c r="Q67" s="832" t="s">
        <v>1127</v>
      </c>
      <c r="R67" s="832"/>
      <c r="S67" s="832"/>
      <c r="T67" s="833"/>
      <c r="U67" s="833"/>
      <c r="V67" s="833"/>
      <c r="W67" s="834"/>
      <c r="X67" s="501"/>
    </row>
    <row r="68" spans="1:24" ht="18" customHeight="1">
      <c r="A68" s="501"/>
      <c r="B68" s="508"/>
      <c r="C68" s="663" t="s">
        <v>1463</v>
      </c>
      <c r="D68" s="520"/>
      <c r="E68" s="508"/>
      <c r="F68" s="508"/>
      <c r="G68" s="508"/>
      <c r="H68" s="508"/>
      <c r="I68" s="508"/>
      <c r="J68" s="508"/>
      <c r="K68" s="508"/>
      <c r="L68" s="508"/>
      <c r="M68" s="508"/>
      <c r="N68" s="508"/>
      <c r="O68" s="510"/>
      <c r="P68" s="830"/>
      <c r="Q68" s="835" t="s">
        <v>1128</v>
      </c>
      <c r="R68" s="835"/>
      <c r="S68" s="835"/>
      <c r="T68" s="836"/>
      <c r="U68" s="836"/>
      <c r="V68" s="836"/>
      <c r="W68" s="843"/>
      <c r="X68" s="501"/>
    </row>
    <row r="69" spans="1:24" ht="18" customHeight="1" thickBot="1">
      <c r="A69" s="501"/>
      <c r="B69" s="501"/>
      <c r="C69" s="517"/>
      <c r="D69" s="517"/>
      <c r="E69" s="501"/>
      <c r="F69" s="501"/>
      <c r="G69" s="501"/>
      <c r="H69" s="501"/>
      <c r="I69" s="501"/>
      <c r="J69" s="501"/>
      <c r="K69" s="501"/>
      <c r="L69" s="501"/>
      <c r="M69" s="501"/>
      <c r="N69" s="501"/>
      <c r="O69" s="518"/>
      <c r="P69" s="831"/>
      <c r="Q69" s="844" t="s">
        <v>1129</v>
      </c>
      <c r="R69" s="844"/>
      <c r="S69" s="844"/>
      <c r="T69" s="845"/>
      <c r="U69" s="845"/>
      <c r="V69" s="845"/>
      <c r="W69" s="846"/>
      <c r="X69" s="501"/>
    </row>
    <row r="70" spans="1:24" ht="18" customHeight="1">
      <c r="A70" s="501"/>
      <c r="B70" s="501"/>
      <c r="C70" s="517"/>
      <c r="D70" s="517"/>
      <c r="E70" s="501"/>
      <c r="F70" s="501"/>
      <c r="G70" s="501"/>
      <c r="H70" s="501"/>
      <c r="I70" s="501"/>
      <c r="J70" s="501"/>
      <c r="K70" s="501"/>
      <c r="L70" s="501"/>
      <c r="M70" s="501"/>
      <c r="N70" s="501"/>
      <c r="O70" s="503"/>
      <c r="P70" s="809" t="s">
        <v>1130</v>
      </c>
      <c r="Q70" s="810"/>
      <c r="R70" s="810"/>
      <c r="S70" s="810"/>
      <c r="T70" s="810"/>
      <c r="U70" s="810"/>
      <c r="V70" s="810"/>
      <c r="W70" s="810"/>
      <c r="X70" s="501"/>
    </row>
    <row r="71" spans="1:24" ht="18" customHeight="1">
      <c r="A71" s="501"/>
      <c r="B71" s="501"/>
      <c r="C71" s="517"/>
      <c r="D71" s="517"/>
      <c r="E71" s="501"/>
      <c r="F71" s="501"/>
      <c r="G71" s="501"/>
      <c r="H71" s="501"/>
      <c r="I71" s="501"/>
      <c r="J71" s="501"/>
      <c r="K71" s="501"/>
      <c r="L71" s="501"/>
      <c r="M71" s="501"/>
      <c r="N71" s="501"/>
      <c r="O71" s="503"/>
      <c r="P71" s="837" t="s">
        <v>1131</v>
      </c>
      <c r="Q71" s="835"/>
      <c r="R71" s="835"/>
      <c r="S71" s="835"/>
      <c r="T71" s="838" t="s">
        <v>1132</v>
      </c>
      <c r="U71" s="838"/>
      <c r="V71" s="838" t="s">
        <v>1133</v>
      </c>
      <c r="W71" s="839"/>
      <c r="X71" s="501"/>
    </row>
    <row r="72" spans="1:24" ht="18" customHeight="1">
      <c r="A72" s="501"/>
      <c r="B72" s="501"/>
      <c r="C72" s="517"/>
      <c r="D72" s="517"/>
      <c r="E72" s="501"/>
      <c r="F72" s="501"/>
      <c r="G72" s="501"/>
      <c r="H72" s="501"/>
      <c r="I72" s="501"/>
      <c r="J72" s="501"/>
      <c r="K72" s="501"/>
      <c r="L72" s="501"/>
      <c r="M72" s="501"/>
      <c r="N72" s="519"/>
      <c r="O72" s="503"/>
      <c r="P72" s="837"/>
      <c r="Q72" s="835"/>
      <c r="R72" s="835"/>
      <c r="S72" s="835"/>
      <c r="T72" s="838"/>
      <c r="U72" s="838"/>
      <c r="V72" s="838"/>
      <c r="W72" s="839"/>
      <c r="X72" s="501"/>
    </row>
    <row r="73" spans="1:24" ht="18" customHeight="1">
      <c r="A73" s="501"/>
      <c r="B73" s="501"/>
      <c r="C73" s="517"/>
      <c r="D73" s="517"/>
      <c r="E73" s="501"/>
      <c r="F73" s="501"/>
      <c r="G73" s="501"/>
      <c r="H73" s="501"/>
      <c r="I73" s="501"/>
      <c r="J73" s="501"/>
      <c r="K73" s="501"/>
      <c r="L73" s="501"/>
      <c r="M73" s="501"/>
      <c r="N73" s="501"/>
      <c r="O73" s="503"/>
      <c r="P73" s="837" t="s">
        <v>1134</v>
      </c>
      <c r="Q73" s="835"/>
      <c r="R73" s="835"/>
      <c r="S73" s="835"/>
      <c r="T73" s="838" t="s">
        <v>1133</v>
      </c>
      <c r="U73" s="838"/>
      <c r="V73" s="838" t="s">
        <v>1133</v>
      </c>
      <c r="W73" s="839"/>
      <c r="X73" s="501"/>
    </row>
    <row r="74" spans="1:24" ht="18" customHeight="1">
      <c r="A74" s="501"/>
      <c r="B74" s="501"/>
      <c r="C74" s="517"/>
      <c r="D74" s="517"/>
      <c r="E74" s="501"/>
      <c r="F74" s="501"/>
      <c r="G74" s="501"/>
      <c r="H74" s="501"/>
      <c r="I74" s="501"/>
      <c r="J74" s="501"/>
      <c r="K74" s="501"/>
      <c r="L74" s="501"/>
      <c r="M74" s="501"/>
      <c r="N74" s="501"/>
      <c r="O74" s="503"/>
      <c r="P74" s="837"/>
      <c r="Q74" s="835"/>
      <c r="R74" s="835"/>
      <c r="S74" s="835"/>
      <c r="T74" s="838"/>
      <c r="U74" s="838"/>
      <c r="V74" s="838"/>
      <c r="W74" s="839"/>
      <c r="X74" s="501"/>
    </row>
    <row r="75" spans="1:24" ht="18" customHeight="1">
      <c r="A75" s="501"/>
      <c r="B75" s="501"/>
      <c r="C75" s="882"/>
      <c r="D75" s="882"/>
      <c r="E75" s="506"/>
      <c r="F75" s="501"/>
      <c r="G75" s="507"/>
      <c r="H75" s="507"/>
      <c r="I75" s="501"/>
      <c r="J75" s="501"/>
      <c r="K75" s="501"/>
      <c r="L75" s="501"/>
      <c r="M75" s="501"/>
      <c r="N75" s="501"/>
      <c r="O75" s="503"/>
      <c r="P75" s="840" t="s">
        <v>1135</v>
      </c>
      <c r="Q75" s="754"/>
      <c r="R75" s="754"/>
      <c r="S75" s="754"/>
      <c r="T75" s="841" t="s">
        <v>1136</v>
      </c>
      <c r="U75" s="841"/>
      <c r="V75" s="841" t="s">
        <v>1136</v>
      </c>
      <c r="W75" s="842"/>
      <c r="X75" s="501"/>
    </row>
    <row r="76" spans="1:24" ht="18" customHeight="1" thickBot="1">
      <c r="A76" s="501"/>
      <c r="B76" s="501"/>
      <c r="C76" s="882"/>
      <c r="D76" s="882"/>
      <c r="E76" s="506"/>
      <c r="F76" s="501"/>
      <c r="G76" s="507"/>
      <c r="H76" s="507"/>
      <c r="I76" s="501"/>
      <c r="J76" s="501"/>
      <c r="K76" s="501"/>
      <c r="L76" s="501"/>
      <c r="M76" s="501"/>
      <c r="N76" s="519"/>
      <c r="O76" s="503"/>
      <c r="P76" s="853" t="s">
        <v>1137</v>
      </c>
      <c r="Q76" s="844"/>
      <c r="R76" s="844"/>
      <c r="S76" s="844"/>
      <c r="T76" s="847" t="s">
        <v>1138</v>
      </c>
      <c r="U76" s="847"/>
      <c r="V76" s="847" t="s">
        <v>383</v>
      </c>
      <c r="W76" s="848"/>
      <c r="X76" s="501"/>
    </row>
    <row r="77" spans="1:24" ht="18" customHeight="1">
      <c r="A77" s="501"/>
      <c r="B77" s="501"/>
      <c r="C77" s="501"/>
      <c r="D77" s="501"/>
      <c r="E77" s="501"/>
      <c r="F77" s="501"/>
      <c r="G77" s="501"/>
      <c r="H77" s="501"/>
      <c r="I77" s="501"/>
      <c r="J77" s="501"/>
      <c r="K77" s="501"/>
      <c r="L77" s="501"/>
      <c r="M77" s="501"/>
      <c r="N77" s="501"/>
      <c r="O77" s="503"/>
      <c r="P77" s="854" t="s">
        <v>1139</v>
      </c>
      <c r="Q77" s="855" t="s">
        <v>1140</v>
      </c>
      <c r="R77" s="855"/>
      <c r="S77" s="855"/>
      <c r="T77" s="856" t="s">
        <v>1141</v>
      </c>
      <c r="U77" s="856"/>
      <c r="V77" s="856" t="s">
        <v>1142</v>
      </c>
      <c r="W77" s="857"/>
      <c r="X77" s="501"/>
    </row>
    <row r="78" spans="1:24" ht="18" customHeight="1">
      <c r="A78" s="501"/>
      <c r="B78" s="501"/>
      <c r="C78" s="501"/>
      <c r="D78" s="501"/>
      <c r="E78" s="501"/>
      <c r="F78" s="501"/>
      <c r="G78" s="501"/>
      <c r="H78" s="501"/>
      <c r="I78" s="501"/>
      <c r="J78" s="501"/>
      <c r="K78" s="501"/>
      <c r="L78" s="501"/>
      <c r="M78" s="501"/>
      <c r="N78" s="501"/>
      <c r="O78" s="503"/>
      <c r="P78" s="837"/>
      <c r="Q78" s="835" t="s">
        <v>1143</v>
      </c>
      <c r="R78" s="835"/>
      <c r="S78" s="835"/>
      <c r="T78" s="858" t="s">
        <v>1141</v>
      </c>
      <c r="U78" s="858"/>
      <c r="V78" s="858" t="s">
        <v>1142</v>
      </c>
      <c r="W78" s="859"/>
      <c r="X78" s="501"/>
    </row>
    <row r="79" spans="1:24" ht="18" customHeight="1" thickBot="1">
      <c r="A79" s="501"/>
      <c r="B79" s="501"/>
      <c r="C79" s="501"/>
      <c r="D79" s="501"/>
      <c r="E79" s="501"/>
      <c r="F79" s="501"/>
      <c r="G79" s="501"/>
      <c r="H79" s="501"/>
      <c r="I79" s="501"/>
      <c r="J79" s="501"/>
      <c r="K79" s="501"/>
      <c r="L79" s="501"/>
      <c r="M79" s="501"/>
      <c r="N79" s="501"/>
      <c r="O79" s="503"/>
      <c r="P79" s="853"/>
      <c r="Q79" s="844" t="s">
        <v>1144</v>
      </c>
      <c r="R79" s="844"/>
      <c r="S79" s="844"/>
      <c r="T79" s="847" t="s">
        <v>1141</v>
      </c>
      <c r="U79" s="847"/>
      <c r="V79" s="847" t="s">
        <v>1142</v>
      </c>
      <c r="W79" s="848"/>
      <c r="X79" s="501"/>
    </row>
    <row r="80" spans="1:24" ht="18" customHeight="1">
      <c r="A80" s="501"/>
      <c r="B80" s="501"/>
      <c r="C80" s="501"/>
      <c r="D80" s="501"/>
      <c r="E80" s="501"/>
      <c r="F80" s="501"/>
      <c r="G80" s="501"/>
      <c r="H80" s="501"/>
      <c r="I80" s="501"/>
      <c r="J80" s="501"/>
      <c r="K80" s="501"/>
      <c r="L80" s="501"/>
      <c r="M80" s="501"/>
      <c r="N80" s="519"/>
      <c r="O80" s="503"/>
      <c r="P80" s="849" t="s">
        <v>1436</v>
      </c>
      <c r="Q80" s="832"/>
      <c r="R80" s="832"/>
      <c r="S80" s="832"/>
      <c r="T80" s="832" t="s">
        <v>1437</v>
      </c>
      <c r="U80" s="832"/>
      <c r="V80" s="832"/>
      <c r="W80" s="850"/>
      <c r="X80" s="501"/>
    </row>
    <row r="81" spans="1:24" ht="18" customHeight="1" thickBot="1">
      <c r="A81" s="501"/>
      <c r="B81" s="501"/>
      <c r="C81" s="501"/>
      <c r="D81" s="501"/>
      <c r="E81" s="501"/>
      <c r="F81" s="501"/>
      <c r="G81" s="501"/>
      <c r="H81" s="501"/>
      <c r="I81" s="501"/>
      <c r="J81" s="501"/>
      <c r="K81" s="501"/>
      <c r="L81" s="501"/>
      <c r="M81" s="501"/>
      <c r="N81" s="501"/>
      <c r="O81" s="503"/>
      <c r="P81" s="853"/>
      <c r="Q81" s="844"/>
      <c r="R81" s="844"/>
      <c r="S81" s="844"/>
      <c r="T81" s="844"/>
      <c r="U81" s="844"/>
      <c r="V81" s="844"/>
      <c r="W81" s="781"/>
      <c r="X81" s="501"/>
    </row>
    <row r="82" spans="1:24" ht="18" customHeight="1">
      <c r="A82" s="501"/>
      <c r="B82" s="501"/>
      <c r="C82" s="662" t="s">
        <v>1463</v>
      </c>
      <c r="D82" s="513"/>
      <c r="E82" s="501"/>
      <c r="F82" s="501"/>
      <c r="G82" s="501"/>
      <c r="H82" s="501"/>
      <c r="I82" s="501"/>
      <c r="J82" s="501"/>
      <c r="K82" s="501"/>
      <c r="L82" s="501"/>
      <c r="M82" s="501"/>
      <c r="N82" s="501"/>
      <c r="O82" s="503"/>
      <c r="P82" s="862" t="s">
        <v>1145</v>
      </c>
      <c r="Q82" s="863"/>
      <c r="R82" s="863"/>
      <c r="S82" s="863"/>
      <c r="T82" s="863"/>
      <c r="U82" s="863"/>
      <c r="V82" s="863"/>
      <c r="W82" s="864"/>
      <c r="X82" s="501"/>
    </row>
    <row r="83" spans="1:24" ht="18" customHeight="1" thickBot="1">
      <c r="A83" s="501"/>
      <c r="B83" s="514"/>
      <c r="C83" s="514"/>
      <c r="D83" s="514"/>
      <c r="E83" s="514"/>
      <c r="F83" s="514"/>
      <c r="G83" s="514"/>
      <c r="H83" s="514"/>
      <c r="I83" s="514"/>
      <c r="J83" s="514"/>
      <c r="K83" s="514"/>
      <c r="L83" s="514"/>
      <c r="M83" s="514"/>
      <c r="N83" s="514"/>
      <c r="O83" s="515"/>
      <c r="P83" s="865"/>
      <c r="Q83" s="866"/>
      <c r="R83" s="866"/>
      <c r="S83" s="866"/>
      <c r="T83" s="866"/>
      <c r="U83" s="866"/>
      <c r="V83" s="866"/>
      <c r="W83" s="867"/>
      <c r="X83" s="501"/>
    </row>
    <row r="84" spans="1:24" ht="18" customHeight="1">
      <c r="A84" s="501"/>
      <c r="B84" s="810" t="s">
        <v>1146</v>
      </c>
      <c r="C84" s="810"/>
      <c r="D84" s="810"/>
      <c r="E84" s="810"/>
      <c r="F84" s="810"/>
      <c r="G84" s="810"/>
      <c r="H84" s="810"/>
      <c r="I84" s="810"/>
      <c r="J84" s="810"/>
      <c r="K84" s="810"/>
      <c r="L84" s="810"/>
      <c r="M84" s="810"/>
      <c r="N84" s="810"/>
      <c r="O84" s="810"/>
      <c r="P84" s="865"/>
      <c r="Q84" s="866"/>
      <c r="R84" s="866"/>
      <c r="S84" s="866"/>
      <c r="T84" s="866"/>
      <c r="U84" s="866"/>
      <c r="V84" s="866"/>
      <c r="W84" s="867"/>
      <c r="X84" s="501"/>
    </row>
    <row r="85" spans="1:24" ht="18" customHeight="1">
      <c r="A85" s="501"/>
      <c r="B85" s="752" t="s">
        <v>1147</v>
      </c>
      <c r="C85" s="753"/>
      <c r="D85" s="868"/>
      <c r="E85" s="869"/>
      <c r="F85" s="868"/>
      <c r="G85" s="869"/>
      <c r="H85" s="868"/>
      <c r="I85" s="869"/>
      <c r="J85" s="868"/>
      <c r="K85" s="869"/>
      <c r="L85" s="868"/>
      <c r="M85" s="869"/>
      <c r="N85" s="868"/>
      <c r="O85" s="870"/>
      <c r="P85" s="865"/>
      <c r="Q85" s="866"/>
      <c r="R85" s="866"/>
      <c r="S85" s="866"/>
      <c r="T85" s="866"/>
      <c r="U85" s="866"/>
      <c r="V85" s="866"/>
      <c r="W85" s="867"/>
      <c r="X85" s="501"/>
    </row>
    <row r="86" spans="1:24" ht="18" customHeight="1">
      <c r="A86" s="501"/>
      <c r="B86" s="752" t="s">
        <v>1148</v>
      </c>
      <c r="C86" s="753"/>
      <c r="D86" s="843"/>
      <c r="E86" s="860"/>
      <c r="F86" s="843"/>
      <c r="G86" s="860"/>
      <c r="H86" s="843"/>
      <c r="I86" s="860"/>
      <c r="J86" s="843"/>
      <c r="K86" s="860"/>
      <c r="L86" s="843"/>
      <c r="M86" s="860"/>
      <c r="N86" s="843"/>
      <c r="O86" s="861"/>
      <c r="P86" s="865"/>
      <c r="Q86" s="866"/>
      <c r="R86" s="866"/>
      <c r="S86" s="866"/>
      <c r="T86" s="866"/>
      <c r="U86" s="866"/>
      <c r="V86" s="866"/>
      <c r="W86" s="867"/>
      <c r="X86" s="501"/>
    </row>
    <row r="87" spans="1:24" ht="18" customHeight="1">
      <c r="A87" s="501"/>
      <c r="B87" s="877" t="s">
        <v>1149</v>
      </c>
      <c r="C87" s="878"/>
      <c r="D87" s="871"/>
      <c r="E87" s="779"/>
      <c r="F87" s="871"/>
      <c r="G87" s="779"/>
      <c r="H87" s="871"/>
      <c r="I87" s="779"/>
      <c r="J87" s="871"/>
      <c r="K87" s="779"/>
      <c r="L87" s="871"/>
      <c r="M87" s="779"/>
      <c r="N87" s="871"/>
      <c r="O87" s="872"/>
      <c r="P87" s="873"/>
      <c r="Q87" s="874"/>
      <c r="R87" s="874"/>
      <c r="S87" s="874"/>
      <c r="T87" s="875"/>
      <c r="U87" s="875"/>
      <c r="V87" s="875"/>
      <c r="W87" s="876"/>
      <c r="X87" s="501"/>
    </row>
    <row r="88" spans="1:24" ht="18" customHeight="1">
      <c r="A88" s="501"/>
      <c r="B88" s="501"/>
      <c r="C88" s="501"/>
      <c r="D88" s="501"/>
      <c r="E88" s="501"/>
      <c r="F88" s="501"/>
      <c r="G88" s="501"/>
      <c r="H88" s="501"/>
      <c r="I88" s="501"/>
      <c r="J88" s="501"/>
      <c r="K88" s="501"/>
      <c r="L88" s="501"/>
      <c r="M88" s="501"/>
      <c r="N88" s="501"/>
      <c r="O88" s="501"/>
      <c r="P88" s="501"/>
      <c r="Q88" s="501"/>
      <c r="R88" s="501"/>
      <c r="S88" s="501"/>
      <c r="T88" s="501"/>
      <c r="U88" s="501"/>
      <c r="V88" s="501"/>
      <c r="W88" s="501"/>
      <c r="X88" s="501"/>
    </row>
    <row r="89" spans="1:24" ht="18" customHeight="1">
      <c r="A89" s="500"/>
      <c r="B89" s="500"/>
      <c r="C89" s="501"/>
      <c r="D89" s="501"/>
      <c r="E89" s="501"/>
      <c r="F89" s="501"/>
      <c r="G89" s="501"/>
      <c r="H89" s="501"/>
      <c r="I89" s="501"/>
      <c r="J89" s="501"/>
      <c r="K89" s="501"/>
      <c r="L89" s="501"/>
      <c r="M89" s="501"/>
      <c r="N89" s="501"/>
      <c r="O89" s="501"/>
      <c r="P89" s="501"/>
      <c r="Q89" s="501"/>
      <c r="R89" s="501"/>
      <c r="S89" s="501"/>
      <c r="T89" s="501"/>
      <c r="U89" s="501"/>
      <c r="V89" s="501"/>
      <c r="W89" s="501"/>
      <c r="X89" s="501"/>
    </row>
    <row r="90" spans="1:24" ht="18" customHeight="1">
      <c r="A90" s="501"/>
      <c r="B90" s="501"/>
      <c r="C90" s="501"/>
      <c r="D90" s="501"/>
      <c r="E90" s="501"/>
      <c r="F90" s="501"/>
      <c r="G90" s="501"/>
      <c r="H90" s="501"/>
      <c r="I90" s="501"/>
      <c r="J90" s="501"/>
      <c r="K90" s="501"/>
      <c r="L90" s="501"/>
      <c r="M90" s="501"/>
      <c r="N90" s="501"/>
      <c r="O90" s="501"/>
      <c r="P90" s="501"/>
      <c r="Q90" s="501"/>
      <c r="R90" s="501"/>
      <c r="S90" s="501"/>
      <c r="T90" s="501"/>
      <c r="U90" s="501"/>
      <c r="V90" s="501"/>
      <c r="W90" s="501"/>
      <c r="X90" s="501"/>
    </row>
    <row r="91" spans="1:24" ht="18" customHeight="1">
      <c r="A91" s="501"/>
      <c r="B91" s="752" t="s">
        <v>1103</v>
      </c>
      <c r="C91" s="752"/>
      <c r="D91" s="753"/>
      <c r="E91" s="754" t="s">
        <v>562</v>
      </c>
      <c r="F91" s="754"/>
      <c r="G91" s="754" t="s">
        <v>1104</v>
      </c>
      <c r="H91" s="754"/>
      <c r="I91" s="754"/>
      <c r="J91" s="754"/>
      <c r="K91" s="754"/>
      <c r="L91" s="754"/>
      <c r="M91" s="754"/>
      <c r="N91" s="754"/>
      <c r="O91" s="755" t="s">
        <v>1105</v>
      </c>
      <c r="P91" s="752"/>
      <c r="Q91" s="752"/>
      <c r="R91" s="753"/>
      <c r="S91" s="755" t="s">
        <v>1106</v>
      </c>
      <c r="T91" s="752"/>
      <c r="U91" s="752"/>
      <c r="V91" s="752"/>
      <c r="W91" s="752"/>
      <c r="X91" s="501"/>
    </row>
    <row r="92" spans="1:24" ht="18" customHeight="1">
      <c r="A92" s="501"/>
      <c r="B92" s="756">
        <v>3894345</v>
      </c>
      <c r="C92" s="756"/>
      <c r="D92" s="757"/>
      <c r="E92" s="758">
        <v>50</v>
      </c>
      <c r="F92" s="758"/>
      <c r="G92" s="759" t="s">
        <v>685</v>
      </c>
      <c r="H92" s="759"/>
      <c r="I92" s="759"/>
      <c r="J92" s="759"/>
      <c r="K92" s="759"/>
      <c r="L92" s="759"/>
      <c r="M92" s="759"/>
      <c r="N92" s="759"/>
      <c r="O92" s="764" t="s">
        <v>1749</v>
      </c>
      <c r="P92" s="761"/>
      <c r="Q92" s="761"/>
      <c r="R92" s="762"/>
      <c r="S92" s="763" t="s">
        <v>2162</v>
      </c>
      <c r="T92" s="761"/>
      <c r="U92" s="761"/>
      <c r="V92" s="761"/>
      <c r="W92" s="761"/>
      <c r="X92" s="501"/>
    </row>
    <row r="93" spans="1:24" ht="18" customHeight="1">
      <c r="A93" s="501"/>
      <c r="B93" s="756"/>
      <c r="C93" s="756"/>
      <c r="D93" s="757"/>
      <c r="E93" s="758"/>
      <c r="F93" s="758"/>
      <c r="G93" s="759"/>
      <c r="H93" s="759"/>
      <c r="I93" s="759"/>
      <c r="J93" s="759"/>
      <c r="K93" s="759"/>
      <c r="L93" s="759"/>
      <c r="M93" s="759"/>
      <c r="N93" s="759"/>
      <c r="O93" s="764"/>
      <c r="P93" s="761"/>
      <c r="Q93" s="761"/>
      <c r="R93" s="762"/>
      <c r="S93" s="765"/>
      <c r="T93" s="765"/>
      <c r="U93" s="765"/>
      <c r="V93" s="765"/>
      <c r="W93" s="765"/>
      <c r="X93" s="501"/>
    </row>
    <row r="94" spans="1:24" ht="18" customHeight="1">
      <c r="A94" s="501"/>
      <c r="B94" s="765"/>
      <c r="C94" s="765"/>
      <c r="D94" s="766"/>
      <c r="E94" s="767"/>
      <c r="F94" s="767"/>
      <c r="G94" s="768"/>
      <c r="H94" s="768"/>
      <c r="I94" s="768"/>
      <c r="J94" s="768"/>
      <c r="K94" s="768"/>
      <c r="L94" s="768"/>
      <c r="M94" s="768"/>
      <c r="N94" s="768"/>
      <c r="O94" s="769"/>
      <c r="P94" s="770"/>
      <c r="Q94" s="770"/>
      <c r="R94" s="771"/>
      <c r="S94" s="765"/>
      <c r="T94" s="765"/>
      <c r="U94" s="765"/>
      <c r="V94" s="765"/>
      <c r="W94" s="765"/>
      <c r="X94" s="501"/>
    </row>
    <row r="95" spans="1:24" ht="18" customHeight="1">
      <c r="A95" s="501"/>
      <c r="B95" s="765"/>
      <c r="C95" s="765"/>
      <c r="D95" s="766"/>
      <c r="E95" s="767"/>
      <c r="F95" s="767"/>
      <c r="G95" s="768"/>
      <c r="H95" s="768"/>
      <c r="I95" s="768"/>
      <c r="J95" s="768"/>
      <c r="K95" s="768"/>
      <c r="L95" s="768"/>
      <c r="M95" s="768"/>
      <c r="N95" s="768"/>
      <c r="O95" s="769"/>
      <c r="P95" s="770"/>
      <c r="Q95" s="770"/>
      <c r="R95" s="771"/>
      <c r="S95" s="765"/>
      <c r="T95" s="765"/>
      <c r="U95" s="765"/>
      <c r="V95" s="765"/>
      <c r="W95" s="765"/>
      <c r="X95" s="501"/>
    </row>
    <row r="96" spans="1:24" ht="18" customHeight="1" thickBot="1">
      <c r="A96" s="501"/>
      <c r="B96" s="772"/>
      <c r="C96" s="772"/>
      <c r="D96" s="773"/>
      <c r="E96" s="774"/>
      <c r="F96" s="774"/>
      <c r="G96" s="775"/>
      <c r="H96" s="775"/>
      <c r="I96" s="775"/>
      <c r="J96" s="775"/>
      <c r="K96" s="775"/>
      <c r="L96" s="775"/>
      <c r="M96" s="775"/>
      <c r="N96" s="775"/>
      <c r="O96" s="776"/>
      <c r="P96" s="777"/>
      <c r="Q96" s="777"/>
      <c r="R96" s="778"/>
      <c r="S96" s="772"/>
      <c r="T96" s="772"/>
      <c r="U96" s="772"/>
      <c r="V96" s="772"/>
      <c r="W96" s="772"/>
      <c r="X96" s="501"/>
    </row>
    <row r="97" spans="1:24" ht="18" customHeight="1">
      <c r="A97" s="501"/>
      <c r="B97" s="753" t="s">
        <v>1107</v>
      </c>
      <c r="C97" s="754"/>
      <c r="D97" s="754"/>
      <c r="E97" s="754"/>
      <c r="F97" s="754"/>
      <c r="G97" s="754"/>
      <c r="H97" s="754"/>
      <c r="I97" s="754"/>
      <c r="J97" s="754" t="s">
        <v>1108</v>
      </c>
      <c r="K97" s="754"/>
      <c r="L97" s="754"/>
      <c r="M97" s="754"/>
      <c r="N97" s="754" t="s">
        <v>1109</v>
      </c>
      <c r="O97" s="754"/>
      <c r="P97" s="754"/>
      <c r="Q97" s="754"/>
      <c r="R97" s="754"/>
      <c r="S97" s="754"/>
      <c r="T97" s="754" t="s">
        <v>1110</v>
      </c>
      <c r="U97" s="754"/>
      <c r="V97" s="754"/>
      <c r="W97" s="755"/>
      <c r="X97" s="501"/>
    </row>
    <row r="98" spans="1:24" ht="18" customHeight="1" thickBot="1">
      <c r="A98" s="501"/>
      <c r="B98" s="883"/>
      <c r="C98" s="845"/>
      <c r="D98" s="845"/>
      <c r="E98" s="845"/>
      <c r="F98" s="845"/>
      <c r="G98" s="845"/>
      <c r="H98" s="845"/>
      <c r="I98" s="845"/>
      <c r="J98" s="781" t="s">
        <v>1150</v>
      </c>
      <c r="K98" s="782"/>
      <c r="L98" s="782"/>
      <c r="M98" s="783"/>
      <c r="N98" s="784" t="s">
        <v>1153</v>
      </c>
      <c r="O98" s="785"/>
      <c r="P98" s="785"/>
      <c r="Q98" s="785"/>
      <c r="R98" s="785"/>
      <c r="S98" s="786"/>
      <c r="T98" s="884"/>
      <c r="U98" s="844"/>
      <c r="V98" s="844" t="s">
        <v>1111</v>
      </c>
      <c r="W98" s="781"/>
      <c r="X98" s="501"/>
    </row>
    <row r="99" spans="1:24" ht="18" customHeight="1">
      <c r="A99" s="501"/>
      <c r="B99" s="880" t="s">
        <v>1112</v>
      </c>
      <c r="C99" s="502"/>
      <c r="D99" s="502"/>
      <c r="E99" s="502"/>
      <c r="F99" s="502"/>
      <c r="G99" s="502"/>
      <c r="H99" s="502"/>
      <c r="I99" s="502"/>
      <c r="J99" s="502"/>
      <c r="K99" s="502"/>
      <c r="L99" s="502"/>
      <c r="M99" s="502"/>
      <c r="N99" s="504"/>
      <c r="O99" s="503"/>
      <c r="P99" s="791" t="s">
        <v>1113</v>
      </c>
      <c r="Q99" s="792"/>
      <c r="R99" s="792"/>
      <c r="S99" s="792"/>
      <c r="T99" s="793" t="s">
        <v>1114</v>
      </c>
      <c r="U99" s="794"/>
      <c r="V99" s="794"/>
      <c r="W99" s="794"/>
      <c r="X99" s="501"/>
    </row>
    <row r="100" spans="1:24" ht="18" customHeight="1">
      <c r="A100" s="501"/>
      <c r="B100" s="881"/>
      <c r="C100" s="501"/>
      <c r="D100" s="501"/>
      <c r="E100" s="501"/>
      <c r="F100" s="501"/>
      <c r="G100" s="501"/>
      <c r="H100" s="501"/>
      <c r="I100" s="501"/>
      <c r="J100" s="501"/>
      <c r="K100" s="501"/>
      <c r="L100" s="501"/>
      <c r="M100" s="501"/>
      <c r="N100" s="504"/>
      <c r="O100" s="503"/>
      <c r="P100" s="511" t="s">
        <v>1115</v>
      </c>
      <c r="Q100" s="795" t="s">
        <v>1116</v>
      </c>
      <c r="R100" s="796"/>
      <c r="S100" s="796"/>
      <c r="T100" s="505" t="s">
        <v>1115</v>
      </c>
      <c r="U100" s="797" t="s">
        <v>1116</v>
      </c>
      <c r="V100" s="796"/>
      <c r="W100" s="798"/>
      <c r="X100" s="501"/>
    </row>
    <row r="101" spans="1:24" ht="18" customHeight="1">
      <c r="A101" s="501"/>
      <c r="B101" s="501"/>
      <c r="C101" s="501"/>
      <c r="D101" s="501"/>
      <c r="E101" s="501"/>
      <c r="F101" s="501"/>
      <c r="G101" s="501"/>
      <c r="H101" s="501"/>
      <c r="I101" s="501"/>
      <c r="J101" s="501"/>
      <c r="K101" s="501"/>
      <c r="L101" s="501"/>
      <c r="M101" s="501"/>
      <c r="N101" s="504"/>
      <c r="O101" s="503"/>
      <c r="P101" s="799"/>
      <c r="Q101" s="801"/>
      <c r="R101" s="801"/>
      <c r="S101" s="802"/>
      <c r="T101" s="805"/>
      <c r="U101" s="802"/>
      <c r="V101" s="807"/>
      <c r="W101" s="807"/>
      <c r="X101" s="501"/>
    </row>
    <row r="102" spans="1:24" ht="18" customHeight="1" thickBot="1">
      <c r="A102" s="501"/>
      <c r="B102" s="501"/>
      <c r="C102" s="882"/>
      <c r="D102" s="882"/>
      <c r="E102" s="506"/>
      <c r="F102" s="501"/>
      <c r="G102" s="507"/>
      <c r="H102" s="507"/>
      <c r="I102" s="501"/>
      <c r="J102" s="501"/>
      <c r="K102" s="501"/>
      <c r="L102" s="501"/>
      <c r="M102" s="501"/>
      <c r="N102" s="501"/>
      <c r="O102" s="503"/>
      <c r="P102" s="800"/>
      <c r="Q102" s="803"/>
      <c r="R102" s="803"/>
      <c r="S102" s="804"/>
      <c r="T102" s="806"/>
      <c r="U102" s="804"/>
      <c r="V102" s="808"/>
      <c r="W102" s="808"/>
      <c r="X102" s="501"/>
    </row>
    <row r="103" spans="1:24" ht="18" customHeight="1" thickBot="1">
      <c r="A103" s="501"/>
      <c r="B103" s="501"/>
      <c r="C103" s="882"/>
      <c r="D103" s="882"/>
      <c r="E103" s="506"/>
      <c r="F103" s="501"/>
      <c r="G103" s="507"/>
      <c r="H103" s="507"/>
      <c r="I103" s="501"/>
      <c r="J103" s="501"/>
      <c r="K103" s="501"/>
      <c r="L103" s="501"/>
      <c r="M103" s="501"/>
      <c r="N103" s="504"/>
      <c r="O103" s="503"/>
      <c r="P103" s="817" t="s">
        <v>1117</v>
      </c>
      <c r="Q103" s="818"/>
      <c r="R103" s="819"/>
      <c r="S103" s="820" t="s">
        <v>1118</v>
      </c>
      <c r="T103" s="820"/>
      <c r="U103" s="820"/>
      <c r="V103" s="820"/>
      <c r="W103" s="820"/>
      <c r="X103" s="501"/>
    </row>
    <row r="104" spans="1:24" ht="18" customHeight="1">
      <c r="A104" s="501"/>
      <c r="B104" s="501"/>
      <c r="C104" s="882"/>
      <c r="D104" s="882"/>
      <c r="E104" s="501"/>
      <c r="F104" s="501"/>
      <c r="G104" s="501"/>
      <c r="H104" s="501"/>
      <c r="I104" s="501"/>
      <c r="J104" s="501"/>
      <c r="K104" s="501"/>
      <c r="L104" s="501"/>
      <c r="M104" s="501"/>
      <c r="N104" s="501"/>
      <c r="O104" s="503"/>
      <c r="P104" s="793" t="s">
        <v>1119</v>
      </c>
      <c r="Q104" s="794"/>
      <c r="R104" s="794"/>
      <c r="S104" s="812" t="s">
        <v>1120</v>
      </c>
      <c r="T104" s="813"/>
      <c r="U104" s="813"/>
      <c r="V104" s="813"/>
      <c r="W104" s="813"/>
      <c r="X104" s="501"/>
    </row>
    <row r="105" spans="1:24" ht="18" customHeight="1" thickBot="1">
      <c r="A105" s="501"/>
      <c r="B105" s="501"/>
      <c r="C105" s="507"/>
      <c r="D105" s="507"/>
      <c r="E105" s="501"/>
      <c r="F105" s="501"/>
      <c r="G105" s="501"/>
      <c r="H105" s="501"/>
      <c r="I105" s="501"/>
      <c r="J105" s="501"/>
      <c r="K105" s="501"/>
      <c r="L105" s="501"/>
      <c r="M105" s="501"/>
      <c r="N105" s="504"/>
      <c r="O105" s="503"/>
      <c r="P105" s="821" t="s">
        <v>1121</v>
      </c>
      <c r="Q105" s="782"/>
      <c r="R105" s="782"/>
      <c r="S105" s="784" t="s">
        <v>1120</v>
      </c>
      <c r="T105" s="785"/>
      <c r="U105" s="785"/>
      <c r="V105" s="785"/>
      <c r="W105" s="785"/>
      <c r="X105" s="501"/>
    </row>
    <row r="106" spans="1:24" ht="18" customHeight="1">
      <c r="A106" s="501"/>
      <c r="B106" s="501"/>
      <c r="C106" s="507"/>
      <c r="D106" s="507"/>
      <c r="E106" s="501"/>
      <c r="F106" s="501"/>
      <c r="G106" s="501"/>
      <c r="H106" s="501"/>
      <c r="I106" s="501"/>
      <c r="J106" s="501"/>
      <c r="K106" s="501"/>
      <c r="L106" s="501"/>
      <c r="M106" s="501"/>
      <c r="N106" s="504"/>
      <c r="O106" s="503"/>
      <c r="P106" s="809" t="s">
        <v>1122</v>
      </c>
      <c r="Q106" s="810"/>
      <c r="R106" s="811"/>
      <c r="S106" s="812" t="s">
        <v>1120</v>
      </c>
      <c r="T106" s="813"/>
      <c r="U106" s="813"/>
      <c r="V106" s="813"/>
      <c r="W106" s="813"/>
      <c r="X106" s="501"/>
    </row>
    <row r="107" spans="1:24" ht="18" customHeight="1" thickBot="1">
      <c r="A107" s="501"/>
      <c r="B107" s="508"/>
      <c r="C107" s="663" t="s">
        <v>1463</v>
      </c>
      <c r="D107" s="509"/>
      <c r="E107" s="508"/>
      <c r="F107" s="508"/>
      <c r="G107" s="508"/>
      <c r="H107" s="508"/>
      <c r="I107" s="508"/>
      <c r="J107" s="508"/>
      <c r="K107" s="508"/>
      <c r="L107" s="508"/>
      <c r="M107" s="508"/>
      <c r="N107" s="521"/>
      <c r="O107" s="510"/>
      <c r="P107" s="814" t="s">
        <v>1216</v>
      </c>
      <c r="Q107" s="815"/>
      <c r="R107" s="816"/>
      <c r="S107" s="784" t="s">
        <v>1120</v>
      </c>
      <c r="T107" s="785"/>
      <c r="U107" s="785"/>
      <c r="V107" s="785"/>
      <c r="W107" s="785"/>
      <c r="X107" s="501"/>
    </row>
    <row r="108" spans="1:24" ht="18" customHeight="1">
      <c r="A108" s="501"/>
      <c r="B108" s="501"/>
      <c r="C108" s="507"/>
      <c r="D108" s="507"/>
      <c r="E108" s="501"/>
      <c r="F108" s="501"/>
      <c r="G108" s="501"/>
      <c r="H108" s="501"/>
      <c r="I108" s="501"/>
      <c r="J108" s="501"/>
      <c r="K108" s="501"/>
      <c r="L108" s="501"/>
      <c r="M108" s="501"/>
      <c r="N108" s="504"/>
      <c r="O108" s="503"/>
      <c r="P108" s="809" t="s">
        <v>1123</v>
      </c>
      <c r="Q108" s="810"/>
      <c r="R108" s="811"/>
      <c r="S108" s="812" t="s">
        <v>1120</v>
      </c>
      <c r="T108" s="813"/>
      <c r="U108" s="813"/>
      <c r="V108" s="813"/>
      <c r="W108" s="813"/>
      <c r="X108" s="501"/>
    </row>
    <row r="109" spans="1:24" ht="18" customHeight="1">
      <c r="A109" s="501"/>
      <c r="B109" s="501"/>
      <c r="C109" s="507"/>
      <c r="D109" s="507"/>
      <c r="E109" s="501"/>
      <c r="F109" s="501"/>
      <c r="G109" s="501"/>
      <c r="H109" s="501"/>
      <c r="I109" s="501"/>
      <c r="J109" s="501"/>
      <c r="K109" s="501"/>
      <c r="L109" s="501"/>
      <c r="M109" s="501"/>
      <c r="N109" s="504"/>
      <c r="O109" s="503"/>
      <c r="P109" s="798" t="s">
        <v>1124</v>
      </c>
      <c r="Q109" s="822"/>
      <c r="R109" s="823"/>
      <c r="S109" s="824" t="s">
        <v>1120</v>
      </c>
      <c r="T109" s="825"/>
      <c r="U109" s="825"/>
      <c r="V109" s="825"/>
      <c r="W109" s="825"/>
      <c r="X109" s="501"/>
    </row>
    <row r="110" spans="1:24" ht="18" customHeight="1" thickBot="1">
      <c r="A110" s="501"/>
      <c r="B110" s="501"/>
      <c r="C110" s="507"/>
      <c r="D110" s="507"/>
      <c r="E110" s="501"/>
      <c r="F110" s="501"/>
      <c r="G110" s="501"/>
      <c r="H110" s="501"/>
      <c r="I110" s="501"/>
      <c r="J110" s="501"/>
      <c r="K110" s="501"/>
      <c r="L110" s="501"/>
      <c r="M110" s="501"/>
      <c r="N110" s="504"/>
      <c r="O110" s="503"/>
      <c r="P110" s="791" t="s">
        <v>1125</v>
      </c>
      <c r="Q110" s="815"/>
      <c r="R110" s="816"/>
      <c r="S110" s="826"/>
      <c r="T110" s="827"/>
      <c r="U110" s="827"/>
      <c r="V110" s="827"/>
      <c r="W110" s="827"/>
      <c r="X110" s="501"/>
    </row>
    <row r="111" spans="1:24" ht="18" customHeight="1">
      <c r="A111" s="501"/>
      <c r="B111" s="501"/>
      <c r="C111" s="882"/>
      <c r="D111" s="882"/>
      <c r="E111" s="506"/>
      <c r="F111" s="506"/>
      <c r="G111" s="507"/>
      <c r="H111" s="507"/>
      <c r="I111" s="501"/>
      <c r="J111" s="501"/>
      <c r="K111" s="501"/>
      <c r="L111" s="501"/>
      <c r="M111" s="501"/>
      <c r="N111" s="501"/>
      <c r="O111" s="518"/>
      <c r="P111" s="829" t="s">
        <v>1126</v>
      </c>
      <c r="Q111" s="832" t="s">
        <v>1127</v>
      </c>
      <c r="R111" s="832"/>
      <c r="S111" s="832"/>
      <c r="T111" s="833"/>
      <c r="U111" s="833"/>
      <c r="V111" s="833"/>
      <c r="W111" s="834"/>
      <c r="X111" s="501"/>
    </row>
    <row r="112" spans="1:24" ht="18" customHeight="1">
      <c r="A112" s="501"/>
      <c r="B112" s="501"/>
      <c r="C112" s="882"/>
      <c r="D112" s="882"/>
      <c r="E112" s="522"/>
      <c r="F112" s="522"/>
      <c r="G112" s="507"/>
      <c r="H112" s="507"/>
      <c r="I112" s="501"/>
      <c r="J112" s="501"/>
      <c r="K112" s="501"/>
      <c r="L112" s="501"/>
      <c r="M112" s="501"/>
      <c r="N112" s="504"/>
      <c r="O112" s="518"/>
      <c r="P112" s="830"/>
      <c r="Q112" s="835" t="s">
        <v>1128</v>
      </c>
      <c r="R112" s="835"/>
      <c r="S112" s="835"/>
      <c r="T112" s="836"/>
      <c r="U112" s="836"/>
      <c r="V112" s="836"/>
      <c r="W112" s="843"/>
      <c r="X112" s="501"/>
    </row>
    <row r="113" spans="1:24" ht="18" customHeight="1" thickBot="1">
      <c r="A113" s="501"/>
      <c r="B113" s="501"/>
      <c r="C113" s="882"/>
      <c r="D113" s="882"/>
      <c r="E113" s="522"/>
      <c r="F113" s="522"/>
      <c r="G113" s="501"/>
      <c r="H113" s="501"/>
      <c r="I113" s="501"/>
      <c r="J113" s="501"/>
      <c r="K113" s="501"/>
      <c r="L113" s="501"/>
      <c r="M113" s="501"/>
      <c r="N113" s="501"/>
      <c r="O113" s="518"/>
      <c r="P113" s="831"/>
      <c r="Q113" s="844" t="s">
        <v>1129</v>
      </c>
      <c r="R113" s="844"/>
      <c r="S113" s="844"/>
      <c r="T113" s="845"/>
      <c r="U113" s="845"/>
      <c r="V113" s="845"/>
      <c r="W113" s="846"/>
      <c r="X113" s="501"/>
    </row>
    <row r="114" spans="1:24" ht="18" customHeight="1">
      <c r="A114" s="501"/>
      <c r="B114" s="501"/>
      <c r="C114" s="507"/>
      <c r="D114" s="507"/>
      <c r="E114" s="523"/>
      <c r="F114" s="523"/>
      <c r="G114" s="501"/>
      <c r="H114" s="501"/>
      <c r="I114" s="501"/>
      <c r="J114" s="501"/>
      <c r="K114" s="501"/>
      <c r="L114" s="501"/>
      <c r="M114" s="501"/>
      <c r="N114" s="504"/>
      <c r="O114" s="503"/>
      <c r="P114" s="809" t="s">
        <v>1130</v>
      </c>
      <c r="Q114" s="810"/>
      <c r="R114" s="810"/>
      <c r="S114" s="810"/>
      <c r="T114" s="810"/>
      <c r="U114" s="810"/>
      <c r="V114" s="810"/>
      <c r="W114" s="810"/>
      <c r="X114" s="501"/>
    </row>
    <row r="115" spans="1:24" ht="18" customHeight="1">
      <c r="A115" s="501"/>
      <c r="B115" s="501"/>
      <c r="C115" s="507"/>
      <c r="D115" s="507"/>
      <c r="E115" s="501"/>
      <c r="F115" s="501"/>
      <c r="G115" s="501"/>
      <c r="H115" s="501"/>
      <c r="I115" s="501"/>
      <c r="J115" s="501"/>
      <c r="K115" s="501"/>
      <c r="L115" s="501"/>
      <c r="M115" s="501"/>
      <c r="N115" s="504"/>
      <c r="O115" s="503"/>
      <c r="P115" s="837" t="s">
        <v>1131</v>
      </c>
      <c r="Q115" s="835"/>
      <c r="R115" s="835"/>
      <c r="S115" s="835"/>
      <c r="T115" s="838" t="s">
        <v>1132</v>
      </c>
      <c r="U115" s="838"/>
      <c r="V115" s="838" t="s">
        <v>1133</v>
      </c>
      <c r="W115" s="839"/>
      <c r="X115" s="501"/>
    </row>
    <row r="116" spans="1:24" ht="18" customHeight="1">
      <c r="A116" s="501"/>
      <c r="B116" s="508"/>
      <c r="C116" s="663" t="s">
        <v>1463</v>
      </c>
      <c r="D116" s="509"/>
      <c r="E116" s="508"/>
      <c r="F116" s="508"/>
      <c r="G116" s="508"/>
      <c r="H116" s="508"/>
      <c r="I116" s="508"/>
      <c r="J116" s="508"/>
      <c r="K116" s="508"/>
      <c r="L116" s="508"/>
      <c r="M116" s="508"/>
      <c r="N116" s="521"/>
      <c r="O116" s="510"/>
      <c r="P116" s="837"/>
      <c r="Q116" s="835"/>
      <c r="R116" s="835"/>
      <c r="S116" s="835"/>
      <c r="T116" s="838"/>
      <c r="U116" s="838"/>
      <c r="V116" s="838"/>
      <c r="W116" s="839"/>
      <c r="X116" s="501"/>
    </row>
    <row r="117" spans="1:24" ht="18" customHeight="1">
      <c r="A117" s="501"/>
      <c r="B117" s="501"/>
      <c r="C117" s="507"/>
      <c r="D117" s="507"/>
      <c r="E117" s="501"/>
      <c r="F117" s="501"/>
      <c r="G117" s="501"/>
      <c r="H117" s="501"/>
      <c r="I117" s="501"/>
      <c r="J117" s="501"/>
      <c r="K117" s="501"/>
      <c r="L117" s="501"/>
      <c r="M117" s="501"/>
      <c r="N117" s="501"/>
      <c r="O117" s="503"/>
      <c r="P117" s="837" t="s">
        <v>1134</v>
      </c>
      <c r="Q117" s="835"/>
      <c r="R117" s="835"/>
      <c r="S117" s="835"/>
      <c r="T117" s="838" t="s">
        <v>1133</v>
      </c>
      <c r="U117" s="838"/>
      <c r="V117" s="838" t="s">
        <v>1133</v>
      </c>
      <c r="W117" s="839"/>
      <c r="X117" s="501"/>
    </row>
    <row r="118" spans="1:24" ht="18" customHeight="1">
      <c r="A118" s="501"/>
      <c r="B118" s="501"/>
      <c r="C118" s="507"/>
      <c r="D118" s="507"/>
      <c r="E118" s="501"/>
      <c r="F118" s="501"/>
      <c r="G118" s="501"/>
      <c r="H118" s="501"/>
      <c r="I118" s="501"/>
      <c r="J118" s="501"/>
      <c r="K118" s="501"/>
      <c r="L118" s="501"/>
      <c r="M118" s="501"/>
      <c r="N118" s="504"/>
      <c r="O118" s="503"/>
      <c r="P118" s="837"/>
      <c r="Q118" s="835"/>
      <c r="R118" s="835"/>
      <c r="S118" s="835"/>
      <c r="T118" s="838"/>
      <c r="U118" s="838"/>
      <c r="V118" s="838"/>
      <c r="W118" s="839"/>
      <c r="X118" s="501"/>
    </row>
    <row r="119" spans="1:24" ht="18" customHeight="1">
      <c r="A119" s="501"/>
      <c r="B119" s="501"/>
      <c r="C119" s="507"/>
      <c r="D119" s="507"/>
      <c r="E119" s="501"/>
      <c r="F119" s="501"/>
      <c r="G119" s="501"/>
      <c r="H119" s="501"/>
      <c r="I119" s="501"/>
      <c r="J119" s="501"/>
      <c r="K119" s="501"/>
      <c r="L119" s="501"/>
      <c r="M119" s="501"/>
      <c r="N119" s="504"/>
      <c r="O119" s="503"/>
      <c r="P119" s="840" t="s">
        <v>1135</v>
      </c>
      <c r="Q119" s="754"/>
      <c r="R119" s="754"/>
      <c r="S119" s="754"/>
      <c r="T119" s="841" t="s">
        <v>1136</v>
      </c>
      <c r="U119" s="841"/>
      <c r="V119" s="841" t="s">
        <v>1136</v>
      </c>
      <c r="W119" s="842"/>
      <c r="X119" s="501"/>
    </row>
    <row r="120" spans="1:24" ht="18" customHeight="1" thickBot="1">
      <c r="A120" s="501"/>
      <c r="B120" s="501"/>
      <c r="C120" s="507"/>
      <c r="D120" s="512"/>
      <c r="E120" s="506"/>
      <c r="F120" s="501"/>
      <c r="G120" s="507"/>
      <c r="H120" s="507"/>
      <c r="I120" s="501"/>
      <c r="J120" s="501"/>
      <c r="K120" s="501"/>
      <c r="L120" s="501"/>
      <c r="M120" s="501"/>
      <c r="N120" s="504"/>
      <c r="O120" s="503"/>
      <c r="P120" s="853" t="s">
        <v>1137</v>
      </c>
      <c r="Q120" s="844"/>
      <c r="R120" s="844"/>
      <c r="S120" s="844"/>
      <c r="T120" s="847" t="s">
        <v>1138</v>
      </c>
      <c r="U120" s="847"/>
      <c r="V120" s="847" t="s">
        <v>383</v>
      </c>
      <c r="W120" s="848"/>
      <c r="X120" s="501"/>
    </row>
    <row r="121" spans="1:24" ht="18" customHeight="1">
      <c r="A121" s="501"/>
      <c r="B121" s="501"/>
      <c r="C121" s="882"/>
      <c r="D121" s="882"/>
      <c r="E121" s="506"/>
      <c r="F121" s="501"/>
      <c r="G121" s="507"/>
      <c r="H121" s="507"/>
      <c r="I121" s="501"/>
      <c r="J121" s="501"/>
      <c r="K121" s="501"/>
      <c r="L121" s="501"/>
      <c r="M121" s="501"/>
      <c r="N121" s="501"/>
      <c r="O121" s="503"/>
      <c r="P121" s="854" t="s">
        <v>1139</v>
      </c>
      <c r="Q121" s="855" t="s">
        <v>1140</v>
      </c>
      <c r="R121" s="855"/>
      <c r="S121" s="855"/>
      <c r="T121" s="856" t="s">
        <v>1141</v>
      </c>
      <c r="U121" s="856"/>
      <c r="V121" s="856" t="s">
        <v>1142</v>
      </c>
      <c r="W121" s="857"/>
      <c r="X121" s="501"/>
    </row>
    <row r="122" spans="1:24" ht="18" customHeight="1">
      <c r="A122" s="501"/>
      <c r="B122" s="501"/>
      <c r="C122" s="882"/>
      <c r="D122" s="882"/>
      <c r="E122" s="501"/>
      <c r="F122" s="501"/>
      <c r="G122" s="501"/>
      <c r="H122" s="501"/>
      <c r="I122" s="501"/>
      <c r="J122" s="501"/>
      <c r="K122" s="501"/>
      <c r="L122" s="501"/>
      <c r="M122" s="501"/>
      <c r="N122" s="504"/>
      <c r="O122" s="503"/>
      <c r="P122" s="837"/>
      <c r="Q122" s="835" t="s">
        <v>1143</v>
      </c>
      <c r="R122" s="835"/>
      <c r="S122" s="835"/>
      <c r="T122" s="858" t="s">
        <v>1141</v>
      </c>
      <c r="U122" s="858"/>
      <c r="V122" s="858" t="s">
        <v>1142</v>
      </c>
      <c r="W122" s="859"/>
      <c r="X122" s="501"/>
    </row>
    <row r="123" spans="1:24" ht="18" customHeight="1" thickBot="1">
      <c r="A123" s="501"/>
      <c r="B123" s="501"/>
      <c r="C123" s="501"/>
      <c r="D123" s="501"/>
      <c r="E123" s="501"/>
      <c r="F123" s="501"/>
      <c r="G123" s="501"/>
      <c r="H123" s="501"/>
      <c r="I123" s="501"/>
      <c r="J123" s="501"/>
      <c r="K123" s="501"/>
      <c r="L123" s="501"/>
      <c r="M123" s="501"/>
      <c r="N123" s="501"/>
      <c r="O123" s="503"/>
      <c r="P123" s="853"/>
      <c r="Q123" s="844" t="s">
        <v>1144</v>
      </c>
      <c r="R123" s="844"/>
      <c r="S123" s="844"/>
      <c r="T123" s="847" t="s">
        <v>1141</v>
      </c>
      <c r="U123" s="847"/>
      <c r="V123" s="847" t="s">
        <v>1142</v>
      </c>
      <c r="W123" s="848"/>
      <c r="X123" s="501"/>
    </row>
    <row r="124" spans="1:24" ht="18" customHeight="1">
      <c r="A124" s="501"/>
      <c r="B124" s="501"/>
      <c r="C124" s="501"/>
      <c r="D124" s="501"/>
      <c r="E124" s="501"/>
      <c r="F124" s="501"/>
      <c r="G124" s="501"/>
      <c r="H124" s="501"/>
      <c r="I124" s="501"/>
      <c r="J124" s="501"/>
      <c r="K124" s="501"/>
      <c r="L124" s="501"/>
      <c r="M124" s="501"/>
      <c r="N124" s="504"/>
      <c r="O124" s="503"/>
      <c r="P124" s="849" t="s">
        <v>1436</v>
      </c>
      <c r="Q124" s="832"/>
      <c r="R124" s="832"/>
      <c r="S124" s="832"/>
      <c r="T124" s="832" t="s">
        <v>1437</v>
      </c>
      <c r="U124" s="832"/>
      <c r="V124" s="832"/>
      <c r="W124" s="850"/>
      <c r="X124" s="501"/>
    </row>
    <row r="125" spans="1:24" ht="18" customHeight="1" thickBot="1">
      <c r="A125" s="501"/>
      <c r="B125" s="501"/>
      <c r="C125" s="501"/>
      <c r="D125" s="501"/>
      <c r="E125" s="501"/>
      <c r="F125" s="501"/>
      <c r="G125" s="501"/>
      <c r="H125" s="501"/>
      <c r="I125" s="501"/>
      <c r="J125" s="501"/>
      <c r="K125" s="501"/>
      <c r="L125" s="501"/>
      <c r="M125" s="501"/>
      <c r="N125" s="504"/>
      <c r="O125" s="503"/>
      <c r="P125" s="851" t="s">
        <v>1509</v>
      </c>
      <c r="Q125" s="852"/>
      <c r="R125" s="852"/>
      <c r="S125" s="852"/>
      <c r="T125" s="852" t="s">
        <v>1510</v>
      </c>
      <c r="U125" s="852"/>
      <c r="V125" s="852"/>
      <c r="W125" s="784"/>
      <c r="X125" s="501"/>
    </row>
    <row r="126" spans="1:24" ht="18" customHeight="1">
      <c r="A126" s="501"/>
      <c r="B126" s="501"/>
      <c r="C126" s="662" t="s">
        <v>1463</v>
      </c>
      <c r="D126" s="513"/>
      <c r="E126" s="513"/>
      <c r="F126" s="501"/>
      <c r="G126" s="501"/>
      <c r="H126" s="501"/>
      <c r="I126" s="501"/>
      <c r="J126" s="501"/>
      <c r="K126" s="501"/>
      <c r="L126" s="501"/>
      <c r="M126" s="501"/>
      <c r="N126" s="504"/>
      <c r="O126" s="503"/>
      <c r="P126" s="862" t="s">
        <v>1145</v>
      </c>
      <c r="Q126" s="863"/>
      <c r="R126" s="863"/>
      <c r="S126" s="863"/>
      <c r="T126" s="863"/>
      <c r="U126" s="863"/>
      <c r="V126" s="863"/>
      <c r="W126" s="864"/>
      <c r="X126" s="501"/>
    </row>
    <row r="127" spans="1:24" ht="18" customHeight="1" thickBot="1">
      <c r="A127" s="501"/>
      <c r="B127" s="514"/>
      <c r="C127" s="501"/>
      <c r="D127" s="514"/>
      <c r="E127" s="514"/>
      <c r="F127" s="514"/>
      <c r="G127" s="514"/>
      <c r="H127" s="514"/>
      <c r="I127" s="514"/>
      <c r="J127" s="514"/>
      <c r="K127" s="514"/>
      <c r="L127" s="514"/>
      <c r="M127" s="514"/>
      <c r="N127" s="514"/>
      <c r="O127" s="515"/>
      <c r="P127" s="865"/>
      <c r="Q127" s="866"/>
      <c r="R127" s="866"/>
      <c r="S127" s="866"/>
      <c r="T127" s="866"/>
      <c r="U127" s="866"/>
      <c r="V127" s="866"/>
      <c r="W127" s="867"/>
      <c r="X127" s="501"/>
    </row>
    <row r="128" spans="1:24" ht="18" customHeight="1">
      <c r="A128" s="501"/>
      <c r="B128" s="810" t="s">
        <v>1146</v>
      </c>
      <c r="C128" s="810"/>
      <c r="D128" s="810"/>
      <c r="E128" s="810"/>
      <c r="F128" s="810"/>
      <c r="G128" s="810"/>
      <c r="H128" s="810"/>
      <c r="I128" s="810"/>
      <c r="J128" s="810"/>
      <c r="K128" s="810"/>
      <c r="L128" s="810"/>
      <c r="M128" s="810"/>
      <c r="N128" s="810"/>
      <c r="O128" s="810"/>
      <c r="P128" s="865"/>
      <c r="Q128" s="866"/>
      <c r="R128" s="866"/>
      <c r="S128" s="866"/>
      <c r="T128" s="866"/>
      <c r="U128" s="866"/>
      <c r="V128" s="866"/>
      <c r="W128" s="867"/>
      <c r="X128" s="501"/>
    </row>
    <row r="129" spans="1:24" ht="18" customHeight="1">
      <c r="A129" s="501"/>
      <c r="B129" s="752" t="s">
        <v>1147</v>
      </c>
      <c r="C129" s="753"/>
      <c r="D129" s="868"/>
      <c r="E129" s="869"/>
      <c r="F129" s="868"/>
      <c r="G129" s="869"/>
      <c r="H129" s="868"/>
      <c r="I129" s="869"/>
      <c r="J129" s="868"/>
      <c r="K129" s="869"/>
      <c r="L129" s="868"/>
      <c r="M129" s="869"/>
      <c r="N129" s="868"/>
      <c r="O129" s="870"/>
      <c r="P129" s="865"/>
      <c r="Q129" s="866"/>
      <c r="R129" s="866"/>
      <c r="S129" s="866"/>
      <c r="T129" s="866"/>
      <c r="U129" s="866"/>
      <c r="V129" s="866"/>
      <c r="W129" s="867"/>
      <c r="X129" s="501"/>
    </row>
    <row r="130" spans="1:24" ht="18" customHeight="1">
      <c r="A130" s="501"/>
      <c r="B130" s="752" t="s">
        <v>1148</v>
      </c>
      <c r="C130" s="753"/>
      <c r="D130" s="843"/>
      <c r="E130" s="860"/>
      <c r="F130" s="843"/>
      <c r="G130" s="860"/>
      <c r="H130" s="843"/>
      <c r="I130" s="860"/>
      <c r="J130" s="843"/>
      <c r="K130" s="860"/>
      <c r="L130" s="843"/>
      <c r="M130" s="860"/>
      <c r="N130" s="843"/>
      <c r="O130" s="861"/>
      <c r="P130" s="865"/>
      <c r="Q130" s="866"/>
      <c r="R130" s="866"/>
      <c r="S130" s="866"/>
      <c r="T130" s="866"/>
      <c r="U130" s="866"/>
      <c r="V130" s="866"/>
      <c r="W130" s="867"/>
      <c r="X130" s="501"/>
    </row>
    <row r="131" spans="1:24" ht="18" customHeight="1">
      <c r="A131" s="501"/>
      <c r="B131" s="877" t="s">
        <v>1149</v>
      </c>
      <c r="C131" s="878"/>
      <c r="D131" s="871"/>
      <c r="E131" s="779"/>
      <c r="F131" s="871"/>
      <c r="G131" s="779"/>
      <c r="H131" s="871"/>
      <c r="I131" s="779"/>
      <c r="J131" s="871"/>
      <c r="K131" s="779"/>
      <c r="L131" s="871"/>
      <c r="M131" s="779"/>
      <c r="N131" s="871"/>
      <c r="O131" s="872"/>
      <c r="P131" s="873"/>
      <c r="Q131" s="874"/>
      <c r="R131" s="874"/>
      <c r="S131" s="874"/>
      <c r="T131" s="875"/>
      <c r="U131" s="875"/>
      <c r="V131" s="875"/>
      <c r="W131" s="876"/>
      <c r="X131" s="501"/>
    </row>
    <row r="132" spans="1:24" ht="18" customHeight="1">
      <c r="A132" s="501"/>
      <c r="B132" s="501"/>
      <c r="C132" s="501"/>
      <c r="D132" s="501"/>
      <c r="E132" s="501"/>
      <c r="F132" s="501"/>
      <c r="G132" s="501"/>
      <c r="H132" s="501"/>
      <c r="I132" s="501"/>
      <c r="J132" s="501"/>
      <c r="K132" s="501"/>
      <c r="L132" s="501"/>
      <c r="M132" s="501"/>
      <c r="N132" s="501"/>
      <c r="O132" s="501"/>
      <c r="P132" s="501"/>
      <c r="Q132" s="501"/>
      <c r="R132" s="501"/>
      <c r="S132" s="501"/>
      <c r="T132" s="501"/>
      <c r="U132" s="501"/>
      <c r="V132" s="501"/>
      <c r="W132" s="501"/>
      <c r="X132" s="501"/>
    </row>
    <row r="133" spans="1:24" ht="18" customHeight="1">
      <c r="A133" s="500"/>
      <c r="B133" s="500"/>
      <c r="C133" s="501"/>
      <c r="D133" s="501"/>
      <c r="E133" s="501"/>
      <c r="F133" s="501"/>
      <c r="G133" s="501"/>
      <c r="H133" s="501"/>
      <c r="I133" s="501"/>
      <c r="J133" s="501"/>
      <c r="K133" s="501"/>
      <c r="L133" s="501"/>
      <c r="M133" s="501"/>
      <c r="N133" s="501"/>
      <c r="O133" s="501"/>
      <c r="P133" s="501"/>
      <c r="Q133" s="501"/>
      <c r="R133" s="501"/>
      <c r="S133" s="501"/>
      <c r="T133" s="501"/>
      <c r="U133" s="501"/>
      <c r="V133" s="501"/>
      <c r="W133" s="501"/>
      <c r="X133" s="501"/>
    </row>
    <row r="134" spans="1:24" ht="18" customHeight="1">
      <c r="A134" s="501"/>
      <c r="B134" s="501"/>
      <c r="C134" s="501"/>
      <c r="D134" s="501"/>
      <c r="E134" s="501"/>
      <c r="F134" s="501"/>
      <c r="G134" s="501"/>
      <c r="H134" s="501"/>
      <c r="I134" s="501"/>
      <c r="J134" s="501"/>
      <c r="K134" s="501"/>
      <c r="L134" s="501"/>
      <c r="M134" s="501"/>
      <c r="N134" s="501"/>
      <c r="O134" s="501"/>
      <c r="P134" s="501"/>
      <c r="Q134" s="501"/>
      <c r="R134" s="501"/>
      <c r="S134" s="501"/>
      <c r="T134" s="501"/>
      <c r="U134" s="501"/>
      <c r="V134" s="501"/>
      <c r="W134" s="501"/>
      <c r="X134" s="501"/>
    </row>
    <row r="135" spans="1:24" ht="18" customHeight="1">
      <c r="A135" s="501"/>
      <c r="B135" s="752" t="s">
        <v>1103</v>
      </c>
      <c r="C135" s="752"/>
      <c r="D135" s="753"/>
      <c r="E135" s="754" t="s">
        <v>562</v>
      </c>
      <c r="F135" s="754"/>
      <c r="G135" s="754" t="s">
        <v>1104</v>
      </c>
      <c r="H135" s="754"/>
      <c r="I135" s="754"/>
      <c r="J135" s="754"/>
      <c r="K135" s="754"/>
      <c r="L135" s="754"/>
      <c r="M135" s="754"/>
      <c r="N135" s="754"/>
      <c r="O135" s="755" t="s">
        <v>1105</v>
      </c>
      <c r="P135" s="752"/>
      <c r="Q135" s="752"/>
      <c r="R135" s="753"/>
      <c r="S135" s="755" t="s">
        <v>1106</v>
      </c>
      <c r="T135" s="752"/>
      <c r="U135" s="752"/>
      <c r="V135" s="752"/>
      <c r="W135" s="752"/>
      <c r="X135" s="501"/>
    </row>
    <row r="136" spans="1:24" ht="18" customHeight="1">
      <c r="A136" s="501"/>
      <c r="B136" s="756" t="s">
        <v>1727</v>
      </c>
      <c r="C136" s="756"/>
      <c r="D136" s="757"/>
      <c r="E136" s="758">
        <v>50</v>
      </c>
      <c r="F136" s="758"/>
      <c r="G136" s="759" t="s">
        <v>1807</v>
      </c>
      <c r="H136" s="759"/>
      <c r="I136" s="759"/>
      <c r="J136" s="759"/>
      <c r="K136" s="759"/>
      <c r="L136" s="759"/>
      <c r="M136" s="759"/>
      <c r="N136" s="759"/>
      <c r="O136" s="764" t="s">
        <v>1817</v>
      </c>
      <c r="P136" s="761"/>
      <c r="Q136" s="761"/>
      <c r="R136" s="762"/>
      <c r="S136" s="763" t="s">
        <v>1811</v>
      </c>
      <c r="T136" s="761"/>
      <c r="U136" s="761"/>
      <c r="V136" s="761"/>
      <c r="W136" s="761"/>
      <c r="X136" s="501"/>
    </row>
    <row r="137" spans="1:24" ht="18" customHeight="1">
      <c r="A137" s="501"/>
      <c r="B137" s="756"/>
      <c r="C137" s="756"/>
      <c r="D137" s="757"/>
      <c r="E137" s="758"/>
      <c r="F137" s="758"/>
      <c r="G137" s="759"/>
      <c r="H137" s="759"/>
      <c r="I137" s="759"/>
      <c r="J137" s="759"/>
      <c r="K137" s="759"/>
      <c r="L137" s="759"/>
      <c r="M137" s="759"/>
      <c r="N137" s="759"/>
      <c r="O137" s="764"/>
      <c r="P137" s="761"/>
      <c r="Q137" s="761"/>
      <c r="R137" s="762"/>
      <c r="S137" s="765"/>
      <c r="T137" s="765"/>
      <c r="U137" s="765"/>
      <c r="V137" s="765"/>
      <c r="W137" s="765"/>
      <c r="X137" s="501"/>
    </row>
    <row r="138" spans="1:24" ht="18" customHeight="1">
      <c r="A138" s="501"/>
      <c r="B138" s="765"/>
      <c r="C138" s="765"/>
      <c r="D138" s="766"/>
      <c r="E138" s="767"/>
      <c r="F138" s="767"/>
      <c r="G138" s="768"/>
      <c r="H138" s="768"/>
      <c r="I138" s="768"/>
      <c r="J138" s="768"/>
      <c r="K138" s="768"/>
      <c r="L138" s="768"/>
      <c r="M138" s="768"/>
      <c r="N138" s="768"/>
      <c r="O138" s="769"/>
      <c r="P138" s="770"/>
      <c r="Q138" s="770"/>
      <c r="R138" s="771"/>
      <c r="S138" s="765"/>
      <c r="T138" s="765"/>
      <c r="U138" s="765"/>
      <c r="V138" s="765"/>
      <c r="W138" s="765"/>
      <c r="X138" s="501"/>
    </row>
    <row r="139" spans="1:24" ht="18" customHeight="1">
      <c r="A139" s="501"/>
      <c r="B139" s="765"/>
      <c r="C139" s="765"/>
      <c r="D139" s="766"/>
      <c r="E139" s="767"/>
      <c r="F139" s="767"/>
      <c r="G139" s="768"/>
      <c r="H139" s="768"/>
      <c r="I139" s="768"/>
      <c r="J139" s="768"/>
      <c r="K139" s="768"/>
      <c r="L139" s="768"/>
      <c r="M139" s="768"/>
      <c r="N139" s="768"/>
      <c r="O139" s="769"/>
      <c r="P139" s="770"/>
      <c r="Q139" s="770"/>
      <c r="R139" s="771"/>
      <c r="S139" s="765"/>
      <c r="T139" s="765"/>
      <c r="U139" s="765"/>
      <c r="V139" s="765"/>
      <c r="W139" s="765"/>
      <c r="X139" s="501"/>
    </row>
    <row r="140" spans="1:24" ht="18" customHeight="1" thickBot="1">
      <c r="A140" s="501"/>
      <c r="B140" s="772"/>
      <c r="C140" s="772"/>
      <c r="D140" s="773"/>
      <c r="E140" s="774"/>
      <c r="F140" s="774"/>
      <c r="G140" s="775"/>
      <c r="H140" s="775"/>
      <c r="I140" s="775"/>
      <c r="J140" s="775"/>
      <c r="K140" s="775"/>
      <c r="L140" s="775"/>
      <c r="M140" s="775"/>
      <c r="N140" s="775"/>
      <c r="O140" s="776"/>
      <c r="P140" s="777"/>
      <c r="Q140" s="777"/>
      <c r="R140" s="778"/>
      <c r="S140" s="772"/>
      <c r="T140" s="772"/>
      <c r="U140" s="772"/>
      <c r="V140" s="772"/>
      <c r="W140" s="772"/>
      <c r="X140" s="501"/>
    </row>
    <row r="141" spans="1:24" ht="18" customHeight="1">
      <c r="A141" s="501"/>
      <c r="B141" s="753" t="s">
        <v>1107</v>
      </c>
      <c r="C141" s="754"/>
      <c r="D141" s="754"/>
      <c r="E141" s="754"/>
      <c r="F141" s="754"/>
      <c r="G141" s="754"/>
      <c r="H141" s="754"/>
      <c r="I141" s="754"/>
      <c r="J141" s="754" t="s">
        <v>1108</v>
      </c>
      <c r="K141" s="754"/>
      <c r="L141" s="754"/>
      <c r="M141" s="754"/>
      <c r="N141" s="754" t="s">
        <v>1109</v>
      </c>
      <c r="O141" s="754"/>
      <c r="P141" s="754"/>
      <c r="Q141" s="754"/>
      <c r="R141" s="754"/>
      <c r="S141" s="754"/>
      <c r="T141" s="754" t="s">
        <v>1110</v>
      </c>
      <c r="U141" s="754"/>
      <c r="V141" s="754"/>
      <c r="W141" s="755"/>
      <c r="X141" s="501"/>
    </row>
    <row r="142" spans="1:24" ht="18" customHeight="1" thickBot="1">
      <c r="A142" s="501"/>
      <c r="B142" s="779"/>
      <c r="C142" s="780"/>
      <c r="D142" s="780"/>
      <c r="E142" s="780"/>
      <c r="F142" s="780"/>
      <c r="G142" s="780"/>
      <c r="H142" s="780"/>
      <c r="I142" s="780"/>
      <c r="J142" s="781" t="s">
        <v>1150</v>
      </c>
      <c r="K142" s="782"/>
      <c r="L142" s="782"/>
      <c r="M142" s="783"/>
      <c r="N142" s="784" t="s">
        <v>1153</v>
      </c>
      <c r="O142" s="785"/>
      <c r="P142" s="785"/>
      <c r="Q142" s="785"/>
      <c r="R142" s="785"/>
      <c r="S142" s="786"/>
      <c r="T142" s="787"/>
      <c r="U142" s="787"/>
      <c r="V142" s="787" t="s">
        <v>1111</v>
      </c>
      <c r="W142" s="788"/>
      <c r="X142" s="501"/>
    </row>
    <row r="143" spans="1:24" ht="18" customHeight="1">
      <c r="A143" s="501"/>
      <c r="B143" s="880" t="s">
        <v>1112</v>
      </c>
      <c r="C143" s="502"/>
      <c r="D143" s="502"/>
      <c r="E143" s="502"/>
      <c r="F143" s="502"/>
      <c r="G143" s="502"/>
      <c r="H143" s="502"/>
      <c r="I143" s="502"/>
      <c r="J143" s="502"/>
      <c r="K143" s="502"/>
      <c r="L143" s="502"/>
      <c r="M143" s="502"/>
      <c r="N143" s="501"/>
      <c r="O143" s="503"/>
      <c r="P143" s="791" t="s">
        <v>1113</v>
      </c>
      <c r="Q143" s="792"/>
      <c r="R143" s="792"/>
      <c r="S143" s="792"/>
      <c r="T143" s="793" t="s">
        <v>1114</v>
      </c>
      <c r="U143" s="794"/>
      <c r="V143" s="794"/>
      <c r="W143" s="794"/>
      <c r="X143" s="501"/>
    </row>
    <row r="144" spans="1:24" ht="18" customHeight="1">
      <c r="A144" s="501"/>
      <c r="B144" s="881"/>
      <c r="C144" s="501"/>
      <c r="D144" s="501"/>
      <c r="E144" s="501"/>
      <c r="F144" s="501"/>
      <c r="G144" s="501"/>
      <c r="H144" s="501"/>
      <c r="I144" s="501"/>
      <c r="J144" s="501"/>
      <c r="K144" s="501"/>
      <c r="L144" s="501"/>
      <c r="M144" s="501"/>
      <c r="N144" s="501"/>
      <c r="O144" s="503"/>
      <c r="P144" s="511" t="s">
        <v>1115</v>
      </c>
      <c r="Q144" s="795" t="s">
        <v>1116</v>
      </c>
      <c r="R144" s="796"/>
      <c r="S144" s="796"/>
      <c r="T144" s="505" t="s">
        <v>1115</v>
      </c>
      <c r="U144" s="797" t="s">
        <v>1116</v>
      </c>
      <c r="V144" s="796"/>
      <c r="W144" s="798"/>
      <c r="X144" s="501"/>
    </row>
    <row r="145" spans="1:24" ht="18" customHeight="1">
      <c r="A145" s="501"/>
      <c r="B145" s="501"/>
      <c r="C145" s="885"/>
      <c r="D145" s="885"/>
      <c r="E145" s="506"/>
      <c r="F145" s="501"/>
      <c r="G145" s="507"/>
      <c r="H145" s="507"/>
      <c r="I145" s="501"/>
      <c r="J145" s="501"/>
      <c r="K145" s="501"/>
      <c r="L145" s="501"/>
      <c r="M145" s="501"/>
      <c r="N145" s="501"/>
      <c r="O145" s="503"/>
      <c r="P145" s="799"/>
      <c r="Q145" s="801"/>
      <c r="R145" s="801"/>
      <c r="S145" s="802"/>
      <c r="T145" s="805"/>
      <c r="U145" s="802"/>
      <c r="V145" s="807"/>
      <c r="W145" s="807"/>
      <c r="X145" s="501"/>
    </row>
    <row r="146" spans="1:24" ht="18" customHeight="1" thickBot="1">
      <c r="A146" s="501"/>
      <c r="B146" s="501"/>
      <c r="C146" s="885"/>
      <c r="D146" s="885"/>
      <c r="E146" s="506"/>
      <c r="F146" s="501"/>
      <c r="G146" s="507"/>
      <c r="H146" s="507"/>
      <c r="I146" s="501"/>
      <c r="J146" s="501"/>
      <c r="K146" s="501"/>
      <c r="L146" s="501"/>
      <c r="M146" s="501"/>
      <c r="N146" s="501"/>
      <c r="O146" s="503"/>
      <c r="P146" s="800"/>
      <c r="Q146" s="803"/>
      <c r="R146" s="803"/>
      <c r="S146" s="804"/>
      <c r="T146" s="806"/>
      <c r="U146" s="804"/>
      <c r="V146" s="808"/>
      <c r="W146" s="808"/>
      <c r="X146" s="501"/>
    </row>
    <row r="147" spans="1:24" ht="18" customHeight="1" thickBot="1">
      <c r="A147" s="501"/>
      <c r="B147" s="501"/>
      <c r="C147" s="885"/>
      <c r="D147" s="885"/>
      <c r="E147" s="501"/>
      <c r="F147" s="501"/>
      <c r="G147" s="501"/>
      <c r="H147" s="501"/>
      <c r="I147" s="501"/>
      <c r="J147" s="501"/>
      <c r="K147" s="501"/>
      <c r="L147" s="501"/>
      <c r="M147" s="501"/>
      <c r="N147" s="501"/>
      <c r="O147" s="503"/>
      <c r="P147" s="817" t="s">
        <v>1117</v>
      </c>
      <c r="Q147" s="818"/>
      <c r="R147" s="819"/>
      <c r="S147" s="820" t="s">
        <v>1118</v>
      </c>
      <c r="T147" s="820"/>
      <c r="U147" s="820"/>
      <c r="V147" s="820"/>
      <c r="W147" s="820"/>
      <c r="X147" s="501"/>
    </row>
    <row r="148" spans="1:24" ht="18" customHeight="1">
      <c r="A148" s="501"/>
      <c r="B148" s="501"/>
      <c r="C148" s="524"/>
      <c r="D148" s="524"/>
      <c r="E148" s="501"/>
      <c r="F148" s="501"/>
      <c r="G148" s="501"/>
      <c r="H148" s="501"/>
      <c r="I148" s="501"/>
      <c r="J148" s="501"/>
      <c r="K148" s="501"/>
      <c r="L148" s="501"/>
      <c r="M148" s="501"/>
      <c r="N148" s="501"/>
      <c r="O148" s="503"/>
      <c r="P148" s="793" t="s">
        <v>1119</v>
      </c>
      <c r="Q148" s="794"/>
      <c r="R148" s="794"/>
      <c r="S148" s="812" t="s">
        <v>1120</v>
      </c>
      <c r="T148" s="813"/>
      <c r="U148" s="813"/>
      <c r="V148" s="813"/>
      <c r="W148" s="813"/>
      <c r="X148" s="501"/>
    </row>
    <row r="149" spans="1:24" ht="18" customHeight="1" thickBot="1">
      <c r="A149" s="501"/>
      <c r="B149" s="508"/>
      <c r="C149" s="663" t="s">
        <v>1463</v>
      </c>
      <c r="D149" s="525"/>
      <c r="E149" s="508"/>
      <c r="F149" s="508"/>
      <c r="G149" s="508"/>
      <c r="H149" s="508"/>
      <c r="I149" s="508"/>
      <c r="J149" s="508"/>
      <c r="K149" s="508"/>
      <c r="L149" s="508"/>
      <c r="M149" s="508"/>
      <c r="N149" s="508"/>
      <c r="O149" s="510"/>
      <c r="P149" s="821" t="s">
        <v>1121</v>
      </c>
      <c r="Q149" s="782"/>
      <c r="R149" s="782"/>
      <c r="S149" s="784" t="s">
        <v>1120</v>
      </c>
      <c r="T149" s="785"/>
      <c r="U149" s="785"/>
      <c r="V149" s="785"/>
      <c r="W149" s="785"/>
      <c r="X149" s="501"/>
    </row>
    <row r="150" spans="1:24" ht="18" customHeight="1">
      <c r="A150" s="501"/>
      <c r="B150" s="501"/>
      <c r="C150" s="524"/>
      <c r="D150" s="524"/>
      <c r="E150" s="501"/>
      <c r="F150" s="501"/>
      <c r="G150" s="501"/>
      <c r="H150" s="501"/>
      <c r="I150" s="501"/>
      <c r="J150" s="501"/>
      <c r="K150" s="501"/>
      <c r="L150" s="501"/>
      <c r="M150" s="501"/>
      <c r="N150" s="501"/>
      <c r="O150" s="503"/>
      <c r="P150" s="809" t="s">
        <v>1122</v>
      </c>
      <c r="Q150" s="810"/>
      <c r="R150" s="811"/>
      <c r="S150" s="812" t="s">
        <v>1120</v>
      </c>
      <c r="T150" s="813"/>
      <c r="U150" s="813"/>
      <c r="V150" s="813"/>
      <c r="W150" s="813"/>
      <c r="X150" s="501"/>
    </row>
    <row r="151" spans="1:24" ht="18" customHeight="1" thickBot="1">
      <c r="A151" s="501"/>
      <c r="B151" s="501"/>
      <c r="C151" s="524"/>
      <c r="D151" s="524"/>
      <c r="E151" s="501"/>
      <c r="F151" s="501"/>
      <c r="G151" s="501"/>
      <c r="H151" s="501"/>
      <c r="I151" s="501"/>
      <c r="J151" s="501"/>
      <c r="K151" s="501"/>
      <c r="L151" s="501"/>
      <c r="M151" s="501"/>
      <c r="N151" s="501"/>
      <c r="O151" s="503"/>
      <c r="P151" s="814" t="s">
        <v>1216</v>
      </c>
      <c r="Q151" s="815"/>
      <c r="R151" s="816"/>
      <c r="S151" s="784" t="s">
        <v>1120</v>
      </c>
      <c r="T151" s="785"/>
      <c r="U151" s="785"/>
      <c r="V151" s="785"/>
      <c r="W151" s="785"/>
      <c r="X151" s="501"/>
    </row>
    <row r="152" spans="1:24" ht="18" customHeight="1">
      <c r="A152" s="501"/>
      <c r="B152" s="501"/>
      <c r="C152" s="885"/>
      <c r="D152" s="885"/>
      <c r="E152" s="506"/>
      <c r="F152" s="501"/>
      <c r="G152" s="507"/>
      <c r="H152" s="507"/>
      <c r="I152" s="501"/>
      <c r="J152" s="501"/>
      <c r="K152" s="501"/>
      <c r="L152" s="501"/>
      <c r="M152" s="501"/>
      <c r="N152" s="501"/>
      <c r="O152" s="503"/>
      <c r="P152" s="809" t="s">
        <v>1123</v>
      </c>
      <c r="Q152" s="810"/>
      <c r="R152" s="811"/>
      <c r="S152" s="812" t="s">
        <v>1120</v>
      </c>
      <c r="T152" s="813"/>
      <c r="U152" s="813"/>
      <c r="V152" s="813"/>
      <c r="W152" s="813"/>
      <c r="X152" s="501"/>
    </row>
    <row r="153" spans="1:24" ht="18" customHeight="1">
      <c r="A153" s="501"/>
      <c r="B153" s="501"/>
      <c r="C153" s="885"/>
      <c r="D153" s="885"/>
      <c r="E153" s="506"/>
      <c r="F153" s="501"/>
      <c r="G153" s="507"/>
      <c r="H153" s="507"/>
      <c r="I153" s="501"/>
      <c r="J153" s="501"/>
      <c r="K153" s="501"/>
      <c r="L153" s="501"/>
      <c r="M153" s="501"/>
      <c r="N153" s="501"/>
      <c r="O153" s="503"/>
      <c r="P153" s="798" t="s">
        <v>1124</v>
      </c>
      <c r="Q153" s="822"/>
      <c r="R153" s="823"/>
      <c r="S153" s="824" t="s">
        <v>1120</v>
      </c>
      <c r="T153" s="825"/>
      <c r="U153" s="825"/>
      <c r="V153" s="825"/>
      <c r="W153" s="825"/>
      <c r="X153" s="501"/>
    </row>
    <row r="154" spans="1:24" ht="18" customHeight="1" thickBot="1">
      <c r="A154" s="501"/>
      <c r="B154" s="501"/>
      <c r="C154" s="885"/>
      <c r="D154" s="885"/>
      <c r="E154" s="501"/>
      <c r="F154" s="501"/>
      <c r="G154" s="501"/>
      <c r="H154" s="501"/>
      <c r="I154" s="501"/>
      <c r="J154" s="501"/>
      <c r="K154" s="501"/>
      <c r="L154" s="501"/>
      <c r="M154" s="501"/>
      <c r="N154" s="501"/>
      <c r="O154" s="503"/>
      <c r="P154" s="791" t="s">
        <v>1125</v>
      </c>
      <c r="Q154" s="815"/>
      <c r="R154" s="816"/>
      <c r="S154" s="826"/>
      <c r="T154" s="827"/>
      <c r="U154" s="827"/>
      <c r="V154" s="827"/>
      <c r="W154" s="827"/>
      <c r="X154" s="501"/>
    </row>
    <row r="155" spans="1:24" ht="18" customHeight="1">
      <c r="A155" s="501"/>
      <c r="B155" s="501"/>
      <c r="C155" s="524"/>
      <c r="D155" s="524"/>
      <c r="E155" s="501"/>
      <c r="F155" s="501"/>
      <c r="G155" s="501"/>
      <c r="H155" s="501"/>
      <c r="I155" s="501"/>
      <c r="J155" s="501"/>
      <c r="K155" s="501"/>
      <c r="L155" s="501"/>
      <c r="M155" s="501"/>
      <c r="N155" s="501"/>
      <c r="O155" s="518"/>
      <c r="P155" s="829" t="s">
        <v>1126</v>
      </c>
      <c r="Q155" s="832" t="s">
        <v>1127</v>
      </c>
      <c r="R155" s="832"/>
      <c r="S155" s="832"/>
      <c r="T155" s="833"/>
      <c r="U155" s="833"/>
      <c r="V155" s="833"/>
      <c r="W155" s="834"/>
      <c r="X155" s="501"/>
    </row>
    <row r="156" spans="1:24" ht="18" customHeight="1">
      <c r="A156" s="501"/>
      <c r="B156" s="508"/>
      <c r="C156" s="663" t="s">
        <v>1463</v>
      </c>
      <c r="D156" s="525"/>
      <c r="E156" s="508"/>
      <c r="F156" s="508"/>
      <c r="G156" s="508"/>
      <c r="H156" s="508"/>
      <c r="I156" s="508"/>
      <c r="J156" s="508"/>
      <c r="K156" s="508"/>
      <c r="L156" s="508"/>
      <c r="M156" s="508"/>
      <c r="N156" s="508"/>
      <c r="O156" s="510"/>
      <c r="P156" s="830"/>
      <c r="Q156" s="835" t="s">
        <v>1128</v>
      </c>
      <c r="R156" s="835"/>
      <c r="S156" s="835"/>
      <c r="T156" s="836"/>
      <c r="U156" s="836"/>
      <c r="V156" s="836"/>
      <c r="W156" s="843"/>
      <c r="X156" s="501"/>
    </row>
    <row r="157" spans="1:24" ht="18" customHeight="1" thickBot="1">
      <c r="A157" s="501"/>
      <c r="B157" s="501"/>
      <c r="C157" s="524"/>
      <c r="D157" s="524"/>
      <c r="E157" s="501"/>
      <c r="F157" s="501"/>
      <c r="G157" s="501"/>
      <c r="H157" s="501"/>
      <c r="I157" s="501"/>
      <c r="J157" s="501"/>
      <c r="K157" s="501"/>
      <c r="L157" s="501"/>
      <c r="M157" s="501"/>
      <c r="N157" s="501"/>
      <c r="O157" s="518"/>
      <c r="P157" s="831"/>
      <c r="Q157" s="844" t="s">
        <v>1129</v>
      </c>
      <c r="R157" s="844"/>
      <c r="S157" s="844"/>
      <c r="T157" s="845"/>
      <c r="U157" s="845"/>
      <c r="V157" s="845"/>
      <c r="W157" s="846"/>
      <c r="X157" s="501"/>
    </row>
    <row r="158" spans="1:24" ht="18" customHeight="1">
      <c r="A158" s="501"/>
      <c r="B158" s="501"/>
      <c r="C158" s="524"/>
      <c r="D158" s="524"/>
      <c r="E158" s="501"/>
      <c r="F158" s="501"/>
      <c r="G158" s="501"/>
      <c r="H158" s="501"/>
      <c r="I158" s="501"/>
      <c r="J158" s="501"/>
      <c r="K158" s="501"/>
      <c r="L158" s="501"/>
      <c r="M158" s="501"/>
      <c r="N158" s="501"/>
      <c r="O158" s="503"/>
      <c r="P158" s="809" t="s">
        <v>1130</v>
      </c>
      <c r="Q158" s="810"/>
      <c r="R158" s="810"/>
      <c r="S158" s="810"/>
      <c r="T158" s="810"/>
      <c r="U158" s="810"/>
      <c r="V158" s="810"/>
      <c r="W158" s="810"/>
      <c r="X158" s="501"/>
    </row>
    <row r="159" spans="1:24" ht="18" customHeight="1">
      <c r="A159" s="501"/>
      <c r="B159" s="501"/>
      <c r="C159" s="885"/>
      <c r="D159" s="885"/>
      <c r="E159" s="506"/>
      <c r="F159" s="501"/>
      <c r="G159" s="507"/>
      <c r="H159" s="507"/>
      <c r="I159" s="501"/>
      <c r="J159" s="501"/>
      <c r="K159" s="501"/>
      <c r="L159" s="501"/>
      <c r="M159" s="501"/>
      <c r="N159" s="501"/>
      <c r="O159" s="503"/>
      <c r="P159" s="837" t="s">
        <v>1131</v>
      </c>
      <c r="Q159" s="835"/>
      <c r="R159" s="835"/>
      <c r="S159" s="835"/>
      <c r="T159" s="838" t="s">
        <v>1132</v>
      </c>
      <c r="U159" s="838"/>
      <c r="V159" s="838" t="s">
        <v>1133</v>
      </c>
      <c r="W159" s="839"/>
      <c r="X159" s="501"/>
    </row>
    <row r="160" spans="1:24" ht="18" customHeight="1">
      <c r="A160" s="501"/>
      <c r="B160" s="501"/>
      <c r="C160" s="885"/>
      <c r="D160" s="885"/>
      <c r="E160" s="506"/>
      <c r="F160" s="501"/>
      <c r="G160" s="507"/>
      <c r="H160" s="507"/>
      <c r="I160" s="501"/>
      <c r="J160" s="501"/>
      <c r="K160" s="501"/>
      <c r="L160" s="501"/>
      <c r="M160" s="501"/>
      <c r="N160" s="501"/>
      <c r="O160" s="503"/>
      <c r="P160" s="837"/>
      <c r="Q160" s="835"/>
      <c r="R160" s="835"/>
      <c r="S160" s="835"/>
      <c r="T160" s="838"/>
      <c r="U160" s="838"/>
      <c r="V160" s="838"/>
      <c r="W160" s="839"/>
      <c r="X160" s="501"/>
    </row>
    <row r="161" spans="1:24" ht="18" customHeight="1">
      <c r="A161" s="501"/>
      <c r="B161" s="501"/>
      <c r="C161" s="885"/>
      <c r="D161" s="885"/>
      <c r="E161" s="501"/>
      <c r="F161" s="501"/>
      <c r="G161" s="501"/>
      <c r="H161" s="501"/>
      <c r="I161" s="501"/>
      <c r="J161" s="501"/>
      <c r="K161" s="501"/>
      <c r="L161" s="501"/>
      <c r="M161" s="501"/>
      <c r="N161" s="501"/>
      <c r="O161" s="503"/>
      <c r="P161" s="837" t="s">
        <v>1134</v>
      </c>
      <c r="Q161" s="835"/>
      <c r="R161" s="835"/>
      <c r="S161" s="835"/>
      <c r="T161" s="838" t="s">
        <v>1133</v>
      </c>
      <c r="U161" s="838"/>
      <c r="V161" s="838" t="s">
        <v>1133</v>
      </c>
      <c r="W161" s="839"/>
      <c r="X161" s="501"/>
    </row>
    <row r="162" spans="1:24" ht="18" customHeight="1">
      <c r="A162" s="501"/>
      <c r="B162" s="501"/>
      <c r="C162" s="524"/>
      <c r="D162" s="524"/>
      <c r="E162" s="501"/>
      <c r="F162" s="501"/>
      <c r="G162" s="501"/>
      <c r="H162" s="501"/>
      <c r="I162" s="501"/>
      <c r="J162" s="501"/>
      <c r="K162" s="501"/>
      <c r="L162" s="501"/>
      <c r="M162" s="501"/>
      <c r="N162" s="501"/>
      <c r="O162" s="503"/>
      <c r="P162" s="837"/>
      <c r="Q162" s="835"/>
      <c r="R162" s="835"/>
      <c r="S162" s="835"/>
      <c r="T162" s="838"/>
      <c r="U162" s="838"/>
      <c r="V162" s="838"/>
      <c r="W162" s="839"/>
      <c r="X162" s="501"/>
    </row>
    <row r="163" spans="1:24" ht="18" customHeight="1">
      <c r="A163" s="501"/>
      <c r="B163" s="508"/>
      <c r="C163" s="663" t="s">
        <v>1463</v>
      </c>
      <c r="D163" s="525"/>
      <c r="E163" s="508"/>
      <c r="F163" s="508"/>
      <c r="G163" s="508"/>
      <c r="H163" s="508"/>
      <c r="I163" s="508"/>
      <c r="J163" s="508"/>
      <c r="K163" s="508"/>
      <c r="L163" s="508"/>
      <c r="M163" s="508"/>
      <c r="N163" s="508"/>
      <c r="O163" s="510"/>
      <c r="P163" s="840" t="s">
        <v>1135</v>
      </c>
      <c r="Q163" s="754"/>
      <c r="R163" s="754"/>
      <c r="S163" s="754"/>
      <c r="T163" s="841" t="s">
        <v>1136</v>
      </c>
      <c r="U163" s="841"/>
      <c r="V163" s="841" t="s">
        <v>1136</v>
      </c>
      <c r="W163" s="842"/>
      <c r="X163" s="501"/>
    </row>
    <row r="164" spans="1:24" ht="18" customHeight="1" thickBot="1">
      <c r="A164" s="501"/>
      <c r="B164" s="501"/>
      <c r="C164" s="524"/>
      <c r="D164" s="524"/>
      <c r="E164" s="501"/>
      <c r="F164" s="501"/>
      <c r="G164" s="501"/>
      <c r="H164" s="501"/>
      <c r="I164" s="501"/>
      <c r="J164" s="501"/>
      <c r="K164" s="501"/>
      <c r="L164" s="501"/>
      <c r="M164" s="501"/>
      <c r="N164" s="501"/>
      <c r="O164" s="503"/>
      <c r="P164" s="853" t="s">
        <v>1137</v>
      </c>
      <c r="Q164" s="844"/>
      <c r="R164" s="844"/>
      <c r="S164" s="844"/>
      <c r="T164" s="847" t="s">
        <v>1138</v>
      </c>
      <c r="U164" s="847"/>
      <c r="V164" s="847" t="s">
        <v>383</v>
      </c>
      <c r="W164" s="848"/>
      <c r="X164" s="501"/>
    </row>
    <row r="165" spans="1:24" ht="18" customHeight="1">
      <c r="A165" s="501"/>
      <c r="B165" s="501"/>
      <c r="C165" s="524"/>
      <c r="D165" s="524"/>
      <c r="E165" s="501"/>
      <c r="F165" s="501"/>
      <c r="G165" s="501"/>
      <c r="H165" s="501"/>
      <c r="I165" s="501"/>
      <c r="J165" s="501"/>
      <c r="K165" s="501"/>
      <c r="L165" s="501"/>
      <c r="M165" s="501"/>
      <c r="N165" s="501"/>
      <c r="O165" s="503"/>
      <c r="P165" s="854" t="s">
        <v>1139</v>
      </c>
      <c r="Q165" s="855" t="s">
        <v>1140</v>
      </c>
      <c r="R165" s="855"/>
      <c r="S165" s="855"/>
      <c r="T165" s="856" t="s">
        <v>1141</v>
      </c>
      <c r="U165" s="856"/>
      <c r="V165" s="856" t="s">
        <v>1142</v>
      </c>
      <c r="W165" s="857"/>
      <c r="X165" s="501"/>
    </row>
    <row r="166" spans="1:24" ht="18" customHeight="1">
      <c r="A166" s="501"/>
      <c r="B166" s="501"/>
      <c r="C166" s="885"/>
      <c r="D166" s="885"/>
      <c r="E166" s="506"/>
      <c r="F166" s="501"/>
      <c r="G166" s="522"/>
      <c r="H166" s="522"/>
      <c r="I166" s="501"/>
      <c r="J166" s="501"/>
      <c r="K166" s="501"/>
      <c r="L166" s="501"/>
      <c r="M166" s="501"/>
      <c r="N166" s="501"/>
      <c r="O166" s="503"/>
      <c r="P166" s="837"/>
      <c r="Q166" s="835" t="s">
        <v>1143</v>
      </c>
      <c r="R166" s="835"/>
      <c r="S166" s="835"/>
      <c r="T166" s="858" t="s">
        <v>1141</v>
      </c>
      <c r="U166" s="858"/>
      <c r="V166" s="858" t="s">
        <v>1142</v>
      </c>
      <c r="W166" s="859"/>
      <c r="X166" s="501"/>
    </row>
    <row r="167" spans="1:24" ht="18" customHeight="1" thickBot="1">
      <c r="A167" s="501"/>
      <c r="B167" s="501"/>
      <c r="C167" s="885"/>
      <c r="D167" s="885"/>
      <c r="E167" s="506"/>
      <c r="F167" s="501"/>
      <c r="G167" s="522"/>
      <c r="H167" s="522"/>
      <c r="I167" s="501"/>
      <c r="J167" s="501"/>
      <c r="K167" s="501"/>
      <c r="L167" s="501"/>
      <c r="M167" s="501"/>
      <c r="N167" s="501"/>
      <c r="O167" s="503"/>
      <c r="P167" s="853"/>
      <c r="Q167" s="844" t="s">
        <v>1144</v>
      </c>
      <c r="R167" s="844"/>
      <c r="S167" s="844"/>
      <c r="T167" s="847" t="s">
        <v>1141</v>
      </c>
      <c r="U167" s="847"/>
      <c r="V167" s="847" t="s">
        <v>1142</v>
      </c>
      <c r="W167" s="848"/>
      <c r="X167" s="501"/>
    </row>
    <row r="168" spans="1:24" ht="18" customHeight="1">
      <c r="A168" s="501"/>
      <c r="B168" s="501"/>
      <c r="C168" s="885"/>
      <c r="D168" s="885"/>
      <c r="E168" s="501"/>
      <c r="F168" s="501"/>
      <c r="G168" s="501"/>
      <c r="H168" s="501"/>
      <c r="I168" s="501"/>
      <c r="J168" s="501"/>
      <c r="K168" s="501"/>
      <c r="L168" s="501"/>
      <c r="M168" s="501"/>
      <c r="N168" s="501"/>
      <c r="O168" s="503"/>
      <c r="P168" s="849" t="s">
        <v>1436</v>
      </c>
      <c r="Q168" s="832"/>
      <c r="R168" s="832"/>
      <c r="S168" s="832"/>
      <c r="T168" s="832" t="s">
        <v>1437</v>
      </c>
      <c r="U168" s="832"/>
      <c r="V168" s="832"/>
      <c r="W168" s="850"/>
      <c r="X168" s="501"/>
    </row>
    <row r="169" spans="1:24" ht="18" customHeight="1" thickBot="1">
      <c r="A169" s="501"/>
      <c r="B169" s="501"/>
      <c r="C169" s="501"/>
      <c r="D169" s="501"/>
      <c r="E169" s="501"/>
      <c r="F169" s="501"/>
      <c r="G169" s="501"/>
      <c r="H169" s="501"/>
      <c r="I169" s="501"/>
      <c r="J169" s="501"/>
      <c r="K169" s="501"/>
      <c r="L169" s="501"/>
      <c r="M169" s="501"/>
      <c r="N169" s="501"/>
      <c r="O169" s="503"/>
      <c r="P169" s="851"/>
      <c r="Q169" s="852"/>
      <c r="R169" s="852"/>
      <c r="S169" s="852"/>
      <c r="T169" s="852"/>
      <c r="U169" s="852"/>
      <c r="V169" s="852"/>
      <c r="W169" s="784"/>
      <c r="X169" s="501"/>
    </row>
    <row r="170" spans="1:24" ht="18" customHeight="1">
      <c r="A170" s="501"/>
      <c r="B170" s="501"/>
      <c r="C170" s="662" t="s">
        <v>1463</v>
      </c>
      <c r="D170" s="513"/>
      <c r="E170" s="513"/>
      <c r="F170" s="513"/>
      <c r="G170" s="501"/>
      <c r="H170" s="501"/>
      <c r="I170" s="501"/>
      <c r="J170" s="501"/>
      <c r="K170" s="501"/>
      <c r="L170" s="501"/>
      <c r="M170" s="501"/>
      <c r="N170" s="501"/>
      <c r="O170" s="503"/>
      <c r="P170" s="862" t="s">
        <v>1145</v>
      </c>
      <c r="Q170" s="863"/>
      <c r="R170" s="863"/>
      <c r="S170" s="863"/>
      <c r="T170" s="863"/>
      <c r="U170" s="863"/>
      <c r="V170" s="863"/>
      <c r="W170" s="864"/>
      <c r="X170" s="501"/>
    </row>
    <row r="171" spans="1:24" ht="18" customHeight="1" thickBot="1">
      <c r="A171" s="501"/>
      <c r="B171" s="514"/>
      <c r="C171" s="501"/>
      <c r="D171" s="514"/>
      <c r="E171" s="514"/>
      <c r="F171" s="514"/>
      <c r="G171" s="514"/>
      <c r="H171" s="514"/>
      <c r="I171" s="514"/>
      <c r="J171" s="514"/>
      <c r="K171" s="514"/>
      <c r="L171" s="514"/>
      <c r="M171" s="514"/>
      <c r="N171" s="514"/>
      <c r="O171" s="515"/>
      <c r="P171" s="865"/>
      <c r="Q171" s="866"/>
      <c r="R171" s="866"/>
      <c r="S171" s="866"/>
      <c r="T171" s="866"/>
      <c r="U171" s="866"/>
      <c r="V171" s="866"/>
      <c r="W171" s="867"/>
      <c r="X171" s="501"/>
    </row>
    <row r="172" spans="1:24" ht="18" customHeight="1">
      <c r="A172" s="501"/>
      <c r="B172" s="810" t="s">
        <v>1146</v>
      </c>
      <c r="C172" s="810"/>
      <c r="D172" s="810"/>
      <c r="E172" s="810"/>
      <c r="F172" s="810"/>
      <c r="G172" s="810"/>
      <c r="H172" s="810"/>
      <c r="I172" s="810"/>
      <c r="J172" s="810"/>
      <c r="K172" s="810"/>
      <c r="L172" s="810"/>
      <c r="M172" s="810"/>
      <c r="N172" s="810"/>
      <c r="O172" s="810"/>
      <c r="P172" s="865"/>
      <c r="Q172" s="866"/>
      <c r="R172" s="866"/>
      <c r="S172" s="866"/>
      <c r="T172" s="866"/>
      <c r="U172" s="866"/>
      <c r="V172" s="866"/>
      <c r="W172" s="867"/>
      <c r="X172" s="501"/>
    </row>
    <row r="173" spans="1:24" ht="18" customHeight="1">
      <c r="A173" s="501"/>
      <c r="B173" s="752" t="s">
        <v>1147</v>
      </c>
      <c r="C173" s="753"/>
      <c r="D173" s="868"/>
      <c r="E173" s="869"/>
      <c r="F173" s="868"/>
      <c r="G173" s="869"/>
      <c r="H173" s="868"/>
      <c r="I173" s="869"/>
      <c r="J173" s="868"/>
      <c r="K173" s="869"/>
      <c r="L173" s="868"/>
      <c r="M173" s="869"/>
      <c r="N173" s="868"/>
      <c r="O173" s="870"/>
      <c r="P173" s="865"/>
      <c r="Q173" s="866"/>
      <c r="R173" s="866"/>
      <c r="S173" s="866"/>
      <c r="T173" s="866"/>
      <c r="U173" s="866"/>
      <c r="V173" s="866"/>
      <c r="W173" s="867"/>
      <c r="X173" s="501"/>
    </row>
    <row r="174" spans="1:24" ht="18" customHeight="1">
      <c r="A174" s="501"/>
      <c r="B174" s="752" t="s">
        <v>1148</v>
      </c>
      <c r="C174" s="753"/>
      <c r="D174" s="843"/>
      <c r="E174" s="860"/>
      <c r="F174" s="843"/>
      <c r="G174" s="860"/>
      <c r="H174" s="843"/>
      <c r="I174" s="860"/>
      <c r="J174" s="843"/>
      <c r="K174" s="860"/>
      <c r="L174" s="843"/>
      <c r="M174" s="860"/>
      <c r="N174" s="843"/>
      <c r="O174" s="861"/>
      <c r="P174" s="865"/>
      <c r="Q174" s="866"/>
      <c r="R174" s="866"/>
      <c r="S174" s="866"/>
      <c r="T174" s="866"/>
      <c r="U174" s="866"/>
      <c r="V174" s="866"/>
      <c r="W174" s="867"/>
      <c r="X174" s="501"/>
    </row>
    <row r="175" spans="1:24" ht="18" customHeight="1">
      <c r="A175" s="501"/>
      <c r="B175" s="877" t="s">
        <v>1149</v>
      </c>
      <c r="C175" s="878"/>
      <c r="D175" s="871"/>
      <c r="E175" s="779"/>
      <c r="F175" s="871"/>
      <c r="G175" s="779"/>
      <c r="H175" s="871"/>
      <c r="I175" s="779"/>
      <c r="J175" s="871"/>
      <c r="K175" s="779"/>
      <c r="L175" s="871"/>
      <c r="M175" s="779"/>
      <c r="N175" s="871"/>
      <c r="O175" s="872"/>
      <c r="P175" s="873"/>
      <c r="Q175" s="874"/>
      <c r="R175" s="874"/>
      <c r="S175" s="874"/>
      <c r="T175" s="875"/>
      <c r="U175" s="875"/>
      <c r="V175" s="875"/>
      <c r="W175" s="876"/>
      <c r="X175" s="501"/>
    </row>
    <row r="176" spans="1:24" ht="18" customHeight="1">
      <c r="A176" s="501"/>
      <c r="B176" s="501"/>
      <c r="C176" s="501"/>
      <c r="D176" s="501"/>
      <c r="E176" s="501"/>
      <c r="F176" s="501"/>
      <c r="G176" s="501"/>
      <c r="H176" s="501"/>
      <c r="I176" s="501"/>
      <c r="J176" s="501"/>
      <c r="K176" s="501"/>
      <c r="L176" s="501"/>
      <c r="M176" s="501"/>
      <c r="N176" s="501"/>
      <c r="O176" s="501"/>
      <c r="P176" s="501"/>
      <c r="Q176" s="501"/>
      <c r="R176" s="501"/>
      <c r="S176" s="501"/>
      <c r="T176" s="501"/>
      <c r="U176" s="501"/>
      <c r="V176" s="501"/>
      <c r="W176" s="501"/>
      <c r="X176" s="501"/>
    </row>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sheetData>
  <mergeCells count="514">
    <mergeCell ref="P175:S175"/>
    <mergeCell ref="T175:U175"/>
    <mergeCell ref="V175:W175"/>
    <mergeCell ref="N174:O174"/>
    <mergeCell ref="B175:C175"/>
    <mergeCell ref="D175:E175"/>
    <mergeCell ref="F175:G175"/>
    <mergeCell ref="H175:I175"/>
    <mergeCell ref="J175:K175"/>
    <mergeCell ref="L175:M175"/>
    <mergeCell ref="N175:O175"/>
    <mergeCell ref="B174:C174"/>
    <mergeCell ref="D174:E174"/>
    <mergeCell ref="F174:G174"/>
    <mergeCell ref="H174:I174"/>
    <mergeCell ref="J174:K174"/>
    <mergeCell ref="L174:M174"/>
    <mergeCell ref="B172:O172"/>
    <mergeCell ref="B173:C173"/>
    <mergeCell ref="D173:E173"/>
    <mergeCell ref="F173:G173"/>
    <mergeCell ref="H173:I173"/>
    <mergeCell ref="J173:K173"/>
    <mergeCell ref="L173:M173"/>
    <mergeCell ref="N173:O173"/>
    <mergeCell ref="V167:W167"/>
    <mergeCell ref="P168:S168"/>
    <mergeCell ref="T168:W168"/>
    <mergeCell ref="P169:S169"/>
    <mergeCell ref="T169:W169"/>
    <mergeCell ref="P170:W174"/>
    <mergeCell ref="P165:P167"/>
    <mergeCell ref="Q165:S165"/>
    <mergeCell ref="T165:U165"/>
    <mergeCell ref="V165:W165"/>
    <mergeCell ref="C166:D168"/>
    <mergeCell ref="Q166:S166"/>
    <mergeCell ref="T166:U166"/>
    <mergeCell ref="V166:W166"/>
    <mergeCell ref="Q167:S167"/>
    <mergeCell ref="T167:U167"/>
    <mergeCell ref="P163:S163"/>
    <mergeCell ref="T163:U163"/>
    <mergeCell ref="V163:W163"/>
    <mergeCell ref="P164:S164"/>
    <mergeCell ref="T164:U164"/>
    <mergeCell ref="V164:W164"/>
    <mergeCell ref="P158:W158"/>
    <mergeCell ref="C159:D161"/>
    <mergeCell ref="P159:S160"/>
    <mergeCell ref="T159:U160"/>
    <mergeCell ref="V159:W160"/>
    <mergeCell ref="P161:S162"/>
    <mergeCell ref="T161:U162"/>
    <mergeCell ref="V161:W162"/>
    <mergeCell ref="P155:P157"/>
    <mergeCell ref="Q155:S155"/>
    <mergeCell ref="T155:W155"/>
    <mergeCell ref="Q156:S156"/>
    <mergeCell ref="T156:U156"/>
    <mergeCell ref="V156:W156"/>
    <mergeCell ref="Q157:S157"/>
    <mergeCell ref="T157:U157"/>
    <mergeCell ref="V157:W157"/>
    <mergeCell ref="P151:R151"/>
    <mergeCell ref="S151:W151"/>
    <mergeCell ref="C152:D154"/>
    <mergeCell ref="P152:R152"/>
    <mergeCell ref="S152:W152"/>
    <mergeCell ref="P153:R153"/>
    <mergeCell ref="S153:W153"/>
    <mergeCell ref="P154:R154"/>
    <mergeCell ref="S154:W154"/>
    <mergeCell ref="P148:R148"/>
    <mergeCell ref="S148:W148"/>
    <mergeCell ref="P149:R149"/>
    <mergeCell ref="S149:W149"/>
    <mergeCell ref="P150:R150"/>
    <mergeCell ref="S150:W150"/>
    <mergeCell ref="C145:D147"/>
    <mergeCell ref="P145:P146"/>
    <mergeCell ref="Q145:S146"/>
    <mergeCell ref="T145:T146"/>
    <mergeCell ref="U145:W146"/>
    <mergeCell ref="P147:R147"/>
    <mergeCell ref="S147:W147"/>
    <mergeCell ref="B142:I142"/>
    <mergeCell ref="J142:M142"/>
    <mergeCell ref="N142:S142"/>
    <mergeCell ref="T142:U142"/>
    <mergeCell ref="V142:W142"/>
    <mergeCell ref="B143:B144"/>
    <mergeCell ref="P143:S143"/>
    <mergeCell ref="T143:W143"/>
    <mergeCell ref="Q144:S144"/>
    <mergeCell ref="U144:W144"/>
    <mergeCell ref="B140:D140"/>
    <mergeCell ref="E140:F140"/>
    <mergeCell ref="G140:N140"/>
    <mergeCell ref="O140:R140"/>
    <mergeCell ref="S140:W140"/>
    <mergeCell ref="B141:I141"/>
    <mergeCell ref="J141:M141"/>
    <mergeCell ref="N141:S141"/>
    <mergeCell ref="T141:W141"/>
    <mergeCell ref="B138:D138"/>
    <mergeCell ref="E138:F138"/>
    <mergeCell ref="G138:N138"/>
    <mergeCell ref="O138:R138"/>
    <mergeCell ref="S138:W138"/>
    <mergeCell ref="B139:D139"/>
    <mergeCell ref="E139:F139"/>
    <mergeCell ref="G139:N139"/>
    <mergeCell ref="O139:R139"/>
    <mergeCell ref="S139:W139"/>
    <mergeCell ref="B136:D136"/>
    <mergeCell ref="E136:F136"/>
    <mergeCell ref="G136:N136"/>
    <mergeCell ref="O136:R136"/>
    <mergeCell ref="S136:W136"/>
    <mergeCell ref="B137:D137"/>
    <mergeCell ref="E137:F137"/>
    <mergeCell ref="G137:N137"/>
    <mergeCell ref="O137:R137"/>
    <mergeCell ref="S137:W137"/>
    <mergeCell ref="P131:S131"/>
    <mergeCell ref="T131:U131"/>
    <mergeCell ref="V131:W131"/>
    <mergeCell ref="B135:D135"/>
    <mergeCell ref="E135:F135"/>
    <mergeCell ref="G135:N135"/>
    <mergeCell ref="O135:R135"/>
    <mergeCell ref="S135:W135"/>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0:M130"/>
    <mergeCell ref="B128:O128"/>
    <mergeCell ref="B129:C129"/>
    <mergeCell ref="D129:E129"/>
    <mergeCell ref="F129:G129"/>
    <mergeCell ref="H129:I129"/>
    <mergeCell ref="J129:K129"/>
    <mergeCell ref="L129:M129"/>
    <mergeCell ref="N129:O129"/>
    <mergeCell ref="V123:W123"/>
    <mergeCell ref="P124:S124"/>
    <mergeCell ref="T124:W124"/>
    <mergeCell ref="P125:S125"/>
    <mergeCell ref="T125:W125"/>
    <mergeCell ref="P126:W130"/>
    <mergeCell ref="C121:D122"/>
    <mergeCell ref="P121:P123"/>
    <mergeCell ref="Q121:S121"/>
    <mergeCell ref="T121:U121"/>
    <mergeCell ref="V121:W121"/>
    <mergeCell ref="Q122:S122"/>
    <mergeCell ref="T122:U122"/>
    <mergeCell ref="V122:W122"/>
    <mergeCell ref="Q123:S123"/>
    <mergeCell ref="T123:U123"/>
    <mergeCell ref="P119:S119"/>
    <mergeCell ref="T119:U119"/>
    <mergeCell ref="V119:W119"/>
    <mergeCell ref="P120:S120"/>
    <mergeCell ref="T120:U120"/>
    <mergeCell ref="V120:W120"/>
    <mergeCell ref="P114:W114"/>
    <mergeCell ref="P115:S116"/>
    <mergeCell ref="T115:U116"/>
    <mergeCell ref="V115:W116"/>
    <mergeCell ref="P117:S118"/>
    <mergeCell ref="T117:U118"/>
    <mergeCell ref="V117:W118"/>
    <mergeCell ref="C111:D113"/>
    <mergeCell ref="P111:P113"/>
    <mergeCell ref="Q111:S111"/>
    <mergeCell ref="T111:W111"/>
    <mergeCell ref="Q112:S112"/>
    <mergeCell ref="T112:U112"/>
    <mergeCell ref="V112:W112"/>
    <mergeCell ref="Q113:S113"/>
    <mergeCell ref="T113:U113"/>
    <mergeCell ref="V113:W113"/>
    <mergeCell ref="P108:R108"/>
    <mergeCell ref="S108:W108"/>
    <mergeCell ref="P109:R109"/>
    <mergeCell ref="S109:W109"/>
    <mergeCell ref="P110:R110"/>
    <mergeCell ref="S110:W110"/>
    <mergeCell ref="P105:R105"/>
    <mergeCell ref="S105:W105"/>
    <mergeCell ref="P106:R106"/>
    <mergeCell ref="S106:W106"/>
    <mergeCell ref="P107:R107"/>
    <mergeCell ref="S107:W107"/>
    <mergeCell ref="P101:P102"/>
    <mergeCell ref="Q101:S102"/>
    <mergeCell ref="T101:T102"/>
    <mergeCell ref="U101:W102"/>
    <mergeCell ref="C102:D104"/>
    <mergeCell ref="P103:R103"/>
    <mergeCell ref="S103:W103"/>
    <mergeCell ref="P104:R104"/>
    <mergeCell ref="S104:W104"/>
    <mergeCell ref="B98:I98"/>
    <mergeCell ref="J98:M98"/>
    <mergeCell ref="N98:S98"/>
    <mergeCell ref="T98:U98"/>
    <mergeCell ref="V98:W98"/>
    <mergeCell ref="B99:B100"/>
    <mergeCell ref="P99:S99"/>
    <mergeCell ref="T99:W99"/>
    <mergeCell ref="Q100:S100"/>
    <mergeCell ref="U100:W100"/>
    <mergeCell ref="B96:D96"/>
    <mergeCell ref="E96:F96"/>
    <mergeCell ref="G96:N96"/>
    <mergeCell ref="O96:R96"/>
    <mergeCell ref="S96:W96"/>
    <mergeCell ref="B97:I97"/>
    <mergeCell ref="J97:M97"/>
    <mergeCell ref="N97:S97"/>
    <mergeCell ref="T97:W97"/>
    <mergeCell ref="B94:D94"/>
    <mergeCell ref="E94:F94"/>
    <mergeCell ref="G94:N94"/>
    <mergeCell ref="O94:R94"/>
    <mergeCell ref="S94:W94"/>
    <mergeCell ref="B95:D95"/>
    <mergeCell ref="E95:F95"/>
    <mergeCell ref="G95:N95"/>
    <mergeCell ref="O95:R95"/>
    <mergeCell ref="S95:W95"/>
    <mergeCell ref="B92:D92"/>
    <mergeCell ref="E92:F92"/>
    <mergeCell ref="G92:N92"/>
    <mergeCell ref="O92:R92"/>
    <mergeCell ref="S92:W92"/>
    <mergeCell ref="B93:D93"/>
    <mergeCell ref="E93:F93"/>
    <mergeCell ref="G93:N93"/>
    <mergeCell ref="O93:R93"/>
    <mergeCell ref="S93:W93"/>
    <mergeCell ref="N87:O87"/>
    <mergeCell ref="P87:S87"/>
    <mergeCell ref="T87:U87"/>
    <mergeCell ref="V87:W87"/>
    <mergeCell ref="B91:D91"/>
    <mergeCell ref="E91:F91"/>
    <mergeCell ref="G91:N91"/>
    <mergeCell ref="O91:R91"/>
    <mergeCell ref="S91:W91"/>
    <mergeCell ref="B87:C87"/>
    <mergeCell ref="D87:E87"/>
    <mergeCell ref="F87:G87"/>
    <mergeCell ref="H87:I87"/>
    <mergeCell ref="J87:K87"/>
    <mergeCell ref="L87:M87"/>
    <mergeCell ref="P80:S80"/>
    <mergeCell ref="T80:W80"/>
    <mergeCell ref="P81:S81"/>
    <mergeCell ref="T81:W81"/>
    <mergeCell ref="P82:W86"/>
    <mergeCell ref="B84:O84"/>
    <mergeCell ref="B85:C85"/>
    <mergeCell ref="D85:E85"/>
    <mergeCell ref="F85:G85"/>
    <mergeCell ref="H85:I85"/>
    <mergeCell ref="J85:K85"/>
    <mergeCell ref="L85:M85"/>
    <mergeCell ref="N85:O85"/>
    <mergeCell ref="B86:C86"/>
    <mergeCell ref="D86:E86"/>
    <mergeCell ref="F86:G86"/>
    <mergeCell ref="H86:I86"/>
    <mergeCell ref="J86:K86"/>
    <mergeCell ref="L86:M86"/>
    <mergeCell ref="N86:O86"/>
    <mergeCell ref="P77:P79"/>
    <mergeCell ref="Q77:S77"/>
    <mergeCell ref="T77:U77"/>
    <mergeCell ref="V77:W77"/>
    <mergeCell ref="Q78:S78"/>
    <mergeCell ref="T78:U78"/>
    <mergeCell ref="V78:W78"/>
    <mergeCell ref="Q79:S79"/>
    <mergeCell ref="T79:U79"/>
    <mergeCell ref="V79:W79"/>
    <mergeCell ref="C75:D76"/>
    <mergeCell ref="P75:S75"/>
    <mergeCell ref="T75:U75"/>
    <mergeCell ref="V75:W75"/>
    <mergeCell ref="P76:S76"/>
    <mergeCell ref="T76:U76"/>
    <mergeCell ref="V76:W76"/>
    <mergeCell ref="V69:W69"/>
    <mergeCell ref="P70:W70"/>
    <mergeCell ref="P71:S72"/>
    <mergeCell ref="T71:U72"/>
    <mergeCell ref="V71:W72"/>
    <mergeCell ref="P73:S74"/>
    <mergeCell ref="T73:U74"/>
    <mergeCell ref="V73:W74"/>
    <mergeCell ref="P66:R66"/>
    <mergeCell ref="S66:W66"/>
    <mergeCell ref="P67:P69"/>
    <mergeCell ref="Q67:S67"/>
    <mergeCell ref="T67:W67"/>
    <mergeCell ref="Q68:S68"/>
    <mergeCell ref="T68:U68"/>
    <mergeCell ref="V68:W68"/>
    <mergeCell ref="Q69:S69"/>
    <mergeCell ref="T69:U69"/>
    <mergeCell ref="P63:R63"/>
    <mergeCell ref="S63:W63"/>
    <mergeCell ref="P64:R64"/>
    <mergeCell ref="S64:W64"/>
    <mergeCell ref="P65:R65"/>
    <mergeCell ref="S65:W65"/>
    <mergeCell ref="P60:R60"/>
    <mergeCell ref="S60:W60"/>
    <mergeCell ref="C61:D62"/>
    <mergeCell ref="P61:R61"/>
    <mergeCell ref="S61:W61"/>
    <mergeCell ref="P62:R62"/>
    <mergeCell ref="S62:W62"/>
    <mergeCell ref="P57:P58"/>
    <mergeCell ref="Q57:S58"/>
    <mergeCell ref="T57:T58"/>
    <mergeCell ref="U57:W58"/>
    <mergeCell ref="P59:R59"/>
    <mergeCell ref="S59:W59"/>
    <mergeCell ref="B54:I54"/>
    <mergeCell ref="J54:M54"/>
    <mergeCell ref="N54:S54"/>
    <mergeCell ref="T54:U54"/>
    <mergeCell ref="V54:W54"/>
    <mergeCell ref="B55:B56"/>
    <mergeCell ref="P55:S55"/>
    <mergeCell ref="T55:W55"/>
    <mergeCell ref="Q56:S56"/>
    <mergeCell ref="U56:W56"/>
    <mergeCell ref="B52:D52"/>
    <mergeCell ref="E52:F52"/>
    <mergeCell ref="G52:N52"/>
    <mergeCell ref="O52:R52"/>
    <mergeCell ref="S52:W52"/>
    <mergeCell ref="B53:I53"/>
    <mergeCell ref="J53:M53"/>
    <mergeCell ref="N53:S53"/>
    <mergeCell ref="T53:W53"/>
    <mergeCell ref="B50:D50"/>
    <mergeCell ref="E50:F50"/>
    <mergeCell ref="G50:N50"/>
    <mergeCell ref="O50:R50"/>
    <mergeCell ref="S50:W50"/>
    <mergeCell ref="B51:D51"/>
    <mergeCell ref="E51:F51"/>
    <mergeCell ref="G51:N51"/>
    <mergeCell ref="O51:R51"/>
    <mergeCell ref="S51:W51"/>
    <mergeCell ref="B48:D48"/>
    <mergeCell ref="E48:F48"/>
    <mergeCell ref="G48:N48"/>
    <mergeCell ref="O48:R48"/>
    <mergeCell ref="S48:W48"/>
    <mergeCell ref="B49:D49"/>
    <mergeCell ref="E49:F49"/>
    <mergeCell ref="G49:N49"/>
    <mergeCell ref="O49:R49"/>
    <mergeCell ref="S49:W49"/>
    <mergeCell ref="N43:O43"/>
    <mergeCell ref="P43:S43"/>
    <mergeCell ref="T43:U43"/>
    <mergeCell ref="V43:W43"/>
    <mergeCell ref="B47:D47"/>
    <mergeCell ref="E47:F47"/>
    <mergeCell ref="G47:N47"/>
    <mergeCell ref="O47:R47"/>
    <mergeCell ref="S47:W47"/>
    <mergeCell ref="B43:C43"/>
    <mergeCell ref="D43:E43"/>
    <mergeCell ref="F43:G43"/>
    <mergeCell ref="H43:I43"/>
    <mergeCell ref="J43:K43"/>
    <mergeCell ref="L43:M43"/>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P21:R21"/>
    <mergeCell ref="S21:W21"/>
    <mergeCell ref="P22:R22"/>
    <mergeCell ref="S22:W22"/>
    <mergeCell ref="G23:H24"/>
    <mergeCell ref="P23:P25"/>
    <mergeCell ref="Q23:S23"/>
    <mergeCell ref="T23:W23"/>
    <mergeCell ref="Q24:S24"/>
    <mergeCell ref="T24:U24"/>
    <mergeCell ref="P18:R18"/>
    <mergeCell ref="S18:W18"/>
    <mergeCell ref="P19:R19"/>
    <mergeCell ref="S19:W19"/>
    <mergeCell ref="P20:R20"/>
    <mergeCell ref="S20:W20"/>
    <mergeCell ref="P15:R15"/>
    <mergeCell ref="S15:W15"/>
    <mergeCell ref="P16:R16"/>
    <mergeCell ref="S16:W16"/>
    <mergeCell ref="P17:R17"/>
    <mergeCell ref="S17:W17"/>
    <mergeCell ref="B11:B12"/>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9"/>
  <printOptions horizontalCentered="1" verticalCentered="1"/>
  <pageMargins left="0.19685039370078741" right="0.11811023622047245" top="0.39370078740157483" bottom="0.39370078740157483" header="0.31496062992125984" footer="0.31496062992125984"/>
  <pageSetup paperSize="9" scale="109" orientation="portrait" r:id="rId1"/>
  <rowBreaks count="3" manualBreakCount="3">
    <brk id="44" max="16383" man="1"/>
    <brk id="88" max="16383" man="1"/>
    <brk id="13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BFFE9-B83D-40B0-9540-2C90098FDF77}">
  <sheetPr codeName="Sheet18"/>
  <dimension ref="A1:AU4"/>
  <sheetViews>
    <sheetView workbookViewId="0">
      <selection activeCell="U4" sqref="U4"/>
    </sheetView>
  </sheetViews>
  <sheetFormatPr defaultRowHeight="13.5"/>
  <sheetData>
    <row r="1" spans="1:47">
      <c r="G1">
        <v>1</v>
      </c>
      <c r="H1">
        <v>2</v>
      </c>
      <c r="I1">
        <v>3</v>
      </c>
      <c r="J1">
        <v>4</v>
      </c>
      <c r="K1">
        <v>5</v>
      </c>
      <c r="L1">
        <v>6</v>
      </c>
      <c r="M1">
        <v>7</v>
      </c>
      <c r="N1">
        <v>8</v>
      </c>
      <c r="O1">
        <v>9</v>
      </c>
      <c r="P1">
        <v>10</v>
      </c>
      <c r="Q1">
        <v>11</v>
      </c>
      <c r="R1">
        <v>12</v>
      </c>
      <c r="S1">
        <v>999</v>
      </c>
      <c r="T1">
        <v>13</v>
      </c>
      <c r="U1">
        <v>14</v>
      </c>
      <c r="V1">
        <v>99</v>
      </c>
      <c r="W1">
        <v>15</v>
      </c>
      <c r="X1">
        <v>16</v>
      </c>
      <c r="Y1">
        <v>17</v>
      </c>
      <c r="Z1">
        <v>18</v>
      </c>
      <c r="AA1">
        <v>19</v>
      </c>
      <c r="AB1">
        <v>20</v>
      </c>
      <c r="AC1">
        <v>21</v>
      </c>
      <c r="AD1">
        <v>22</v>
      </c>
      <c r="AE1">
        <v>23</v>
      </c>
      <c r="AF1">
        <v>24</v>
      </c>
      <c r="AG1">
        <v>25</v>
      </c>
      <c r="AH1">
        <v>26</v>
      </c>
      <c r="AI1">
        <v>27</v>
      </c>
      <c r="AJ1">
        <v>28</v>
      </c>
      <c r="AK1">
        <v>29</v>
      </c>
      <c r="AL1">
        <v>30</v>
      </c>
      <c r="AM1">
        <v>31</v>
      </c>
      <c r="AN1">
        <v>32</v>
      </c>
      <c r="AO1">
        <v>33</v>
      </c>
      <c r="AP1">
        <v>34</v>
      </c>
      <c r="AQ1">
        <v>35</v>
      </c>
      <c r="AR1">
        <v>36</v>
      </c>
      <c r="AS1">
        <v>37</v>
      </c>
    </row>
    <row r="2" spans="1:47">
      <c r="B2" t="s">
        <v>72</v>
      </c>
      <c r="C2" t="s">
        <v>73</v>
      </c>
      <c r="D2" t="s">
        <v>74</v>
      </c>
      <c r="E2" t="s">
        <v>1416</v>
      </c>
      <c r="F2" t="s">
        <v>76</v>
      </c>
      <c r="G2" t="s">
        <v>77</v>
      </c>
      <c r="H2" t="s">
        <v>1417</v>
      </c>
      <c r="I2" t="s">
        <v>79</v>
      </c>
      <c r="J2" t="s">
        <v>1418</v>
      </c>
      <c r="K2" t="s">
        <v>81</v>
      </c>
      <c r="L2" t="s">
        <v>82</v>
      </c>
      <c r="M2" t="s">
        <v>83</v>
      </c>
      <c r="N2" t="s">
        <v>84</v>
      </c>
      <c r="O2" t="s">
        <v>859</v>
      </c>
      <c r="P2" t="s">
        <v>86</v>
      </c>
      <c r="Q2" t="s">
        <v>87</v>
      </c>
      <c r="R2" t="s">
        <v>88</v>
      </c>
      <c r="T2" t="s">
        <v>89</v>
      </c>
      <c r="U2" t="s">
        <v>90</v>
      </c>
      <c r="V2" t="s">
        <v>91</v>
      </c>
      <c r="W2" t="s">
        <v>748</v>
      </c>
      <c r="X2" t="s">
        <v>92</v>
      </c>
      <c r="Y2" t="s">
        <v>93</v>
      </c>
      <c r="Z2" t="s">
        <v>94</v>
      </c>
      <c r="AA2" t="s">
        <v>95</v>
      </c>
      <c r="AB2" t="s">
        <v>96</v>
      </c>
      <c r="AC2" t="s">
        <v>97</v>
      </c>
      <c r="AD2" t="s">
        <v>98</v>
      </c>
      <c r="AE2" t="s">
        <v>99</v>
      </c>
      <c r="AF2" t="s">
        <v>100</v>
      </c>
      <c r="AG2" t="s">
        <v>101</v>
      </c>
      <c r="AH2" t="s">
        <v>102</v>
      </c>
      <c r="AI2" t="s">
        <v>103</v>
      </c>
      <c r="AJ2" t="s">
        <v>104</v>
      </c>
      <c r="AK2" t="s">
        <v>105</v>
      </c>
      <c r="AL2" t="s">
        <v>106</v>
      </c>
      <c r="AM2" t="s">
        <v>107</v>
      </c>
      <c r="AN2" t="s">
        <v>1100</v>
      </c>
      <c r="AO2" t="s">
        <v>109</v>
      </c>
      <c r="AP2" t="s">
        <v>110</v>
      </c>
      <c r="AQ2" t="s">
        <v>1419</v>
      </c>
      <c r="AR2" t="s">
        <v>111</v>
      </c>
      <c r="AS2" t="s">
        <v>112</v>
      </c>
      <c r="AT2" t="s">
        <v>668</v>
      </c>
      <c r="AU2" t="s">
        <v>669</v>
      </c>
    </row>
    <row r="3" spans="1:47">
      <c r="A3" t="s">
        <v>1402</v>
      </c>
      <c r="J3">
        <v>4</v>
      </c>
      <c r="M3">
        <v>7</v>
      </c>
      <c r="P3">
        <v>10</v>
      </c>
      <c r="U3">
        <v>14</v>
      </c>
      <c r="W3">
        <v>99</v>
      </c>
      <c r="X3">
        <v>15</v>
      </c>
    </row>
    <row r="4" spans="1:47">
      <c r="A4" t="s">
        <v>1484</v>
      </c>
      <c r="J4">
        <v>4</v>
      </c>
      <c r="M4">
        <v>7</v>
      </c>
      <c r="T4">
        <v>14</v>
      </c>
      <c r="V4">
        <v>99</v>
      </c>
      <c r="W4">
        <v>15</v>
      </c>
    </row>
  </sheetData>
  <phoneticPr fontId="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pageSetUpPr fitToPage="1"/>
  </sheetPr>
  <dimension ref="B1:AW6850"/>
  <sheetViews>
    <sheetView view="pageBreakPreview" zoomScale="60" zoomScaleNormal="70" workbookViewId="0">
      <selection activeCell="AQ94" sqref="AQ94"/>
    </sheetView>
  </sheetViews>
  <sheetFormatPr defaultColWidth="9" defaultRowHeight="13.5"/>
  <cols>
    <col min="1" max="1" width="2" style="44" customWidth="1"/>
    <col min="2" max="2" width="5.125" style="44" customWidth="1"/>
    <col min="3" max="3" width="5.625" style="44" customWidth="1"/>
    <col min="4" max="4" width="9.625" style="44" bestFit="1" customWidth="1"/>
    <col min="5" max="5" width="3.25" style="44" customWidth="1"/>
    <col min="6" max="6" width="10.875" style="44" bestFit="1" customWidth="1"/>
    <col min="7" max="7" width="5.75" style="44" customWidth="1"/>
    <col min="8" max="8" width="5.625" style="44" customWidth="1"/>
    <col min="9" max="9" width="35" style="44" customWidth="1"/>
    <col min="10" max="10" width="9.625" style="461" customWidth="1"/>
    <col min="11" max="11" width="5.625" style="44" customWidth="1"/>
    <col min="12" max="12" width="8" style="44" customWidth="1"/>
    <col min="13" max="13" width="8.25" style="44" bestFit="1" customWidth="1"/>
    <col min="14" max="14" width="8.125" style="44" customWidth="1"/>
    <col min="15" max="15" width="7.625" style="44" bestFit="1" customWidth="1"/>
    <col min="16" max="16" width="8.5" style="44" customWidth="1"/>
    <col min="17" max="17" width="8.625" style="44" customWidth="1"/>
    <col min="18" max="18" width="5.375" style="44" customWidth="1"/>
    <col min="19" max="19" width="8.625" style="44" customWidth="1"/>
    <col min="20" max="20" width="5.5" style="44" customWidth="1"/>
    <col min="21" max="22" width="8.5" style="44" customWidth="1"/>
    <col min="23" max="24" width="16.5" style="44" customWidth="1"/>
    <col min="25" max="25" width="5.125" style="44" customWidth="1"/>
    <col min="26" max="27" width="6.125" style="44" customWidth="1"/>
    <col min="28" max="29" width="6.75" style="44" customWidth="1"/>
    <col min="30" max="30" width="11.125" style="44" customWidth="1"/>
    <col min="31" max="31" width="5.25" style="44" customWidth="1"/>
    <col min="32" max="32" width="6.125" style="44" customWidth="1"/>
    <col min="33" max="33" width="5.625" style="44" customWidth="1"/>
    <col min="34" max="34" width="5.25" style="44" customWidth="1"/>
    <col min="35" max="35" width="5.75" style="44" customWidth="1"/>
    <col min="36" max="37" width="9" style="44"/>
    <col min="38" max="38" width="9.75" style="44" customWidth="1"/>
    <col min="39" max="39" width="15.5" style="44" customWidth="1"/>
    <col min="40" max="40" width="6.125" style="44" customWidth="1"/>
    <col min="41" max="41" width="6.625" style="44" customWidth="1"/>
    <col min="42" max="16384" width="9" style="44"/>
  </cols>
  <sheetData>
    <row r="1" spans="2:49" ht="17.25">
      <c r="C1" s="44" t="s">
        <v>150</v>
      </c>
      <c r="W1" s="316"/>
      <c r="AF1" s="45"/>
      <c r="AG1" s="886">
        <v>2026</v>
      </c>
      <c r="AH1" s="886"/>
      <c r="AI1" s="45" t="s">
        <v>1390</v>
      </c>
      <c r="AJ1" s="45"/>
      <c r="AK1" s="45">
        <v>5</v>
      </c>
      <c r="AL1" s="605" t="s">
        <v>1391</v>
      </c>
      <c r="AM1" s="45">
        <v>20</v>
      </c>
      <c r="AN1" s="45" t="s">
        <v>1392</v>
      </c>
      <c r="AO1" s="320"/>
    </row>
    <row r="2" spans="2:49" ht="17.25">
      <c r="AL2" s="46"/>
      <c r="AM2" s="46"/>
      <c r="AN2" s="46" t="s">
        <v>151</v>
      </c>
      <c r="AO2"/>
      <c r="AP2"/>
      <c r="AR2" s="910" t="s">
        <v>820</v>
      </c>
      <c r="AS2" s="910"/>
      <c r="AT2" s="910" t="s">
        <v>821</v>
      </c>
      <c r="AU2" s="910"/>
      <c r="AV2" s="910" t="s">
        <v>822</v>
      </c>
      <c r="AW2" s="910"/>
    </row>
    <row r="3" spans="2:49" ht="42">
      <c r="K3" s="47" t="s">
        <v>152</v>
      </c>
      <c r="X3" s="603"/>
      <c r="Y3" s="618"/>
      <c r="Z3" s="606" t="s">
        <v>153</v>
      </c>
      <c r="AA3" s="899" t="s">
        <v>1735</v>
      </c>
      <c r="AB3" s="899"/>
      <c r="AC3" s="899"/>
      <c r="AD3" s="900"/>
      <c r="AE3" s="277"/>
      <c r="AF3" s="606" t="s">
        <v>722</v>
      </c>
      <c r="AG3" s="899" t="s">
        <v>2002</v>
      </c>
      <c r="AH3" s="899"/>
      <c r="AI3" s="899"/>
      <c r="AJ3" s="900"/>
      <c r="AK3" s="607" t="s">
        <v>154</v>
      </c>
      <c r="AL3" s="897" t="s">
        <v>674</v>
      </c>
      <c r="AM3" s="897"/>
      <c r="AN3" s="898"/>
      <c r="AP3"/>
      <c r="AR3" s="911" t="s">
        <v>1399</v>
      </c>
      <c r="AS3" s="911"/>
      <c r="AT3" s="911" t="s">
        <v>823</v>
      </c>
      <c r="AU3" s="911"/>
      <c r="AV3" s="911" t="s">
        <v>1736</v>
      </c>
      <c r="AW3" s="911"/>
    </row>
    <row r="4" spans="2:49">
      <c r="AO4"/>
      <c r="AP4"/>
    </row>
    <row r="5" spans="2:49">
      <c r="AI5" s="604"/>
      <c r="AJ5" s="604"/>
      <c r="AK5" s="604"/>
      <c r="AL5" s="604"/>
      <c r="AM5" s="604"/>
      <c r="AO5"/>
      <c r="AP5"/>
    </row>
    <row r="6" spans="2:49" s="240" customFormat="1">
      <c r="C6" s="240">
        <v>2</v>
      </c>
      <c r="D6" s="240">
        <v>3</v>
      </c>
      <c r="E6" s="240">
        <v>4</v>
      </c>
      <c r="F6" s="240">
        <v>5</v>
      </c>
      <c r="G6" s="240">
        <v>6</v>
      </c>
      <c r="H6" s="240">
        <v>7</v>
      </c>
      <c r="I6" s="240">
        <v>8</v>
      </c>
      <c r="J6" s="616">
        <v>9</v>
      </c>
      <c r="K6" s="240">
        <v>10</v>
      </c>
      <c r="L6" s="240">
        <v>11</v>
      </c>
      <c r="M6" s="240">
        <v>12</v>
      </c>
      <c r="O6" s="240">
        <v>13</v>
      </c>
      <c r="P6" s="240">
        <v>14</v>
      </c>
      <c r="Q6" s="240">
        <v>15</v>
      </c>
      <c r="R6" s="240">
        <v>16</v>
      </c>
      <c r="S6" s="240">
        <v>17</v>
      </c>
      <c r="T6" s="240">
        <v>18</v>
      </c>
      <c r="U6" s="240">
        <v>19</v>
      </c>
      <c r="V6" s="240">
        <v>20</v>
      </c>
      <c r="W6" s="240">
        <v>21</v>
      </c>
      <c r="X6" s="240">
        <v>22</v>
      </c>
      <c r="Z6" s="240">
        <v>23</v>
      </c>
      <c r="AA6" s="240">
        <v>24</v>
      </c>
      <c r="AB6" s="240">
        <v>25</v>
      </c>
      <c r="AC6" s="240">
        <v>26</v>
      </c>
      <c r="AD6" s="240">
        <v>27</v>
      </c>
      <c r="AE6" s="240">
        <v>28</v>
      </c>
      <c r="AF6" s="240">
        <v>29</v>
      </c>
      <c r="AG6" s="240">
        <v>30</v>
      </c>
      <c r="AH6" s="240">
        <v>31</v>
      </c>
      <c r="AI6" s="240">
        <v>32</v>
      </c>
      <c r="AJ6" s="617">
        <v>33</v>
      </c>
      <c r="AK6" s="617"/>
      <c r="AL6" s="617"/>
      <c r="AM6" s="617"/>
      <c r="AN6" s="617"/>
      <c r="AO6" s="240">
        <v>35</v>
      </c>
      <c r="AP6"/>
    </row>
    <row r="7" spans="2:49" ht="63" customHeight="1">
      <c r="B7" s="48" t="s">
        <v>155</v>
      </c>
      <c r="C7" s="49" t="s">
        <v>78</v>
      </c>
      <c r="D7" s="49" t="s">
        <v>156</v>
      </c>
      <c r="E7" s="50" t="s">
        <v>422</v>
      </c>
      <c r="F7" s="51" t="s">
        <v>81</v>
      </c>
      <c r="G7" s="50" t="s">
        <v>82</v>
      </c>
      <c r="H7" s="50" t="s">
        <v>83</v>
      </c>
      <c r="I7" s="52" t="s">
        <v>84</v>
      </c>
      <c r="J7" s="462" t="s">
        <v>157</v>
      </c>
      <c r="K7" s="51" t="s">
        <v>423</v>
      </c>
      <c r="L7" s="53" t="s">
        <v>87</v>
      </c>
      <c r="M7" s="54" t="s">
        <v>88</v>
      </c>
      <c r="N7" s="54" t="s">
        <v>1415</v>
      </c>
      <c r="O7" s="54" t="s">
        <v>89</v>
      </c>
      <c r="P7" s="54" t="s">
        <v>90</v>
      </c>
      <c r="Q7" s="54" t="s">
        <v>91</v>
      </c>
      <c r="R7" s="54" t="s">
        <v>92</v>
      </c>
      <c r="S7" s="54" t="s">
        <v>93</v>
      </c>
      <c r="T7" s="54" t="s">
        <v>94</v>
      </c>
      <c r="U7" s="54" t="s">
        <v>95</v>
      </c>
      <c r="V7" s="54" t="s">
        <v>96</v>
      </c>
      <c r="W7" s="55" t="s">
        <v>97</v>
      </c>
      <c r="X7" s="53" t="s">
        <v>98</v>
      </c>
      <c r="Y7" s="602" t="s">
        <v>1386</v>
      </c>
      <c r="Z7" s="53" t="s">
        <v>99</v>
      </c>
      <c r="AA7" s="53" t="s">
        <v>100</v>
      </c>
      <c r="AB7" s="53" t="s">
        <v>101</v>
      </c>
      <c r="AC7" s="53" t="s">
        <v>102</v>
      </c>
      <c r="AD7" s="53" t="s">
        <v>103</v>
      </c>
      <c r="AE7" s="53" t="s">
        <v>104</v>
      </c>
      <c r="AF7" s="53" t="s">
        <v>105</v>
      </c>
      <c r="AG7" s="53" t="s">
        <v>106</v>
      </c>
      <c r="AH7" s="56" t="s">
        <v>158</v>
      </c>
      <c r="AI7" s="57" t="s">
        <v>159</v>
      </c>
      <c r="AJ7" s="887" t="s">
        <v>160</v>
      </c>
      <c r="AK7" s="888"/>
      <c r="AL7" s="888"/>
      <c r="AM7" s="888"/>
      <c r="AN7" s="888"/>
      <c r="AO7" s="55" t="s">
        <v>792</v>
      </c>
      <c r="AP7"/>
      <c r="AQ7"/>
      <c r="AR7"/>
    </row>
    <row r="8" spans="2:49">
      <c r="B8" s="48">
        <v>1</v>
      </c>
      <c r="C8" s="32" t="s">
        <v>441</v>
      </c>
      <c r="D8" s="33"/>
      <c r="E8" s="32"/>
      <c r="F8" s="9"/>
      <c r="G8" s="10"/>
      <c r="H8" s="10"/>
      <c r="I8" s="222"/>
      <c r="J8" s="312"/>
      <c r="K8" s="9"/>
      <c r="L8" s="34"/>
      <c r="M8" s="35"/>
      <c r="N8" s="35"/>
      <c r="O8" s="36"/>
      <c r="P8" s="35"/>
      <c r="Q8" s="35"/>
      <c r="R8" s="9"/>
      <c r="S8" s="35"/>
      <c r="T8" s="9"/>
      <c r="U8" s="35"/>
      <c r="V8" s="35"/>
      <c r="W8" s="37"/>
      <c r="X8" s="37"/>
      <c r="Y8" s="37"/>
      <c r="Z8" s="38"/>
      <c r="AA8" s="39"/>
      <c r="AB8" s="39">
        <v>0.28125</v>
      </c>
      <c r="AC8" s="38">
        <v>0.31944444444444442</v>
      </c>
      <c r="AD8" s="9" t="s">
        <v>533</v>
      </c>
      <c r="AE8" s="32"/>
      <c r="AF8" s="32"/>
      <c r="AG8" s="32"/>
      <c r="AH8" s="40"/>
      <c r="AI8" s="43"/>
      <c r="AJ8" s="901"/>
      <c r="AK8" s="902"/>
      <c r="AL8" s="902"/>
      <c r="AM8" s="902"/>
      <c r="AN8" s="903"/>
      <c r="AO8" s="386"/>
      <c r="AP8"/>
      <c r="AQ8"/>
    </row>
    <row r="9" spans="2:49" ht="13.5" customHeight="1">
      <c r="B9" s="48">
        <v>2</v>
      </c>
      <c r="C9" s="32" t="s">
        <v>441</v>
      </c>
      <c r="D9" s="33" t="s">
        <v>1446</v>
      </c>
      <c r="E9" s="32" t="s">
        <v>1580</v>
      </c>
      <c r="F9" s="9"/>
      <c r="G9" s="10"/>
      <c r="H9" s="10"/>
      <c r="I9" s="222"/>
      <c r="J9" s="312"/>
      <c r="K9" s="9">
        <v>12</v>
      </c>
      <c r="L9" s="34" t="s">
        <v>566</v>
      </c>
      <c r="M9" s="35">
        <v>1040</v>
      </c>
      <c r="N9" s="35"/>
      <c r="O9" s="36" t="s">
        <v>1445</v>
      </c>
      <c r="P9" s="35">
        <v>1040</v>
      </c>
      <c r="Q9" s="35"/>
      <c r="R9" s="9">
        <v>1</v>
      </c>
      <c r="S9" s="35">
        <v>200</v>
      </c>
      <c r="T9" s="9">
        <v>1</v>
      </c>
      <c r="U9" s="35">
        <v>200</v>
      </c>
      <c r="V9" s="35"/>
      <c r="W9" s="37"/>
      <c r="X9" s="37"/>
      <c r="Y9" s="37"/>
      <c r="Z9" s="38"/>
      <c r="AA9" s="39"/>
      <c r="AB9" s="39"/>
      <c r="AC9" s="38"/>
      <c r="AD9" s="9"/>
      <c r="AE9" s="32"/>
      <c r="AF9" s="32"/>
      <c r="AG9" s="32"/>
      <c r="AH9" s="40"/>
      <c r="AI9" s="43"/>
      <c r="AJ9" s="901"/>
      <c r="AK9" s="902"/>
      <c r="AL9" s="902"/>
      <c r="AM9" s="902"/>
      <c r="AN9" s="903"/>
      <c r="AO9" s="386"/>
      <c r="AP9"/>
      <c r="AQ9"/>
      <c r="AR9" s="240"/>
      <c r="AS9" s="240"/>
      <c r="AT9" s="240"/>
      <c r="AU9" s="240"/>
      <c r="AV9" s="240"/>
      <c r="AW9" s="240"/>
    </row>
    <row r="10" spans="2:49">
      <c r="B10" s="48">
        <v>3</v>
      </c>
      <c r="C10" s="32" t="s">
        <v>441</v>
      </c>
      <c r="D10" s="33" t="s">
        <v>1514</v>
      </c>
      <c r="E10" s="32" t="s">
        <v>1580</v>
      </c>
      <c r="F10" s="9" t="s">
        <v>1727</v>
      </c>
      <c r="G10" s="10">
        <v>3</v>
      </c>
      <c r="H10" s="10">
        <v>4</v>
      </c>
      <c r="I10" s="222" t="s">
        <v>2099</v>
      </c>
      <c r="J10" s="312" t="s">
        <v>1539</v>
      </c>
      <c r="K10" s="9">
        <v>25</v>
      </c>
      <c r="L10" s="34" t="s">
        <v>2103</v>
      </c>
      <c r="M10" s="35">
        <v>1040</v>
      </c>
      <c r="N10" s="35">
        <v>1023</v>
      </c>
      <c r="O10" s="36">
        <v>8000</v>
      </c>
      <c r="P10" s="35">
        <v>1040</v>
      </c>
      <c r="Q10" s="35">
        <v>1023</v>
      </c>
      <c r="R10" s="9">
        <v>1</v>
      </c>
      <c r="S10" s="35">
        <v>8000</v>
      </c>
      <c r="T10" s="9">
        <v>1</v>
      </c>
      <c r="U10" s="35">
        <v>8000</v>
      </c>
      <c r="V10" s="35">
        <v>7750</v>
      </c>
      <c r="W10" s="37" t="s">
        <v>2167</v>
      </c>
      <c r="X10" s="37">
        <v>60520416012</v>
      </c>
      <c r="Y10" s="37"/>
      <c r="Z10" s="38">
        <v>0.31944444444444442</v>
      </c>
      <c r="AA10" s="39">
        <v>0.3576388888888889</v>
      </c>
      <c r="AB10" s="39">
        <v>0.3576388888888889</v>
      </c>
      <c r="AC10" s="38">
        <v>0.36458333333333331</v>
      </c>
      <c r="AD10" s="9" t="s">
        <v>533</v>
      </c>
      <c r="AE10" s="32"/>
      <c r="AF10" s="32" t="s">
        <v>683</v>
      </c>
      <c r="AG10" s="32" t="s">
        <v>2132</v>
      </c>
      <c r="AH10" s="40" t="s">
        <v>460</v>
      </c>
      <c r="AI10" s="43">
        <v>1</v>
      </c>
      <c r="AJ10" s="901" t="s">
        <v>2168</v>
      </c>
      <c r="AK10" s="902"/>
      <c r="AL10" s="902"/>
      <c r="AM10" s="902"/>
      <c r="AN10" s="903"/>
      <c r="AO10" s="386" t="s">
        <v>2178</v>
      </c>
      <c r="AP10"/>
      <c r="AQ10"/>
      <c r="AR10"/>
      <c r="AS10"/>
    </row>
    <row r="11" spans="2:49">
      <c r="B11" s="48">
        <v>4</v>
      </c>
      <c r="C11" s="58" t="s">
        <v>441</v>
      </c>
      <c r="D11" s="33" t="s">
        <v>565</v>
      </c>
      <c r="E11" s="32" t="s">
        <v>1580</v>
      </c>
      <c r="F11" s="9"/>
      <c r="G11" s="10"/>
      <c r="H11" s="10"/>
      <c r="I11" s="10"/>
      <c r="J11" s="312"/>
      <c r="K11" s="9">
        <v>25</v>
      </c>
      <c r="L11" s="34" t="s">
        <v>566</v>
      </c>
      <c r="M11" s="35">
        <v>1040</v>
      </c>
      <c r="N11" s="35"/>
      <c r="O11" s="36" t="s">
        <v>1445</v>
      </c>
      <c r="P11" s="36">
        <v>1040</v>
      </c>
      <c r="Q11" s="35"/>
      <c r="R11" s="9">
        <v>1</v>
      </c>
      <c r="S11" s="36"/>
      <c r="T11" s="9">
        <v>1</v>
      </c>
      <c r="U11" s="36">
        <v>350</v>
      </c>
      <c r="V11" s="35">
        <v>8550</v>
      </c>
      <c r="W11" s="37" t="s">
        <v>2097</v>
      </c>
      <c r="X11" s="37">
        <v>60520416012</v>
      </c>
      <c r="Y11" s="37"/>
      <c r="Z11" s="38">
        <v>0.36458333333333331</v>
      </c>
      <c r="AA11" s="39">
        <v>0.36805555555555558</v>
      </c>
      <c r="AB11" s="39"/>
      <c r="AC11" s="38"/>
      <c r="AD11" s="9"/>
      <c r="AE11" s="32"/>
      <c r="AF11" s="32" t="s">
        <v>683</v>
      </c>
      <c r="AG11" s="32" t="s">
        <v>2132</v>
      </c>
      <c r="AH11" s="40" t="s">
        <v>460</v>
      </c>
      <c r="AI11" s="168">
        <v>1</v>
      </c>
      <c r="AJ11" s="901"/>
      <c r="AK11" s="902"/>
      <c r="AL11" s="902"/>
      <c r="AM11" s="902"/>
      <c r="AN11" s="903"/>
      <c r="AO11" s="386"/>
      <c r="AP11"/>
      <c r="AQ11"/>
      <c r="AR11"/>
      <c r="AS11"/>
    </row>
    <row r="12" spans="2:49">
      <c r="B12" s="48">
        <v>5</v>
      </c>
      <c r="C12" s="58" t="s">
        <v>441</v>
      </c>
      <c r="D12" s="59"/>
      <c r="E12" s="32"/>
      <c r="F12" s="9"/>
      <c r="G12" s="10"/>
      <c r="H12" s="10"/>
      <c r="I12" s="10"/>
      <c r="J12" s="312"/>
      <c r="K12" s="9"/>
      <c r="L12" s="34"/>
      <c r="M12" s="35"/>
      <c r="N12" s="35"/>
      <c r="O12" s="36"/>
      <c r="P12" s="35"/>
      <c r="Q12" s="35"/>
      <c r="R12" s="9"/>
      <c r="S12" s="35"/>
      <c r="T12" s="9"/>
      <c r="U12" s="35"/>
      <c r="V12" s="35"/>
      <c r="W12" s="37"/>
      <c r="X12" s="37"/>
      <c r="Y12" s="37"/>
      <c r="Z12" s="38"/>
      <c r="AA12" s="39"/>
      <c r="AB12" s="39">
        <v>0.36805555555555558</v>
      </c>
      <c r="AC12" s="38">
        <v>0.40972222222222221</v>
      </c>
      <c r="AD12" s="9" t="s">
        <v>533</v>
      </c>
      <c r="AE12" s="32"/>
      <c r="AF12" s="32"/>
      <c r="AG12" s="32"/>
      <c r="AH12" s="40"/>
      <c r="AI12" s="168"/>
      <c r="AJ12" s="901"/>
      <c r="AK12" s="902"/>
      <c r="AL12" s="902"/>
      <c r="AM12" s="902"/>
      <c r="AN12" s="903"/>
      <c r="AO12" s="386"/>
      <c r="AP12"/>
      <c r="AQ12"/>
      <c r="AR12"/>
      <c r="AS12"/>
    </row>
    <row r="13" spans="2:49">
      <c r="B13" s="48">
        <v>6</v>
      </c>
      <c r="C13" s="58" t="s">
        <v>441</v>
      </c>
      <c r="D13" s="33" t="s">
        <v>828</v>
      </c>
      <c r="E13" s="32"/>
      <c r="F13" s="9" t="s">
        <v>1727</v>
      </c>
      <c r="G13" s="10">
        <v>1</v>
      </c>
      <c r="H13" s="9">
        <v>4</v>
      </c>
      <c r="I13" s="10" t="s">
        <v>2101</v>
      </c>
      <c r="J13" s="312" t="s">
        <v>1539</v>
      </c>
      <c r="K13" s="9">
        <v>50</v>
      </c>
      <c r="L13" s="170" t="s">
        <v>223</v>
      </c>
      <c r="M13" s="35">
        <v>1000</v>
      </c>
      <c r="N13" s="35">
        <v>1000</v>
      </c>
      <c r="O13" s="171">
        <v>2480</v>
      </c>
      <c r="P13" s="171">
        <v>1001</v>
      </c>
      <c r="Q13" s="35">
        <v>1001</v>
      </c>
      <c r="R13" s="9">
        <v>1</v>
      </c>
      <c r="S13" s="171">
        <v>6000</v>
      </c>
      <c r="T13" s="9">
        <v>1</v>
      </c>
      <c r="U13" s="171">
        <v>1450</v>
      </c>
      <c r="V13" s="35">
        <v>1420</v>
      </c>
      <c r="W13" s="172" t="s">
        <v>2169</v>
      </c>
      <c r="X13" s="172" t="s">
        <v>2170</v>
      </c>
      <c r="Y13" s="172"/>
      <c r="Z13" s="38">
        <v>0.40972222222222221</v>
      </c>
      <c r="AA13" s="39">
        <v>0.4375</v>
      </c>
      <c r="AB13" s="39"/>
      <c r="AC13" s="38"/>
      <c r="AD13" s="9"/>
      <c r="AE13" s="32"/>
      <c r="AF13" s="32" t="s">
        <v>683</v>
      </c>
      <c r="AG13" s="32" t="s">
        <v>2132</v>
      </c>
      <c r="AH13" s="32" t="s">
        <v>1743</v>
      </c>
      <c r="AI13" s="168">
        <v>1</v>
      </c>
      <c r="AJ13" s="901" t="s">
        <v>2171</v>
      </c>
      <c r="AK13" s="902"/>
      <c r="AL13" s="902"/>
      <c r="AM13" s="902"/>
      <c r="AN13" s="903"/>
      <c r="AO13" s="386"/>
      <c r="AP13"/>
      <c r="AQ13"/>
      <c r="AR13"/>
      <c r="AS13"/>
    </row>
    <row r="14" spans="2:49">
      <c r="B14" s="48">
        <v>7</v>
      </c>
      <c r="C14" s="58" t="s">
        <v>441</v>
      </c>
      <c r="D14" s="33"/>
      <c r="E14" s="32"/>
      <c r="F14" s="9"/>
      <c r="G14" s="10"/>
      <c r="H14" s="9"/>
      <c r="I14" s="10"/>
      <c r="J14" s="312"/>
      <c r="K14" s="9"/>
      <c r="L14" s="34"/>
      <c r="M14" s="35"/>
      <c r="N14" s="35"/>
      <c r="O14" s="36"/>
      <c r="P14" s="35"/>
      <c r="Q14" s="35"/>
      <c r="R14" s="9"/>
      <c r="S14" s="35"/>
      <c r="T14" s="9"/>
      <c r="U14" s="35"/>
      <c r="V14" s="35"/>
      <c r="W14" s="37"/>
      <c r="X14" s="37"/>
      <c r="Y14" s="37"/>
      <c r="Z14" s="38"/>
      <c r="AA14" s="39"/>
      <c r="AB14" s="39">
        <v>0.4375</v>
      </c>
      <c r="AC14" s="38">
        <v>0.49305555555555558</v>
      </c>
      <c r="AD14" s="9" t="s">
        <v>533</v>
      </c>
      <c r="AE14" s="32"/>
      <c r="AF14" s="32"/>
      <c r="AG14" s="32"/>
      <c r="AH14" s="40"/>
      <c r="AI14" s="168"/>
      <c r="AJ14" s="901"/>
      <c r="AK14" s="902"/>
      <c r="AL14" s="902"/>
      <c r="AM14" s="902"/>
      <c r="AN14" s="903"/>
      <c r="AO14" s="386"/>
      <c r="AP14"/>
      <c r="AQ14"/>
      <c r="AR14"/>
      <c r="AS14"/>
    </row>
    <row r="15" spans="2:49">
      <c r="B15" s="48">
        <v>8</v>
      </c>
      <c r="C15" s="58" t="s">
        <v>441</v>
      </c>
      <c r="D15" s="33" t="s">
        <v>828</v>
      </c>
      <c r="E15" s="32"/>
      <c r="F15" s="9" t="s">
        <v>1727</v>
      </c>
      <c r="G15" s="10">
        <v>1</v>
      </c>
      <c r="H15" s="10">
        <v>4</v>
      </c>
      <c r="I15" s="10" t="s">
        <v>2101</v>
      </c>
      <c r="J15" s="312" t="s">
        <v>1539</v>
      </c>
      <c r="K15" s="9">
        <v>50</v>
      </c>
      <c r="L15" s="34" t="s">
        <v>223</v>
      </c>
      <c r="M15" s="35">
        <v>1000</v>
      </c>
      <c r="N15" s="35">
        <v>1000</v>
      </c>
      <c r="O15" s="36">
        <v>2540</v>
      </c>
      <c r="P15" s="36">
        <v>1001</v>
      </c>
      <c r="Q15" s="35">
        <v>1001</v>
      </c>
      <c r="R15" s="9">
        <v>1</v>
      </c>
      <c r="S15" s="36">
        <v>6000</v>
      </c>
      <c r="T15" s="9">
        <v>1</v>
      </c>
      <c r="U15" s="36">
        <v>1930</v>
      </c>
      <c r="V15" s="35">
        <v>1910</v>
      </c>
      <c r="W15" s="37" t="s">
        <v>2172</v>
      </c>
      <c r="X15" s="37" t="s">
        <v>2143</v>
      </c>
      <c r="Y15" s="37"/>
      <c r="Z15" s="38">
        <v>0.49305555555555558</v>
      </c>
      <c r="AA15" s="39">
        <v>0.51388888888888884</v>
      </c>
      <c r="AB15" s="39"/>
      <c r="AC15" s="38"/>
      <c r="AD15" s="9"/>
      <c r="AE15" s="32"/>
      <c r="AF15" s="32" t="s">
        <v>683</v>
      </c>
      <c r="AG15" s="32" t="s">
        <v>2132</v>
      </c>
      <c r="AH15" s="40" t="s">
        <v>1743</v>
      </c>
      <c r="AI15" s="168"/>
      <c r="AJ15" s="901" t="s">
        <v>2173</v>
      </c>
      <c r="AK15" s="902"/>
      <c r="AL15" s="902"/>
      <c r="AM15" s="902"/>
      <c r="AN15" s="903"/>
      <c r="AO15" s="386"/>
      <c r="AP15"/>
      <c r="AQ15"/>
      <c r="AR15"/>
      <c r="AS15"/>
    </row>
    <row r="16" spans="2:49">
      <c r="B16" s="48">
        <v>9</v>
      </c>
      <c r="C16" s="58" t="s">
        <v>441</v>
      </c>
      <c r="D16" s="33"/>
      <c r="E16" s="32"/>
      <c r="F16" s="9"/>
      <c r="G16" s="10"/>
      <c r="H16" s="10"/>
      <c r="I16" s="10"/>
      <c r="J16" s="312"/>
      <c r="K16" s="9"/>
      <c r="L16" s="34"/>
      <c r="M16" s="35"/>
      <c r="N16" s="35"/>
      <c r="O16" s="36"/>
      <c r="P16" s="36"/>
      <c r="Q16" s="35"/>
      <c r="R16" s="9"/>
      <c r="S16" s="36"/>
      <c r="T16" s="9"/>
      <c r="U16" s="36"/>
      <c r="V16" s="35"/>
      <c r="W16" s="37"/>
      <c r="X16" s="37"/>
      <c r="Y16" s="37"/>
      <c r="Z16" s="38"/>
      <c r="AA16" s="39"/>
      <c r="AB16" s="39">
        <v>0.51388888888888884</v>
      </c>
      <c r="AC16" s="38">
        <v>0.53472222222222221</v>
      </c>
      <c r="AD16" s="9" t="s">
        <v>533</v>
      </c>
      <c r="AE16" s="32"/>
      <c r="AF16" s="32"/>
      <c r="AG16" s="32"/>
      <c r="AH16" s="40"/>
      <c r="AI16" s="168"/>
      <c r="AJ16" s="901"/>
      <c r="AK16" s="902"/>
      <c r="AL16" s="902"/>
      <c r="AM16" s="902"/>
      <c r="AN16" s="903"/>
      <c r="AO16" s="386"/>
      <c r="AP16"/>
      <c r="AQ16"/>
      <c r="AR16"/>
      <c r="AS16"/>
    </row>
    <row r="17" spans="2:45" ht="14.25" customHeight="1">
      <c r="B17" s="48">
        <v>10</v>
      </c>
      <c r="C17" s="58" t="s">
        <v>441</v>
      </c>
      <c r="D17" s="33" t="s">
        <v>828</v>
      </c>
      <c r="E17" s="32"/>
      <c r="F17" s="9" t="s">
        <v>1727</v>
      </c>
      <c r="G17" s="10">
        <v>1</v>
      </c>
      <c r="H17" s="10">
        <v>4</v>
      </c>
      <c r="I17" s="10" t="s">
        <v>2101</v>
      </c>
      <c r="J17" s="312" t="s">
        <v>1539</v>
      </c>
      <c r="K17" s="9">
        <v>50</v>
      </c>
      <c r="L17" s="34" t="s">
        <v>223</v>
      </c>
      <c r="M17" s="35">
        <v>1000</v>
      </c>
      <c r="N17" s="35">
        <v>1000</v>
      </c>
      <c r="O17" s="36">
        <v>2210</v>
      </c>
      <c r="P17" s="36">
        <v>1001</v>
      </c>
      <c r="Q17" s="35">
        <v>1001</v>
      </c>
      <c r="R17" s="9">
        <v>1</v>
      </c>
      <c r="S17" s="36">
        <v>6000</v>
      </c>
      <c r="T17" s="9">
        <v>1</v>
      </c>
      <c r="U17" s="36">
        <v>400</v>
      </c>
      <c r="V17" s="35">
        <v>400</v>
      </c>
      <c r="W17" s="37" t="s">
        <v>2174</v>
      </c>
      <c r="X17" s="37" t="s">
        <v>2175</v>
      </c>
      <c r="Y17" s="37"/>
      <c r="Z17" s="38">
        <v>0.53472222222222221</v>
      </c>
      <c r="AA17" s="39">
        <v>0.55208333333333337</v>
      </c>
      <c r="AB17" s="39"/>
      <c r="AC17" s="38"/>
      <c r="AD17" s="9"/>
      <c r="AE17" s="32"/>
      <c r="AF17" s="32" t="s">
        <v>683</v>
      </c>
      <c r="AG17" s="32" t="s">
        <v>1929</v>
      </c>
      <c r="AH17" s="40" t="s">
        <v>1743</v>
      </c>
      <c r="AI17" s="168"/>
      <c r="AJ17" s="901" t="s">
        <v>2176</v>
      </c>
      <c r="AK17" s="902"/>
      <c r="AL17" s="902"/>
      <c r="AM17" s="902"/>
      <c r="AN17" s="903"/>
      <c r="AO17" s="386"/>
      <c r="AP17"/>
      <c r="AQ17"/>
      <c r="AR17"/>
      <c r="AS17"/>
    </row>
    <row r="18" spans="2:45">
      <c r="B18" s="48">
        <v>11</v>
      </c>
      <c r="C18" s="58" t="s">
        <v>441</v>
      </c>
      <c r="D18" s="59"/>
      <c r="E18" s="32"/>
      <c r="F18" s="9"/>
      <c r="G18" s="10"/>
      <c r="H18" s="10"/>
      <c r="I18" s="10"/>
      <c r="J18" s="312"/>
      <c r="K18" s="9"/>
      <c r="L18" s="34"/>
      <c r="M18" s="35"/>
      <c r="N18" s="35"/>
      <c r="O18" s="36"/>
      <c r="P18" s="35"/>
      <c r="Q18" s="35"/>
      <c r="R18" s="9"/>
      <c r="S18" s="35"/>
      <c r="T18" s="9"/>
      <c r="U18" s="35"/>
      <c r="V18" s="35"/>
      <c r="W18" s="37"/>
      <c r="X18" s="37"/>
      <c r="Y18" s="37"/>
      <c r="Z18" s="38"/>
      <c r="AA18" s="39"/>
      <c r="AB18" s="39">
        <v>0.55208333333333337</v>
      </c>
      <c r="AC18" s="38">
        <v>0.58333333333333337</v>
      </c>
      <c r="AD18" s="9" t="s">
        <v>1569</v>
      </c>
      <c r="AE18" s="32"/>
      <c r="AF18" s="32"/>
      <c r="AG18" s="32"/>
      <c r="AH18" s="40"/>
      <c r="AI18" s="168"/>
      <c r="AJ18" s="901" t="s">
        <v>2177</v>
      </c>
      <c r="AK18" s="902"/>
      <c r="AL18" s="902"/>
      <c r="AM18" s="902"/>
      <c r="AN18" s="903"/>
      <c r="AO18" s="386"/>
      <c r="AP18"/>
      <c r="AQ18"/>
      <c r="AR18"/>
      <c r="AS18"/>
    </row>
    <row r="19" spans="2:45">
      <c r="B19" s="48">
        <v>12</v>
      </c>
      <c r="C19" s="58" t="s">
        <v>441</v>
      </c>
      <c r="D19" s="33"/>
      <c r="E19" s="32"/>
      <c r="F19" s="9"/>
      <c r="G19" s="10"/>
      <c r="H19" s="9"/>
      <c r="I19" s="10"/>
      <c r="J19" s="312"/>
      <c r="K19" s="9"/>
      <c r="L19" s="170"/>
      <c r="M19" s="35"/>
      <c r="N19" s="35"/>
      <c r="O19" s="171"/>
      <c r="P19" s="171"/>
      <c r="Q19" s="35"/>
      <c r="R19" s="9"/>
      <c r="S19" s="171"/>
      <c r="T19" s="9"/>
      <c r="U19" s="171"/>
      <c r="V19" s="35"/>
      <c r="W19" s="172"/>
      <c r="X19" s="172"/>
      <c r="Y19" s="172"/>
      <c r="Z19" s="38"/>
      <c r="AA19" s="39"/>
      <c r="AB19" s="39">
        <v>0.58333333333333337</v>
      </c>
      <c r="AC19" s="38">
        <v>0.91666666666666663</v>
      </c>
      <c r="AD19" s="9" t="s">
        <v>1569</v>
      </c>
      <c r="AE19" s="32"/>
      <c r="AF19" s="32"/>
      <c r="AG19" s="32"/>
      <c r="AH19" s="32"/>
      <c r="AI19" s="168"/>
      <c r="AJ19" s="901" t="s">
        <v>1734</v>
      </c>
      <c r="AK19" s="902"/>
      <c r="AL19" s="902"/>
      <c r="AM19" s="902"/>
      <c r="AN19" s="903"/>
      <c r="AO19" s="386"/>
      <c r="AP19"/>
      <c r="AQ19"/>
      <c r="AR19"/>
      <c r="AS19"/>
    </row>
    <row r="20" spans="2:45">
      <c r="B20" s="48">
        <v>13</v>
      </c>
      <c r="C20" s="58" t="s">
        <v>441</v>
      </c>
      <c r="D20" s="33"/>
      <c r="E20" s="32"/>
      <c r="F20" s="9"/>
      <c r="G20" s="10"/>
      <c r="H20" s="9"/>
      <c r="I20" s="10"/>
      <c r="J20" s="312"/>
      <c r="K20" s="9"/>
      <c r="L20" s="34"/>
      <c r="M20" s="35"/>
      <c r="N20" s="35"/>
      <c r="O20" s="36"/>
      <c r="P20" s="35"/>
      <c r="Q20" s="35"/>
      <c r="R20" s="9"/>
      <c r="S20" s="35"/>
      <c r="T20" s="9"/>
      <c r="U20" s="35"/>
      <c r="V20" s="35"/>
      <c r="W20" s="325"/>
      <c r="X20" s="37"/>
      <c r="Y20" s="37"/>
      <c r="Z20" s="38"/>
      <c r="AA20" s="39"/>
      <c r="AB20" s="39">
        <v>0.91666666666666663</v>
      </c>
      <c r="AC20" s="38">
        <v>0.28125</v>
      </c>
      <c r="AD20" s="9" t="s">
        <v>1569</v>
      </c>
      <c r="AE20" s="32"/>
      <c r="AF20" s="32"/>
      <c r="AG20" s="32"/>
      <c r="AH20" s="40"/>
      <c r="AI20" s="168"/>
      <c r="AJ20" s="901" t="s">
        <v>1734</v>
      </c>
      <c r="AK20" s="902"/>
      <c r="AL20" s="902"/>
      <c r="AM20" s="902"/>
      <c r="AN20" s="903"/>
      <c r="AO20" s="386"/>
      <c r="AP20"/>
      <c r="AQ20"/>
      <c r="AR20"/>
      <c r="AS20"/>
    </row>
    <row r="21" spans="2:45">
      <c r="B21" s="48">
        <v>14</v>
      </c>
      <c r="C21" s="58"/>
      <c r="D21" s="33"/>
      <c r="E21" s="32"/>
      <c r="F21" s="9"/>
      <c r="G21" s="10"/>
      <c r="H21" s="10"/>
      <c r="I21" s="10"/>
      <c r="J21" s="312"/>
      <c r="K21" s="9"/>
      <c r="L21" s="34"/>
      <c r="M21" s="35"/>
      <c r="N21" s="35"/>
      <c r="O21" s="36"/>
      <c r="P21" s="36"/>
      <c r="Q21" s="35"/>
      <c r="R21" s="9"/>
      <c r="S21" s="36"/>
      <c r="T21" s="9"/>
      <c r="U21" s="36"/>
      <c r="V21" s="35"/>
      <c r="W21" s="37"/>
      <c r="X21" s="37"/>
      <c r="Y21" s="37"/>
      <c r="Z21" s="38"/>
      <c r="AA21" s="39"/>
      <c r="AB21" s="39"/>
      <c r="AC21" s="38"/>
      <c r="AD21" s="9"/>
      <c r="AE21" s="32"/>
      <c r="AF21" s="32"/>
      <c r="AG21" s="32"/>
      <c r="AH21" s="40"/>
      <c r="AI21" s="168"/>
      <c r="AJ21" s="901"/>
      <c r="AK21" s="902"/>
      <c r="AL21" s="902"/>
      <c r="AM21" s="902"/>
      <c r="AN21" s="903"/>
      <c r="AO21" s="386"/>
      <c r="AP21"/>
      <c r="AQ21"/>
      <c r="AR21"/>
      <c r="AS21"/>
    </row>
    <row r="22" spans="2:45">
      <c r="B22" s="48">
        <v>15</v>
      </c>
      <c r="C22" s="58"/>
      <c r="D22" s="33"/>
      <c r="E22" s="32"/>
      <c r="F22" s="9"/>
      <c r="G22" s="10"/>
      <c r="H22" s="10"/>
      <c r="I22" s="10"/>
      <c r="J22" s="312"/>
      <c r="K22" s="9"/>
      <c r="L22" s="34"/>
      <c r="M22" s="35"/>
      <c r="N22" s="35"/>
      <c r="O22" s="36"/>
      <c r="P22" s="36"/>
      <c r="Q22" s="35"/>
      <c r="R22" s="9"/>
      <c r="S22" s="36"/>
      <c r="T22" s="9"/>
      <c r="U22" s="36"/>
      <c r="V22" s="35"/>
      <c r="W22" s="37"/>
      <c r="X22" s="37"/>
      <c r="Y22" s="37"/>
      <c r="Z22" s="38"/>
      <c r="AA22" s="39"/>
      <c r="AB22" s="39"/>
      <c r="AC22" s="38"/>
      <c r="AD22" s="9"/>
      <c r="AE22" s="32"/>
      <c r="AF22" s="32"/>
      <c r="AG22" s="32"/>
      <c r="AH22" s="40"/>
      <c r="AI22" s="168"/>
      <c r="AJ22" s="901"/>
      <c r="AK22" s="902"/>
      <c r="AL22" s="902"/>
      <c r="AM22" s="902"/>
      <c r="AN22" s="903"/>
      <c r="AO22" s="386"/>
      <c r="AP22"/>
      <c r="AQ22"/>
      <c r="AR22"/>
      <c r="AS22"/>
    </row>
    <row r="23" spans="2:45" ht="12.75" customHeight="1">
      <c r="B23" s="48">
        <v>16</v>
      </c>
      <c r="C23" s="58"/>
      <c r="D23" s="33"/>
      <c r="E23" s="32"/>
      <c r="F23" s="9"/>
      <c r="G23" s="10"/>
      <c r="H23" s="10"/>
      <c r="I23" s="10"/>
      <c r="J23" s="312"/>
      <c r="K23" s="9"/>
      <c r="L23" s="34"/>
      <c r="M23" s="35"/>
      <c r="N23" s="35"/>
      <c r="O23" s="36"/>
      <c r="P23" s="36"/>
      <c r="Q23" s="35"/>
      <c r="R23" s="9"/>
      <c r="S23" s="36"/>
      <c r="T23" s="9"/>
      <c r="U23" s="36"/>
      <c r="V23" s="35"/>
      <c r="W23" s="37"/>
      <c r="X23" s="37"/>
      <c r="Y23" s="37"/>
      <c r="Z23" s="38"/>
      <c r="AA23" s="39"/>
      <c r="AB23" s="39"/>
      <c r="AC23" s="38"/>
      <c r="AD23" s="9"/>
      <c r="AE23" s="32"/>
      <c r="AF23" s="32"/>
      <c r="AG23" s="32"/>
      <c r="AH23" s="40"/>
      <c r="AI23" s="168"/>
      <c r="AJ23" s="901"/>
      <c r="AK23" s="902"/>
      <c r="AL23" s="902"/>
      <c r="AM23" s="902"/>
      <c r="AN23" s="903"/>
      <c r="AO23" s="386"/>
      <c r="AP23"/>
      <c r="AQ23"/>
      <c r="AR23"/>
      <c r="AS23"/>
    </row>
    <row r="24" spans="2:45">
      <c r="B24" s="48">
        <v>17</v>
      </c>
      <c r="C24" s="58"/>
      <c r="D24" s="59"/>
      <c r="E24" s="32"/>
      <c r="F24" s="9"/>
      <c r="G24" s="10"/>
      <c r="H24" s="10"/>
      <c r="I24" s="10"/>
      <c r="J24" s="312"/>
      <c r="K24" s="9"/>
      <c r="L24" s="34"/>
      <c r="M24" s="35"/>
      <c r="N24" s="35"/>
      <c r="O24" s="36"/>
      <c r="P24" s="35"/>
      <c r="Q24" s="35"/>
      <c r="R24" s="9"/>
      <c r="S24" s="35"/>
      <c r="T24" s="9"/>
      <c r="U24" s="35"/>
      <c r="V24" s="35"/>
      <c r="W24" s="37"/>
      <c r="X24" s="37"/>
      <c r="Y24" s="37"/>
      <c r="Z24" s="38"/>
      <c r="AA24" s="39"/>
      <c r="AB24" s="39"/>
      <c r="AC24" s="38"/>
      <c r="AD24" s="9"/>
      <c r="AE24" s="32"/>
      <c r="AF24" s="32"/>
      <c r="AG24" s="32"/>
      <c r="AH24" s="40"/>
      <c r="AI24" s="168"/>
      <c r="AJ24" s="907"/>
      <c r="AK24" s="908"/>
      <c r="AL24" s="908"/>
      <c r="AM24" s="908"/>
      <c r="AN24" s="909"/>
      <c r="AO24" s="386"/>
      <c r="AP24"/>
      <c r="AQ24"/>
      <c r="AR24"/>
    </row>
    <row r="25" spans="2:45">
      <c r="B25" s="48">
        <v>18</v>
      </c>
      <c r="C25" s="58"/>
      <c r="D25" s="33"/>
      <c r="E25" s="32"/>
      <c r="F25" s="9"/>
      <c r="G25" s="10"/>
      <c r="H25" s="9"/>
      <c r="I25" s="10"/>
      <c r="J25" s="312"/>
      <c r="K25" s="9"/>
      <c r="L25" s="170"/>
      <c r="M25" s="35"/>
      <c r="N25" s="35"/>
      <c r="O25" s="171"/>
      <c r="P25" s="171"/>
      <c r="Q25" s="35"/>
      <c r="R25" s="9"/>
      <c r="S25" s="171"/>
      <c r="T25" s="9"/>
      <c r="U25" s="171"/>
      <c r="V25" s="35"/>
      <c r="W25" s="172"/>
      <c r="X25" s="172"/>
      <c r="Y25" s="172"/>
      <c r="Z25" s="38"/>
      <c r="AA25" s="39"/>
      <c r="AB25" s="39"/>
      <c r="AC25" s="38"/>
      <c r="AD25" s="9"/>
      <c r="AE25" s="32"/>
      <c r="AF25" s="32"/>
      <c r="AG25" s="32"/>
      <c r="AH25" s="32"/>
      <c r="AI25" s="168"/>
      <c r="AJ25" s="907"/>
      <c r="AK25" s="908"/>
      <c r="AL25" s="908"/>
      <c r="AM25" s="908"/>
      <c r="AN25" s="909"/>
      <c r="AO25" s="386"/>
      <c r="AP25"/>
      <c r="AQ25"/>
      <c r="AR25"/>
    </row>
    <row r="26" spans="2:45">
      <c r="B26" s="48">
        <v>19</v>
      </c>
      <c r="C26" s="58"/>
      <c r="D26" s="33"/>
      <c r="E26" s="32"/>
      <c r="F26" s="9"/>
      <c r="G26" s="10"/>
      <c r="H26" s="10"/>
      <c r="I26" s="10"/>
      <c r="J26" s="312"/>
      <c r="K26" s="9"/>
      <c r="L26" s="34"/>
      <c r="M26" s="35"/>
      <c r="N26" s="35"/>
      <c r="O26" s="36"/>
      <c r="P26" s="35"/>
      <c r="Q26" s="35"/>
      <c r="R26" s="9"/>
      <c r="S26" s="35"/>
      <c r="T26" s="9"/>
      <c r="U26" s="35"/>
      <c r="V26" s="35"/>
      <c r="W26" s="37"/>
      <c r="X26" s="172"/>
      <c r="Y26" s="172"/>
      <c r="Z26" s="38"/>
      <c r="AA26" s="39"/>
      <c r="AB26" s="39"/>
      <c r="AC26" s="38"/>
      <c r="AD26" s="9"/>
      <c r="AE26" s="32"/>
      <c r="AF26" s="32"/>
      <c r="AG26" s="32"/>
      <c r="AH26" s="40"/>
      <c r="AI26" s="168"/>
      <c r="AJ26" s="907"/>
      <c r="AK26" s="908"/>
      <c r="AL26" s="908"/>
      <c r="AM26" s="908"/>
      <c r="AN26" s="909"/>
      <c r="AO26" s="386"/>
      <c r="AP26"/>
      <c r="AQ26"/>
      <c r="AR26"/>
    </row>
    <row r="27" spans="2:45">
      <c r="B27" s="48">
        <v>20</v>
      </c>
      <c r="C27" s="58"/>
      <c r="D27" s="33"/>
      <c r="E27" s="32"/>
      <c r="F27" s="9"/>
      <c r="G27" s="10"/>
      <c r="H27" s="10"/>
      <c r="I27" s="10"/>
      <c r="J27" s="312"/>
      <c r="K27" s="9"/>
      <c r="L27" s="34"/>
      <c r="M27" s="35"/>
      <c r="N27" s="35"/>
      <c r="O27" s="36"/>
      <c r="P27" s="36"/>
      <c r="Q27" s="35"/>
      <c r="R27" s="9"/>
      <c r="S27" s="36"/>
      <c r="T27" s="9"/>
      <c r="U27" s="36"/>
      <c r="V27" s="35"/>
      <c r="W27" s="37"/>
      <c r="X27" s="37"/>
      <c r="Y27" s="37"/>
      <c r="Z27" s="38"/>
      <c r="AA27" s="39"/>
      <c r="AB27" s="39"/>
      <c r="AC27" s="38"/>
      <c r="AD27" s="9"/>
      <c r="AE27" s="32"/>
      <c r="AF27" s="32"/>
      <c r="AG27" s="32"/>
      <c r="AH27" s="40"/>
      <c r="AI27" s="168"/>
      <c r="AJ27" s="901"/>
      <c r="AK27" s="902"/>
      <c r="AL27" s="902"/>
      <c r="AM27" s="902"/>
      <c r="AN27" s="903"/>
      <c r="AO27" s="386"/>
      <c r="AP27"/>
      <c r="AQ27"/>
      <c r="AR27"/>
    </row>
    <row r="28" spans="2:45">
      <c r="B28" s="48">
        <v>21</v>
      </c>
      <c r="C28" s="58"/>
      <c r="D28" s="33"/>
      <c r="E28" s="32"/>
      <c r="F28" s="9"/>
      <c r="G28" s="10"/>
      <c r="H28" s="10"/>
      <c r="I28" s="10"/>
      <c r="J28" s="312"/>
      <c r="K28" s="9"/>
      <c r="L28" s="34"/>
      <c r="M28" s="35"/>
      <c r="N28" s="35"/>
      <c r="O28" s="36"/>
      <c r="P28" s="36"/>
      <c r="Q28" s="35"/>
      <c r="R28" s="9"/>
      <c r="S28" s="36"/>
      <c r="T28" s="9"/>
      <c r="U28" s="36"/>
      <c r="V28" s="35"/>
      <c r="W28" s="37"/>
      <c r="X28" s="37"/>
      <c r="Y28" s="37"/>
      <c r="Z28" s="38"/>
      <c r="AA28" s="39"/>
      <c r="AB28" s="39"/>
      <c r="AC28" s="38"/>
      <c r="AD28" s="9"/>
      <c r="AE28" s="32"/>
      <c r="AF28" s="32"/>
      <c r="AG28" s="32"/>
      <c r="AH28" s="40"/>
      <c r="AI28" s="168"/>
      <c r="AJ28" s="901"/>
      <c r="AK28" s="902"/>
      <c r="AL28" s="902"/>
      <c r="AM28" s="902"/>
      <c r="AN28" s="903"/>
      <c r="AO28" s="386"/>
      <c r="AP28"/>
      <c r="AQ28"/>
      <c r="AR28"/>
    </row>
    <row r="29" spans="2:45">
      <c r="B29" s="48">
        <v>22</v>
      </c>
      <c r="C29" s="58"/>
      <c r="D29" s="33"/>
      <c r="E29" s="32"/>
      <c r="F29" s="9"/>
      <c r="G29" s="10"/>
      <c r="H29" s="10"/>
      <c r="I29" s="10"/>
      <c r="J29" s="312"/>
      <c r="K29" s="9"/>
      <c r="L29" s="34"/>
      <c r="M29" s="35"/>
      <c r="N29" s="35"/>
      <c r="O29" s="36"/>
      <c r="P29" s="36"/>
      <c r="Q29" s="35"/>
      <c r="R29" s="9"/>
      <c r="S29" s="36"/>
      <c r="T29" s="9"/>
      <c r="U29" s="36"/>
      <c r="V29" s="35"/>
      <c r="W29" s="37"/>
      <c r="X29" s="37"/>
      <c r="Y29" s="37"/>
      <c r="Z29" s="38"/>
      <c r="AA29" s="39"/>
      <c r="AB29" s="39"/>
      <c r="AC29" s="38"/>
      <c r="AD29" s="9"/>
      <c r="AE29" s="32"/>
      <c r="AF29" s="32"/>
      <c r="AG29" s="32"/>
      <c r="AH29" s="40"/>
      <c r="AI29" s="168"/>
      <c r="AJ29" s="904"/>
      <c r="AK29" s="905"/>
      <c r="AL29" s="905"/>
      <c r="AM29" s="905"/>
      <c r="AN29" s="906"/>
      <c r="AO29" s="386"/>
      <c r="AP29"/>
      <c r="AQ29"/>
      <c r="AR29"/>
    </row>
    <row r="30" spans="2:45">
      <c r="B30" s="48">
        <v>23</v>
      </c>
      <c r="C30" s="58"/>
      <c r="D30" s="33"/>
      <c r="E30" s="32"/>
      <c r="F30" s="9"/>
      <c r="G30" s="10"/>
      <c r="H30" s="10"/>
      <c r="I30" s="10"/>
      <c r="J30" s="312"/>
      <c r="K30" s="9"/>
      <c r="L30" s="34"/>
      <c r="M30" s="35"/>
      <c r="N30" s="35"/>
      <c r="O30" s="36"/>
      <c r="P30" s="35"/>
      <c r="Q30" s="35"/>
      <c r="R30" s="9"/>
      <c r="S30" s="35"/>
      <c r="T30" s="9"/>
      <c r="U30" s="35"/>
      <c r="V30" s="35"/>
      <c r="W30" s="37"/>
      <c r="X30" s="37"/>
      <c r="Y30" s="37"/>
      <c r="Z30" s="38"/>
      <c r="AA30" s="39"/>
      <c r="AB30" s="39"/>
      <c r="AC30" s="38"/>
      <c r="AD30" s="9"/>
      <c r="AE30" s="32"/>
      <c r="AF30" s="32"/>
      <c r="AG30" s="32"/>
      <c r="AH30" s="40"/>
      <c r="AI30" s="168"/>
      <c r="AJ30" s="904"/>
      <c r="AK30" s="905"/>
      <c r="AL30" s="905"/>
      <c r="AM30" s="905"/>
      <c r="AN30" s="906"/>
      <c r="AO30" s="386"/>
      <c r="AP30"/>
      <c r="AQ30"/>
      <c r="AR30"/>
    </row>
    <row r="31" spans="2:45">
      <c r="B31" s="48">
        <v>24</v>
      </c>
      <c r="C31" s="58"/>
      <c r="D31" s="33"/>
      <c r="E31" s="32"/>
      <c r="F31" s="9"/>
      <c r="G31" s="10"/>
      <c r="H31" s="9"/>
      <c r="I31" s="10"/>
      <c r="J31" s="312"/>
      <c r="K31" s="9"/>
      <c r="L31" s="170"/>
      <c r="M31" s="35"/>
      <c r="N31" s="35"/>
      <c r="O31" s="171"/>
      <c r="P31" s="171"/>
      <c r="Q31" s="35"/>
      <c r="R31" s="9"/>
      <c r="S31" s="171"/>
      <c r="T31" s="9"/>
      <c r="U31" s="171"/>
      <c r="V31" s="35"/>
      <c r="W31" s="172"/>
      <c r="X31" s="172"/>
      <c r="Y31" s="172"/>
      <c r="Z31" s="38"/>
      <c r="AA31" s="39"/>
      <c r="AB31" s="39"/>
      <c r="AC31" s="38"/>
      <c r="AD31" s="9"/>
      <c r="AE31" s="32"/>
      <c r="AF31" s="32"/>
      <c r="AG31" s="32"/>
      <c r="AH31" s="32"/>
      <c r="AI31" s="168"/>
      <c r="AJ31" s="904"/>
      <c r="AK31" s="905"/>
      <c r="AL31" s="905"/>
      <c r="AM31" s="905"/>
      <c r="AN31" s="906"/>
      <c r="AO31" s="386"/>
      <c r="AP31"/>
      <c r="AQ31"/>
      <c r="AR31"/>
    </row>
    <row r="32" spans="2:45">
      <c r="B32" s="48">
        <v>25</v>
      </c>
      <c r="C32" s="58"/>
      <c r="D32" s="33"/>
      <c r="E32" s="32"/>
      <c r="F32" s="9"/>
      <c r="G32" s="10"/>
      <c r="H32" s="10"/>
      <c r="I32" s="10"/>
      <c r="J32" s="312"/>
      <c r="K32" s="9"/>
      <c r="L32" s="34"/>
      <c r="M32" s="35"/>
      <c r="N32" s="35"/>
      <c r="O32" s="36"/>
      <c r="P32" s="36"/>
      <c r="Q32" s="35"/>
      <c r="R32" s="9"/>
      <c r="S32" s="36"/>
      <c r="T32" s="9"/>
      <c r="U32" s="36"/>
      <c r="V32" s="35"/>
      <c r="W32" s="37"/>
      <c r="X32" s="37"/>
      <c r="Y32" s="37"/>
      <c r="Z32" s="38"/>
      <c r="AA32" s="39"/>
      <c r="AB32" s="39"/>
      <c r="AC32" s="38"/>
      <c r="AD32" s="9"/>
      <c r="AE32" s="32"/>
      <c r="AF32" s="32"/>
      <c r="AG32" s="32"/>
      <c r="AH32" s="40"/>
      <c r="AI32" s="168"/>
      <c r="AJ32" s="904"/>
      <c r="AK32" s="905"/>
      <c r="AL32" s="905"/>
      <c r="AM32" s="905"/>
      <c r="AN32" s="906"/>
      <c r="AO32" s="386"/>
      <c r="AP32"/>
      <c r="AQ32"/>
      <c r="AR32"/>
    </row>
    <row r="33" spans="2:44">
      <c r="B33" s="48">
        <v>26</v>
      </c>
      <c r="C33" s="58"/>
      <c r="D33" s="33"/>
      <c r="E33" s="32"/>
      <c r="F33" s="9"/>
      <c r="G33" s="10"/>
      <c r="H33" s="10"/>
      <c r="I33" s="10"/>
      <c r="J33" s="312"/>
      <c r="K33" s="9"/>
      <c r="L33" s="34"/>
      <c r="M33" s="35"/>
      <c r="N33" s="35"/>
      <c r="O33" s="36"/>
      <c r="P33" s="36"/>
      <c r="Q33" s="35"/>
      <c r="R33" s="9"/>
      <c r="S33" s="36"/>
      <c r="T33" s="9"/>
      <c r="U33" s="36"/>
      <c r="V33" s="35"/>
      <c r="W33" s="37"/>
      <c r="X33" s="37"/>
      <c r="Y33" s="37"/>
      <c r="Z33" s="38"/>
      <c r="AA33" s="39"/>
      <c r="AB33" s="39"/>
      <c r="AC33" s="38"/>
      <c r="AD33" s="9"/>
      <c r="AE33" s="32"/>
      <c r="AF33" s="32"/>
      <c r="AG33" s="32"/>
      <c r="AH33" s="40"/>
      <c r="AI33" s="168"/>
      <c r="AJ33" s="904"/>
      <c r="AK33" s="905"/>
      <c r="AL33" s="905"/>
      <c r="AM33" s="905"/>
      <c r="AN33" s="906"/>
      <c r="AO33" s="386"/>
      <c r="AP33"/>
      <c r="AQ33"/>
      <c r="AR33"/>
    </row>
    <row r="34" spans="2:44">
      <c r="B34" s="48">
        <v>27</v>
      </c>
      <c r="C34" s="58"/>
      <c r="D34" s="33"/>
      <c r="E34" s="32"/>
      <c r="F34" s="9"/>
      <c r="G34" s="10"/>
      <c r="H34" s="10"/>
      <c r="I34" s="10"/>
      <c r="J34" s="312"/>
      <c r="K34" s="9"/>
      <c r="L34" s="34"/>
      <c r="M34" s="35"/>
      <c r="N34" s="35"/>
      <c r="O34" s="36"/>
      <c r="P34" s="35"/>
      <c r="Q34" s="35"/>
      <c r="R34" s="9"/>
      <c r="S34" s="35"/>
      <c r="T34" s="9"/>
      <c r="U34" s="35"/>
      <c r="V34" s="35"/>
      <c r="W34" s="37"/>
      <c r="X34" s="37"/>
      <c r="Y34" s="37"/>
      <c r="Z34" s="38"/>
      <c r="AA34" s="39"/>
      <c r="AB34" s="39"/>
      <c r="AC34" s="38"/>
      <c r="AD34" s="9"/>
      <c r="AE34" s="32"/>
      <c r="AF34" s="32"/>
      <c r="AG34" s="32"/>
      <c r="AH34" s="40"/>
      <c r="AI34" s="168"/>
      <c r="AJ34" s="904"/>
      <c r="AK34" s="905"/>
      <c r="AL34" s="905"/>
      <c r="AM34" s="905"/>
      <c r="AN34" s="906"/>
      <c r="AO34" s="386"/>
      <c r="AP34"/>
      <c r="AQ34"/>
      <c r="AR34"/>
    </row>
    <row r="35" spans="2:44">
      <c r="B35" s="48">
        <v>28</v>
      </c>
      <c r="C35" s="58"/>
      <c r="D35" s="33"/>
      <c r="E35" s="32"/>
      <c r="F35" s="9"/>
      <c r="G35" s="10"/>
      <c r="H35" s="9"/>
      <c r="I35" s="10"/>
      <c r="J35" s="312"/>
      <c r="K35" s="9"/>
      <c r="L35" s="170"/>
      <c r="M35" s="35"/>
      <c r="N35" s="35"/>
      <c r="O35" s="171"/>
      <c r="P35" s="171"/>
      <c r="Q35" s="35"/>
      <c r="R35" s="9"/>
      <c r="S35" s="171"/>
      <c r="T35" s="9"/>
      <c r="U35" s="171"/>
      <c r="V35" s="35"/>
      <c r="W35" s="172"/>
      <c r="X35" s="172"/>
      <c r="Y35" s="172"/>
      <c r="Z35" s="38"/>
      <c r="AA35" s="39"/>
      <c r="AB35" s="39"/>
      <c r="AC35" s="38"/>
      <c r="AD35" s="9"/>
      <c r="AE35" s="32"/>
      <c r="AF35" s="32"/>
      <c r="AG35" s="32"/>
      <c r="AH35" s="32"/>
      <c r="AI35" s="168"/>
      <c r="AJ35" s="904"/>
      <c r="AK35" s="905"/>
      <c r="AL35" s="905"/>
      <c r="AM35" s="905"/>
      <c r="AN35" s="906"/>
      <c r="AO35" s="386"/>
      <c r="AP35"/>
      <c r="AQ35"/>
      <c r="AR35"/>
    </row>
    <row r="36" spans="2:44">
      <c r="B36" s="48">
        <v>29</v>
      </c>
      <c r="C36" s="58"/>
      <c r="D36" s="33"/>
      <c r="E36" s="32"/>
      <c r="F36" s="9"/>
      <c r="G36" s="10"/>
      <c r="H36" s="9"/>
      <c r="I36" s="10"/>
      <c r="J36" s="312"/>
      <c r="K36" s="9"/>
      <c r="L36" s="34"/>
      <c r="M36" s="35"/>
      <c r="N36" s="35"/>
      <c r="O36" s="36"/>
      <c r="P36" s="35"/>
      <c r="Q36" s="35"/>
      <c r="R36" s="9"/>
      <c r="S36" s="35"/>
      <c r="T36" s="9"/>
      <c r="U36" s="35"/>
      <c r="V36" s="35"/>
      <c r="W36" s="37"/>
      <c r="X36" s="229"/>
      <c r="Y36" s="229"/>
      <c r="Z36" s="38"/>
      <c r="AA36" s="39"/>
      <c r="AB36" s="39"/>
      <c r="AC36" s="38"/>
      <c r="AD36" s="9"/>
      <c r="AE36" s="32"/>
      <c r="AF36" s="32"/>
      <c r="AG36" s="32"/>
      <c r="AH36" s="40"/>
      <c r="AI36" s="168"/>
      <c r="AJ36" s="904"/>
      <c r="AK36" s="905"/>
      <c r="AL36" s="905"/>
      <c r="AM36" s="905"/>
      <c r="AN36" s="906"/>
      <c r="AO36" s="386"/>
      <c r="AP36"/>
      <c r="AQ36"/>
      <c r="AR36"/>
    </row>
    <row r="37" spans="2:44">
      <c r="B37" s="48">
        <v>30</v>
      </c>
      <c r="C37" s="58"/>
      <c r="D37" s="33"/>
      <c r="E37" s="32"/>
      <c r="F37" s="9"/>
      <c r="G37" s="10"/>
      <c r="H37" s="10"/>
      <c r="I37" s="169"/>
      <c r="J37" s="312"/>
      <c r="K37" s="9"/>
      <c r="L37" s="34"/>
      <c r="M37" s="35"/>
      <c r="N37" s="35"/>
      <c r="O37" s="36"/>
      <c r="P37" s="36"/>
      <c r="Q37" s="35"/>
      <c r="R37" s="9"/>
      <c r="S37" s="36"/>
      <c r="T37" s="9"/>
      <c r="U37" s="36"/>
      <c r="V37" s="35"/>
      <c r="W37" s="37"/>
      <c r="X37" s="37"/>
      <c r="Y37" s="37"/>
      <c r="Z37" s="38"/>
      <c r="AA37" s="39"/>
      <c r="AB37" s="39"/>
      <c r="AC37" s="38"/>
      <c r="AD37" s="9"/>
      <c r="AE37" s="32"/>
      <c r="AF37" s="32"/>
      <c r="AG37" s="32"/>
      <c r="AH37" s="40"/>
      <c r="AI37" s="168"/>
      <c r="AJ37" s="904"/>
      <c r="AK37" s="905"/>
      <c r="AL37" s="905"/>
      <c r="AM37" s="905"/>
      <c r="AN37" s="906"/>
      <c r="AO37" s="386"/>
      <c r="AP37"/>
      <c r="AQ37"/>
      <c r="AR37"/>
    </row>
    <row r="38" spans="2:44">
      <c r="B38" s="48">
        <v>31</v>
      </c>
      <c r="C38" s="58"/>
      <c r="D38" s="33"/>
      <c r="E38" s="32"/>
      <c r="F38" s="9"/>
      <c r="G38" s="10"/>
      <c r="H38" s="10"/>
      <c r="I38" s="169"/>
      <c r="J38" s="312"/>
      <c r="K38" s="9"/>
      <c r="L38" s="34"/>
      <c r="M38" s="35"/>
      <c r="N38" s="35"/>
      <c r="O38" s="36"/>
      <c r="P38" s="36"/>
      <c r="Q38" s="35"/>
      <c r="R38" s="9"/>
      <c r="S38" s="36"/>
      <c r="T38" s="9"/>
      <c r="U38" s="36"/>
      <c r="V38" s="35"/>
      <c r="W38" s="37"/>
      <c r="X38" s="37"/>
      <c r="Y38" s="37"/>
      <c r="Z38" s="38"/>
      <c r="AA38" s="39"/>
      <c r="AB38" s="39"/>
      <c r="AC38" s="38"/>
      <c r="AD38" s="9"/>
      <c r="AE38" s="32"/>
      <c r="AF38" s="32"/>
      <c r="AG38" s="32"/>
      <c r="AH38" s="40"/>
      <c r="AI38" s="168"/>
      <c r="AJ38" s="904"/>
      <c r="AK38" s="905"/>
      <c r="AL38" s="905"/>
      <c r="AM38" s="905"/>
      <c r="AN38" s="906"/>
      <c r="AO38" s="386"/>
      <c r="AP38"/>
      <c r="AQ38"/>
      <c r="AR38"/>
    </row>
    <row r="39" spans="2:44">
      <c r="B39" s="48">
        <v>32</v>
      </c>
      <c r="C39" s="58"/>
      <c r="D39" s="33"/>
      <c r="E39" s="32"/>
      <c r="F39" s="9"/>
      <c r="G39" s="10"/>
      <c r="H39" s="10"/>
      <c r="I39" s="169"/>
      <c r="J39" s="312"/>
      <c r="K39" s="9"/>
      <c r="L39" s="34"/>
      <c r="M39" s="35"/>
      <c r="N39" s="35"/>
      <c r="O39" s="36"/>
      <c r="P39" s="36"/>
      <c r="Q39" s="35"/>
      <c r="R39" s="9"/>
      <c r="S39" s="36"/>
      <c r="T39" s="9"/>
      <c r="U39" s="36"/>
      <c r="V39" s="35"/>
      <c r="W39" s="37"/>
      <c r="X39" s="37"/>
      <c r="Y39" s="37"/>
      <c r="Z39" s="38"/>
      <c r="AA39" s="39"/>
      <c r="AB39" s="39"/>
      <c r="AC39" s="38"/>
      <c r="AD39" s="9"/>
      <c r="AE39" s="32"/>
      <c r="AF39" s="32"/>
      <c r="AG39" s="32"/>
      <c r="AH39" s="40"/>
      <c r="AI39" s="168"/>
      <c r="AJ39" s="904"/>
      <c r="AK39" s="905"/>
      <c r="AL39" s="905"/>
      <c r="AM39" s="905"/>
      <c r="AN39" s="906"/>
      <c r="AO39" s="386"/>
      <c r="AP39"/>
      <c r="AQ39"/>
      <c r="AR39"/>
    </row>
    <row r="40" spans="2:44">
      <c r="B40" s="48">
        <v>33</v>
      </c>
      <c r="C40" s="58"/>
      <c r="D40" s="59"/>
      <c r="E40" s="32"/>
      <c r="F40" s="9"/>
      <c r="G40" s="10"/>
      <c r="H40" s="10"/>
      <c r="I40" s="10"/>
      <c r="J40" s="312"/>
      <c r="K40" s="9"/>
      <c r="L40" s="34"/>
      <c r="M40" s="35"/>
      <c r="N40" s="35"/>
      <c r="O40" s="36"/>
      <c r="P40" s="35"/>
      <c r="Q40" s="35"/>
      <c r="R40" s="9"/>
      <c r="S40" s="35"/>
      <c r="T40" s="9"/>
      <c r="U40" s="35"/>
      <c r="V40" s="35"/>
      <c r="W40" s="37"/>
      <c r="X40" s="37"/>
      <c r="Y40" s="37"/>
      <c r="Z40" s="38"/>
      <c r="AA40" s="39"/>
      <c r="AB40" s="39"/>
      <c r="AC40" s="38"/>
      <c r="AD40" s="9"/>
      <c r="AE40" s="32"/>
      <c r="AF40" s="32"/>
      <c r="AG40" s="32"/>
      <c r="AH40" s="40"/>
      <c r="AI40" s="168"/>
      <c r="AJ40" s="904"/>
      <c r="AK40" s="905"/>
      <c r="AL40" s="905"/>
      <c r="AM40" s="905"/>
      <c r="AN40" s="906"/>
      <c r="AO40" s="386"/>
      <c r="AP40"/>
      <c r="AQ40"/>
      <c r="AR40"/>
    </row>
    <row r="41" spans="2:44">
      <c r="B41" s="48">
        <v>34</v>
      </c>
      <c r="C41" s="58"/>
      <c r="D41" s="59"/>
      <c r="E41" s="32"/>
      <c r="F41" s="9"/>
      <c r="G41" s="10"/>
      <c r="H41" s="10"/>
      <c r="I41" s="10"/>
      <c r="J41" s="312"/>
      <c r="K41" s="9"/>
      <c r="L41" s="34"/>
      <c r="M41" s="35"/>
      <c r="N41" s="35"/>
      <c r="O41" s="36"/>
      <c r="P41" s="171"/>
      <c r="Q41" s="35"/>
      <c r="R41" s="9"/>
      <c r="S41" s="171"/>
      <c r="T41" s="9"/>
      <c r="U41" s="171"/>
      <c r="V41" s="35"/>
      <c r="W41" s="37"/>
      <c r="X41" s="37"/>
      <c r="Y41" s="37"/>
      <c r="Z41" s="38"/>
      <c r="AA41" s="39"/>
      <c r="AB41" s="39"/>
      <c r="AC41" s="38"/>
      <c r="AD41" s="9"/>
      <c r="AE41" s="32"/>
      <c r="AF41" s="32"/>
      <c r="AG41" s="32"/>
      <c r="AH41" s="40"/>
      <c r="AI41" s="168"/>
      <c r="AJ41" s="904"/>
      <c r="AK41" s="905"/>
      <c r="AL41" s="905"/>
      <c r="AM41" s="905"/>
      <c r="AN41" s="906"/>
      <c r="AO41" s="386"/>
      <c r="AP41"/>
      <c r="AQ41"/>
      <c r="AR41"/>
    </row>
    <row r="42" spans="2:44">
      <c r="B42" s="48">
        <v>35</v>
      </c>
      <c r="C42" s="58"/>
      <c r="D42" s="33"/>
      <c r="E42" s="32"/>
      <c r="F42" s="9"/>
      <c r="G42" s="10"/>
      <c r="H42" s="10"/>
      <c r="I42" s="10"/>
      <c r="J42" s="312"/>
      <c r="K42" s="9"/>
      <c r="L42" s="170"/>
      <c r="M42" s="35"/>
      <c r="N42" s="35"/>
      <c r="O42" s="171"/>
      <c r="P42" s="171"/>
      <c r="Q42" s="35"/>
      <c r="R42" s="9"/>
      <c r="S42" s="171"/>
      <c r="T42" s="9"/>
      <c r="U42" s="171"/>
      <c r="V42" s="35"/>
      <c r="W42" s="172"/>
      <c r="X42" s="37"/>
      <c r="Y42" s="37"/>
      <c r="Z42" s="38"/>
      <c r="AA42" s="39"/>
      <c r="AB42" s="39"/>
      <c r="AC42" s="38"/>
      <c r="AD42" s="9"/>
      <c r="AE42" s="32"/>
      <c r="AF42" s="32"/>
      <c r="AG42" s="32"/>
      <c r="AH42" s="40"/>
      <c r="AI42" s="168"/>
      <c r="AJ42" s="904"/>
      <c r="AK42" s="905"/>
      <c r="AL42" s="905"/>
      <c r="AM42" s="905"/>
      <c r="AN42" s="906"/>
      <c r="AO42" s="386"/>
      <c r="AP42"/>
      <c r="AQ42"/>
      <c r="AR42"/>
    </row>
    <row r="43" spans="2:44">
      <c r="B43" s="48">
        <v>36</v>
      </c>
      <c r="C43" s="58"/>
      <c r="D43" s="33"/>
      <c r="E43" s="32"/>
      <c r="F43" s="9"/>
      <c r="G43" s="10"/>
      <c r="H43" s="10"/>
      <c r="I43" s="10"/>
      <c r="J43" s="312"/>
      <c r="K43" s="9"/>
      <c r="L43" s="170"/>
      <c r="M43" s="35"/>
      <c r="N43" s="35"/>
      <c r="O43" s="171"/>
      <c r="P43" s="171"/>
      <c r="Q43" s="35"/>
      <c r="R43" s="9"/>
      <c r="S43" s="171"/>
      <c r="T43" s="9"/>
      <c r="U43" s="171"/>
      <c r="V43" s="35"/>
      <c r="W43" s="172"/>
      <c r="X43" s="37"/>
      <c r="Y43" s="37"/>
      <c r="Z43" s="38"/>
      <c r="AA43" s="39"/>
      <c r="AB43" s="39"/>
      <c r="AC43" s="38"/>
      <c r="AD43" s="9"/>
      <c r="AE43" s="32"/>
      <c r="AF43" s="32"/>
      <c r="AG43" s="32"/>
      <c r="AH43" s="40"/>
      <c r="AI43" s="168"/>
      <c r="AJ43" s="904"/>
      <c r="AK43" s="905"/>
      <c r="AL43" s="905"/>
      <c r="AM43" s="905"/>
      <c r="AN43" s="906"/>
      <c r="AO43" s="386"/>
      <c r="AP43"/>
      <c r="AQ43"/>
      <c r="AR43"/>
    </row>
    <row r="44" spans="2:44">
      <c r="B44" s="48">
        <v>37</v>
      </c>
      <c r="C44" s="58"/>
      <c r="D44" s="59"/>
      <c r="E44" s="32"/>
      <c r="F44" s="9"/>
      <c r="G44" s="10"/>
      <c r="H44" s="10"/>
      <c r="I44" s="10"/>
      <c r="J44" s="312"/>
      <c r="K44" s="9"/>
      <c r="L44" s="170"/>
      <c r="M44" s="35"/>
      <c r="N44" s="35"/>
      <c r="O44" s="171"/>
      <c r="P44" s="171"/>
      <c r="Q44" s="35"/>
      <c r="R44" s="9"/>
      <c r="S44" s="171"/>
      <c r="T44" s="9"/>
      <c r="U44" s="171"/>
      <c r="V44" s="35"/>
      <c r="W44" s="172"/>
      <c r="X44" s="37"/>
      <c r="Y44" s="37"/>
      <c r="Z44" s="38"/>
      <c r="AA44" s="39"/>
      <c r="AB44" s="39"/>
      <c r="AC44" s="38"/>
      <c r="AD44" s="9"/>
      <c r="AE44" s="32"/>
      <c r="AF44" s="32"/>
      <c r="AG44" s="32"/>
      <c r="AH44" s="40"/>
      <c r="AI44" s="168"/>
      <c r="AJ44" s="904"/>
      <c r="AK44" s="905"/>
      <c r="AL44" s="905"/>
      <c r="AM44" s="905"/>
      <c r="AN44" s="906"/>
      <c r="AO44" s="386"/>
      <c r="AP44"/>
      <c r="AQ44"/>
      <c r="AR44"/>
    </row>
    <row r="45" spans="2:44">
      <c r="B45" s="48">
        <v>38</v>
      </c>
      <c r="C45" s="58"/>
      <c r="D45" s="33"/>
      <c r="E45" s="32"/>
      <c r="F45" s="9"/>
      <c r="G45" s="10"/>
      <c r="H45" s="9"/>
      <c r="I45" s="10"/>
      <c r="J45" s="312"/>
      <c r="K45" s="9"/>
      <c r="L45" s="170"/>
      <c r="M45" s="35"/>
      <c r="N45" s="35"/>
      <c r="O45" s="171"/>
      <c r="P45" s="171"/>
      <c r="Q45" s="35"/>
      <c r="R45" s="9"/>
      <c r="S45" s="171"/>
      <c r="T45" s="9"/>
      <c r="U45" s="171"/>
      <c r="V45" s="35"/>
      <c r="W45" s="172"/>
      <c r="X45" s="172"/>
      <c r="Y45" s="172"/>
      <c r="Z45" s="38"/>
      <c r="AA45" s="39"/>
      <c r="AB45" s="39"/>
      <c r="AC45" s="38"/>
      <c r="AD45" s="9"/>
      <c r="AE45" s="32"/>
      <c r="AF45" s="32"/>
      <c r="AG45" s="32"/>
      <c r="AH45" s="32"/>
      <c r="AI45" s="168"/>
      <c r="AJ45" s="904"/>
      <c r="AK45" s="905"/>
      <c r="AL45" s="905"/>
      <c r="AM45" s="905"/>
      <c r="AN45" s="906"/>
      <c r="AO45" s="386"/>
      <c r="AP45"/>
      <c r="AQ45"/>
      <c r="AR45"/>
    </row>
    <row r="46" spans="2:44">
      <c r="B46" s="48">
        <v>39</v>
      </c>
      <c r="C46" s="58"/>
      <c r="D46" s="33"/>
      <c r="E46" s="32"/>
      <c r="F46" s="9"/>
      <c r="G46" s="10"/>
      <c r="H46" s="9"/>
      <c r="I46" s="10"/>
      <c r="J46" s="312"/>
      <c r="K46" s="9"/>
      <c r="L46" s="170"/>
      <c r="M46" s="35"/>
      <c r="N46" s="35"/>
      <c r="O46" s="171"/>
      <c r="P46" s="171"/>
      <c r="Q46" s="35"/>
      <c r="R46" s="9"/>
      <c r="S46" s="171"/>
      <c r="T46" s="9"/>
      <c r="U46" s="171"/>
      <c r="V46" s="35"/>
      <c r="W46" s="172"/>
      <c r="X46" s="37"/>
      <c r="Y46" s="37"/>
      <c r="Z46" s="38"/>
      <c r="AA46" s="39"/>
      <c r="AB46" s="39"/>
      <c r="AC46" s="38"/>
      <c r="AD46" s="9"/>
      <c r="AE46" s="32"/>
      <c r="AF46" s="32"/>
      <c r="AG46" s="32"/>
      <c r="AH46" s="40"/>
      <c r="AI46" s="168"/>
      <c r="AJ46" s="904"/>
      <c r="AK46" s="905"/>
      <c r="AL46" s="905"/>
      <c r="AM46" s="905"/>
      <c r="AN46" s="906"/>
      <c r="AO46" s="386"/>
      <c r="AP46"/>
      <c r="AQ46"/>
      <c r="AR46"/>
    </row>
    <row r="47" spans="2:44">
      <c r="B47" s="48">
        <v>40</v>
      </c>
      <c r="C47" s="58"/>
      <c r="D47" s="33"/>
      <c r="E47" s="32"/>
      <c r="F47" s="9"/>
      <c r="G47" s="10"/>
      <c r="H47" s="10"/>
      <c r="I47" s="10"/>
      <c r="J47" s="312"/>
      <c r="K47" s="9"/>
      <c r="L47" s="170"/>
      <c r="M47" s="35"/>
      <c r="N47" s="35"/>
      <c r="O47" s="171"/>
      <c r="P47" s="171"/>
      <c r="Q47" s="35"/>
      <c r="R47" s="9"/>
      <c r="S47" s="171"/>
      <c r="T47" s="9"/>
      <c r="U47" s="171"/>
      <c r="V47" s="35"/>
      <c r="W47" s="172"/>
      <c r="X47" s="37"/>
      <c r="Y47" s="37"/>
      <c r="Z47" s="38"/>
      <c r="AA47" s="39"/>
      <c r="AB47" s="39"/>
      <c r="AC47" s="38"/>
      <c r="AD47" s="9"/>
      <c r="AE47" s="32"/>
      <c r="AF47" s="32"/>
      <c r="AG47" s="32"/>
      <c r="AH47" s="40"/>
      <c r="AI47" s="168"/>
      <c r="AJ47" s="904"/>
      <c r="AK47" s="905"/>
      <c r="AL47" s="905"/>
      <c r="AM47" s="905"/>
      <c r="AN47" s="906"/>
      <c r="AO47" s="386"/>
      <c r="AP47"/>
      <c r="AQ47"/>
      <c r="AR47"/>
    </row>
    <row r="48" spans="2:44">
      <c r="B48" s="48">
        <v>41</v>
      </c>
      <c r="C48" s="58"/>
      <c r="D48" s="33"/>
      <c r="E48" s="32"/>
      <c r="F48" s="9"/>
      <c r="G48" s="10"/>
      <c r="H48" s="10"/>
      <c r="I48" s="10"/>
      <c r="J48" s="312"/>
      <c r="K48" s="60"/>
      <c r="L48" s="185"/>
      <c r="M48" s="68"/>
      <c r="N48" s="68"/>
      <c r="O48" s="186"/>
      <c r="P48" s="186"/>
      <c r="Q48" s="68"/>
      <c r="R48" s="60"/>
      <c r="S48" s="186"/>
      <c r="T48" s="60"/>
      <c r="U48" s="186"/>
      <c r="V48" s="68"/>
      <c r="W48" s="187"/>
      <c r="X48" s="37"/>
      <c r="Y48" s="37"/>
      <c r="Z48" s="38"/>
      <c r="AA48" s="39"/>
      <c r="AB48" s="39"/>
      <c r="AC48" s="38"/>
      <c r="AD48" s="9"/>
      <c r="AE48" s="32"/>
      <c r="AF48" s="32"/>
      <c r="AG48" s="32"/>
      <c r="AH48" s="40"/>
      <c r="AI48" s="168"/>
      <c r="AJ48" s="904"/>
      <c r="AK48" s="905"/>
      <c r="AL48" s="905"/>
      <c r="AM48" s="905"/>
      <c r="AN48" s="906"/>
      <c r="AO48" s="386"/>
      <c r="AP48"/>
      <c r="AQ48"/>
      <c r="AR48"/>
    </row>
    <row r="49" spans="2:44">
      <c r="B49" s="48">
        <v>42</v>
      </c>
      <c r="C49" s="58"/>
      <c r="D49" s="33"/>
      <c r="E49" s="32"/>
      <c r="F49" s="9"/>
      <c r="G49" s="10"/>
      <c r="H49" s="10"/>
      <c r="I49" s="10"/>
      <c r="J49" s="312"/>
      <c r="K49" s="60"/>
      <c r="L49" s="185"/>
      <c r="M49" s="68"/>
      <c r="N49" s="68"/>
      <c r="O49" s="186"/>
      <c r="P49" s="186"/>
      <c r="Q49" s="68"/>
      <c r="R49" s="60"/>
      <c r="S49" s="186"/>
      <c r="T49" s="60"/>
      <c r="U49" s="186"/>
      <c r="V49" s="68"/>
      <c r="W49" s="187"/>
      <c r="X49" s="37"/>
      <c r="Y49" s="37"/>
      <c r="Z49" s="38"/>
      <c r="AA49" s="39"/>
      <c r="AB49" s="39"/>
      <c r="AC49" s="38"/>
      <c r="AD49" s="9"/>
      <c r="AE49" s="32"/>
      <c r="AF49" s="32"/>
      <c r="AG49" s="32"/>
      <c r="AH49" s="40"/>
      <c r="AI49" s="168"/>
      <c r="AJ49" s="904"/>
      <c r="AK49" s="905"/>
      <c r="AL49" s="905"/>
      <c r="AM49" s="905"/>
      <c r="AN49" s="906"/>
      <c r="AO49" s="386"/>
      <c r="AP49"/>
      <c r="AQ49"/>
      <c r="AR49"/>
    </row>
    <row r="50" spans="2:44">
      <c r="B50" s="48">
        <v>43</v>
      </c>
      <c r="C50" s="58"/>
      <c r="D50" s="59"/>
      <c r="E50" s="32"/>
      <c r="F50" s="9"/>
      <c r="G50" s="10"/>
      <c r="H50" s="10"/>
      <c r="I50" s="10"/>
      <c r="J50" s="463"/>
      <c r="K50" s="60"/>
      <c r="L50" s="185"/>
      <c r="M50" s="68"/>
      <c r="N50" s="68"/>
      <c r="O50" s="186"/>
      <c r="P50" s="186"/>
      <c r="Q50" s="68"/>
      <c r="R50" s="60"/>
      <c r="S50" s="186"/>
      <c r="T50" s="60"/>
      <c r="U50" s="186"/>
      <c r="V50" s="68"/>
      <c r="W50" s="187"/>
      <c r="X50" s="37"/>
      <c r="Y50" s="37"/>
      <c r="Z50" s="63"/>
      <c r="AA50" s="64"/>
      <c r="AB50" s="64"/>
      <c r="AC50" s="63"/>
      <c r="AD50" s="60"/>
      <c r="AE50" s="58"/>
      <c r="AF50" s="32"/>
      <c r="AG50" s="32"/>
      <c r="AH50" s="40"/>
      <c r="AI50" s="168"/>
      <c r="AJ50" s="904"/>
      <c r="AK50" s="905"/>
      <c r="AL50" s="905"/>
      <c r="AM50" s="905"/>
      <c r="AN50" s="906"/>
      <c r="AO50" s="386"/>
      <c r="AP50"/>
      <c r="AQ50"/>
      <c r="AR50"/>
    </row>
    <row r="51" spans="2:44">
      <c r="B51" s="48">
        <v>44</v>
      </c>
      <c r="C51" s="58"/>
      <c r="D51" s="33"/>
      <c r="E51" s="32"/>
      <c r="F51" s="9"/>
      <c r="G51" s="10"/>
      <c r="H51" s="9"/>
      <c r="I51" s="10"/>
      <c r="J51" s="312"/>
      <c r="K51" s="60"/>
      <c r="L51" s="185"/>
      <c r="M51" s="68"/>
      <c r="N51" s="68"/>
      <c r="O51" s="186"/>
      <c r="P51" s="186"/>
      <c r="Q51" s="68"/>
      <c r="R51" s="60"/>
      <c r="S51" s="186"/>
      <c r="T51" s="60"/>
      <c r="U51" s="186"/>
      <c r="V51" s="68"/>
      <c r="W51" s="187"/>
      <c r="X51" s="172"/>
      <c r="Y51" s="172"/>
      <c r="Z51" s="38"/>
      <c r="AA51" s="39"/>
      <c r="AB51" s="39"/>
      <c r="AC51" s="38"/>
      <c r="AD51" s="9"/>
      <c r="AE51" s="32"/>
      <c r="AF51" s="32"/>
      <c r="AG51" s="32"/>
      <c r="AH51" s="32"/>
      <c r="AI51" s="168"/>
      <c r="AJ51" s="904"/>
      <c r="AK51" s="905"/>
      <c r="AL51" s="905"/>
      <c r="AM51" s="905"/>
      <c r="AN51" s="906"/>
      <c r="AO51" s="386"/>
      <c r="AP51"/>
      <c r="AQ51"/>
      <c r="AR51"/>
    </row>
    <row r="52" spans="2:44">
      <c r="B52" s="48">
        <v>45</v>
      </c>
      <c r="C52" s="58"/>
      <c r="D52" s="33"/>
      <c r="E52" s="32"/>
      <c r="F52" s="9"/>
      <c r="G52" s="10"/>
      <c r="H52" s="10"/>
      <c r="I52" s="10"/>
      <c r="J52" s="312"/>
      <c r="K52" s="60"/>
      <c r="L52" s="185"/>
      <c r="M52" s="68"/>
      <c r="N52" s="68"/>
      <c r="O52" s="186"/>
      <c r="P52" s="186"/>
      <c r="Q52" s="68"/>
      <c r="R52" s="60"/>
      <c r="S52" s="186"/>
      <c r="T52" s="60"/>
      <c r="U52" s="186"/>
      <c r="V52" s="68"/>
      <c r="W52" s="187"/>
      <c r="X52" s="187"/>
      <c r="Y52" s="187"/>
      <c r="Z52" s="63"/>
      <c r="AA52" s="39"/>
      <c r="AB52" s="39"/>
      <c r="AC52" s="38"/>
      <c r="AD52" s="9"/>
      <c r="AE52" s="32"/>
      <c r="AF52" s="32"/>
      <c r="AG52" s="32"/>
      <c r="AH52" s="40"/>
      <c r="AI52" s="168"/>
      <c r="AJ52" s="904"/>
      <c r="AK52" s="905"/>
      <c r="AL52" s="905"/>
      <c r="AM52" s="905"/>
      <c r="AN52" s="906"/>
      <c r="AO52" s="386"/>
      <c r="AP52"/>
      <c r="AQ52"/>
      <c r="AR52"/>
    </row>
    <row r="53" spans="2:44">
      <c r="B53" s="48">
        <v>46</v>
      </c>
      <c r="C53" s="58"/>
      <c r="D53" s="33"/>
      <c r="E53" s="32"/>
      <c r="F53" s="9"/>
      <c r="G53" s="10"/>
      <c r="H53" s="10"/>
      <c r="I53" s="10"/>
      <c r="J53" s="312"/>
      <c r="K53" s="60"/>
      <c r="L53" s="185"/>
      <c r="M53" s="68"/>
      <c r="N53" s="68"/>
      <c r="O53" s="186"/>
      <c r="P53" s="186"/>
      <c r="Q53" s="68"/>
      <c r="R53" s="60"/>
      <c r="S53" s="186"/>
      <c r="T53" s="60"/>
      <c r="U53" s="186"/>
      <c r="V53" s="68"/>
      <c r="W53" s="187"/>
      <c r="X53" s="187"/>
      <c r="Y53" s="187"/>
      <c r="Z53" s="63"/>
      <c r="AA53" s="39"/>
      <c r="AB53" s="39"/>
      <c r="AC53" s="38"/>
      <c r="AD53" s="9"/>
      <c r="AE53" s="32"/>
      <c r="AF53" s="32"/>
      <c r="AG53" s="32"/>
      <c r="AH53" s="40"/>
      <c r="AI53" s="168"/>
      <c r="AJ53" s="904"/>
      <c r="AK53" s="905"/>
      <c r="AL53" s="905"/>
      <c r="AM53" s="905"/>
      <c r="AN53" s="906"/>
      <c r="AO53" s="386"/>
      <c r="AP53"/>
      <c r="AQ53"/>
      <c r="AR53"/>
    </row>
    <row r="54" spans="2:44">
      <c r="B54" s="48">
        <v>47</v>
      </c>
      <c r="C54" s="58"/>
      <c r="D54" s="59"/>
      <c r="E54" s="58"/>
      <c r="F54" s="60"/>
      <c r="G54" s="61"/>
      <c r="H54" s="60"/>
      <c r="I54" s="61"/>
      <c r="J54" s="463"/>
      <c r="K54" s="60"/>
      <c r="L54" s="185"/>
      <c r="M54" s="68"/>
      <c r="N54" s="68"/>
      <c r="O54" s="186"/>
      <c r="P54" s="186"/>
      <c r="Q54" s="68"/>
      <c r="R54" s="60"/>
      <c r="S54" s="186"/>
      <c r="T54" s="60"/>
      <c r="U54" s="186"/>
      <c r="V54" s="68"/>
      <c r="W54" s="187"/>
      <c r="X54" s="187"/>
      <c r="Y54" s="187"/>
      <c r="Z54" s="63"/>
      <c r="AA54" s="64"/>
      <c r="AB54" s="64"/>
      <c r="AC54" s="63"/>
      <c r="AD54" s="60"/>
      <c r="AE54" s="58"/>
      <c r="AF54" s="58"/>
      <c r="AG54" s="58"/>
      <c r="AH54" s="58"/>
      <c r="AI54" s="204"/>
      <c r="AJ54" s="904"/>
      <c r="AK54" s="905"/>
      <c r="AL54" s="905"/>
      <c r="AM54" s="905"/>
      <c r="AN54" s="906"/>
      <c r="AO54" s="386"/>
      <c r="AP54"/>
      <c r="AQ54"/>
      <c r="AR54"/>
    </row>
    <row r="55" spans="2:44">
      <c r="B55" s="48">
        <v>48</v>
      </c>
      <c r="C55" s="58"/>
      <c r="D55" s="59"/>
      <c r="E55" s="58"/>
      <c r="F55" s="60"/>
      <c r="G55" s="61"/>
      <c r="H55" s="60"/>
      <c r="I55" s="61"/>
      <c r="J55" s="463"/>
      <c r="K55" s="60"/>
      <c r="L55" s="185"/>
      <c r="M55" s="68"/>
      <c r="N55" s="68"/>
      <c r="O55" s="186"/>
      <c r="P55" s="186"/>
      <c r="Q55" s="68"/>
      <c r="R55" s="60"/>
      <c r="S55" s="186"/>
      <c r="T55" s="60"/>
      <c r="U55" s="186"/>
      <c r="V55" s="68"/>
      <c r="W55" s="187"/>
      <c r="X55" s="187"/>
      <c r="Y55" s="187"/>
      <c r="Z55" s="63"/>
      <c r="AA55" s="64"/>
      <c r="AB55" s="64"/>
      <c r="AC55" s="63"/>
      <c r="AD55" s="60"/>
      <c r="AE55" s="58"/>
      <c r="AF55" s="58"/>
      <c r="AG55" s="58"/>
      <c r="AH55" s="58"/>
      <c r="AI55" s="204"/>
      <c r="AJ55" s="904"/>
      <c r="AK55" s="905"/>
      <c r="AL55" s="905"/>
      <c r="AM55" s="905"/>
      <c r="AN55" s="906"/>
      <c r="AO55" s="386"/>
      <c r="AP55"/>
      <c r="AQ55"/>
      <c r="AR55"/>
    </row>
    <row r="56" spans="2:44">
      <c r="B56" s="48">
        <v>49</v>
      </c>
      <c r="C56" s="58"/>
      <c r="D56" s="59"/>
      <c r="E56" s="58"/>
      <c r="F56" s="60"/>
      <c r="G56" s="61"/>
      <c r="H56" s="60"/>
      <c r="I56" s="61"/>
      <c r="J56" s="463"/>
      <c r="K56" s="60"/>
      <c r="L56" s="185"/>
      <c r="M56" s="68"/>
      <c r="N56" s="68"/>
      <c r="O56" s="186"/>
      <c r="P56" s="186"/>
      <c r="Q56" s="68"/>
      <c r="R56" s="60"/>
      <c r="S56" s="186"/>
      <c r="T56" s="60"/>
      <c r="U56" s="186"/>
      <c r="V56" s="68"/>
      <c r="W56" s="187"/>
      <c r="X56" s="187"/>
      <c r="Y56" s="187"/>
      <c r="Z56" s="63"/>
      <c r="AA56" s="64"/>
      <c r="AB56" s="64"/>
      <c r="AC56" s="63"/>
      <c r="AD56" s="60"/>
      <c r="AE56" s="58"/>
      <c r="AF56" s="58"/>
      <c r="AG56" s="58"/>
      <c r="AH56" s="58"/>
      <c r="AI56" s="204"/>
      <c r="AJ56" s="904"/>
      <c r="AK56" s="905"/>
      <c r="AL56" s="905"/>
      <c r="AM56" s="905"/>
      <c r="AN56" s="906"/>
      <c r="AO56" s="386"/>
      <c r="AP56"/>
      <c r="AQ56"/>
      <c r="AR56"/>
    </row>
    <row r="57" spans="2:44">
      <c r="B57" s="48">
        <v>50</v>
      </c>
      <c r="C57" s="58"/>
      <c r="D57" s="59"/>
      <c r="E57" s="58"/>
      <c r="F57" s="60"/>
      <c r="G57" s="61"/>
      <c r="H57" s="61"/>
      <c r="I57" s="61"/>
      <c r="J57" s="463"/>
      <c r="K57" s="60"/>
      <c r="L57" s="67"/>
      <c r="M57" s="68"/>
      <c r="N57" s="68"/>
      <c r="O57" s="69"/>
      <c r="P57" s="69"/>
      <c r="Q57" s="68"/>
      <c r="R57" s="60"/>
      <c r="S57" s="69"/>
      <c r="T57" s="60"/>
      <c r="U57" s="69"/>
      <c r="V57" s="68"/>
      <c r="W57" s="62"/>
      <c r="X57" s="62"/>
      <c r="Y57" s="62"/>
      <c r="Z57" s="63"/>
      <c r="AA57" s="64"/>
      <c r="AB57" s="64"/>
      <c r="AC57" s="63"/>
      <c r="AD57" s="60"/>
      <c r="AE57" s="58"/>
      <c r="AF57" s="58"/>
      <c r="AG57" s="58"/>
      <c r="AH57" s="65"/>
      <c r="AI57" s="204"/>
      <c r="AJ57" s="904"/>
      <c r="AK57" s="905"/>
      <c r="AL57" s="905"/>
      <c r="AM57" s="905"/>
      <c r="AN57" s="906"/>
      <c r="AO57" s="386"/>
      <c r="AP57"/>
      <c r="AQ57"/>
      <c r="AR57"/>
    </row>
    <row r="58" spans="2:44">
      <c r="B58" s="48">
        <v>51</v>
      </c>
      <c r="C58" s="58"/>
      <c r="D58" s="59"/>
      <c r="E58" s="58"/>
      <c r="F58" s="60"/>
      <c r="G58" s="61"/>
      <c r="H58" s="61"/>
      <c r="I58" s="61"/>
      <c r="J58" s="463"/>
      <c r="K58" s="60"/>
      <c r="L58" s="67"/>
      <c r="M58" s="68"/>
      <c r="N58" s="68"/>
      <c r="O58" s="69"/>
      <c r="P58" s="69"/>
      <c r="Q58" s="68"/>
      <c r="R58" s="60"/>
      <c r="S58" s="69"/>
      <c r="T58" s="60"/>
      <c r="U58" s="69"/>
      <c r="V58" s="68"/>
      <c r="W58" s="62"/>
      <c r="X58" s="62"/>
      <c r="Y58" s="62"/>
      <c r="Z58" s="63"/>
      <c r="AA58" s="64"/>
      <c r="AB58" s="64"/>
      <c r="AC58" s="63"/>
      <c r="AD58" s="60"/>
      <c r="AE58" s="58"/>
      <c r="AF58" s="58"/>
      <c r="AG58" s="58"/>
      <c r="AH58" s="65"/>
      <c r="AI58" s="204"/>
      <c r="AJ58" s="904"/>
      <c r="AK58" s="905"/>
      <c r="AL58" s="905"/>
      <c r="AM58" s="905"/>
      <c r="AN58" s="906"/>
      <c r="AO58" s="386"/>
      <c r="AP58"/>
      <c r="AQ58"/>
      <c r="AR58"/>
    </row>
    <row r="59" spans="2:44">
      <c r="B59" s="48">
        <v>52</v>
      </c>
      <c r="C59" s="58"/>
      <c r="D59" s="59"/>
      <c r="E59" s="58"/>
      <c r="F59" s="60"/>
      <c r="G59" s="61"/>
      <c r="H59" s="61"/>
      <c r="I59" s="61"/>
      <c r="J59" s="463"/>
      <c r="K59" s="60"/>
      <c r="L59" s="67"/>
      <c r="M59" s="68"/>
      <c r="N59" s="68"/>
      <c r="O59" s="69"/>
      <c r="P59" s="68"/>
      <c r="Q59" s="68"/>
      <c r="R59" s="60"/>
      <c r="S59" s="68"/>
      <c r="T59" s="60"/>
      <c r="U59" s="68"/>
      <c r="V59" s="68"/>
      <c r="W59" s="62"/>
      <c r="X59" s="62"/>
      <c r="Y59" s="62"/>
      <c r="Z59" s="63"/>
      <c r="AA59" s="64"/>
      <c r="AB59" s="64"/>
      <c r="AC59" s="63"/>
      <c r="AD59" s="60"/>
      <c r="AE59" s="58"/>
      <c r="AF59" s="58"/>
      <c r="AG59" s="58"/>
      <c r="AH59" s="65"/>
      <c r="AI59" s="204"/>
      <c r="AJ59" s="904"/>
      <c r="AK59" s="905"/>
      <c r="AL59" s="905"/>
      <c r="AM59" s="905"/>
      <c r="AN59" s="906"/>
      <c r="AO59" s="386"/>
      <c r="AP59"/>
      <c r="AQ59"/>
      <c r="AR59"/>
    </row>
    <row r="60" spans="2:44">
      <c r="B60" s="48">
        <v>53</v>
      </c>
      <c r="C60" s="58"/>
      <c r="D60" s="59"/>
      <c r="E60" s="58"/>
      <c r="F60" s="60"/>
      <c r="G60" s="61"/>
      <c r="H60" s="60"/>
      <c r="I60" s="61"/>
      <c r="J60" s="463"/>
      <c r="K60" s="60"/>
      <c r="L60" s="185"/>
      <c r="M60" s="68"/>
      <c r="N60" s="68"/>
      <c r="O60" s="186"/>
      <c r="P60" s="186"/>
      <c r="Q60" s="68"/>
      <c r="R60" s="60"/>
      <c r="S60" s="186"/>
      <c r="T60" s="60"/>
      <c r="U60" s="186"/>
      <c r="V60" s="68"/>
      <c r="W60" s="187"/>
      <c r="X60" s="187"/>
      <c r="Y60" s="187"/>
      <c r="Z60" s="63"/>
      <c r="AA60" s="64"/>
      <c r="AB60" s="64"/>
      <c r="AC60" s="63"/>
      <c r="AD60" s="60"/>
      <c r="AE60" s="58"/>
      <c r="AF60" s="58"/>
      <c r="AG60" s="58"/>
      <c r="AH60" s="58"/>
      <c r="AI60" s="204"/>
      <c r="AJ60" s="904"/>
      <c r="AK60" s="905"/>
      <c r="AL60" s="905"/>
      <c r="AM60" s="905"/>
      <c r="AN60" s="906"/>
      <c r="AO60" s="386"/>
      <c r="AP60"/>
      <c r="AQ60"/>
      <c r="AR60"/>
    </row>
    <row r="61" spans="2:44">
      <c r="B61" s="48">
        <v>54</v>
      </c>
      <c r="C61" s="58"/>
      <c r="D61" s="59"/>
      <c r="E61" s="58"/>
      <c r="F61" s="60"/>
      <c r="G61" s="61"/>
      <c r="H61" s="61"/>
      <c r="I61" s="61"/>
      <c r="J61" s="463"/>
      <c r="K61" s="60"/>
      <c r="L61" s="67"/>
      <c r="M61" s="68"/>
      <c r="N61" s="68"/>
      <c r="O61" s="69"/>
      <c r="P61" s="69"/>
      <c r="Q61" s="68"/>
      <c r="R61" s="60"/>
      <c r="S61" s="69"/>
      <c r="T61" s="60"/>
      <c r="U61" s="69"/>
      <c r="V61" s="68"/>
      <c r="W61" s="62"/>
      <c r="X61" s="62"/>
      <c r="Y61" s="62"/>
      <c r="Z61" s="63"/>
      <c r="AA61" s="64"/>
      <c r="AB61" s="64"/>
      <c r="AC61" s="63"/>
      <c r="AD61" s="60"/>
      <c r="AE61" s="58"/>
      <c r="AF61" s="58"/>
      <c r="AG61" s="58"/>
      <c r="AH61" s="65"/>
      <c r="AI61" s="204"/>
      <c r="AJ61" s="904"/>
      <c r="AK61" s="905"/>
      <c r="AL61" s="905"/>
      <c r="AM61" s="905"/>
      <c r="AN61" s="906"/>
      <c r="AO61" s="386"/>
      <c r="AP61"/>
      <c r="AQ61"/>
      <c r="AR61"/>
    </row>
    <row r="62" spans="2:44">
      <c r="B62" s="48">
        <v>55</v>
      </c>
      <c r="C62" s="58"/>
      <c r="D62" s="59"/>
      <c r="E62" s="58"/>
      <c r="F62" s="60"/>
      <c r="G62" s="61"/>
      <c r="H62" s="60"/>
      <c r="I62" s="61"/>
      <c r="J62" s="463"/>
      <c r="K62" s="60"/>
      <c r="L62" s="67"/>
      <c r="M62" s="68"/>
      <c r="N62" s="68"/>
      <c r="O62" s="69"/>
      <c r="P62" s="69"/>
      <c r="Q62" s="68"/>
      <c r="R62" s="60"/>
      <c r="S62" s="69"/>
      <c r="T62" s="60"/>
      <c r="U62" s="69"/>
      <c r="V62" s="68"/>
      <c r="W62" s="62"/>
      <c r="X62" s="62"/>
      <c r="Y62" s="62"/>
      <c r="Z62" s="63"/>
      <c r="AA62" s="64"/>
      <c r="AB62" s="64"/>
      <c r="AC62" s="63"/>
      <c r="AD62" s="60"/>
      <c r="AE62" s="58"/>
      <c r="AF62" s="58"/>
      <c r="AG62" s="58"/>
      <c r="AH62" s="58"/>
      <c r="AI62" s="204"/>
      <c r="AJ62" s="904"/>
      <c r="AK62" s="905"/>
      <c r="AL62" s="905"/>
      <c r="AM62" s="905"/>
      <c r="AN62" s="906"/>
      <c r="AO62" s="386"/>
      <c r="AP62"/>
      <c r="AQ62"/>
      <c r="AR62"/>
    </row>
    <row r="63" spans="2:44">
      <c r="B63" s="48">
        <v>56</v>
      </c>
      <c r="C63" s="58"/>
      <c r="D63" s="59"/>
      <c r="E63" s="58"/>
      <c r="F63" s="60"/>
      <c r="G63" s="61"/>
      <c r="H63" s="61"/>
      <c r="I63" s="61"/>
      <c r="J63" s="312"/>
      <c r="K63" s="9"/>
      <c r="L63" s="34"/>
      <c r="M63" s="35"/>
      <c r="N63" s="35"/>
      <c r="O63" s="36"/>
      <c r="P63" s="36"/>
      <c r="Q63" s="35"/>
      <c r="R63" s="9"/>
      <c r="S63" s="36"/>
      <c r="T63" s="9"/>
      <c r="U63" s="36"/>
      <c r="V63" s="35"/>
      <c r="W63" s="37"/>
      <c r="X63" s="37"/>
      <c r="Y63" s="37"/>
      <c r="Z63" s="63"/>
      <c r="AA63" s="64"/>
      <c r="AB63" s="64"/>
      <c r="AC63" s="63"/>
      <c r="AD63" s="60"/>
      <c r="AE63" s="58"/>
      <c r="AF63" s="58"/>
      <c r="AG63" s="58"/>
      <c r="AH63" s="65"/>
      <c r="AI63" s="66"/>
      <c r="AJ63" s="904"/>
      <c r="AK63" s="905"/>
      <c r="AL63" s="905"/>
      <c r="AM63" s="905"/>
      <c r="AN63" s="906"/>
      <c r="AO63" s="386"/>
      <c r="AP63"/>
      <c r="AQ63"/>
      <c r="AR63"/>
    </row>
    <row r="64" spans="2:44">
      <c r="B64" s="48">
        <v>57</v>
      </c>
      <c r="C64" s="58"/>
      <c r="D64" s="59"/>
      <c r="E64" s="58"/>
      <c r="F64" s="60"/>
      <c r="G64" s="61"/>
      <c r="H64" s="61"/>
      <c r="I64" s="61"/>
      <c r="J64" s="463"/>
      <c r="K64" s="60"/>
      <c r="L64" s="67"/>
      <c r="M64" s="68"/>
      <c r="N64" s="68"/>
      <c r="O64" s="69"/>
      <c r="P64" s="69"/>
      <c r="Q64" s="68"/>
      <c r="R64" s="60"/>
      <c r="S64" s="69"/>
      <c r="T64" s="60"/>
      <c r="U64" s="69"/>
      <c r="V64" s="68"/>
      <c r="W64" s="62"/>
      <c r="X64" s="62"/>
      <c r="Y64" s="62"/>
      <c r="Z64" s="63"/>
      <c r="AA64" s="64"/>
      <c r="AB64" s="64"/>
      <c r="AC64" s="63"/>
      <c r="AD64" s="60"/>
      <c r="AE64" s="58"/>
      <c r="AF64" s="58"/>
      <c r="AG64" s="58"/>
      <c r="AH64" s="65"/>
      <c r="AI64" s="66"/>
      <c r="AJ64" s="904"/>
      <c r="AK64" s="905"/>
      <c r="AL64" s="905"/>
      <c r="AM64" s="905"/>
      <c r="AN64" s="906"/>
      <c r="AO64" s="386"/>
      <c r="AP64"/>
      <c r="AQ64"/>
      <c r="AR64"/>
    </row>
    <row r="65" spans="2:44">
      <c r="B65" s="48">
        <v>58</v>
      </c>
      <c r="C65" s="58"/>
      <c r="D65" s="59"/>
      <c r="E65" s="58"/>
      <c r="F65" s="60"/>
      <c r="G65" s="61"/>
      <c r="H65" s="60"/>
      <c r="I65" s="61"/>
      <c r="J65" s="463"/>
      <c r="K65" s="60"/>
      <c r="L65" s="67"/>
      <c r="M65" s="68"/>
      <c r="N65" s="68"/>
      <c r="O65" s="69"/>
      <c r="P65" s="69"/>
      <c r="Q65" s="68"/>
      <c r="R65" s="60"/>
      <c r="S65" s="69"/>
      <c r="T65" s="60"/>
      <c r="U65" s="69"/>
      <c r="V65" s="68"/>
      <c r="W65" s="62"/>
      <c r="X65" s="62"/>
      <c r="Y65" s="62"/>
      <c r="Z65" s="63"/>
      <c r="AA65" s="64"/>
      <c r="AB65" s="64"/>
      <c r="AC65" s="63"/>
      <c r="AD65" s="60"/>
      <c r="AE65" s="58"/>
      <c r="AF65" s="58"/>
      <c r="AG65" s="58"/>
      <c r="AH65" s="65"/>
      <c r="AI65" s="66"/>
      <c r="AJ65" s="904"/>
      <c r="AK65" s="905"/>
      <c r="AL65" s="905"/>
      <c r="AM65" s="905"/>
      <c r="AN65" s="906"/>
      <c r="AO65" s="386"/>
      <c r="AP65"/>
      <c r="AQ65"/>
      <c r="AR65"/>
    </row>
    <row r="66" spans="2:44">
      <c r="B66" s="48">
        <v>59</v>
      </c>
      <c r="C66" s="58"/>
      <c r="D66" s="59"/>
      <c r="E66" s="58"/>
      <c r="F66" s="60"/>
      <c r="G66" s="61"/>
      <c r="H66" s="61"/>
      <c r="I66" s="61"/>
      <c r="J66" s="463"/>
      <c r="K66" s="60"/>
      <c r="L66" s="67"/>
      <c r="M66" s="68"/>
      <c r="N66" s="68"/>
      <c r="O66" s="69"/>
      <c r="P66" s="69"/>
      <c r="Q66" s="68"/>
      <c r="R66" s="60"/>
      <c r="S66" s="69"/>
      <c r="T66" s="60"/>
      <c r="U66" s="69"/>
      <c r="V66" s="68"/>
      <c r="W66" s="62"/>
      <c r="X66" s="62"/>
      <c r="Y66" s="62"/>
      <c r="Z66" s="63"/>
      <c r="AA66" s="64"/>
      <c r="AB66" s="64"/>
      <c r="AC66" s="63"/>
      <c r="AD66" s="60"/>
      <c r="AE66" s="58"/>
      <c r="AF66" s="58"/>
      <c r="AG66" s="58"/>
      <c r="AH66" s="65"/>
      <c r="AI66" s="66"/>
      <c r="AJ66" s="904"/>
      <c r="AK66" s="905"/>
      <c r="AL66" s="905"/>
      <c r="AM66" s="905"/>
      <c r="AN66" s="906"/>
      <c r="AO66" s="386"/>
      <c r="AP66"/>
      <c r="AQ66"/>
      <c r="AR66"/>
    </row>
    <row r="67" spans="2:44">
      <c r="B67" s="48">
        <v>60</v>
      </c>
      <c r="C67" s="58"/>
      <c r="D67" s="59"/>
      <c r="E67" s="58"/>
      <c r="F67" s="60"/>
      <c r="G67" s="61"/>
      <c r="H67" s="61"/>
      <c r="I67" s="61"/>
      <c r="J67" s="463"/>
      <c r="K67" s="60"/>
      <c r="L67" s="67"/>
      <c r="M67" s="68"/>
      <c r="N67" s="68"/>
      <c r="O67" s="69"/>
      <c r="P67" s="69"/>
      <c r="Q67" s="68"/>
      <c r="R67" s="60"/>
      <c r="S67" s="69"/>
      <c r="T67" s="60"/>
      <c r="U67" s="69"/>
      <c r="V67" s="68"/>
      <c r="W67" s="62"/>
      <c r="X67" s="62"/>
      <c r="Y67" s="62"/>
      <c r="Z67" s="63"/>
      <c r="AA67" s="64"/>
      <c r="AB67" s="64"/>
      <c r="AC67" s="63"/>
      <c r="AD67" s="60"/>
      <c r="AE67" s="58"/>
      <c r="AF67" s="58"/>
      <c r="AG67" s="58"/>
      <c r="AH67" s="65"/>
      <c r="AI67" s="66"/>
      <c r="AJ67" s="904"/>
      <c r="AK67" s="905"/>
      <c r="AL67" s="905"/>
      <c r="AM67" s="905"/>
      <c r="AN67" s="906"/>
      <c r="AO67" s="386"/>
      <c r="AP67"/>
      <c r="AQ67"/>
      <c r="AR67"/>
    </row>
    <row r="68" spans="2:44">
      <c r="B68" s="48">
        <v>61</v>
      </c>
      <c r="C68" s="58"/>
      <c r="D68" s="59"/>
      <c r="E68" s="58"/>
      <c r="F68" s="60"/>
      <c r="G68" s="61"/>
      <c r="H68" s="60"/>
      <c r="I68" s="61"/>
      <c r="J68" s="463"/>
      <c r="K68" s="60"/>
      <c r="L68" s="67"/>
      <c r="M68" s="68"/>
      <c r="N68" s="68"/>
      <c r="O68" s="69"/>
      <c r="P68" s="69"/>
      <c r="Q68" s="68"/>
      <c r="R68" s="60"/>
      <c r="S68" s="69"/>
      <c r="T68" s="60"/>
      <c r="U68" s="69"/>
      <c r="V68" s="68"/>
      <c r="W68" s="62"/>
      <c r="X68" s="62"/>
      <c r="Y68" s="62"/>
      <c r="Z68" s="63"/>
      <c r="AA68" s="64"/>
      <c r="AB68" s="64"/>
      <c r="AC68" s="63"/>
      <c r="AD68" s="60"/>
      <c r="AE68" s="58"/>
      <c r="AF68" s="58"/>
      <c r="AG68" s="58"/>
      <c r="AH68" s="65"/>
      <c r="AI68" s="66"/>
      <c r="AJ68" s="904"/>
      <c r="AK68" s="905"/>
      <c r="AL68" s="905"/>
      <c r="AM68" s="905"/>
      <c r="AN68" s="906"/>
      <c r="AO68" s="386"/>
      <c r="AP68"/>
      <c r="AQ68"/>
      <c r="AR68"/>
    </row>
    <row r="69" spans="2:44">
      <c r="B69" s="48">
        <v>62</v>
      </c>
      <c r="C69" s="32"/>
      <c r="D69" s="33"/>
      <c r="E69" s="32"/>
      <c r="F69" s="9"/>
      <c r="G69" s="10"/>
      <c r="H69" s="9"/>
      <c r="I69" s="10"/>
      <c r="J69" s="312"/>
      <c r="K69" s="9"/>
      <c r="L69" s="34"/>
      <c r="M69" s="35"/>
      <c r="N69" s="35"/>
      <c r="O69" s="36"/>
      <c r="P69" s="36"/>
      <c r="Q69" s="35"/>
      <c r="R69" s="9"/>
      <c r="S69" s="36"/>
      <c r="T69" s="9"/>
      <c r="U69" s="36"/>
      <c r="V69" s="35"/>
      <c r="W69" s="37"/>
      <c r="X69" s="37"/>
      <c r="Y69" s="37"/>
      <c r="Z69" s="38"/>
      <c r="AA69" s="39"/>
      <c r="AB69" s="39"/>
      <c r="AC69" s="38"/>
      <c r="AD69" s="9"/>
      <c r="AE69" s="32"/>
      <c r="AF69" s="32"/>
      <c r="AG69" s="32"/>
      <c r="AH69" s="40"/>
      <c r="AI69" s="41"/>
      <c r="AJ69" s="904"/>
      <c r="AK69" s="905"/>
      <c r="AL69" s="905"/>
      <c r="AM69" s="905"/>
      <c r="AN69" s="906"/>
      <c r="AO69" s="386"/>
      <c r="AP69"/>
      <c r="AQ69"/>
      <c r="AR69"/>
    </row>
    <row r="70" spans="2:44">
      <c r="B70" s="48">
        <v>63</v>
      </c>
      <c r="C70" s="32"/>
      <c r="D70" s="33"/>
      <c r="E70" s="32"/>
      <c r="F70" s="9"/>
      <c r="G70" s="10"/>
      <c r="H70" s="9"/>
      <c r="I70" s="10"/>
      <c r="J70" s="312"/>
      <c r="K70" s="9"/>
      <c r="L70" s="34"/>
      <c r="M70" s="35"/>
      <c r="N70" s="35"/>
      <c r="O70" s="36"/>
      <c r="P70" s="36"/>
      <c r="Q70" s="35"/>
      <c r="R70" s="9"/>
      <c r="S70" s="36"/>
      <c r="T70" s="9"/>
      <c r="U70" s="36"/>
      <c r="V70" s="35"/>
      <c r="W70" s="37"/>
      <c r="X70" s="37"/>
      <c r="Y70" s="37"/>
      <c r="Z70" s="38"/>
      <c r="AA70" s="39"/>
      <c r="AB70" s="39"/>
      <c r="AC70" s="38"/>
      <c r="AD70" s="9"/>
      <c r="AE70" s="32"/>
      <c r="AF70" s="32"/>
      <c r="AG70" s="32"/>
      <c r="AH70" s="40"/>
      <c r="AI70" s="41"/>
      <c r="AJ70" s="904"/>
      <c r="AK70" s="905"/>
      <c r="AL70" s="905"/>
      <c r="AM70" s="905"/>
      <c r="AN70" s="906"/>
      <c r="AO70" s="386"/>
      <c r="AP70"/>
      <c r="AQ70"/>
      <c r="AR70"/>
    </row>
    <row r="71" spans="2:44">
      <c r="B71" s="48">
        <v>64</v>
      </c>
      <c r="C71" s="58"/>
      <c r="D71" s="59"/>
      <c r="E71" s="58"/>
      <c r="F71" s="60"/>
      <c r="G71" s="61"/>
      <c r="H71" s="60"/>
      <c r="I71" s="61"/>
      <c r="J71" s="312"/>
      <c r="K71" s="9"/>
      <c r="L71" s="34"/>
      <c r="M71" s="35"/>
      <c r="N71" s="35"/>
      <c r="O71" s="36"/>
      <c r="P71" s="36"/>
      <c r="Q71" s="35"/>
      <c r="R71" s="9"/>
      <c r="S71" s="36"/>
      <c r="T71" s="9"/>
      <c r="U71" s="36"/>
      <c r="V71" s="35"/>
      <c r="W71" s="37"/>
      <c r="X71" s="37"/>
      <c r="Y71" s="37"/>
      <c r="Z71" s="38"/>
      <c r="AA71" s="39"/>
      <c r="AB71" s="39"/>
      <c r="AC71" s="38"/>
      <c r="AD71" s="60"/>
      <c r="AE71" s="58"/>
      <c r="AF71" s="58"/>
      <c r="AG71" s="58"/>
      <c r="AH71" s="65"/>
      <c r="AI71" s="66"/>
      <c r="AJ71" s="904"/>
      <c r="AK71" s="905"/>
      <c r="AL71" s="905"/>
      <c r="AM71" s="905"/>
      <c r="AN71" s="906"/>
      <c r="AO71" s="386"/>
      <c r="AP71"/>
      <c r="AQ71"/>
      <c r="AR71"/>
    </row>
    <row r="72" spans="2:44">
      <c r="B72" s="48">
        <v>65</v>
      </c>
      <c r="C72" s="32"/>
      <c r="D72" s="33"/>
      <c r="E72" s="32"/>
      <c r="F72" s="9"/>
      <c r="G72" s="10"/>
      <c r="H72" s="9"/>
      <c r="I72" s="10"/>
      <c r="J72" s="312"/>
      <c r="K72" s="9"/>
      <c r="L72" s="34"/>
      <c r="M72" s="35"/>
      <c r="N72" s="35"/>
      <c r="O72" s="36"/>
      <c r="P72" s="36"/>
      <c r="Q72" s="35"/>
      <c r="R72" s="9"/>
      <c r="S72" s="36"/>
      <c r="T72" s="9"/>
      <c r="U72" s="36"/>
      <c r="V72" s="35"/>
      <c r="W72" s="37"/>
      <c r="X72" s="37"/>
      <c r="Y72" s="37"/>
      <c r="Z72" s="38"/>
      <c r="AA72" s="39"/>
      <c r="AB72" s="39"/>
      <c r="AC72" s="38"/>
      <c r="AD72" s="9"/>
      <c r="AE72" s="32"/>
      <c r="AF72" s="32"/>
      <c r="AG72" s="32"/>
      <c r="AH72" s="40"/>
      <c r="AI72" s="41"/>
      <c r="AJ72" s="904"/>
      <c r="AK72" s="905"/>
      <c r="AL72" s="905"/>
      <c r="AM72" s="905"/>
      <c r="AN72" s="906"/>
      <c r="AO72" s="386"/>
      <c r="AP72"/>
      <c r="AQ72"/>
      <c r="AR72"/>
    </row>
    <row r="73" spans="2:44">
      <c r="B73" s="48">
        <v>66</v>
      </c>
      <c r="C73" s="32"/>
      <c r="D73" s="33"/>
      <c r="E73" s="32"/>
      <c r="F73" s="9"/>
      <c r="G73" s="10"/>
      <c r="H73" s="9"/>
      <c r="I73" s="10"/>
      <c r="J73" s="312"/>
      <c r="K73" s="9"/>
      <c r="L73" s="34"/>
      <c r="M73" s="35"/>
      <c r="N73" s="35"/>
      <c r="O73" s="36"/>
      <c r="P73" s="36"/>
      <c r="Q73" s="35"/>
      <c r="R73" s="9"/>
      <c r="S73" s="36"/>
      <c r="T73" s="9"/>
      <c r="U73" s="36"/>
      <c r="V73" s="35"/>
      <c r="W73" s="37"/>
      <c r="X73" s="37"/>
      <c r="Y73" s="37"/>
      <c r="Z73" s="38"/>
      <c r="AA73" s="39"/>
      <c r="AB73" s="39"/>
      <c r="AC73" s="38"/>
      <c r="AD73" s="9"/>
      <c r="AE73" s="32"/>
      <c r="AF73" s="32"/>
      <c r="AG73" s="32"/>
      <c r="AH73" s="40"/>
      <c r="AI73" s="41"/>
      <c r="AJ73" s="904"/>
      <c r="AK73" s="905"/>
      <c r="AL73" s="905"/>
      <c r="AM73" s="905"/>
      <c r="AN73" s="906"/>
      <c r="AO73" s="386"/>
      <c r="AP73"/>
      <c r="AQ73"/>
      <c r="AR73"/>
    </row>
    <row r="74" spans="2:44">
      <c r="B74" s="48">
        <v>67</v>
      </c>
      <c r="C74" s="32"/>
      <c r="D74" s="33"/>
      <c r="E74" s="32"/>
      <c r="F74" s="9"/>
      <c r="G74" s="10"/>
      <c r="H74" s="9"/>
      <c r="I74" s="10"/>
      <c r="J74" s="312"/>
      <c r="K74" s="9"/>
      <c r="L74" s="34"/>
      <c r="M74" s="35"/>
      <c r="N74" s="35"/>
      <c r="O74" s="36"/>
      <c r="P74" s="36"/>
      <c r="Q74" s="35"/>
      <c r="R74" s="9"/>
      <c r="S74" s="36"/>
      <c r="T74" s="9"/>
      <c r="U74" s="36"/>
      <c r="V74" s="35"/>
      <c r="W74" s="37"/>
      <c r="X74" s="37"/>
      <c r="Y74" s="37"/>
      <c r="Z74" s="38"/>
      <c r="AA74" s="39"/>
      <c r="AB74" s="39"/>
      <c r="AC74" s="38"/>
      <c r="AD74" s="9"/>
      <c r="AE74" s="32"/>
      <c r="AF74" s="32"/>
      <c r="AG74" s="32"/>
      <c r="AH74" s="40"/>
      <c r="AI74" s="41"/>
      <c r="AJ74" s="904"/>
      <c r="AK74" s="905"/>
      <c r="AL74" s="905"/>
      <c r="AM74" s="905"/>
      <c r="AN74" s="906"/>
      <c r="AO74" s="386"/>
      <c r="AP74"/>
      <c r="AQ74"/>
      <c r="AR74"/>
    </row>
    <row r="75" spans="2:44">
      <c r="B75" s="48">
        <v>68</v>
      </c>
      <c r="C75" s="32"/>
      <c r="D75" s="33"/>
      <c r="E75" s="32"/>
      <c r="F75" s="9"/>
      <c r="G75" s="10"/>
      <c r="H75" s="9"/>
      <c r="I75" s="10"/>
      <c r="J75" s="312"/>
      <c r="K75" s="9"/>
      <c r="L75" s="34"/>
      <c r="M75" s="35"/>
      <c r="N75" s="35"/>
      <c r="O75" s="36"/>
      <c r="P75" s="36"/>
      <c r="Q75" s="35"/>
      <c r="R75" s="9"/>
      <c r="S75" s="36"/>
      <c r="T75" s="9"/>
      <c r="U75" s="36"/>
      <c r="V75" s="35"/>
      <c r="W75" s="37"/>
      <c r="X75" s="37"/>
      <c r="Y75" s="37"/>
      <c r="Z75" s="38"/>
      <c r="AA75" s="39"/>
      <c r="AB75" s="39"/>
      <c r="AC75" s="38"/>
      <c r="AD75" s="9"/>
      <c r="AE75" s="32"/>
      <c r="AF75" s="32"/>
      <c r="AG75" s="32"/>
      <c r="AH75" s="40"/>
      <c r="AI75" s="41"/>
      <c r="AJ75" s="904"/>
      <c r="AK75" s="905"/>
      <c r="AL75" s="905"/>
      <c r="AM75" s="905"/>
      <c r="AN75" s="906"/>
      <c r="AO75" s="386"/>
      <c r="AP75"/>
      <c r="AQ75"/>
      <c r="AR75"/>
    </row>
    <row r="76" spans="2:44">
      <c r="B76" s="48">
        <v>69</v>
      </c>
      <c r="C76" s="32"/>
      <c r="D76" s="33"/>
      <c r="E76" s="32"/>
      <c r="F76" s="9"/>
      <c r="G76" s="10"/>
      <c r="H76" s="9"/>
      <c r="I76" s="10"/>
      <c r="J76" s="312"/>
      <c r="K76" s="9"/>
      <c r="L76" s="34"/>
      <c r="M76" s="35"/>
      <c r="N76" s="35"/>
      <c r="O76" s="36"/>
      <c r="P76" s="36"/>
      <c r="Q76" s="35"/>
      <c r="R76" s="9"/>
      <c r="S76" s="36"/>
      <c r="T76" s="9"/>
      <c r="U76" s="36"/>
      <c r="V76" s="36"/>
      <c r="W76" s="37"/>
      <c r="X76" s="37"/>
      <c r="Y76" s="37"/>
      <c r="Z76" s="38"/>
      <c r="AA76" s="39"/>
      <c r="AB76" s="39"/>
      <c r="AC76" s="38"/>
      <c r="AD76" s="9"/>
      <c r="AE76" s="32"/>
      <c r="AF76" s="32"/>
      <c r="AG76" s="32"/>
      <c r="AH76" s="40"/>
      <c r="AI76" s="41"/>
      <c r="AJ76" s="904"/>
      <c r="AK76" s="905"/>
      <c r="AL76" s="905"/>
      <c r="AM76" s="905"/>
      <c r="AN76" s="906"/>
      <c r="AO76" s="386"/>
      <c r="AP76"/>
      <c r="AQ76"/>
      <c r="AR76"/>
    </row>
    <row r="77" spans="2:44">
      <c r="B77" s="48">
        <v>70</v>
      </c>
      <c r="C77" s="32"/>
      <c r="D77" s="33"/>
      <c r="E77" s="32"/>
      <c r="F77" s="9"/>
      <c r="G77" s="10"/>
      <c r="H77" s="9"/>
      <c r="I77" s="10"/>
      <c r="J77" s="312"/>
      <c r="K77" s="9"/>
      <c r="L77" s="34"/>
      <c r="M77" s="35"/>
      <c r="N77" s="35"/>
      <c r="O77" s="36"/>
      <c r="P77" s="36"/>
      <c r="Q77" s="35"/>
      <c r="R77" s="9"/>
      <c r="S77" s="36"/>
      <c r="T77" s="9"/>
      <c r="U77" s="36"/>
      <c r="V77" s="36"/>
      <c r="W77" s="37"/>
      <c r="X77" s="37"/>
      <c r="Y77" s="37"/>
      <c r="Z77" s="38"/>
      <c r="AA77" s="39"/>
      <c r="AB77" s="39"/>
      <c r="AC77" s="38"/>
      <c r="AD77" s="9"/>
      <c r="AE77" s="32"/>
      <c r="AF77" s="32"/>
      <c r="AG77" s="32"/>
      <c r="AH77" s="40"/>
      <c r="AI77" s="41"/>
      <c r="AJ77" s="904"/>
      <c r="AK77" s="905"/>
      <c r="AL77" s="905"/>
      <c r="AM77" s="905"/>
      <c r="AN77" s="906"/>
      <c r="AO77" s="386"/>
      <c r="AP77"/>
      <c r="AQ77"/>
      <c r="AR77"/>
    </row>
    <row r="78" spans="2:44">
      <c r="B78" s="48">
        <v>71</v>
      </c>
      <c r="C78" s="32"/>
      <c r="D78" s="33"/>
      <c r="E78" s="32"/>
      <c r="F78" s="9"/>
      <c r="G78" s="10"/>
      <c r="H78" s="9"/>
      <c r="I78" s="10"/>
      <c r="J78" s="312"/>
      <c r="K78" s="9"/>
      <c r="L78" s="34"/>
      <c r="M78" s="35"/>
      <c r="N78" s="35"/>
      <c r="O78" s="36"/>
      <c r="P78" s="36"/>
      <c r="Q78" s="35"/>
      <c r="R78" s="9"/>
      <c r="S78" s="36"/>
      <c r="T78" s="9"/>
      <c r="U78" s="36"/>
      <c r="V78" s="36"/>
      <c r="W78" s="37"/>
      <c r="X78" s="37"/>
      <c r="Y78" s="37"/>
      <c r="Z78" s="38"/>
      <c r="AA78" s="39"/>
      <c r="AB78" s="39"/>
      <c r="AC78" s="38"/>
      <c r="AD78" s="9"/>
      <c r="AE78" s="32"/>
      <c r="AF78" s="32"/>
      <c r="AG78" s="32"/>
      <c r="AH78" s="40"/>
      <c r="AI78" s="41"/>
      <c r="AJ78" s="904"/>
      <c r="AK78" s="905"/>
      <c r="AL78" s="905"/>
      <c r="AM78" s="905"/>
      <c r="AN78" s="906"/>
      <c r="AO78" s="386"/>
      <c r="AP78"/>
      <c r="AQ78"/>
      <c r="AR78"/>
    </row>
    <row r="79" spans="2:44" ht="12.75" customHeight="1">
      <c r="B79" s="48">
        <v>72</v>
      </c>
      <c r="C79" s="32"/>
      <c r="D79" s="33"/>
      <c r="E79" s="32"/>
      <c r="F79" s="9"/>
      <c r="G79" s="10"/>
      <c r="H79" s="9"/>
      <c r="I79" s="10"/>
      <c r="J79" s="312"/>
      <c r="K79" s="9"/>
      <c r="L79" s="34"/>
      <c r="M79" s="35"/>
      <c r="N79" s="35"/>
      <c r="O79" s="36"/>
      <c r="P79" s="36"/>
      <c r="Q79" s="35"/>
      <c r="R79" s="9"/>
      <c r="S79" s="36"/>
      <c r="T79" s="9"/>
      <c r="U79" s="36"/>
      <c r="V79" s="36"/>
      <c r="W79" s="37"/>
      <c r="X79" s="37"/>
      <c r="Y79" s="37"/>
      <c r="Z79" s="38"/>
      <c r="AA79" s="39"/>
      <c r="AB79" s="39"/>
      <c r="AC79" s="38"/>
      <c r="AD79" s="9"/>
      <c r="AE79" s="32"/>
      <c r="AF79" s="32"/>
      <c r="AG79" s="32"/>
      <c r="AH79" s="40"/>
      <c r="AI79" s="41"/>
      <c r="AJ79" s="904"/>
      <c r="AK79" s="905"/>
      <c r="AL79" s="905"/>
      <c r="AM79" s="905"/>
      <c r="AN79" s="906"/>
      <c r="AO79" s="386"/>
      <c r="AP79"/>
      <c r="AQ79"/>
      <c r="AR79"/>
    </row>
    <row r="80" spans="2:44" ht="13.15" customHeight="1">
      <c r="B80" s="48">
        <v>73</v>
      </c>
      <c r="C80" s="32"/>
      <c r="D80" s="33"/>
      <c r="E80" s="32"/>
      <c r="F80" s="9"/>
      <c r="G80" s="10"/>
      <c r="H80" s="9"/>
      <c r="I80" s="10"/>
      <c r="J80" s="312"/>
      <c r="K80" s="9"/>
      <c r="L80" s="34"/>
      <c r="M80" s="35"/>
      <c r="N80" s="35"/>
      <c r="O80" s="36"/>
      <c r="P80" s="35"/>
      <c r="Q80" s="35"/>
      <c r="R80" s="9"/>
      <c r="S80" s="35"/>
      <c r="T80" s="9"/>
      <c r="U80" s="35"/>
      <c r="V80" s="35"/>
      <c r="W80" s="37"/>
      <c r="X80" s="37"/>
      <c r="Y80" s="37"/>
      <c r="Z80" s="38"/>
      <c r="AA80" s="39"/>
      <c r="AB80" s="39"/>
      <c r="AC80" s="38"/>
      <c r="AD80" s="9"/>
      <c r="AE80" s="32"/>
      <c r="AF80" s="32"/>
      <c r="AG80" s="32"/>
      <c r="AH80" s="40"/>
      <c r="AI80" s="41"/>
      <c r="AJ80" s="904"/>
      <c r="AK80" s="905"/>
      <c r="AL80" s="905"/>
      <c r="AM80" s="905"/>
      <c r="AN80" s="906"/>
      <c r="AO80" s="386"/>
      <c r="AP80"/>
      <c r="AQ80"/>
      <c r="AR80"/>
    </row>
    <row r="81" spans="2:44">
      <c r="B81" s="48">
        <v>74</v>
      </c>
      <c r="C81" s="32"/>
      <c r="D81" s="33"/>
      <c r="E81" s="32"/>
      <c r="F81" s="9"/>
      <c r="G81" s="10"/>
      <c r="H81" s="9"/>
      <c r="I81" s="10"/>
      <c r="J81" s="312"/>
      <c r="K81" s="9"/>
      <c r="L81" s="34"/>
      <c r="M81" s="35"/>
      <c r="N81" s="35"/>
      <c r="O81" s="36"/>
      <c r="P81" s="35"/>
      <c r="Q81" s="35"/>
      <c r="R81" s="9"/>
      <c r="S81" s="35"/>
      <c r="T81" s="9"/>
      <c r="U81" s="35"/>
      <c r="V81" s="35"/>
      <c r="W81" s="37"/>
      <c r="X81" s="37"/>
      <c r="Y81" s="37"/>
      <c r="Z81" s="38"/>
      <c r="AA81" s="39"/>
      <c r="AB81" s="39"/>
      <c r="AC81" s="38"/>
      <c r="AD81" s="9"/>
      <c r="AE81" s="32"/>
      <c r="AF81" s="32"/>
      <c r="AG81" s="32"/>
      <c r="AH81" s="40"/>
      <c r="AI81" s="41"/>
      <c r="AJ81" s="904"/>
      <c r="AK81" s="905"/>
      <c r="AL81" s="905"/>
      <c r="AM81" s="905"/>
      <c r="AN81" s="906"/>
      <c r="AO81" s="386"/>
      <c r="AP81"/>
      <c r="AQ81"/>
      <c r="AR81"/>
    </row>
    <row r="82" spans="2:44">
      <c r="B82" s="48">
        <v>75</v>
      </c>
      <c r="C82" s="32"/>
      <c r="D82" s="33"/>
      <c r="E82" s="32"/>
      <c r="F82" s="9"/>
      <c r="G82" s="10"/>
      <c r="H82" s="9"/>
      <c r="I82" s="10"/>
      <c r="J82" s="312"/>
      <c r="K82" s="9"/>
      <c r="L82" s="34"/>
      <c r="M82" s="35"/>
      <c r="N82" s="35"/>
      <c r="O82" s="36"/>
      <c r="P82" s="35"/>
      <c r="Q82" s="35"/>
      <c r="R82" s="9"/>
      <c r="S82" s="35"/>
      <c r="T82" s="9"/>
      <c r="U82" s="35"/>
      <c r="V82" s="35"/>
      <c r="W82" s="37"/>
      <c r="X82" s="37"/>
      <c r="Y82" s="37"/>
      <c r="Z82" s="38"/>
      <c r="AA82" s="39"/>
      <c r="AB82" s="39"/>
      <c r="AC82" s="38"/>
      <c r="AD82" s="9"/>
      <c r="AE82" s="32"/>
      <c r="AF82" s="32"/>
      <c r="AG82" s="32"/>
      <c r="AH82" s="40"/>
      <c r="AI82" s="41"/>
      <c r="AJ82" s="904"/>
      <c r="AK82" s="905"/>
      <c r="AL82" s="905"/>
      <c r="AM82" s="905"/>
      <c r="AN82" s="906"/>
      <c r="AO82" s="277"/>
      <c r="AP82"/>
      <c r="AQ82"/>
      <c r="AR82"/>
    </row>
    <row r="83" spans="2:44">
      <c r="B83" s="48">
        <v>76</v>
      </c>
      <c r="C83" s="32"/>
      <c r="D83" s="33"/>
      <c r="E83" s="32"/>
      <c r="F83" s="9"/>
      <c r="G83" s="10"/>
      <c r="H83" s="9"/>
      <c r="I83" s="10"/>
      <c r="J83" s="312"/>
      <c r="K83" s="9"/>
      <c r="L83" s="34"/>
      <c r="M83" s="35"/>
      <c r="N83" s="35"/>
      <c r="O83" s="36"/>
      <c r="P83" s="35"/>
      <c r="Q83" s="35"/>
      <c r="R83" s="9"/>
      <c r="S83" s="35"/>
      <c r="T83" s="9"/>
      <c r="U83" s="35"/>
      <c r="V83" s="35"/>
      <c r="W83" s="37"/>
      <c r="X83" s="37"/>
      <c r="Y83" s="38"/>
      <c r="Z83" s="39"/>
      <c r="AA83" s="39"/>
      <c r="AB83" s="38"/>
      <c r="AC83" s="669"/>
      <c r="AD83" s="33"/>
      <c r="AE83" s="32"/>
      <c r="AF83" s="32"/>
      <c r="AG83" s="40"/>
      <c r="AH83" s="41"/>
      <c r="AI83" s="42"/>
      <c r="AJ83" s="904"/>
      <c r="AK83" s="905"/>
      <c r="AL83" s="905"/>
      <c r="AM83" s="905"/>
      <c r="AN83" s="906"/>
      <c r="AO83" s="277"/>
      <c r="AP83"/>
      <c r="AQ83"/>
    </row>
    <row r="84" spans="2:44">
      <c r="B84" s="458"/>
      <c r="C84" s="459"/>
      <c r="D84" s="459"/>
      <c r="E84" s="459"/>
      <c r="F84" s="459"/>
      <c r="G84" s="459"/>
      <c r="H84" s="459"/>
      <c r="I84" s="459"/>
      <c r="J84" s="464"/>
      <c r="K84" s="459"/>
      <c r="L84" s="458"/>
      <c r="M84" s="459"/>
      <c r="N84" s="459"/>
      <c r="O84" s="459"/>
      <c r="P84" s="459"/>
      <c r="Q84" s="459"/>
      <c r="R84" s="459"/>
      <c r="S84" s="459"/>
      <c r="T84" s="459"/>
      <c r="U84" s="459"/>
      <c r="V84" s="460"/>
      <c r="W84" s="458"/>
      <c r="X84" s="459"/>
      <c r="Y84" s="459"/>
      <c r="Z84" s="459"/>
      <c r="AA84" s="459"/>
      <c r="AB84" s="459"/>
      <c r="AC84" s="459"/>
      <c r="AD84" s="459"/>
      <c r="AE84" s="459"/>
      <c r="AF84" s="459"/>
      <c r="AG84" s="459"/>
      <c r="AH84" s="460"/>
      <c r="AJ84" s="165"/>
      <c r="AK84" s="895" t="s">
        <v>161</v>
      </c>
      <c r="AL84" s="896"/>
      <c r="AM84" s="70" t="s">
        <v>162</v>
      </c>
      <c r="AP84"/>
      <c r="AQ84"/>
    </row>
    <row r="85" spans="2:44">
      <c r="B85" s="233"/>
      <c r="C85" s="329"/>
      <c r="D85" s="329"/>
      <c r="E85" s="329"/>
      <c r="F85" s="329"/>
      <c r="G85" s="329"/>
      <c r="H85" s="329"/>
      <c r="I85" s="329"/>
      <c r="J85" s="332"/>
      <c r="K85" s="329"/>
      <c r="L85" s="233"/>
      <c r="M85" s="329"/>
      <c r="N85" s="329"/>
      <c r="O85" s="329"/>
      <c r="P85" s="329"/>
      <c r="Q85" s="329"/>
      <c r="R85" s="329"/>
      <c r="S85" s="329"/>
      <c r="T85" s="329"/>
      <c r="U85" s="329"/>
      <c r="V85" s="330"/>
      <c r="W85" s="233"/>
      <c r="X85" s="329"/>
      <c r="Y85" s="329"/>
      <c r="Z85" s="329"/>
      <c r="AA85" s="329"/>
      <c r="AB85" s="329"/>
      <c r="AC85" s="329"/>
      <c r="AD85" s="329"/>
      <c r="AE85" s="329"/>
      <c r="AF85" s="329"/>
      <c r="AG85" s="329"/>
      <c r="AH85" s="330"/>
      <c r="AJ85" s="889"/>
      <c r="AK85" s="892"/>
      <c r="AL85" s="892"/>
      <c r="AM85" s="892"/>
      <c r="AP85"/>
      <c r="AQ85"/>
    </row>
    <row r="86" spans="2:44">
      <c r="B86" s="458"/>
      <c r="C86" s="459"/>
      <c r="D86" s="459"/>
      <c r="E86" s="459"/>
      <c r="F86" s="459"/>
      <c r="G86" s="459"/>
      <c r="H86" s="459"/>
      <c r="I86" s="459"/>
      <c r="J86" s="464"/>
      <c r="K86" s="459"/>
      <c r="L86" s="458"/>
      <c r="M86" s="459"/>
      <c r="N86" s="459"/>
      <c r="O86" s="459"/>
      <c r="P86" s="459"/>
      <c r="Q86" s="459"/>
      <c r="R86" s="459"/>
      <c r="S86" s="459"/>
      <c r="T86" s="459"/>
      <c r="U86" s="459"/>
      <c r="V86" s="460"/>
      <c r="W86" s="458"/>
      <c r="X86" s="459"/>
      <c r="Y86" s="459"/>
      <c r="Z86" s="459"/>
      <c r="AA86" s="459"/>
      <c r="AB86" s="459"/>
      <c r="AC86" s="459"/>
      <c r="AD86" s="459"/>
      <c r="AE86" s="459"/>
      <c r="AF86" s="459"/>
      <c r="AG86" s="459"/>
      <c r="AH86" s="460"/>
      <c r="AJ86" s="890"/>
      <c r="AK86" s="893"/>
      <c r="AL86" s="893"/>
      <c r="AM86" s="893"/>
      <c r="AP86"/>
      <c r="AQ86"/>
    </row>
    <row r="87" spans="2:44">
      <c r="B87" s="233"/>
      <c r="C87" s="329"/>
      <c r="D87" s="329"/>
      <c r="E87" s="329"/>
      <c r="F87" s="329"/>
      <c r="G87" s="329"/>
      <c r="H87" s="329"/>
      <c r="I87" s="329"/>
      <c r="J87" s="332"/>
      <c r="K87" s="329"/>
      <c r="L87" s="233"/>
      <c r="M87" s="329"/>
      <c r="N87" s="329"/>
      <c r="O87" s="329"/>
      <c r="P87" s="329"/>
      <c r="Q87" s="329"/>
      <c r="R87" s="329"/>
      <c r="S87" s="329"/>
      <c r="T87" s="329"/>
      <c r="U87" s="329"/>
      <c r="V87" s="330"/>
      <c r="W87" s="233"/>
      <c r="X87" s="329"/>
      <c r="Y87" s="329"/>
      <c r="Z87" s="329"/>
      <c r="AA87" s="329"/>
      <c r="AB87" s="329"/>
      <c r="AC87" s="329"/>
      <c r="AD87" s="329"/>
      <c r="AE87" s="329"/>
      <c r="AF87" s="329"/>
      <c r="AG87" s="329"/>
      <c r="AH87" s="330"/>
      <c r="AJ87" s="891"/>
      <c r="AK87" s="894"/>
      <c r="AL87" s="894"/>
      <c r="AM87" s="893"/>
      <c r="AP87"/>
      <c r="AQ87"/>
    </row>
    <row r="88" spans="2:44">
      <c r="B88" s="458"/>
      <c r="C88" s="459"/>
      <c r="D88" s="459"/>
      <c r="E88" s="459"/>
      <c r="F88" s="459"/>
      <c r="G88" s="459"/>
      <c r="H88" s="459"/>
      <c r="I88" s="459"/>
      <c r="J88" s="464"/>
      <c r="K88" s="459"/>
      <c r="L88" s="458"/>
      <c r="M88" s="459"/>
      <c r="N88" s="459"/>
      <c r="O88" s="459"/>
      <c r="P88" s="459"/>
      <c r="Q88" s="459"/>
      <c r="R88" s="459"/>
      <c r="S88" s="459"/>
      <c r="T88" s="459"/>
      <c r="U88" s="459"/>
      <c r="V88" s="460"/>
      <c r="W88" s="458"/>
      <c r="X88" s="459"/>
      <c r="Y88" s="459"/>
      <c r="Z88" s="459"/>
      <c r="AA88" s="459"/>
      <c r="AB88" s="459"/>
      <c r="AC88" s="459"/>
      <c r="AD88" s="459"/>
      <c r="AE88" s="459"/>
      <c r="AF88" s="459"/>
      <c r="AG88" s="459"/>
      <c r="AH88" s="460"/>
      <c r="AJ88" s="165"/>
      <c r="AK88" s="71" t="s">
        <v>424</v>
      </c>
      <c r="AL88" s="71" t="s">
        <v>425</v>
      </c>
      <c r="AM88" s="894"/>
      <c r="AP88"/>
      <c r="AQ88"/>
    </row>
    <row r="89" spans="2:44">
      <c r="B89" s="233"/>
      <c r="C89" s="329"/>
      <c r="D89" s="329"/>
      <c r="E89" s="329"/>
      <c r="F89" s="329"/>
      <c r="G89" s="329"/>
      <c r="H89" s="329"/>
      <c r="I89" s="329"/>
      <c r="J89" s="332"/>
      <c r="K89" s="329"/>
      <c r="L89" s="233"/>
      <c r="M89" s="329"/>
      <c r="N89" s="329"/>
      <c r="O89" s="329"/>
      <c r="P89" s="329"/>
      <c r="Q89" s="329"/>
      <c r="R89" s="329"/>
      <c r="S89" s="329"/>
      <c r="T89" s="329"/>
      <c r="U89" s="329"/>
      <c r="V89" s="330"/>
      <c r="W89" s="233"/>
      <c r="X89" s="329"/>
      <c r="Y89" s="329"/>
      <c r="Z89" s="329"/>
      <c r="AA89" s="329"/>
      <c r="AB89" s="329"/>
      <c r="AC89" s="329"/>
      <c r="AD89" s="329"/>
      <c r="AE89" s="329"/>
      <c r="AF89" s="329"/>
      <c r="AG89" s="329"/>
      <c r="AH89" s="330"/>
      <c r="AJ89" s="889"/>
      <c r="AK89" s="892"/>
      <c r="AL89" s="892"/>
      <c r="AM89" s="70" t="s">
        <v>163</v>
      </c>
      <c r="AP89"/>
      <c r="AQ89"/>
    </row>
    <row r="90" spans="2:44">
      <c r="B90" s="458"/>
      <c r="C90" s="459"/>
      <c r="D90" s="459"/>
      <c r="E90" s="459"/>
      <c r="F90" s="459"/>
      <c r="G90" s="459"/>
      <c r="H90" s="459"/>
      <c r="I90" s="459"/>
      <c r="J90" s="464"/>
      <c r="K90" s="459"/>
      <c r="L90" s="458"/>
      <c r="M90" s="459"/>
      <c r="N90" s="459"/>
      <c r="O90" s="459"/>
      <c r="P90" s="459"/>
      <c r="Q90" s="459"/>
      <c r="R90" s="459"/>
      <c r="S90" s="459"/>
      <c r="T90" s="459"/>
      <c r="U90" s="459"/>
      <c r="V90" s="460"/>
      <c r="W90" s="458"/>
      <c r="X90" s="459"/>
      <c r="Y90" s="459"/>
      <c r="Z90" s="459"/>
      <c r="AA90" s="459"/>
      <c r="AB90" s="459"/>
      <c r="AC90" s="459"/>
      <c r="AD90" s="459"/>
      <c r="AE90" s="459"/>
      <c r="AF90" s="459"/>
      <c r="AG90" s="459"/>
      <c r="AH90" s="460"/>
      <c r="AJ90" s="893"/>
      <c r="AK90" s="893"/>
      <c r="AL90" s="893"/>
      <c r="AM90" s="892"/>
      <c r="AP90"/>
      <c r="AQ90"/>
    </row>
    <row r="91" spans="2:44">
      <c r="B91" s="233"/>
      <c r="C91" s="329"/>
      <c r="D91" s="329"/>
      <c r="E91" s="329"/>
      <c r="F91" s="329"/>
      <c r="G91" s="329"/>
      <c r="H91" s="329"/>
      <c r="I91" s="329"/>
      <c r="J91" s="332"/>
      <c r="K91" s="329"/>
      <c r="L91" s="233"/>
      <c r="M91" s="329"/>
      <c r="N91" s="329"/>
      <c r="O91" s="329"/>
      <c r="P91" s="329"/>
      <c r="Q91" s="329"/>
      <c r="R91" s="329"/>
      <c r="S91" s="329"/>
      <c r="T91" s="329"/>
      <c r="U91" s="329"/>
      <c r="V91" s="330"/>
      <c r="W91" s="233"/>
      <c r="X91" s="329"/>
      <c r="Y91" s="329"/>
      <c r="Z91" s="329"/>
      <c r="AA91" s="329"/>
      <c r="AB91" s="329"/>
      <c r="AC91" s="329"/>
      <c r="AD91" s="329"/>
      <c r="AE91" s="329"/>
      <c r="AF91" s="329"/>
      <c r="AG91" s="329"/>
      <c r="AH91" s="330"/>
      <c r="AJ91" s="894"/>
      <c r="AK91" s="894"/>
      <c r="AL91" s="894"/>
      <c r="AM91" s="893"/>
      <c r="AP91"/>
      <c r="AQ91"/>
    </row>
    <row r="92" spans="2:44">
      <c r="B92" s="458"/>
      <c r="C92" s="459"/>
      <c r="D92" s="459"/>
      <c r="E92" s="459"/>
      <c r="F92" s="459"/>
      <c r="G92" s="459"/>
      <c r="H92" s="459"/>
      <c r="I92" s="459"/>
      <c r="J92" s="464"/>
      <c r="K92" s="459"/>
      <c r="L92" s="458"/>
      <c r="M92" s="459"/>
      <c r="N92" s="459"/>
      <c r="O92" s="459"/>
      <c r="P92" s="459"/>
      <c r="Q92" s="459"/>
      <c r="R92" s="459"/>
      <c r="S92" s="459"/>
      <c r="T92" s="459"/>
      <c r="U92" s="459"/>
      <c r="V92" s="460"/>
      <c r="W92" s="458"/>
      <c r="X92" s="459"/>
      <c r="Y92" s="459"/>
      <c r="Z92" s="459"/>
      <c r="AA92" s="459"/>
      <c r="AB92" s="459"/>
      <c r="AC92" s="459"/>
      <c r="AD92" s="459"/>
      <c r="AE92" s="459"/>
      <c r="AF92" s="459"/>
      <c r="AG92" s="459"/>
      <c r="AH92" s="460"/>
      <c r="AJ92" s="165"/>
      <c r="AK92" s="71" t="s">
        <v>425</v>
      </c>
      <c r="AL92" s="71" t="s">
        <v>425</v>
      </c>
      <c r="AM92" s="893"/>
      <c r="AP92"/>
      <c r="AQ92"/>
    </row>
    <row r="93" spans="2:44">
      <c r="B93" s="233"/>
      <c r="C93" s="329"/>
      <c r="D93" s="329"/>
      <c r="E93" s="329"/>
      <c r="F93" s="329"/>
      <c r="G93" s="329"/>
      <c r="H93" s="329"/>
      <c r="I93" s="329"/>
      <c r="J93" s="332"/>
      <c r="K93" s="329"/>
      <c r="L93" s="233"/>
      <c r="M93" s="329"/>
      <c r="N93" s="329"/>
      <c r="O93" s="329"/>
      <c r="P93" s="329"/>
      <c r="Q93" s="329"/>
      <c r="R93" s="329"/>
      <c r="S93" s="329"/>
      <c r="T93" s="329"/>
      <c r="U93" s="329"/>
      <c r="V93" s="330"/>
      <c r="W93" s="233"/>
      <c r="X93" s="329"/>
      <c r="Y93" s="329"/>
      <c r="Z93" s="329"/>
      <c r="AA93" s="329"/>
      <c r="AB93" s="329"/>
      <c r="AC93" s="329"/>
      <c r="AD93" s="329"/>
      <c r="AE93" s="329"/>
      <c r="AF93" s="329"/>
      <c r="AG93" s="329"/>
      <c r="AH93" s="330"/>
      <c r="AM93" s="894"/>
      <c r="AP93"/>
      <c r="AQ93"/>
    </row>
    <row r="94" spans="2:44" ht="17.25">
      <c r="C94" s="44" t="s">
        <v>150</v>
      </c>
      <c r="W94" s="316"/>
      <c r="AF94" s="45"/>
      <c r="AG94" s="886">
        <f>AG1</f>
        <v>2026</v>
      </c>
      <c r="AH94" s="886"/>
      <c r="AI94" s="45" t="s">
        <v>113</v>
      </c>
      <c r="AJ94" s="45"/>
      <c r="AK94" s="45">
        <f>AK1</f>
        <v>5</v>
      </c>
      <c r="AL94" s="605" t="s">
        <v>114</v>
      </c>
      <c r="AM94" s="45">
        <f>AM1</f>
        <v>20</v>
      </c>
      <c r="AN94" s="45" t="s">
        <v>115</v>
      </c>
      <c r="AO94" s="320"/>
      <c r="AP94"/>
    </row>
    <row r="95" spans="2:44">
      <c r="AL95" s="46"/>
      <c r="AM95" s="46"/>
      <c r="AN95" s="46" t="s">
        <v>151</v>
      </c>
      <c r="AO95"/>
      <c r="AP95"/>
    </row>
    <row r="96" spans="2:44" ht="42">
      <c r="K96" s="47" t="s">
        <v>152</v>
      </c>
      <c r="X96" s="603"/>
      <c r="Y96" s="618"/>
      <c r="Z96" s="606" t="s">
        <v>153</v>
      </c>
      <c r="AA96" s="899" t="str">
        <f>IF(AA3=0,"",AA3)</f>
        <v>小泉</v>
      </c>
      <c r="AB96" s="899"/>
      <c r="AC96" s="899"/>
      <c r="AD96" s="900"/>
      <c r="AE96" s="277"/>
      <c r="AF96" s="606" t="s">
        <v>722</v>
      </c>
      <c r="AG96" s="899" t="str">
        <f>IF(AG3=0,"",AG3)</f>
        <v>牧野</v>
      </c>
      <c r="AH96" s="899"/>
      <c r="AI96" s="899"/>
      <c r="AJ96" s="900"/>
      <c r="AK96" s="607" t="s">
        <v>154</v>
      </c>
      <c r="AL96" s="897" t="str">
        <f>IF(AL3=0,"",AL3)</f>
        <v>杉山</v>
      </c>
      <c r="AM96" s="897"/>
      <c r="AN96" s="898"/>
      <c r="AP96"/>
    </row>
    <row r="97" spans="2:42">
      <c r="AO97"/>
      <c r="AP97"/>
    </row>
    <row r="98" spans="2:42">
      <c r="AI98" s="604"/>
      <c r="AJ98" s="604"/>
      <c r="AK98" s="604"/>
      <c r="AL98" s="604"/>
      <c r="AM98" s="604"/>
      <c r="AO98"/>
      <c r="AP98"/>
    </row>
    <row r="99" spans="2:42" s="240" customFormat="1">
      <c r="J99" s="616"/>
      <c r="AJ99" s="617"/>
      <c r="AK99" s="617"/>
      <c r="AL99" s="617"/>
      <c r="AM99" s="617"/>
      <c r="AN99" s="617"/>
      <c r="AP99" s="567"/>
    </row>
    <row r="100" spans="2:42" ht="63" customHeight="1">
      <c r="B100" s="48" t="s">
        <v>155</v>
      </c>
      <c r="C100" s="49" t="s">
        <v>78</v>
      </c>
      <c r="D100" s="49" t="s">
        <v>156</v>
      </c>
      <c r="E100" s="50" t="s">
        <v>80</v>
      </c>
      <c r="F100" s="51" t="s">
        <v>81</v>
      </c>
      <c r="G100" s="50" t="s">
        <v>82</v>
      </c>
      <c r="H100" s="50" t="s">
        <v>83</v>
      </c>
      <c r="I100" s="52" t="s">
        <v>84</v>
      </c>
      <c r="J100" s="462" t="s">
        <v>157</v>
      </c>
      <c r="K100" s="51" t="s">
        <v>423</v>
      </c>
      <c r="L100" s="53" t="s">
        <v>87</v>
      </c>
      <c r="M100" s="54" t="s">
        <v>88</v>
      </c>
      <c r="N100" s="54" t="s">
        <v>1415</v>
      </c>
      <c r="O100" s="54" t="s">
        <v>89</v>
      </c>
      <c r="P100" s="54" t="s">
        <v>90</v>
      </c>
      <c r="Q100" s="54" t="s">
        <v>91</v>
      </c>
      <c r="R100" s="54" t="s">
        <v>92</v>
      </c>
      <c r="S100" s="54" t="s">
        <v>93</v>
      </c>
      <c r="T100" s="54" t="s">
        <v>94</v>
      </c>
      <c r="U100" s="54" t="s">
        <v>95</v>
      </c>
      <c r="V100" s="54" t="s">
        <v>96</v>
      </c>
      <c r="W100" s="55" t="s">
        <v>97</v>
      </c>
      <c r="X100" s="53" t="s">
        <v>98</v>
      </c>
      <c r="Y100" s="602" t="s">
        <v>1386</v>
      </c>
      <c r="Z100" s="53" t="s">
        <v>99</v>
      </c>
      <c r="AA100" s="53" t="s">
        <v>100</v>
      </c>
      <c r="AB100" s="53" t="s">
        <v>101</v>
      </c>
      <c r="AC100" s="53" t="s">
        <v>102</v>
      </c>
      <c r="AD100" s="53" t="s">
        <v>103</v>
      </c>
      <c r="AE100" s="53" t="s">
        <v>104</v>
      </c>
      <c r="AF100" s="53" t="s">
        <v>105</v>
      </c>
      <c r="AG100" s="53" t="s">
        <v>106</v>
      </c>
      <c r="AH100" s="56" t="s">
        <v>158</v>
      </c>
      <c r="AI100" s="57" t="s">
        <v>159</v>
      </c>
      <c r="AJ100" s="887" t="s">
        <v>160</v>
      </c>
      <c r="AK100" s="888"/>
      <c r="AL100" s="888"/>
      <c r="AM100" s="888"/>
      <c r="AN100" s="888"/>
      <c r="AO100" s="55" t="s">
        <v>792</v>
      </c>
      <c r="AP100"/>
    </row>
    <row r="101" spans="2:42">
      <c r="B101" s="48">
        <v>1</v>
      </c>
      <c r="C101" s="32"/>
      <c r="D101" s="33"/>
      <c r="E101" s="32"/>
      <c r="F101" s="9"/>
      <c r="G101" s="10"/>
      <c r="H101" s="10"/>
      <c r="I101" s="222"/>
      <c r="J101" s="312"/>
      <c r="K101" s="9"/>
      <c r="L101" s="34"/>
      <c r="M101" s="35"/>
      <c r="N101" s="35"/>
      <c r="O101" s="36"/>
      <c r="P101" s="35"/>
      <c r="Q101" s="35"/>
      <c r="R101" s="9"/>
      <c r="S101" s="35"/>
      <c r="T101" s="9"/>
      <c r="U101" s="35"/>
      <c r="V101" s="35"/>
      <c r="W101" s="37"/>
      <c r="X101" s="37"/>
      <c r="Y101" s="37"/>
      <c r="Z101" s="38"/>
      <c r="AA101" s="39"/>
      <c r="AB101" s="39"/>
      <c r="AC101" s="38"/>
      <c r="AD101" s="9"/>
      <c r="AE101" s="32"/>
      <c r="AF101" s="32"/>
      <c r="AG101" s="32"/>
      <c r="AH101" s="40"/>
      <c r="AI101" s="43"/>
      <c r="AJ101" s="901"/>
      <c r="AK101" s="902"/>
      <c r="AL101" s="902"/>
      <c r="AM101" s="902"/>
      <c r="AN101" s="903"/>
      <c r="AO101" s="386"/>
      <c r="AP101"/>
    </row>
    <row r="102" spans="2:42">
      <c r="B102" s="48">
        <v>2</v>
      </c>
      <c r="C102" s="32"/>
      <c r="D102" s="33"/>
      <c r="E102" s="32"/>
      <c r="F102" s="9"/>
      <c r="G102" s="10"/>
      <c r="H102" s="10"/>
      <c r="I102" s="222"/>
      <c r="J102" s="312"/>
      <c r="K102" s="9"/>
      <c r="L102" s="34"/>
      <c r="M102" s="35"/>
      <c r="N102" s="35"/>
      <c r="O102" s="36"/>
      <c r="P102" s="35"/>
      <c r="Q102" s="35"/>
      <c r="R102" s="9"/>
      <c r="S102" s="35"/>
      <c r="T102" s="9"/>
      <c r="U102" s="35"/>
      <c r="V102" s="35"/>
      <c r="W102" s="37"/>
      <c r="X102" s="37"/>
      <c r="Y102" s="37"/>
      <c r="Z102" s="38"/>
      <c r="AA102" s="39"/>
      <c r="AB102" s="39"/>
      <c r="AC102" s="38"/>
      <c r="AD102" s="9"/>
      <c r="AE102" s="32"/>
      <c r="AF102" s="32"/>
      <c r="AG102" s="32"/>
      <c r="AH102" s="40"/>
      <c r="AI102" s="43"/>
      <c r="AJ102" s="901"/>
      <c r="AK102" s="902"/>
      <c r="AL102" s="902"/>
      <c r="AM102" s="902"/>
      <c r="AN102" s="903"/>
      <c r="AO102" s="386"/>
      <c r="AP102"/>
    </row>
    <row r="103" spans="2:42">
      <c r="B103" s="48">
        <v>3</v>
      </c>
      <c r="C103" s="32"/>
      <c r="D103" s="33"/>
      <c r="E103" s="32"/>
      <c r="F103" s="9"/>
      <c r="G103" s="10"/>
      <c r="H103" s="10"/>
      <c r="I103" s="222"/>
      <c r="J103" s="312"/>
      <c r="K103" s="9"/>
      <c r="L103" s="34"/>
      <c r="M103" s="35"/>
      <c r="N103" s="35"/>
      <c r="O103" s="36"/>
      <c r="P103" s="35"/>
      <c r="Q103" s="35"/>
      <c r="R103" s="9"/>
      <c r="S103" s="35"/>
      <c r="T103" s="9"/>
      <c r="U103" s="35"/>
      <c r="V103" s="35"/>
      <c r="W103" s="37"/>
      <c r="X103" s="37"/>
      <c r="Y103" s="37"/>
      <c r="Z103" s="38"/>
      <c r="AA103" s="39"/>
      <c r="AB103" s="39"/>
      <c r="AC103" s="38"/>
      <c r="AD103" s="9"/>
      <c r="AE103" s="32"/>
      <c r="AF103" s="32"/>
      <c r="AG103" s="32"/>
      <c r="AH103" s="40"/>
      <c r="AI103" s="43"/>
      <c r="AJ103" s="901"/>
      <c r="AK103" s="902"/>
      <c r="AL103" s="902"/>
      <c r="AM103" s="902"/>
      <c r="AN103" s="903"/>
      <c r="AO103" s="386"/>
      <c r="AP103"/>
    </row>
    <row r="104" spans="2:42">
      <c r="B104" s="48">
        <v>4</v>
      </c>
      <c r="C104" s="58"/>
      <c r="D104" s="33"/>
      <c r="E104" s="32"/>
      <c r="F104" s="9"/>
      <c r="G104" s="10"/>
      <c r="H104" s="10"/>
      <c r="I104" s="10"/>
      <c r="J104" s="312"/>
      <c r="K104" s="9"/>
      <c r="L104" s="34"/>
      <c r="M104" s="35"/>
      <c r="N104" s="35"/>
      <c r="O104" s="36"/>
      <c r="P104" s="36"/>
      <c r="Q104" s="35"/>
      <c r="R104" s="9"/>
      <c r="S104" s="36"/>
      <c r="T104" s="9"/>
      <c r="U104" s="36"/>
      <c r="V104" s="35"/>
      <c r="W104" s="37"/>
      <c r="X104" s="37"/>
      <c r="Y104" s="37"/>
      <c r="Z104" s="38"/>
      <c r="AA104" s="39"/>
      <c r="AB104" s="39"/>
      <c r="AC104" s="38"/>
      <c r="AD104" s="9"/>
      <c r="AE104" s="32"/>
      <c r="AF104" s="32"/>
      <c r="AG104" s="32"/>
      <c r="AH104" s="40"/>
      <c r="AI104" s="168"/>
      <c r="AJ104" s="901"/>
      <c r="AK104" s="902"/>
      <c r="AL104" s="902"/>
      <c r="AM104" s="902"/>
      <c r="AN104" s="903"/>
      <c r="AO104" s="386"/>
      <c r="AP104"/>
    </row>
    <row r="105" spans="2:42">
      <c r="B105" s="48">
        <v>5</v>
      </c>
      <c r="C105" s="58"/>
      <c r="D105" s="59"/>
      <c r="E105" s="32"/>
      <c r="F105" s="9"/>
      <c r="G105" s="10"/>
      <c r="H105" s="10"/>
      <c r="I105" s="10"/>
      <c r="J105" s="312"/>
      <c r="K105" s="9"/>
      <c r="L105" s="34"/>
      <c r="M105" s="35"/>
      <c r="N105" s="35"/>
      <c r="O105" s="36"/>
      <c r="P105" s="35"/>
      <c r="Q105" s="35"/>
      <c r="R105" s="9"/>
      <c r="S105" s="35"/>
      <c r="T105" s="9"/>
      <c r="U105" s="35"/>
      <c r="V105" s="35"/>
      <c r="W105" s="37"/>
      <c r="X105" s="37"/>
      <c r="Y105" s="37"/>
      <c r="Z105" s="38"/>
      <c r="AA105" s="39"/>
      <c r="AB105" s="39"/>
      <c r="AC105" s="38"/>
      <c r="AD105" s="9"/>
      <c r="AE105" s="32"/>
      <c r="AF105" s="32"/>
      <c r="AG105" s="32"/>
      <c r="AH105" s="40"/>
      <c r="AI105" s="168"/>
      <c r="AJ105" s="901"/>
      <c r="AK105" s="902"/>
      <c r="AL105" s="902"/>
      <c r="AM105" s="902"/>
      <c r="AN105" s="903"/>
      <c r="AO105" s="386"/>
      <c r="AP105"/>
    </row>
    <row r="106" spans="2:42">
      <c r="B106" s="48">
        <v>6</v>
      </c>
      <c r="C106" s="58"/>
      <c r="D106" s="33"/>
      <c r="E106" s="32"/>
      <c r="F106" s="9"/>
      <c r="G106" s="10"/>
      <c r="H106" s="9"/>
      <c r="I106" s="10"/>
      <c r="J106" s="312"/>
      <c r="K106" s="9"/>
      <c r="L106" s="170"/>
      <c r="M106" s="35"/>
      <c r="N106" s="35"/>
      <c r="O106" s="171"/>
      <c r="P106" s="171"/>
      <c r="Q106" s="35"/>
      <c r="R106" s="9"/>
      <c r="S106" s="171"/>
      <c r="T106" s="9"/>
      <c r="U106" s="171"/>
      <c r="V106" s="35"/>
      <c r="W106" s="172"/>
      <c r="X106" s="172"/>
      <c r="Y106" s="172"/>
      <c r="Z106" s="38"/>
      <c r="AA106" s="39"/>
      <c r="AB106" s="39"/>
      <c r="AC106" s="38"/>
      <c r="AD106" s="9"/>
      <c r="AE106" s="32"/>
      <c r="AF106" s="32"/>
      <c r="AG106" s="32"/>
      <c r="AH106" s="32"/>
      <c r="AI106" s="168"/>
      <c r="AJ106" s="901"/>
      <c r="AK106" s="902"/>
      <c r="AL106" s="902"/>
      <c r="AM106" s="902"/>
      <c r="AN106" s="903"/>
      <c r="AO106" s="386"/>
      <c r="AP106"/>
    </row>
    <row r="107" spans="2:42">
      <c r="B107" s="48">
        <v>7</v>
      </c>
      <c r="C107" s="58"/>
      <c r="D107" s="33"/>
      <c r="E107" s="32"/>
      <c r="F107" s="9"/>
      <c r="G107" s="10"/>
      <c r="H107" s="9"/>
      <c r="I107" s="10"/>
      <c r="J107" s="312"/>
      <c r="K107" s="9"/>
      <c r="L107" s="34"/>
      <c r="M107" s="35"/>
      <c r="N107" s="35"/>
      <c r="O107" s="36"/>
      <c r="P107" s="35"/>
      <c r="Q107" s="35"/>
      <c r="R107" s="9"/>
      <c r="S107" s="35"/>
      <c r="T107" s="9"/>
      <c r="U107" s="35"/>
      <c r="V107" s="35"/>
      <c r="W107" s="37"/>
      <c r="X107" s="37"/>
      <c r="Y107" s="37"/>
      <c r="Z107" s="38"/>
      <c r="AA107" s="39"/>
      <c r="AB107" s="39"/>
      <c r="AC107" s="38"/>
      <c r="AD107" s="9"/>
      <c r="AE107" s="32"/>
      <c r="AF107" s="32"/>
      <c r="AG107" s="32"/>
      <c r="AH107" s="40"/>
      <c r="AI107" s="168"/>
      <c r="AJ107" s="901"/>
      <c r="AK107" s="902"/>
      <c r="AL107" s="902"/>
      <c r="AM107" s="902"/>
      <c r="AN107" s="903"/>
      <c r="AO107" s="386"/>
      <c r="AP107"/>
    </row>
    <row r="108" spans="2:42">
      <c r="B108" s="48">
        <v>8</v>
      </c>
      <c r="C108" s="58"/>
      <c r="D108" s="33"/>
      <c r="E108" s="32"/>
      <c r="F108" s="9"/>
      <c r="G108" s="10"/>
      <c r="H108" s="10"/>
      <c r="I108" s="10"/>
      <c r="J108" s="312"/>
      <c r="K108" s="9"/>
      <c r="L108" s="34"/>
      <c r="M108" s="35"/>
      <c r="N108" s="35"/>
      <c r="O108" s="36"/>
      <c r="P108" s="36"/>
      <c r="Q108" s="35"/>
      <c r="R108" s="9"/>
      <c r="S108" s="36"/>
      <c r="T108" s="9"/>
      <c r="U108" s="36"/>
      <c r="V108" s="35"/>
      <c r="W108" s="37"/>
      <c r="X108" s="37"/>
      <c r="Y108" s="37"/>
      <c r="Z108" s="38"/>
      <c r="AA108" s="39"/>
      <c r="AB108" s="39"/>
      <c r="AC108" s="38"/>
      <c r="AD108" s="9"/>
      <c r="AE108" s="32"/>
      <c r="AF108" s="32"/>
      <c r="AG108" s="32"/>
      <c r="AH108" s="40"/>
      <c r="AI108" s="168"/>
      <c r="AJ108" s="901"/>
      <c r="AK108" s="902"/>
      <c r="AL108" s="902"/>
      <c r="AM108" s="902"/>
      <c r="AN108" s="903"/>
      <c r="AO108" s="386"/>
      <c r="AP108"/>
    </row>
    <row r="109" spans="2:42">
      <c r="B109" s="48">
        <v>9</v>
      </c>
      <c r="C109" s="58"/>
      <c r="D109" s="33"/>
      <c r="E109" s="32"/>
      <c r="F109" s="9"/>
      <c r="G109" s="10"/>
      <c r="H109" s="10"/>
      <c r="I109" s="10"/>
      <c r="J109" s="312"/>
      <c r="K109" s="9"/>
      <c r="L109" s="34"/>
      <c r="M109" s="35"/>
      <c r="N109" s="35"/>
      <c r="O109" s="36"/>
      <c r="P109" s="36"/>
      <c r="Q109" s="35"/>
      <c r="R109" s="9"/>
      <c r="S109" s="36"/>
      <c r="T109" s="9"/>
      <c r="U109" s="36"/>
      <c r="V109" s="35"/>
      <c r="W109" s="37"/>
      <c r="X109" s="37"/>
      <c r="Y109" s="37"/>
      <c r="Z109" s="38"/>
      <c r="AA109" s="39"/>
      <c r="AB109" s="39"/>
      <c r="AC109" s="38"/>
      <c r="AD109" s="9"/>
      <c r="AE109" s="32"/>
      <c r="AF109" s="32"/>
      <c r="AG109" s="32"/>
      <c r="AH109" s="40"/>
      <c r="AI109" s="168"/>
      <c r="AJ109" s="901"/>
      <c r="AK109" s="902"/>
      <c r="AL109" s="902"/>
      <c r="AM109" s="902"/>
      <c r="AN109" s="903"/>
      <c r="AO109" s="386"/>
      <c r="AP109"/>
    </row>
    <row r="110" spans="2:42">
      <c r="B110" s="48">
        <v>10</v>
      </c>
      <c r="C110" s="58"/>
      <c r="D110" s="33"/>
      <c r="E110" s="32"/>
      <c r="F110" s="9"/>
      <c r="G110" s="10"/>
      <c r="H110" s="10"/>
      <c r="I110" s="10"/>
      <c r="J110" s="312"/>
      <c r="K110" s="9"/>
      <c r="L110" s="34"/>
      <c r="M110" s="35"/>
      <c r="N110" s="35"/>
      <c r="O110" s="36"/>
      <c r="P110" s="36"/>
      <c r="Q110" s="35"/>
      <c r="R110" s="9"/>
      <c r="S110" s="36"/>
      <c r="T110" s="9"/>
      <c r="U110" s="36"/>
      <c r="V110" s="35"/>
      <c r="W110" s="37"/>
      <c r="X110" s="37"/>
      <c r="Y110" s="37"/>
      <c r="Z110" s="38"/>
      <c r="AA110" s="39"/>
      <c r="AB110" s="39"/>
      <c r="AC110" s="38"/>
      <c r="AD110" s="9"/>
      <c r="AE110" s="32"/>
      <c r="AF110" s="32"/>
      <c r="AG110" s="32"/>
      <c r="AH110" s="40"/>
      <c r="AI110" s="168"/>
      <c r="AJ110" s="901"/>
      <c r="AK110" s="902"/>
      <c r="AL110" s="902"/>
      <c r="AM110" s="902"/>
      <c r="AN110" s="903"/>
      <c r="AO110" s="386"/>
      <c r="AP110"/>
    </row>
    <row r="111" spans="2:42">
      <c r="B111" s="48">
        <v>11</v>
      </c>
      <c r="C111" s="58"/>
      <c r="D111" s="59"/>
      <c r="E111" s="32"/>
      <c r="F111" s="9"/>
      <c r="G111" s="10"/>
      <c r="H111" s="10"/>
      <c r="I111" s="10"/>
      <c r="J111" s="312"/>
      <c r="K111" s="9"/>
      <c r="L111" s="34"/>
      <c r="M111" s="35"/>
      <c r="N111" s="35"/>
      <c r="O111" s="36"/>
      <c r="P111" s="35"/>
      <c r="Q111" s="35"/>
      <c r="R111" s="9"/>
      <c r="S111" s="35"/>
      <c r="T111" s="9"/>
      <c r="U111" s="35"/>
      <c r="V111" s="35"/>
      <c r="W111" s="37"/>
      <c r="X111" s="37"/>
      <c r="Y111" s="37"/>
      <c r="Z111" s="38"/>
      <c r="AA111" s="39"/>
      <c r="AB111" s="39"/>
      <c r="AC111" s="38"/>
      <c r="AD111" s="9"/>
      <c r="AE111" s="32"/>
      <c r="AF111" s="32"/>
      <c r="AG111" s="32"/>
      <c r="AH111" s="40"/>
      <c r="AI111" s="168"/>
      <c r="AJ111" s="901"/>
      <c r="AK111" s="902"/>
      <c r="AL111" s="902"/>
      <c r="AM111" s="902"/>
      <c r="AN111" s="903"/>
      <c r="AO111" s="386"/>
      <c r="AP111"/>
    </row>
    <row r="112" spans="2:42">
      <c r="B112" s="48">
        <v>12</v>
      </c>
      <c r="C112" s="58"/>
      <c r="D112" s="33"/>
      <c r="E112" s="32"/>
      <c r="F112" s="9"/>
      <c r="G112" s="10"/>
      <c r="H112" s="9"/>
      <c r="I112" s="10"/>
      <c r="J112" s="312"/>
      <c r="K112" s="9"/>
      <c r="L112" s="170"/>
      <c r="M112" s="35"/>
      <c r="N112" s="35"/>
      <c r="O112" s="171"/>
      <c r="P112" s="171"/>
      <c r="Q112" s="35"/>
      <c r="R112" s="9"/>
      <c r="S112" s="171"/>
      <c r="T112" s="9"/>
      <c r="U112" s="171"/>
      <c r="V112" s="35"/>
      <c r="W112" s="172"/>
      <c r="X112" s="172"/>
      <c r="Y112" s="172"/>
      <c r="Z112" s="38"/>
      <c r="AA112" s="39"/>
      <c r="AB112" s="39"/>
      <c r="AC112" s="38"/>
      <c r="AD112" s="9"/>
      <c r="AE112" s="32"/>
      <c r="AF112" s="32"/>
      <c r="AG112" s="32"/>
      <c r="AH112" s="32"/>
      <c r="AI112" s="168"/>
      <c r="AJ112" s="901"/>
      <c r="AK112" s="902"/>
      <c r="AL112" s="902"/>
      <c r="AM112" s="902"/>
      <c r="AN112" s="903"/>
      <c r="AO112" s="386"/>
      <c r="AP112"/>
    </row>
    <row r="113" spans="2:42">
      <c r="B113" s="48">
        <v>13</v>
      </c>
      <c r="C113" s="58"/>
      <c r="D113" s="33"/>
      <c r="E113" s="32"/>
      <c r="F113" s="9"/>
      <c r="G113" s="10"/>
      <c r="H113" s="9"/>
      <c r="I113" s="10"/>
      <c r="J113" s="312"/>
      <c r="K113" s="9"/>
      <c r="L113" s="34"/>
      <c r="M113" s="35"/>
      <c r="N113" s="35"/>
      <c r="O113" s="36"/>
      <c r="P113" s="35"/>
      <c r="Q113" s="35"/>
      <c r="R113" s="9"/>
      <c r="S113" s="35"/>
      <c r="T113" s="9"/>
      <c r="U113" s="35"/>
      <c r="V113" s="35"/>
      <c r="W113" s="325"/>
      <c r="X113" s="37"/>
      <c r="Y113" s="37"/>
      <c r="Z113" s="38"/>
      <c r="AA113" s="39"/>
      <c r="AB113" s="39"/>
      <c r="AC113" s="38"/>
      <c r="AD113" s="9"/>
      <c r="AE113" s="32"/>
      <c r="AF113" s="32"/>
      <c r="AG113" s="32"/>
      <c r="AH113" s="40"/>
      <c r="AI113" s="168"/>
      <c r="AJ113" s="901"/>
      <c r="AK113" s="902"/>
      <c r="AL113" s="902"/>
      <c r="AM113" s="902"/>
      <c r="AN113" s="903"/>
      <c r="AO113" s="386"/>
      <c r="AP113"/>
    </row>
    <row r="114" spans="2:42">
      <c r="B114" s="48">
        <v>14</v>
      </c>
      <c r="C114" s="58"/>
      <c r="D114" s="33"/>
      <c r="E114" s="32"/>
      <c r="F114" s="9"/>
      <c r="G114" s="10"/>
      <c r="H114" s="10"/>
      <c r="I114" s="10"/>
      <c r="J114" s="312"/>
      <c r="K114" s="9"/>
      <c r="L114" s="34"/>
      <c r="M114" s="35"/>
      <c r="N114" s="35"/>
      <c r="O114" s="36"/>
      <c r="P114" s="36"/>
      <c r="Q114" s="35"/>
      <c r="R114" s="9"/>
      <c r="S114" s="36"/>
      <c r="T114" s="9"/>
      <c r="U114" s="36"/>
      <c r="V114" s="35"/>
      <c r="W114" s="37"/>
      <c r="X114" s="37"/>
      <c r="Y114" s="37"/>
      <c r="Z114" s="38"/>
      <c r="AA114" s="39"/>
      <c r="AB114" s="39"/>
      <c r="AC114" s="38"/>
      <c r="AD114" s="9"/>
      <c r="AE114" s="32"/>
      <c r="AF114" s="32"/>
      <c r="AG114" s="32"/>
      <c r="AH114" s="40"/>
      <c r="AI114" s="168"/>
      <c r="AJ114" s="901"/>
      <c r="AK114" s="902"/>
      <c r="AL114" s="902"/>
      <c r="AM114" s="902"/>
      <c r="AN114" s="903"/>
      <c r="AO114" s="386"/>
      <c r="AP114"/>
    </row>
    <row r="115" spans="2:42">
      <c r="B115" s="48">
        <v>15</v>
      </c>
      <c r="C115" s="58"/>
      <c r="D115" s="33"/>
      <c r="E115" s="32"/>
      <c r="F115" s="9"/>
      <c r="G115" s="10"/>
      <c r="H115" s="10"/>
      <c r="I115" s="10"/>
      <c r="J115" s="312"/>
      <c r="K115" s="9"/>
      <c r="L115" s="34"/>
      <c r="M115" s="35"/>
      <c r="N115" s="35"/>
      <c r="O115" s="36"/>
      <c r="P115" s="36"/>
      <c r="Q115" s="35"/>
      <c r="R115" s="9"/>
      <c r="S115" s="36"/>
      <c r="T115" s="9"/>
      <c r="U115" s="36"/>
      <c r="V115" s="35"/>
      <c r="W115" s="37"/>
      <c r="X115" s="37"/>
      <c r="Y115" s="37"/>
      <c r="Z115" s="38"/>
      <c r="AA115" s="39"/>
      <c r="AB115" s="39"/>
      <c r="AC115" s="38"/>
      <c r="AD115" s="9"/>
      <c r="AE115" s="32"/>
      <c r="AF115" s="32"/>
      <c r="AG115" s="32"/>
      <c r="AH115" s="40"/>
      <c r="AI115" s="168"/>
      <c r="AJ115" s="901"/>
      <c r="AK115" s="902"/>
      <c r="AL115" s="902"/>
      <c r="AM115" s="902"/>
      <c r="AN115" s="903"/>
      <c r="AO115" s="386"/>
      <c r="AP115"/>
    </row>
    <row r="116" spans="2:42">
      <c r="B116" s="48">
        <v>16</v>
      </c>
      <c r="C116" s="58"/>
      <c r="D116" s="33"/>
      <c r="E116" s="32"/>
      <c r="F116" s="9"/>
      <c r="G116" s="10"/>
      <c r="H116" s="10"/>
      <c r="I116" s="10"/>
      <c r="J116" s="312"/>
      <c r="K116" s="9"/>
      <c r="L116" s="34"/>
      <c r="M116" s="35"/>
      <c r="N116" s="35"/>
      <c r="O116" s="36"/>
      <c r="P116" s="36"/>
      <c r="Q116" s="35"/>
      <c r="R116" s="9"/>
      <c r="S116" s="36"/>
      <c r="T116" s="9"/>
      <c r="U116" s="36"/>
      <c r="V116" s="35"/>
      <c r="W116" s="37"/>
      <c r="X116" s="37"/>
      <c r="Y116" s="37"/>
      <c r="Z116" s="38"/>
      <c r="AA116" s="39"/>
      <c r="AB116" s="39"/>
      <c r="AC116" s="38"/>
      <c r="AD116" s="9"/>
      <c r="AE116" s="32"/>
      <c r="AF116" s="32"/>
      <c r="AG116" s="32"/>
      <c r="AH116" s="40"/>
      <c r="AI116" s="168"/>
      <c r="AJ116" s="901"/>
      <c r="AK116" s="902"/>
      <c r="AL116" s="902"/>
      <c r="AM116" s="902"/>
      <c r="AN116" s="903"/>
      <c r="AO116" s="386"/>
      <c r="AP116"/>
    </row>
    <row r="117" spans="2:42">
      <c r="B117" s="48">
        <v>17</v>
      </c>
      <c r="C117" s="58"/>
      <c r="D117" s="59"/>
      <c r="E117" s="32"/>
      <c r="F117" s="9"/>
      <c r="G117" s="10"/>
      <c r="H117" s="10"/>
      <c r="I117" s="10"/>
      <c r="J117" s="312"/>
      <c r="K117" s="9"/>
      <c r="L117" s="34"/>
      <c r="M117" s="35"/>
      <c r="N117" s="35"/>
      <c r="O117" s="36"/>
      <c r="P117" s="35"/>
      <c r="Q117" s="35"/>
      <c r="R117" s="9"/>
      <c r="S117" s="35"/>
      <c r="T117" s="9"/>
      <c r="U117" s="35"/>
      <c r="V117" s="35"/>
      <c r="W117" s="37"/>
      <c r="X117" s="37"/>
      <c r="Y117" s="37"/>
      <c r="Z117" s="38"/>
      <c r="AA117" s="39"/>
      <c r="AB117" s="39"/>
      <c r="AC117" s="38"/>
      <c r="AD117" s="9"/>
      <c r="AE117" s="32"/>
      <c r="AF117" s="32"/>
      <c r="AG117" s="32"/>
      <c r="AH117" s="40"/>
      <c r="AI117" s="168"/>
      <c r="AJ117" s="907"/>
      <c r="AK117" s="908"/>
      <c r="AL117" s="908"/>
      <c r="AM117" s="908"/>
      <c r="AN117" s="909"/>
      <c r="AO117" s="386"/>
      <c r="AP117"/>
    </row>
    <row r="118" spans="2:42">
      <c r="B118" s="48">
        <v>18</v>
      </c>
      <c r="C118" s="58"/>
      <c r="D118" s="33"/>
      <c r="E118" s="32"/>
      <c r="F118" s="9"/>
      <c r="G118" s="10"/>
      <c r="H118" s="9"/>
      <c r="I118" s="10"/>
      <c r="J118" s="312"/>
      <c r="K118" s="9"/>
      <c r="L118" s="170"/>
      <c r="M118" s="35"/>
      <c r="N118" s="35"/>
      <c r="O118" s="171"/>
      <c r="P118" s="171"/>
      <c r="Q118" s="35"/>
      <c r="R118" s="9"/>
      <c r="S118" s="171"/>
      <c r="T118" s="9"/>
      <c r="U118" s="171"/>
      <c r="V118" s="35"/>
      <c r="W118" s="172"/>
      <c r="X118" s="172"/>
      <c r="Y118" s="172"/>
      <c r="Z118" s="38"/>
      <c r="AA118" s="39"/>
      <c r="AB118" s="39"/>
      <c r="AC118" s="38"/>
      <c r="AD118" s="9"/>
      <c r="AE118" s="32"/>
      <c r="AF118" s="32"/>
      <c r="AG118" s="32"/>
      <c r="AH118" s="32"/>
      <c r="AI118" s="168"/>
      <c r="AJ118" s="907"/>
      <c r="AK118" s="908"/>
      <c r="AL118" s="908"/>
      <c r="AM118" s="908"/>
      <c r="AN118" s="909"/>
      <c r="AO118" s="386"/>
      <c r="AP118"/>
    </row>
    <row r="119" spans="2:42">
      <c r="B119" s="48">
        <v>19</v>
      </c>
      <c r="C119" s="58"/>
      <c r="D119" s="33"/>
      <c r="E119" s="32"/>
      <c r="F119" s="9"/>
      <c r="G119" s="10"/>
      <c r="H119" s="10"/>
      <c r="I119" s="10"/>
      <c r="J119" s="312"/>
      <c r="K119" s="9"/>
      <c r="L119" s="34"/>
      <c r="M119" s="35"/>
      <c r="N119" s="35"/>
      <c r="O119" s="36"/>
      <c r="P119" s="35"/>
      <c r="Q119" s="35"/>
      <c r="R119" s="9"/>
      <c r="S119" s="35"/>
      <c r="T119" s="9"/>
      <c r="U119" s="35"/>
      <c r="V119" s="35"/>
      <c r="W119" s="37"/>
      <c r="X119" s="172"/>
      <c r="Y119" s="172"/>
      <c r="Z119" s="38"/>
      <c r="AA119" s="39"/>
      <c r="AB119" s="39"/>
      <c r="AC119" s="38"/>
      <c r="AD119" s="9"/>
      <c r="AE119" s="32"/>
      <c r="AF119" s="32"/>
      <c r="AG119" s="32"/>
      <c r="AH119" s="40"/>
      <c r="AI119" s="168"/>
      <c r="AJ119" s="907"/>
      <c r="AK119" s="908"/>
      <c r="AL119" s="908"/>
      <c r="AM119" s="908"/>
      <c r="AN119" s="909"/>
      <c r="AO119" s="386"/>
      <c r="AP119"/>
    </row>
    <row r="120" spans="2:42">
      <c r="B120" s="48">
        <v>20</v>
      </c>
      <c r="C120" s="58"/>
      <c r="D120" s="33"/>
      <c r="E120" s="32"/>
      <c r="F120" s="9"/>
      <c r="G120" s="10"/>
      <c r="H120" s="10"/>
      <c r="I120" s="10"/>
      <c r="J120" s="312"/>
      <c r="K120" s="9"/>
      <c r="L120" s="34"/>
      <c r="M120" s="35"/>
      <c r="N120" s="35"/>
      <c r="O120" s="36"/>
      <c r="P120" s="36"/>
      <c r="Q120" s="35"/>
      <c r="R120" s="9"/>
      <c r="S120" s="36"/>
      <c r="T120" s="9"/>
      <c r="U120" s="36"/>
      <c r="V120" s="35"/>
      <c r="W120" s="37"/>
      <c r="X120" s="37"/>
      <c r="Y120" s="37"/>
      <c r="Z120" s="38"/>
      <c r="AA120" s="39"/>
      <c r="AB120" s="39"/>
      <c r="AC120" s="38"/>
      <c r="AD120" s="9"/>
      <c r="AE120" s="32"/>
      <c r="AF120" s="32"/>
      <c r="AG120" s="32"/>
      <c r="AH120" s="40"/>
      <c r="AI120" s="168"/>
      <c r="AJ120" s="901"/>
      <c r="AK120" s="902"/>
      <c r="AL120" s="902"/>
      <c r="AM120" s="902"/>
      <c r="AN120" s="903"/>
      <c r="AO120" s="386"/>
      <c r="AP120"/>
    </row>
    <row r="121" spans="2:42">
      <c r="B121" s="48">
        <v>21</v>
      </c>
      <c r="C121" s="58"/>
      <c r="D121" s="33"/>
      <c r="E121" s="32"/>
      <c r="F121" s="9"/>
      <c r="G121" s="10"/>
      <c r="H121" s="10"/>
      <c r="I121" s="10"/>
      <c r="J121" s="312"/>
      <c r="K121" s="9"/>
      <c r="L121" s="34"/>
      <c r="M121" s="35"/>
      <c r="N121" s="35"/>
      <c r="O121" s="36"/>
      <c r="P121" s="36"/>
      <c r="Q121" s="35"/>
      <c r="R121" s="9"/>
      <c r="S121" s="36"/>
      <c r="T121" s="9"/>
      <c r="U121" s="36"/>
      <c r="V121" s="35"/>
      <c r="W121" s="37"/>
      <c r="X121" s="37"/>
      <c r="Y121" s="37"/>
      <c r="Z121" s="38"/>
      <c r="AA121" s="39"/>
      <c r="AB121" s="39"/>
      <c r="AC121" s="38"/>
      <c r="AD121" s="9"/>
      <c r="AE121" s="32"/>
      <c r="AF121" s="32"/>
      <c r="AG121" s="32"/>
      <c r="AH121" s="40"/>
      <c r="AI121" s="168"/>
      <c r="AJ121" s="901"/>
      <c r="AK121" s="902"/>
      <c r="AL121" s="902"/>
      <c r="AM121" s="902"/>
      <c r="AN121" s="903"/>
      <c r="AO121" s="386"/>
      <c r="AP121"/>
    </row>
    <row r="122" spans="2:42">
      <c r="B122" s="48">
        <v>22</v>
      </c>
      <c r="C122" s="58"/>
      <c r="D122" s="33"/>
      <c r="E122" s="32"/>
      <c r="F122" s="9"/>
      <c r="G122" s="10"/>
      <c r="H122" s="10"/>
      <c r="I122" s="10"/>
      <c r="J122" s="312"/>
      <c r="K122" s="9"/>
      <c r="L122" s="34"/>
      <c r="M122" s="35"/>
      <c r="N122" s="35"/>
      <c r="O122" s="36"/>
      <c r="P122" s="36"/>
      <c r="Q122" s="35"/>
      <c r="R122" s="9"/>
      <c r="S122" s="36"/>
      <c r="T122" s="9"/>
      <c r="U122" s="36"/>
      <c r="V122" s="35"/>
      <c r="W122" s="37"/>
      <c r="X122" s="37"/>
      <c r="Y122" s="37"/>
      <c r="Z122" s="38"/>
      <c r="AA122" s="39"/>
      <c r="AB122" s="39"/>
      <c r="AC122" s="38"/>
      <c r="AD122" s="9"/>
      <c r="AE122" s="32"/>
      <c r="AF122" s="32"/>
      <c r="AG122" s="32"/>
      <c r="AH122" s="40"/>
      <c r="AI122" s="168"/>
      <c r="AJ122" s="904"/>
      <c r="AK122" s="905"/>
      <c r="AL122" s="905"/>
      <c r="AM122" s="905"/>
      <c r="AN122" s="906"/>
      <c r="AO122" s="386"/>
      <c r="AP122"/>
    </row>
    <row r="123" spans="2:42">
      <c r="B123" s="48">
        <v>23</v>
      </c>
      <c r="C123" s="58"/>
      <c r="D123" s="33"/>
      <c r="E123" s="32"/>
      <c r="F123" s="9"/>
      <c r="G123" s="10"/>
      <c r="H123" s="10"/>
      <c r="I123" s="10"/>
      <c r="J123" s="312"/>
      <c r="K123" s="9"/>
      <c r="L123" s="34"/>
      <c r="M123" s="35"/>
      <c r="N123" s="35"/>
      <c r="O123" s="36"/>
      <c r="P123" s="35"/>
      <c r="Q123" s="35"/>
      <c r="R123" s="9"/>
      <c r="S123" s="35"/>
      <c r="T123" s="9"/>
      <c r="U123" s="35"/>
      <c r="V123" s="35"/>
      <c r="W123" s="37"/>
      <c r="X123" s="37"/>
      <c r="Y123" s="37"/>
      <c r="Z123" s="38"/>
      <c r="AA123" s="39"/>
      <c r="AB123" s="39"/>
      <c r="AC123" s="38"/>
      <c r="AD123" s="9"/>
      <c r="AE123" s="32"/>
      <c r="AF123" s="32"/>
      <c r="AG123" s="32"/>
      <c r="AH123" s="40"/>
      <c r="AI123" s="168"/>
      <c r="AJ123" s="904"/>
      <c r="AK123" s="905"/>
      <c r="AL123" s="905"/>
      <c r="AM123" s="905"/>
      <c r="AN123" s="906"/>
      <c r="AO123" s="386"/>
      <c r="AP123"/>
    </row>
    <row r="124" spans="2:42">
      <c r="B124" s="48">
        <v>24</v>
      </c>
      <c r="C124" s="58"/>
      <c r="D124" s="33"/>
      <c r="E124" s="32"/>
      <c r="F124" s="9"/>
      <c r="G124" s="10"/>
      <c r="H124" s="9"/>
      <c r="I124" s="10"/>
      <c r="J124" s="312"/>
      <c r="K124" s="9"/>
      <c r="L124" s="170"/>
      <c r="M124" s="35"/>
      <c r="N124" s="35"/>
      <c r="O124" s="171"/>
      <c r="P124" s="171"/>
      <c r="Q124" s="35"/>
      <c r="R124" s="9"/>
      <c r="S124" s="171"/>
      <c r="T124" s="9"/>
      <c r="U124" s="171"/>
      <c r="V124" s="35"/>
      <c r="W124" s="172"/>
      <c r="X124" s="172"/>
      <c r="Y124" s="172"/>
      <c r="Z124" s="38"/>
      <c r="AA124" s="39"/>
      <c r="AB124" s="39"/>
      <c r="AC124" s="38"/>
      <c r="AD124" s="9"/>
      <c r="AE124" s="32"/>
      <c r="AF124" s="32"/>
      <c r="AG124" s="32"/>
      <c r="AH124" s="32"/>
      <c r="AI124" s="168"/>
      <c r="AJ124" s="904"/>
      <c r="AK124" s="905"/>
      <c r="AL124" s="905"/>
      <c r="AM124" s="905"/>
      <c r="AN124" s="906"/>
      <c r="AO124" s="386"/>
      <c r="AP124"/>
    </row>
    <row r="125" spans="2:42">
      <c r="B125" s="48">
        <v>25</v>
      </c>
      <c r="C125" s="58"/>
      <c r="D125" s="33"/>
      <c r="E125" s="32"/>
      <c r="F125" s="9"/>
      <c r="G125" s="10"/>
      <c r="H125" s="10"/>
      <c r="I125" s="10"/>
      <c r="J125" s="312"/>
      <c r="K125" s="9"/>
      <c r="L125" s="34"/>
      <c r="M125" s="35"/>
      <c r="N125" s="35"/>
      <c r="O125" s="36"/>
      <c r="P125" s="36"/>
      <c r="Q125" s="35"/>
      <c r="R125" s="9"/>
      <c r="S125" s="36"/>
      <c r="T125" s="9"/>
      <c r="U125" s="36"/>
      <c r="V125" s="35"/>
      <c r="W125" s="37"/>
      <c r="X125" s="37"/>
      <c r="Y125" s="37"/>
      <c r="Z125" s="38"/>
      <c r="AA125" s="39"/>
      <c r="AB125" s="39"/>
      <c r="AC125" s="38"/>
      <c r="AD125" s="9"/>
      <c r="AE125" s="32"/>
      <c r="AF125" s="32"/>
      <c r="AG125" s="32"/>
      <c r="AH125" s="40"/>
      <c r="AI125" s="168"/>
      <c r="AJ125" s="904"/>
      <c r="AK125" s="905"/>
      <c r="AL125" s="905"/>
      <c r="AM125" s="905"/>
      <c r="AN125" s="906"/>
      <c r="AO125" s="386"/>
      <c r="AP125"/>
    </row>
    <row r="126" spans="2:42">
      <c r="B126" s="48">
        <v>26</v>
      </c>
      <c r="C126" s="58"/>
      <c r="D126" s="33"/>
      <c r="E126" s="32"/>
      <c r="F126" s="9"/>
      <c r="G126" s="10"/>
      <c r="H126" s="10"/>
      <c r="I126" s="10"/>
      <c r="J126" s="312"/>
      <c r="K126" s="9"/>
      <c r="L126" s="34"/>
      <c r="M126" s="35"/>
      <c r="N126" s="35"/>
      <c r="O126" s="36"/>
      <c r="P126" s="36"/>
      <c r="Q126" s="35"/>
      <c r="R126" s="9"/>
      <c r="S126" s="36"/>
      <c r="T126" s="9"/>
      <c r="U126" s="36"/>
      <c r="V126" s="35"/>
      <c r="W126" s="37"/>
      <c r="X126" s="37"/>
      <c r="Y126" s="37"/>
      <c r="Z126" s="38"/>
      <c r="AA126" s="39"/>
      <c r="AB126" s="39"/>
      <c r="AC126" s="38"/>
      <c r="AD126" s="9"/>
      <c r="AE126" s="32"/>
      <c r="AF126" s="32"/>
      <c r="AG126" s="32"/>
      <c r="AH126" s="40"/>
      <c r="AI126" s="168"/>
      <c r="AJ126" s="904"/>
      <c r="AK126" s="905"/>
      <c r="AL126" s="905"/>
      <c r="AM126" s="905"/>
      <c r="AN126" s="906"/>
      <c r="AO126" s="386"/>
      <c r="AP126"/>
    </row>
    <row r="127" spans="2:42">
      <c r="B127" s="48">
        <v>27</v>
      </c>
      <c r="C127" s="58"/>
      <c r="D127" s="33"/>
      <c r="E127" s="32"/>
      <c r="F127" s="9"/>
      <c r="G127" s="10"/>
      <c r="H127" s="10"/>
      <c r="I127" s="10"/>
      <c r="J127" s="312"/>
      <c r="K127" s="9"/>
      <c r="L127" s="34"/>
      <c r="M127" s="35"/>
      <c r="N127" s="35"/>
      <c r="O127" s="36"/>
      <c r="P127" s="35"/>
      <c r="Q127" s="35"/>
      <c r="R127" s="9"/>
      <c r="S127" s="35"/>
      <c r="T127" s="9"/>
      <c r="U127" s="35"/>
      <c r="V127" s="35"/>
      <c r="W127" s="37"/>
      <c r="X127" s="37"/>
      <c r="Y127" s="37"/>
      <c r="Z127" s="38"/>
      <c r="AA127" s="39"/>
      <c r="AB127" s="39"/>
      <c r="AC127" s="38"/>
      <c r="AD127" s="9"/>
      <c r="AE127" s="32"/>
      <c r="AF127" s="32"/>
      <c r="AG127" s="32"/>
      <c r="AH127" s="40"/>
      <c r="AI127" s="168"/>
      <c r="AJ127" s="904"/>
      <c r="AK127" s="905"/>
      <c r="AL127" s="905"/>
      <c r="AM127" s="905"/>
      <c r="AN127" s="906"/>
      <c r="AO127" s="386"/>
      <c r="AP127"/>
    </row>
    <row r="128" spans="2:42">
      <c r="B128" s="48">
        <v>28</v>
      </c>
      <c r="C128" s="58"/>
      <c r="D128" s="33"/>
      <c r="E128" s="32"/>
      <c r="F128" s="9"/>
      <c r="G128" s="10"/>
      <c r="H128" s="9"/>
      <c r="I128" s="10"/>
      <c r="J128" s="312"/>
      <c r="K128" s="9"/>
      <c r="L128" s="170"/>
      <c r="M128" s="35"/>
      <c r="N128" s="35"/>
      <c r="O128" s="171"/>
      <c r="P128" s="171"/>
      <c r="Q128" s="35"/>
      <c r="R128" s="9"/>
      <c r="S128" s="171"/>
      <c r="T128" s="9"/>
      <c r="U128" s="171"/>
      <c r="V128" s="35"/>
      <c r="W128" s="172"/>
      <c r="X128" s="172"/>
      <c r="Y128" s="172"/>
      <c r="Z128" s="38"/>
      <c r="AA128" s="39"/>
      <c r="AB128" s="39"/>
      <c r="AC128" s="38"/>
      <c r="AD128" s="9"/>
      <c r="AE128" s="32"/>
      <c r="AF128" s="32"/>
      <c r="AG128" s="32"/>
      <c r="AH128" s="32"/>
      <c r="AI128" s="168"/>
      <c r="AJ128" s="904"/>
      <c r="AK128" s="905"/>
      <c r="AL128" s="905"/>
      <c r="AM128" s="905"/>
      <c r="AN128" s="906"/>
      <c r="AO128" s="386"/>
      <c r="AP128"/>
    </row>
    <row r="129" spans="2:42">
      <c r="B129" s="48">
        <v>29</v>
      </c>
      <c r="C129" s="58"/>
      <c r="D129" s="33"/>
      <c r="E129" s="32"/>
      <c r="F129" s="9"/>
      <c r="G129" s="10"/>
      <c r="H129" s="9"/>
      <c r="I129" s="10"/>
      <c r="J129" s="312"/>
      <c r="K129" s="9"/>
      <c r="L129" s="34"/>
      <c r="M129" s="35"/>
      <c r="N129" s="35"/>
      <c r="O129" s="36"/>
      <c r="P129" s="35"/>
      <c r="Q129" s="35"/>
      <c r="R129" s="9"/>
      <c r="S129" s="35"/>
      <c r="T129" s="9"/>
      <c r="U129" s="35"/>
      <c r="V129" s="35"/>
      <c r="W129" s="37"/>
      <c r="X129" s="229"/>
      <c r="Y129" s="229"/>
      <c r="Z129" s="38"/>
      <c r="AA129" s="39"/>
      <c r="AB129" s="39"/>
      <c r="AC129" s="38"/>
      <c r="AD129" s="9"/>
      <c r="AE129" s="32"/>
      <c r="AF129" s="32"/>
      <c r="AG129" s="32"/>
      <c r="AH129" s="40"/>
      <c r="AI129" s="168"/>
      <c r="AJ129" s="904"/>
      <c r="AK129" s="905"/>
      <c r="AL129" s="905"/>
      <c r="AM129" s="905"/>
      <c r="AN129" s="906"/>
      <c r="AO129" s="386"/>
      <c r="AP129"/>
    </row>
    <row r="130" spans="2:42">
      <c r="B130" s="48">
        <v>30</v>
      </c>
      <c r="C130" s="58"/>
      <c r="D130" s="33"/>
      <c r="E130" s="32"/>
      <c r="F130" s="9"/>
      <c r="G130" s="10"/>
      <c r="H130" s="10"/>
      <c r="I130" s="169"/>
      <c r="J130" s="312"/>
      <c r="K130" s="9"/>
      <c r="L130" s="34"/>
      <c r="M130" s="35"/>
      <c r="N130" s="35"/>
      <c r="O130" s="36"/>
      <c r="P130" s="36"/>
      <c r="Q130" s="35"/>
      <c r="R130" s="9"/>
      <c r="S130" s="36"/>
      <c r="T130" s="9"/>
      <c r="U130" s="36"/>
      <c r="V130" s="35"/>
      <c r="W130" s="37"/>
      <c r="X130" s="37"/>
      <c r="Y130" s="37"/>
      <c r="Z130" s="38"/>
      <c r="AA130" s="39"/>
      <c r="AB130" s="39"/>
      <c r="AC130" s="38"/>
      <c r="AD130" s="9"/>
      <c r="AE130" s="32"/>
      <c r="AF130" s="32"/>
      <c r="AG130" s="32"/>
      <c r="AH130" s="40"/>
      <c r="AI130" s="168"/>
      <c r="AJ130" s="904"/>
      <c r="AK130" s="905"/>
      <c r="AL130" s="905"/>
      <c r="AM130" s="905"/>
      <c r="AN130" s="906"/>
      <c r="AO130" s="386"/>
      <c r="AP130"/>
    </row>
    <row r="131" spans="2:42">
      <c r="B131" s="48">
        <v>31</v>
      </c>
      <c r="C131" s="58"/>
      <c r="D131" s="33"/>
      <c r="E131" s="32"/>
      <c r="F131" s="9"/>
      <c r="G131" s="10"/>
      <c r="H131" s="10"/>
      <c r="I131" s="169"/>
      <c r="J131" s="312"/>
      <c r="K131" s="9"/>
      <c r="L131" s="34"/>
      <c r="M131" s="35"/>
      <c r="N131" s="35"/>
      <c r="O131" s="36"/>
      <c r="P131" s="36"/>
      <c r="Q131" s="35"/>
      <c r="R131" s="9"/>
      <c r="S131" s="36"/>
      <c r="T131" s="9"/>
      <c r="U131" s="36"/>
      <c r="V131" s="35"/>
      <c r="W131" s="37"/>
      <c r="X131" s="37"/>
      <c r="Y131" s="37"/>
      <c r="Z131" s="38"/>
      <c r="AA131" s="39"/>
      <c r="AB131" s="39"/>
      <c r="AC131" s="38"/>
      <c r="AD131" s="9"/>
      <c r="AE131" s="32"/>
      <c r="AF131" s="32"/>
      <c r="AG131" s="32"/>
      <c r="AH131" s="40"/>
      <c r="AI131" s="168"/>
      <c r="AJ131" s="904"/>
      <c r="AK131" s="905"/>
      <c r="AL131" s="905"/>
      <c r="AM131" s="905"/>
      <c r="AN131" s="906"/>
      <c r="AO131" s="386"/>
      <c r="AP131"/>
    </row>
    <row r="132" spans="2:42">
      <c r="B132" s="48">
        <v>32</v>
      </c>
      <c r="C132" s="58"/>
      <c r="D132" s="33"/>
      <c r="E132" s="32"/>
      <c r="F132" s="9"/>
      <c r="G132" s="10"/>
      <c r="H132" s="10"/>
      <c r="I132" s="169"/>
      <c r="J132" s="312"/>
      <c r="K132" s="9"/>
      <c r="L132" s="34"/>
      <c r="M132" s="35"/>
      <c r="N132" s="35"/>
      <c r="O132" s="36"/>
      <c r="P132" s="36"/>
      <c r="Q132" s="35"/>
      <c r="R132" s="9"/>
      <c r="S132" s="36"/>
      <c r="T132" s="9"/>
      <c r="U132" s="36"/>
      <c r="V132" s="35"/>
      <c r="W132" s="37"/>
      <c r="X132" s="37"/>
      <c r="Y132" s="37"/>
      <c r="Z132" s="38"/>
      <c r="AA132" s="39"/>
      <c r="AB132" s="39"/>
      <c r="AC132" s="38"/>
      <c r="AD132" s="9"/>
      <c r="AE132" s="32"/>
      <c r="AF132" s="32"/>
      <c r="AG132" s="32"/>
      <c r="AH132" s="40"/>
      <c r="AI132" s="168"/>
      <c r="AJ132" s="904"/>
      <c r="AK132" s="905"/>
      <c r="AL132" s="905"/>
      <c r="AM132" s="905"/>
      <c r="AN132" s="906"/>
      <c r="AO132" s="386"/>
      <c r="AP132"/>
    </row>
    <row r="133" spans="2:42">
      <c r="B133" s="48">
        <v>33</v>
      </c>
      <c r="C133" s="58"/>
      <c r="D133" s="59"/>
      <c r="E133" s="32"/>
      <c r="F133" s="9"/>
      <c r="G133" s="10"/>
      <c r="H133" s="10"/>
      <c r="I133" s="10"/>
      <c r="J133" s="312"/>
      <c r="K133" s="9"/>
      <c r="L133" s="34"/>
      <c r="M133" s="35"/>
      <c r="N133" s="35"/>
      <c r="O133" s="36"/>
      <c r="P133" s="35"/>
      <c r="Q133" s="35"/>
      <c r="R133" s="9"/>
      <c r="S133" s="35"/>
      <c r="T133" s="9"/>
      <c r="U133" s="35"/>
      <c r="V133" s="35"/>
      <c r="W133" s="37"/>
      <c r="X133" s="37"/>
      <c r="Y133" s="37"/>
      <c r="Z133" s="38"/>
      <c r="AA133" s="39"/>
      <c r="AB133" s="39"/>
      <c r="AC133" s="38"/>
      <c r="AD133" s="9"/>
      <c r="AE133" s="32"/>
      <c r="AF133" s="32"/>
      <c r="AG133" s="32"/>
      <c r="AH133" s="40"/>
      <c r="AI133" s="168"/>
      <c r="AJ133" s="904"/>
      <c r="AK133" s="905"/>
      <c r="AL133" s="905"/>
      <c r="AM133" s="905"/>
      <c r="AN133" s="906"/>
      <c r="AO133" s="386"/>
      <c r="AP133"/>
    </row>
    <row r="134" spans="2:42">
      <c r="B134" s="48">
        <v>34</v>
      </c>
      <c r="C134" s="58"/>
      <c r="D134" s="59"/>
      <c r="E134" s="32"/>
      <c r="F134" s="9"/>
      <c r="G134" s="10"/>
      <c r="H134" s="10"/>
      <c r="I134" s="10"/>
      <c r="J134" s="312"/>
      <c r="K134" s="9"/>
      <c r="L134" s="34"/>
      <c r="M134" s="35"/>
      <c r="N134" s="35"/>
      <c r="O134" s="36"/>
      <c r="P134" s="171"/>
      <c r="Q134" s="35"/>
      <c r="R134" s="9"/>
      <c r="S134" s="171"/>
      <c r="T134" s="9"/>
      <c r="U134" s="171"/>
      <c r="V134" s="35"/>
      <c r="W134" s="37"/>
      <c r="X134" s="37"/>
      <c r="Y134" s="37"/>
      <c r="Z134" s="38"/>
      <c r="AA134" s="39"/>
      <c r="AB134" s="39"/>
      <c r="AC134" s="38"/>
      <c r="AD134" s="9"/>
      <c r="AE134" s="32"/>
      <c r="AF134" s="32"/>
      <c r="AG134" s="32"/>
      <c r="AH134" s="40"/>
      <c r="AI134" s="168"/>
      <c r="AJ134" s="904"/>
      <c r="AK134" s="905"/>
      <c r="AL134" s="905"/>
      <c r="AM134" s="905"/>
      <c r="AN134" s="906"/>
      <c r="AO134" s="386"/>
      <c r="AP134"/>
    </row>
    <row r="135" spans="2:42">
      <c r="B135" s="48">
        <v>35</v>
      </c>
      <c r="C135" s="58"/>
      <c r="D135" s="33"/>
      <c r="E135" s="32"/>
      <c r="F135" s="9"/>
      <c r="G135" s="10"/>
      <c r="H135" s="10"/>
      <c r="I135" s="10"/>
      <c r="J135" s="312"/>
      <c r="K135" s="9"/>
      <c r="L135" s="170"/>
      <c r="M135" s="35"/>
      <c r="N135" s="35"/>
      <c r="O135" s="171"/>
      <c r="P135" s="171"/>
      <c r="Q135" s="35"/>
      <c r="R135" s="9"/>
      <c r="S135" s="171"/>
      <c r="T135" s="9"/>
      <c r="U135" s="171"/>
      <c r="V135" s="35"/>
      <c r="W135" s="172"/>
      <c r="X135" s="37"/>
      <c r="Y135" s="37"/>
      <c r="Z135" s="38"/>
      <c r="AA135" s="39"/>
      <c r="AB135" s="39"/>
      <c r="AC135" s="38"/>
      <c r="AD135" s="9"/>
      <c r="AE135" s="32"/>
      <c r="AF135" s="32"/>
      <c r="AG135" s="32"/>
      <c r="AH135" s="40"/>
      <c r="AI135" s="168"/>
      <c r="AJ135" s="904"/>
      <c r="AK135" s="905"/>
      <c r="AL135" s="905"/>
      <c r="AM135" s="905"/>
      <c r="AN135" s="906"/>
      <c r="AO135" s="386"/>
      <c r="AP135"/>
    </row>
    <row r="136" spans="2:42">
      <c r="B136" s="48">
        <v>36</v>
      </c>
      <c r="C136" s="58"/>
      <c r="D136" s="33"/>
      <c r="E136" s="32"/>
      <c r="F136" s="9"/>
      <c r="G136" s="10"/>
      <c r="H136" s="10"/>
      <c r="I136" s="10"/>
      <c r="J136" s="312"/>
      <c r="K136" s="9"/>
      <c r="L136" s="170"/>
      <c r="M136" s="35"/>
      <c r="N136" s="35"/>
      <c r="O136" s="171"/>
      <c r="P136" s="171"/>
      <c r="Q136" s="35"/>
      <c r="R136" s="9"/>
      <c r="S136" s="171"/>
      <c r="T136" s="9"/>
      <c r="U136" s="171"/>
      <c r="V136" s="35"/>
      <c r="W136" s="172"/>
      <c r="X136" s="37"/>
      <c r="Y136" s="37"/>
      <c r="Z136" s="38"/>
      <c r="AA136" s="39"/>
      <c r="AB136" s="39"/>
      <c r="AC136" s="38"/>
      <c r="AD136" s="9"/>
      <c r="AE136" s="32"/>
      <c r="AF136" s="32"/>
      <c r="AG136" s="32"/>
      <c r="AH136" s="40"/>
      <c r="AI136" s="168"/>
      <c r="AJ136" s="904"/>
      <c r="AK136" s="905"/>
      <c r="AL136" s="905"/>
      <c r="AM136" s="905"/>
      <c r="AN136" s="906"/>
      <c r="AO136" s="386"/>
      <c r="AP136"/>
    </row>
    <row r="137" spans="2:42">
      <c r="B137" s="48">
        <v>37</v>
      </c>
      <c r="C137" s="58"/>
      <c r="D137" s="59"/>
      <c r="E137" s="32"/>
      <c r="F137" s="9"/>
      <c r="G137" s="10"/>
      <c r="H137" s="10"/>
      <c r="I137" s="10"/>
      <c r="J137" s="312"/>
      <c r="K137" s="9"/>
      <c r="L137" s="170"/>
      <c r="M137" s="35"/>
      <c r="N137" s="35"/>
      <c r="O137" s="171"/>
      <c r="P137" s="171"/>
      <c r="Q137" s="35"/>
      <c r="R137" s="9"/>
      <c r="S137" s="171"/>
      <c r="T137" s="9"/>
      <c r="U137" s="171"/>
      <c r="V137" s="35"/>
      <c r="W137" s="172"/>
      <c r="X137" s="37"/>
      <c r="Y137" s="37"/>
      <c r="Z137" s="38"/>
      <c r="AA137" s="39"/>
      <c r="AB137" s="39"/>
      <c r="AC137" s="38"/>
      <c r="AD137" s="9"/>
      <c r="AE137" s="32"/>
      <c r="AF137" s="32"/>
      <c r="AG137" s="32"/>
      <c r="AH137" s="40"/>
      <c r="AI137" s="168"/>
      <c r="AJ137" s="904"/>
      <c r="AK137" s="905"/>
      <c r="AL137" s="905"/>
      <c r="AM137" s="905"/>
      <c r="AN137" s="906"/>
      <c r="AO137" s="386"/>
      <c r="AP137"/>
    </row>
    <row r="138" spans="2:42">
      <c r="B138" s="48">
        <v>38</v>
      </c>
      <c r="C138" s="58"/>
      <c r="D138" s="33"/>
      <c r="E138" s="32"/>
      <c r="F138" s="9"/>
      <c r="G138" s="10"/>
      <c r="H138" s="9"/>
      <c r="I138" s="10"/>
      <c r="J138" s="312"/>
      <c r="K138" s="9"/>
      <c r="L138" s="170"/>
      <c r="M138" s="35"/>
      <c r="N138" s="35"/>
      <c r="O138" s="171"/>
      <c r="P138" s="171"/>
      <c r="Q138" s="35"/>
      <c r="R138" s="9"/>
      <c r="S138" s="171"/>
      <c r="T138" s="9"/>
      <c r="U138" s="171"/>
      <c r="V138" s="35"/>
      <c r="W138" s="172"/>
      <c r="X138" s="172"/>
      <c r="Y138" s="172"/>
      <c r="Z138" s="38"/>
      <c r="AA138" s="39"/>
      <c r="AB138" s="39"/>
      <c r="AC138" s="38"/>
      <c r="AD138" s="9"/>
      <c r="AE138" s="32"/>
      <c r="AF138" s="32"/>
      <c r="AG138" s="32"/>
      <c r="AH138" s="32"/>
      <c r="AI138" s="168"/>
      <c r="AJ138" s="904"/>
      <c r="AK138" s="905"/>
      <c r="AL138" s="905"/>
      <c r="AM138" s="905"/>
      <c r="AN138" s="906"/>
      <c r="AO138" s="386"/>
      <c r="AP138"/>
    </row>
    <row r="139" spans="2:42">
      <c r="B139" s="48">
        <v>39</v>
      </c>
      <c r="C139" s="58"/>
      <c r="D139" s="33"/>
      <c r="E139" s="32"/>
      <c r="F139" s="9"/>
      <c r="G139" s="10"/>
      <c r="H139" s="9"/>
      <c r="I139" s="10"/>
      <c r="J139" s="312"/>
      <c r="K139" s="9"/>
      <c r="L139" s="170"/>
      <c r="M139" s="35"/>
      <c r="N139" s="35"/>
      <c r="O139" s="171"/>
      <c r="P139" s="171"/>
      <c r="Q139" s="35"/>
      <c r="R139" s="9"/>
      <c r="S139" s="171"/>
      <c r="T139" s="9"/>
      <c r="U139" s="171"/>
      <c r="V139" s="35"/>
      <c r="W139" s="172"/>
      <c r="X139" s="37"/>
      <c r="Y139" s="37"/>
      <c r="Z139" s="38"/>
      <c r="AA139" s="39"/>
      <c r="AB139" s="39"/>
      <c r="AC139" s="38"/>
      <c r="AD139" s="9"/>
      <c r="AE139" s="32"/>
      <c r="AF139" s="32"/>
      <c r="AG139" s="32"/>
      <c r="AH139" s="40"/>
      <c r="AI139" s="168"/>
      <c r="AJ139" s="904"/>
      <c r="AK139" s="905"/>
      <c r="AL139" s="905"/>
      <c r="AM139" s="905"/>
      <c r="AN139" s="906"/>
      <c r="AO139" s="386"/>
      <c r="AP139"/>
    </row>
    <row r="140" spans="2:42">
      <c r="B140" s="48">
        <v>40</v>
      </c>
      <c r="C140" s="58"/>
      <c r="D140" s="33"/>
      <c r="E140" s="32"/>
      <c r="F140" s="9"/>
      <c r="G140" s="10"/>
      <c r="H140" s="10"/>
      <c r="I140" s="10"/>
      <c r="J140" s="312"/>
      <c r="K140" s="9"/>
      <c r="L140" s="170"/>
      <c r="M140" s="35"/>
      <c r="N140" s="35"/>
      <c r="O140" s="171"/>
      <c r="P140" s="171"/>
      <c r="Q140" s="35"/>
      <c r="R140" s="9"/>
      <c r="S140" s="171"/>
      <c r="T140" s="9"/>
      <c r="U140" s="171"/>
      <c r="V140" s="35"/>
      <c r="W140" s="172"/>
      <c r="X140" s="37"/>
      <c r="Y140" s="37"/>
      <c r="Z140" s="38"/>
      <c r="AA140" s="39"/>
      <c r="AB140" s="39"/>
      <c r="AC140" s="38"/>
      <c r="AD140" s="9"/>
      <c r="AE140" s="32"/>
      <c r="AF140" s="32"/>
      <c r="AG140" s="32"/>
      <c r="AH140" s="40"/>
      <c r="AI140" s="168"/>
      <c r="AJ140" s="904"/>
      <c r="AK140" s="905"/>
      <c r="AL140" s="905"/>
      <c r="AM140" s="905"/>
      <c r="AN140" s="906"/>
      <c r="AO140" s="386"/>
      <c r="AP140"/>
    </row>
    <row r="141" spans="2:42">
      <c r="B141" s="48">
        <v>41</v>
      </c>
      <c r="C141" s="58"/>
      <c r="D141" s="33"/>
      <c r="E141" s="32"/>
      <c r="F141" s="9"/>
      <c r="G141" s="10"/>
      <c r="H141" s="10"/>
      <c r="I141" s="10"/>
      <c r="J141" s="312"/>
      <c r="K141" s="60"/>
      <c r="L141" s="185"/>
      <c r="M141" s="68"/>
      <c r="N141" s="68"/>
      <c r="O141" s="186"/>
      <c r="P141" s="186"/>
      <c r="Q141" s="68"/>
      <c r="R141" s="60"/>
      <c r="S141" s="186"/>
      <c r="T141" s="60"/>
      <c r="U141" s="186"/>
      <c r="V141" s="68"/>
      <c r="W141" s="187"/>
      <c r="X141" s="37"/>
      <c r="Y141" s="37"/>
      <c r="Z141" s="38"/>
      <c r="AA141" s="39"/>
      <c r="AB141" s="39"/>
      <c r="AC141" s="38"/>
      <c r="AD141" s="9"/>
      <c r="AE141" s="32"/>
      <c r="AF141" s="32"/>
      <c r="AG141" s="32"/>
      <c r="AH141" s="40"/>
      <c r="AI141" s="168"/>
      <c r="AJ141" s="904"/>
      <c r="AK141" s="905"/>
      <c r="AL141" s="905"/>
      <c r="AM141" s="905"/>
      <c r="AN141" s="906"/>
      <c r="AO141" s="386"/>
      <c r="AP141"/>
    </row>
    <row r="142" spans="2:42">
      <c r="B142" s="48">
        <v>42</v>
      </c>
      <c r="C142" s="58"/>
      <c r="D142" s="33"/>
      <c r="E142" s="32"/>
      <c r="F142" s="9"/>
      <c r="G142" s="10"/>
      <c r="H142" s="10"/>
      <c r="I142" s="10"/>
      <c r="J142" s="312"/>
      <c r="K142" s="60"/>
      <c r="L142" s="185"/>
      <c r="M142" s="68"/>
      <c r="N142" s="68"/>
      <c r="O142" s="186"/>
      <c r="P142" s="186"/>
      <c r="Q142" s="68"/>
      <c r="R142" s="60"/>
      <c r="S142" s="186"/>
      <c r="T142" s="60"/>
      <c r="U142" s="186"/>
      <c r="V142" s="68"/>
      <c r="W142" s="187"/>
      <c r="X142" s="37"/>
      <c r="Y142" s="37"/>
      <c r="Z142" s="38"/>
      <c r="AA142" s="39"/>
      <c r="AB142" s="39"/>
      <c r="AC142" s="38"/>
      <c r="AD142" s="9"/>
      <c r="AE142" s="32"/>
      <c r="AF142" s="32"/>
      <c r="AG142" s="32"/>
      <c r="AH142" s="40"/>
      <c r="AI142" s="168"/>
      <c r="AJ142" s="904"/>
      <c r="AK142" s="905"/>
      <c r="AL142" s="905"/>
      <c r="AM142" s="905"/>
      <c r="AN142" s="906"/>
      <c r="AO142" s="386"/>
      <c r="AP142"/>
    </row>
    <row r="143" spans="2:42">
      <c r="B143" s="48">
        <v>43</v>
      </c>
      <c r="C143" s="58"/>
      <c r="D143" s="59"/>
      <c r="E143" s="32"/>
      <c r="F143" s="9"/>
      <c r="G143" s="10"/>
      <c r="H143" s="10"/>
      <c r="I143" s="10"/>
      <c r="J143" s="463"/>
      <c r="K143" s="60"/>
      <c r="L143" s="185"/>
      <c r="M143" s="68"/>
      <c r="N143" s="68"/>
      <c r="O143" s="186"/>
      <c r="P143" s="186"/>
      <c r="Q143" s="68"/>
      <c r="R143" s="60"/>
      <c r="S143" s="186"/>
      <c r="T143" s="60"/>
      <c r="U143" s="186"/>
      <c r="V143" s="68"/>
      <c r="W143" s="187"/>
      <c r="X143" s="37"/>
      <c r="Y143" s="37"/>
      <c r="Z143" s="63"/>
      <c r="AA143" s="64"/>
      <c r="AB143" s="64"/>
      <c r="AC143" s="63"/>
      <c r="AD143" s="60"/>
      <c r="AE143" s="58"/>
      <c r="AF143" s="32"/>
      <c r="AG143" s="32"/>
      <c r="AH143" s="40"/>
      <c r="AI143" s="168"/>
      <c r="AJ143" s="904"/>
      <c r="AK143" s="905"/>
      <c r="AL143" s="905"/>
      <c r="AM143" s="905"/>
      <c r="AN143" s="906"/>
      <c r="AO143" s="386"/>
      <c r="AP143"/>
    </row>
    <row r="144" spans="2:42">
      <c r="B144" s="48">
        <v>44</v>
      </c>
      <c r="C144" s="58"/>
      <c r="D144" s="33"/>
      <c r="E144" s="32"/>
      <c r="F144" s="9"/>
      <c r="G144" s="10"/>
      <c r="H144" s="9"/>
      <c r="I144" s="10"/>
      <c r="J144" s="312"/>
      <c r="K144" s="60"/>
      <c r="L144" s="185"/>
      <c r="M144" s="68"/>
      <c r="N144" s="68"/>
      <c r="O144" s="186"/>
      <c r="P144" s="186"/>
      <c r="Q144" s="68"/>
      <c r="R144" s="60"/>
      <c r="S144" s="186"/>
      <c r="T144" s="60"/>
      <c r="U144" s="186"/>
      <c r="V144" s="68"/>
      <c r="W144" s="187"/>
      <c r="X144" s="172"/>
      <c r="Y144" s="172"/>
      <c r="Z144" s="38"/>
      <c r="AA144" s="39"/>
      <c r="AB144" s="39"/>
      <c r="AC144" s="38"/>
      <c r="AD144" s="9"/>
      <c r="AE144" s="32"/>
      <c r="AF144" s="32"/>
      <c r="AG144" s="32"/>
      <c r="AH144" s="32"/>
      <c r="AI144" s="168"/>
      <c r="AJ144" s="904"/>
      <c r="AK144" s="905"/>
      <c r="AL144" s="905"/>
      <c r="AM144" s="905"/>
      <c r="AN144" s="906"/>
      <c r="AO144" s="386"/>
      <c r="AP144"/>
    </row>
    <row r="145" spans="2:42">
      <c r="B145" s="48">
        <v>45</v>
      </c>
      <c r="C145" s="58"/>
      <c r="D145" s="33"/>
      <c r="E145" s="32"/>
      <c r="F145" s="9"/>
      <c r="G145" s="10"/>
      <c r="H145" s="10"/>
      <c r="I145" s="10"/>
      <c r="J145" s="312"/>
      <c r="K145" s="60"/>
      <c r="L145" s="185"/>
      <c r="M145" s="68"/>
      <c r="N145" s="68"/>
      <c r="O145" s="186"/>
      <c r="P145" s="186"/>
      <c r="Q145" s="68"/>
      <c r="R145" s="60"/>
      <c r="S145" s="186"/>
      <c r="T145" s="60"/>
      <c r="U145" s="186"/>
      <c r="V145" s="68"/>
      <c r="W145" s="187"/>
      <c r="X145" s="187"/>
      <c r="Y145" s="187"/>
      <c r="Z145" s="63"/>
      <c r="AA145" s="39"/>
      <c r="AB145" s="39"/>
      <c r="AC145" s="38"/>
      <c r="AD145" s="9"/>
      <c r="AE145" s="32"/>
      <c r="AF145" s="32"/>
      <c r="AG145" s="32"/>
      <c r="AH145" s="40"/>
      <c r="AI145" s="168"/>
      <c r="AJ145" s="904"/>
      <c r="AK145" s="905"/>
      <c r="AL145" s="905"/>
      <c r="AM145" s="905"/>
      <c r="AN145" s="906"/>
      <c r="AO145" s="386"/>
      <c r="AP145"/>
    </row>
    <row r="146" spans="2:42">
      <c r="B146" s="48">
        <v>46</v>
      </c>
      <c r="C146" s="58"/>
      <c r="D146" s="33"/>
      <c r="E146" s="32"/>
      <c r="F146" s="9"/>
      <c r="G146" s="10"/>
      <c r="H146" s="10"/>
      <c r="I146" s="10"/>
      <c r="J146" s="312"/>
      <c r="K146" s="60"/>
      <c r="L146" s="185"/>
      <c r="M146" s="68"/>
      <c r="N146" s="68"/>
      <c r="O146" s="186"/>
      <c r="P146" s="186"/>
      <c r="Q146" s="68"/>
      <c r="R146" s="60"/>
      <c r="S146" s="186"/>
      <c r="T146" s="60"/>
      <c r="U146" s="186"/>
      <c r="V146" s="68"/>
      <c r="W146" s="187"/>
      <c r="X146" s="187"/>
      <c r="Y146" s="187"/>
      <c r="Z146" s="63"/>
      <c r="AA146" s="39"/>
      <c r="AB146" s="39"/>
      <c r="AC146" s="38"/>
      <c r="AD146" s="9"/>
      <c r="AE146" s="32"/>
      <c r="AF146" s="32"/>
      <c r="AG146" s="32"/>
      <c r="AH146" s="40"/>
      <c r="AI146" s="168"/>
      <c r="AJ146" s="904"/>
      <c r="AK146" s="905"/>
      <c r="AL146" s="905"/>
      <c r="AM146" s="905"/>
      <c r="AN146" s="906"/>
      <c r="AO146" s="386"/>
      <c r="AP146"/>
    </row>
    <row r="147" spans="2:42">
      <c r="B147" s="48">
        <v>47</v>
      </c>
      <c r="C147" s="58"/>
      <c r="D147" s="59"/>
      <c r="E147" s="58"/>
      <c r="F147" s="60"/>
      <c r="G147" s="61"/>
      <c r="H147" s="60"/>
      <c r="I147" s="61"/>
      <c r="J147" s="463"/>
      <c r="K147" s="60"/>
      <c r="L147" s="185"/>
      <c r="M147" s="68"/>
      <c r="N147" s="68"/>
      <c r="O147" s="186"/>
      <c r="P147" s="186"/>
      <c r="Q147" s="68"/>
      <c r="R147" s="60"/>
      <c r="S147" s="186"/>
      <c r="T147" s="60"/>
      <c r="U147" s="186"/>
      <c r="V147" s="68"/>
      <c r="W147" s="187"/>
      <c r="X147" s="187"/>
      <c r="Y147" s="187"/>
      <c r="Z147" s="63"/>
      <c r="AA147" s="64"/>
      <c r="AB147" s="64"/>
      <c r="AC147" s="63"/>
      <c r="AD147" s="60"/>
      <c r="AE147" s="58"/>
      <c r="AF147" s="58"/>
      <c r="AG147" s="58"/>
      <c r="AH147" s="58"/>
      <c r="AI147" s="204"/>
      <c r="AJ147" s="904"/>
      <c r="AK147" s="905"/>
      <c r="AL147" s="905"/>
      <c r="AM147" s="905"/>
      <c r="AN147" s="906"/>
      <c r="AO147" s="386"/>
      <c r="AP147"/>
    </row>
    <row r="148" spans="2:42">
      <c r="B148" s="48">
        <v>48</v>
      </c>
      <c r="C148" s="58"/>
      <c r="D148" s="59"/>
      <c r="E148" s="58"/>
      <c r="F148" s="60"/>
      <c r="G148" s="61"/>
      <c r="H148" s="60"/>
      <c r="I148" s="61"/>
      <c r="J148" s="463"/>
      <c r="K148" s="60"/>
      <c r="L148" s="185"/>
      <c r="M148" s="68"/>
      <c r="N148" s="68"/>
      <c r="O148" s="186"/>
      <c r="P148" s="186"/>
      <c r="Q148" s="68"/>
      <c r="R148" s="60"/>
      <c r="S148" s="186"/>
      <c r="T148" s="60"/>
      <c r="U148" s="186"/>
      <c r="V148" s="68"/>
      <c r="W148" s="187"/>
      <c r="X148" s="187"/>
      <c r="Y148" s="187"/>
      <c r="Z148" s="63"/>
      <c r="AA148" s="64"/>
      <c r="AB148" s="64"/>
      <c r="AC148" s="63"/>
      <c r="AD148" s="60"/>
      <c r="AE148" s="58"/>
      <c r="AF148" s="58"/>
      <c r="AG148" s="58"/>
      <c r="AH148" s="58"/>
      <c r="AI148" s="204"/>
      <c r="AJ148" s="904"/>
      <c r="AK148" s="905"/>
      <c r="AL148" s="905"/>
      <c r="AM148" s="905"/>
      <c r="AN148" s="906"/>
      <c r="AO148" s="386"/>
      <c r="AP148"/>
    </row>
    <row r="149" spans="2:42">
      <c r="B149" s="48">
        <v>49</v>
      </c>
      <c r="C149" s="58"/>
      <c r="D149" s="59"/>
      <c r="E149" s="58"/>
      <c r="F149" s="60"/>
      <c r="G149" s="61"/>
      <c r="H149" s="60"/>
      <c r="I149" s="61"/>
      <c r="J149" s="463"/>
      <c r="K149" s="60"/>
      <c r="L149" s="185"/>
      <c r="M149" s="68"/>
      <c r="N149" s="68"/>
      <c r="O149" s="186"/>
      <c r="P149" s="186"/>
      <c r="Q149" s="68"/>
      <c r="R149" s="60"/>
      <c r="S149" s="186"/>
      <c r="T149" s="60"/>
      <c r="U149" s="186"/>
      <c r="V149" s="68"/>
      <c r="W149" s="187"/>
      <c r="X149" s="187"/>
      <c r="Y149" s="187"/>
      <c r="Z149" s="63"/>
      <c r="AA149" s="64"/>
      <c r="AB149" s="64"/>
      <c r="AC149" s="63"/>
      <c r="AD149" s="60"/>
      <c r="AE149" s="58"/>
      <c r="AF149" s="58"/>
      <c r="AG149" s="58"/>
      <c r="AH149" s="58"/>
      <c r="AI149" s="204"/>
      <c r="AJ149" s="904"/>
      <c r="AK149" s="905"/>
      <c r="AL149" s="905"/>
      <c r="AM149" s="905"/>
      <c r="AN149" s="906"/>
      <c r="AO149" s="386"/>
      <c r="AP149"/>
    </row>
    <row r="150" spans="2:42">
      <c r="B150" s="48">
        <v>50</v>
      </c>
      <c r="C150" s="58"/>
      <c r="D150" s="59"/>
      <c r="E150" s="58"/>
      <c r="F150" s="60"/>
      <c r="G150" s="61"/>
      <c r="H150" s="61"/>
      <c r="I150" s="61"/>
      <c r="J150" s="463"/>
      <c r="K150" s="60"/>
      <c r="L150" s="67"/>
      <c r="M150" s="68"/>
      <c r="N150" s="68"/>
      <c r="O150" s="69"/>
      <c r="P150" s="69"/>
      <c r="Q150" s="68"/>
      <c r="R150" s="60"/>
      <c r="S150" s="69"/>
      <c r="T150" s="60"/>
      <c r="U150" s="69"/>
      <c r="V150" s="68"/>
      <c r="W150" s="62"/>
      <c r="X150" s="62"/>
      <c r="Y150" s="62"/>
      <c r="Z150" s="63"/>
      <c r="AA150" s="64"/>
      <c r="AB150" s="64"/>
      <c r="AC150" s="63"/>
      <c r="AD150" s="60"/>
      <c r="AE150" s="58"/>
      <c r="AF150" s="58"/>
      <c r="AG150" s="58"/>
      <c r="AH150" s="65"/>
      <c r="AI150" s="204"/>
      <c r="AJ150" s="904"/>
      <c r="AK150" s="905"/>
      <c r="AL150" s="905"/>
      <c r="AM150" s="905"/>
      <c r="AN150" s="906"/>
      <c r="AO150" s="386"/>
      <c r="AP150"/>
    </row>
    <row r="151" spans="2:42">
      <c r="B151" s="48">
        <v>51</v>
      </c>
      <c r="C151" s="58"/>
      <c r="D151" s="59"/>
      <c r="E151" s="58"/>
      <c r="F151" s="60"/>
      <c r="G151" s="61"/>
      <c r="H151" s="61"/>
      <c r="I151" s="61"/>
      <c r="J151" s="463"/>
      <c r="K151" s="60"/>
      <c r="L151" s="67"/>
      <c r="M151" s="68"/>
      <c r="N151" s="68"/>
      <c r="O151" s="69"/>
      <c r="P151" s="69"/>
      <c r="Q151" s="68"/>
      <c r="R151" s="60"/>
      <c r="S151" s="69"/>
      <c r="T151" s="60"/>
      <c r="U151" s="69"/>
      <c r="V151" s="68"/>
      <c r="W151" s="62"/>
      <c r="X151" s="62"/>
      <c r="Y151" s="62"/>
      <c r="Z151" s="63"/>
      <c r="AA151" s="64"/>
      <c r="AB151" s="64"/>
      <c r="AC151" s="63"/>
      <c r="AD151" s="60"/>
      <c r="AE151" s="58"/>
      <c r="AF151" s="58"/>
      <c r="AG151" s="58"/>
      <c r="AH151" s="65"/>
      <c r="AI151" s="204"/>
      <c r="AJ151" s="904"/>
      <c r="AK151" s="905"/>
      <c r="AL151" s="905"/>
      <c r="AM151" s="905"/>
      <c r="AN151" s="906"/>
      <c r="AO151" s="386"/>
      <c r="AP151"/>
    </row>
    <row r="152" spans="2:42">
      <c r="B152" s="48">
        <v>52</v>
      </c>
      <c r="C152" s="58"/>
      <c r="D152" s="59"/>
      <c r="E152" s="58"/>
      <c r="F152" s="60"/>
      <c r="G152" s="61"/>
      <c r="H152" s="61"/>
      <c r="I152" s="61"/>
      <c r="J152" s="463"/>
      <c r="K152" s="60"/>
      <c r="L152" s="67"/>
      <c r="M152" s="68"/>
      <c r="N152" s="68"/>
      <c r="O152" s="69"/>
      <c r="P152" s="68"/>
      <c r="Q152" s="68"/>
      <c r="R152" s="60"/>
      <c r="S152" s="68"/>
      <c r="T152" s="60"/>
      <c r="U152" s="68"/>
      <c r="V152" s="68"/>
      <c r="W152" s="62"/>
      <c r="X152" s="62"/>
      <c r="Y152" s="62"/>
      <c r="Z152" s="63"/>
      <c r="AA152" s="64"/>
      <c r="AB152" s="64"/>
      <c r="AC152" s="63"/>
      <c r="AD152" s="60"/>
      <c r="AE152" s="58"/>
      <c r="AF152" s="58"/>
      <c r="AG152" s="58"/>
      <c r="AH152" s="65"/>
      <c r="AI152" s="204"/>
      <c r="AJ152" s="904"/>
      <c r="AK152" s="905"/>
      <c r="AL152" s="905"/>
      <c r="AM152" s="905"/>
      <c r="AN152" s="906"/>
      <c r="AO152" s="386"/>
      <c r="AP152"/>
    </row>
    <row r="153" spans="2:42">
      <c r="B153" s="48">
        <v>53</v>
      </c>
      <c r="C153" s="58"/>
      <c r="D153" s="59"/>
      <c r="E153" s="58"/>
      <c r="F153" s="60"/>
      <c r="G153" s="61"/>
      <c r="H153" s="60"/>
      <c r="I153" s="61"/>
      <c r="J153" s="463"/>
      <c r="K153" s="60"/>
      <c r="L153" s="185"/>
      <c r="M153" s="68"/>
      <c r="N153" s="68"/>
      <c r="O153" s="186"/>
      <c r="P153" s="186"/>
      <c r="Q153" s="68"/>
      <c r="R153" s="60"/>
      <c r="S153" s="186"/>
      <c r="T153" s="60"/>
      <c r="U153" s="186"/>
      <c r="V153" s="68"/>
      <c r="W153" s="187"/>
      <c r="X153" s="187"/>
      <c r="Y153" s="187"/>
      <c r="Z153" s="63"/>
      <c r="AA153" s="64"/>
      <c r="AB153" s="64"/>
      <c r="AC153" s="63"/>
      <c r="AD153" s="60"/>
      <c r="AE153" s="58"/>
      <c r="AF153" s="58"/>
      <c r="AG153" s="58"/>
      <c r="AH153" s="58"/>
      <c r="AI153" s="204"/>
      <c r="AJ153" s="904"/>
      <c r="AK153" s="905"/>
      <c r="AL153" s="905"/>
      <c r="AM153" s="905"/>
      <c r="AN153" s="906"/>
      <c r="AO153" s="386"/>
      <c r="AP153"/>
    </row>
    <row r="154" spans="2:42">
      <c r="B154" s="48">
        <v>54</v>
      </c>
      <c r="C154" s="58"/>
      <c r="D154" s="59"/>
      <c r="E154" s="58"/>
      <c r="F154" s="60"/>
      <c r="G154" s="61"/>
      <c r="H154" s="61"/>
      <c r="I154" s="61"/>
      <c r="J154" s="463"/>
      <c r="K154" s="60"/>
      <c r="L154" s="67"/>
      <c r="M154" s="68"/>
      <c r="N154" s="68"/>
      <c r="O154" s="69"/>
      <c r="P154" s="69"/>
      <c r="Q154" s="68"/>
      <c r="R154" s="60"/>
      <c r="S154" s="69"/>
      <c r="T154" s="60"/>
      <c r="U154" s="69"/>
      <c r="V154" s="68"/>
      <c r="W154" s="62"/>
      <c r="X154" s="62"/>
      <c r="Y154" s="62"/>
      <c r="Z154" s="63"/>
      <c r="AA154" s="64"/>
      <c r="AB154" s="64"/>
      <c r="AC154" s="63"/>
      <c r="AD154" s="60"/>
      <c r="AE154" s="58"/>
      <c r="AF154" s="58"/>
      <c r="AG154" s="58"/>
      <c r="AH154" s="65"/>
      <c r="AI154" s="204"/>
      <c r="AJ154" s="904"/>
      <c r="AK154" s="905"/>
      <c r="AL154" s="905"/>
      <c r="AM154" s="905"/>
      <c r="AN154" s="906"/>
      <c r="AO154" s="386"/>
      <c r="AP154"/>
    </row>
    <row r="155" spans="2:42">
      <c r="B155" s="48">
        <v>55</v>
      </c>
      <c r="C155" s="58"/>
      <c r="D155" s="59"/>
      <c r="E155" s="58"/>
      <c r="F155" s="60"/>
      <c r="G155" s="61"/>
      <c r="H155" s="60"/>
      <c r="I155" s="61"/>
      <c r="J155" s="463"/>
      <c r="K155" s="60"/>
      <c r="L155" s="67"/>
      <c r="M155" s="68"/>
      <c r="N155" s="68"/>
      <c r="O155" s="69"/>
      <c r="P155" s="69"/>
      <c r="Q155" s="68"/>
      <c r="R155" s="60"/>
      <c r="S155" s="69"/>
      <c r="T155" s="60"/>
      <c r="U155" s="69"/>
      <c r="V155" s="68"/>
      <c r="W155" s="62"/>
      <c r="X155" s="62"/>
      <c r="Y155" s="62"/>
      <c r="Z155" s="63"/>
      <c r="AA155" s="64"/>
      <c r="AB155" s="64"/>
      <c r="AC155" s="63"/>
      <c r="AD155" s="60"/>
      <c r="AE155" s="58"/>
      <c r="AF155" s="58"/>
      <c r="AG155" s="58"/>
      <c r="AH155" s="58"/>
      <c r="AI155" s="204"/>
      <c r="AJ155" s="904"/>
      <c r="AK155" s="905"/>
      <c r="AL155" s="905"/>
      <c r="AM155" s="905"/>
      <c r="AN155" s="906"/>
      <c r="AO155" s="386"/>
      <c r="AP155"/>
    </row>
    <row r="156" spans="2:42">
      <c r="B156" s="48">
        <v>56</v>
      </c>
      <c r="C156" s="58"/>
      <c r="D156" s="59"/>
      <c r="E156" s="58"/>
      <c r="F156" s="60"/>
      <c r="G156" s="61"/>
      <c r="H156" s="61"/>
      <c r="I156" s="61"/>
      <c r="J156" s="312"/>
      <c r="K156" s="9"/>
      <c r="L156" s="34"/>
      <c r="M156" s="35"/>
      <c r="N156" s="35"/>
      <c r="O156" s="36"/>
      <c r="P156" s="36"/>
      <c r="Q156" s="35"/>
      <c r="R156" s="9"/>
      <c r="S156" s="36"/>
      <c r="T156" s="9"/>
      <c r="U156" s="36"/>
      <c r="V156" s="35"/>
      <c r="W156" s="37"/>
      <c r="X156" s="37"/>
      <c r="Y156" s="37"/>
      <c r="Z156" s="63"/>
      <c r="AA156" s="64"/>
      <c r="AB156" s="64"/>
      <c r="AC156" s="63"/>
      <c r="AD156" s="60"/>
      <c r="AE156" s="58"/>
      <c r="AF156" s="58"/>
      <c r="AG156" s="58"/>
      <c r="AH156" s="65"/>
      <c r="AI156" s="66"/>
      <c r="AJ156" s="904"/>
      <c r="AK156" s="905"/>
      <c r="AL156" s="905"/>
      <c r="AM156" s="905"/>
      <c r="AN156" s="906"/>
      <c r="AO156" s="386"/>
      <c r="AP156"/>
    </row>
    <row r="157" spans="2:42">
      <c r="B157" s="48">
        <v>57</v>
      </c>
      <c r="C157" s="58"/>
      <c r="D157" s="59"/>
      <c r="E157" s="58"/>
      <c r="F157" s="60"/>
      <c r="G157" s="61"/>
      <c r="H157" s="61"/>
      <c r="I157" s="61"/>
      <c r="J157" s="463"/>
      <c r="K157" s="60"/>
      <c r="L157" s="67"/>
      <c r="M157" s="68"/>
      <c r="N157" s="68"/>
      <c r="O157" s="69"/>
      <c r="P157" s="69"/>
      <c r="Q157" s="68"/>
      <c r="R157" s="60"/>
      <c r="S157" s="69"/>
      <c r="T157" s="60"/>
      <c r="U157" s="69"/>
      <c r="V157" s="68"/>
      <c r="W157" s="62"/>
      <c r="X157" s="62"/>
      <c r="Y157" s="62"/>
      <c r="Z157" s="63"/>
      <c r="AA157" s="64"/>
      <c r="AB157" s="64"/>
      <c r="AC157" s="63"/>
      <c r="AD157" s="60"/>
      <c r="AE157" s="58"/>
      <c r="AF157" s="58"/>
      <c r="AG157" s="58"/>
      <c r="AH157" s="65"/>
      <c r="AI157" s="66"/>
      <c r="AJ157" s="904"/>
      <c r="AK157" s="905"/>
      <c r="AL157" s="905"/>
      <c r="AM157" s="905"/>
      <c r="AN157" s="906"/>
      <c r="AO157" s="386"/>
      <c r="AP157"/>
    </row>
    <row r="158" spans="2:42">
      <c r="B158" s="48">
        <v>58</v>
      </c>
      <c r="C158" s="58"/>
      <c r="D158" s="59"/>
      <c r="E158" s="58"/>
      <c r="F158" s="60"/>
      <c r="G158" s="61"/>
      <c r="H158" s="60"/>
      <c r="I158" s="61"/>
      <c r="J158" s="463"/>
      <c r="K158" s="60"/>
      <c r="L158" s="67"/>
      <c r="M158" s="68"/>
      <c r="N158" s="68"/>
      <c r="O158" s="69"/>
      <c r="P158" s="69"/>
      <c r="Q158" s="68"/>
      <c r="R158" s="60"/>
      <c r="S158" s="69"/>
      <c r="T158" s="60"/>
      <c r="U158" s="69"/>
      <c r="V158" s="68"/>
      <c r="W158" s="62"/>
      <c r="X158" s="62"/>
      <c r="Y158" s="62"/>
      <c r="Z158" s="63"/>
      <c r="AA158" s="64"/>
      <c r="AB158" s="64"/>
      <c r="AC158" s="63"/>
      <c r="AD158" s="60"/>
      <c r="AE158" s="58"/>
      <c r="AF158" s="58"/>
      <c r="AG158" s="58"/>
      <c r="AH158" s="65"/>
      <c r="AI158" s="66"/>
      <c r="AJ158" s="904"/>
      <c r="AK158" s="905"/>
      <c r="AL158" s="905"/>
      <c r="AM158" s="905"/>
      <c r="AN158" s="906"/>
      <c r="AO158" s="386"/>
      <c r="AP158"/>
    </row>
    <row r="159" spans="2:42">
      <c r="B159" s="48">
        <v>59</v>
      </c>
      <c r="C159" s="58"/>
      <c r="D159" s="59"/>
      <c r="E159" s="58"/>
      <c r="F159" s="60"/>
      <c r="G159" s="61"/>
      <c r="H159" s="61"/>
      <c r="I159" s="61"/>
      <c r="J159" s="463"/>
      <c r="K159" s="60"/>
      <c r="L159" s="67"/>
      <c r="M159" s="68"/>
      <c r="N159" s="68"/>
      <c r="O159" s="69"/>
      <c r="P159" s="69"/>
      <c r="Q159" s="68"/>
      <c r="R159" s="60"/>
      <c r="S159" s="69"/>
      <c r="T159" s="60"/>
      <c r="U159" s="69"/>
      <c r="V159" s="68"/>
      <c r="W159" s="62"/>
      <c r="X159" s="62"/>
      <c r="Y159" s="62"/>
      <c r="Z159" s="63"/>
      <c r="AA159" s="64"/>
      <c r="AB159" s="64"/>
      <c r="AC159" s="63"/>
      <c r="AD159" s="60"/>
      <c r="AE159" s="58"/>
      <c r="AF159" s="58"/>
      <c r="AG159" s="58"/>
      <c r="AH159" s="65"/>
      <c r="AI159" s="66"/>
      <c r="AJ159" s="904"/>
      <c r="AK159" s="905"/>
      <c r="AL159" s="905"/>
      <c r="AM159" s="905"/>
      <c r="AN159" s="906"/>
      <c r="AO159" s="386"/>
      <c r="AP159"/>
    </row>
    <row r="160" spans="2:42">
      <c r="B160" s="48">
        <v>60</v>
      </c>
      <c r="C160" s="58"/>
      <c r="D160" s="59"/>
      <c r="E160" s="58"/>
      <c r="F160" s="60"/>
      <c r="G160" s="61"/>
      <c r="H160" s="61"/>
      <c r="I160" s="61"/>
      <c r="J160" s="463"/>
      <c r="K160" s="60"/>
      <c r="L160" s="67"/>
      <c r="M160" s="68"/>
      <c r="N160" s="68"/>
      <c r="O160" s="69"/>
      <c r="P160" s="69"/>
      <c r="Q160" s="68"/>
      <c r="R160" s="60"/>
      <c r="S160" s="69"/>
      <c r="T160" s="60"/>
      <c r="U160" s="69"/>
      <c r="V160" s="68"/>
      <c r="W160" s="62"/>
      <c r="X160" s="62"/>
      <c r="Y160" s="62"/>
      <c r="Z160" s="63"/>
      <c r="AA160" s="64"/>
      <c r="AB160" s="64"/>
      <c r="AC160" s="63"/>
      <c r="AD160" s="60"/>
      <c r="AE160" s="58"/>
      <c r="AF160" s="58"/>
      <c r="AG160" s="58"/>
      <c r="AH160" s="65"/>
      <c r="AI160" s="66"/>
      <c r="AJ160" s="904"/>
      <c r="AK160" s="905"/>
      <c r="AL160" s="905"/>
      <c r="AM160" s="905"/>
      <c r="AN160" s="906"/>
      <c r="AO160" s="386"/>
      <c r="AP160"/>
    </row>
    <row r="161" spans="2:42">
      <c r="B161" s="48">
        <v>61</v>
      </c>
      <c r="C161" s="58"/>
      <c r="D161" s="59"/>
      <c r="E161" s="58"/>
      <c r="F161" s="60"/>
      <c r="G161" s="61"/>
      <c r="H161" s="60"/>
      <c r="I161" s="61"/>
      <c r="J161" s="463"/>
      <c r="K161" s="60"/>
      <c r="L161" s="67"/>
      <c r="M161" s="68"/>
      <c r="N161" s="68"/>
      <c r="O161" s="69"/>
      <c r="P161" s="69"/>
      <c r="Q161" s="68"/>
      <c r="R161" s="60"/>
      <c r="S161" s="69"/>
      <c r="T161" s="60"/>
      <c r="U161" s="69"/>
      <c r="V161" s="68"/>
      <c r="W161" s="62"/>
      <c r="X161" s="62"/>
      <c r="Y161" s="62"/>
      <c r="Z161" s="63"/>
      <c r="AA161" s="64"/>
      <c r="AB161" s="64"/>
      <c r="AC161" s="63"/>
      <c r="AD161" s="60"/>
      <c r="AE161" s="58"/>
      <c r="AF161" s="58"/>
      <c r="AG161" s="58"/>
      <c r="AH161" s="65"/>
      <c r="AI161" s="66"/>
      <c r="AJ161" s="904"/>
      <c r="AK161" s="905"/>
      <c r="AL161" s="905"/>
      <c r="AM161" s="905"/>
      <c r="AN161" s="906"/>
      <c r="AO161" s="386"/>
      <c r="AP161"/>
    </row>
    <row r="162" spans="2:42">
      <c r="B162" s="48">
        <v>62</v>
      </c>
      <c r="C162" s="32"/>
      <c r="D162" s="33"/>
      <c r="E162" s="32"/>
      <c r="F162" s="9"/>
      <c r="G162" s="10"/>
      <c r="H162" s="9"/>
      <c r="I162" s="10"/>
      <c r="J162" s="312"/>
      <c r="K162" s="9"/>
      <c r="L162" s="34"/>
      <c r="M162" s="35"/>
      <c r="N162" s="35"/>
      <c r="O162" s="36"/>
      <c r="P162" s="36"/>
      <c r="Q162" s="35"/>
      <c r="R162" s="9"/>
      <c r="S162" s="36"/>
      <c r="T162" s="9"/>
      <c r="U162" s="36"/>
      <c r="V162" s="35"/>
      <c r="W162" s="37"/>
      <c r="X162" s="37"/>
      <c r="Y162" s="37"/>
      <c r="Z162" s="38"/>
      <c r="AA162" s="39"/>
      <c r="AB162" s="39"/>
      <c r="AC162" s="38"/>
      <c r="AD162" s="9"/>
      <c r="AE162" s="32"/>
      <c r="AF162" s="32"/>
      <c r="AG162" s="32"/>
      <c r="AH162" s="40"/>
      <c r="AI162" s="41"/>
      <c r="AJ162" s="904"/>
      <c r="AK162" s="905"/>
      <c r="AL162" s="905"/>
      <c r="AM162" s="905"/>
      <c r="AN162" s="906"/>
      <c r="AO162" s="386"/>
      <c r="AP162"/>
    </row>
    <row r="163" spans="2:42">
      <c r="B163" s="48">
        <v>63</v>
      </c>
      <c r="C163" s="32"/>
      <c r="D163" s="33"/>
      <c r="E163" s="32"/>
      <c r="F163" s="9"/>
      <c r="G163" s="10"/>
      <c r="H163" s="9"/>
      <c r="I163" s="10"/>
      <c r="J163" s="312"/>
      <c r="K163" s="9"/>
      <c r="L163" s="34"/>
      <c r="M163" s="35"/>
      <c r="N163" s="35"/>
      <c r="O163" s="36"/>
      <c r="P163" s="36"/>
      <c r="Q163" s="35"/>
      <c r="R163" s="9"/>
      <c r="S163" s="36"/>
      <c r="T163" s="9"/>
      <c r="U163" s="36"/>
      <c r="V163" s="35"/>
      <c r="W163" s="37"/>
      <c r="X163" s="37"/>
      <c r="Y163" s="37"/>
      <c r="Z163" s="38"/>
      <c r="AA163" s="39"/>
      <c r="AB163" s="39"/>
      <c r="AC163" s="38"/>
      <c r="AD163" s="9"/>
      <c r="AE163" s="32"/>
      <c r="AF163" s="32"/>
      <c r="AG163" s="32"/>
      <c r="AH163" s="40"/>
      <c r="AI163" s="41"/>
      <c r="AJ163" s="904"/>
      <c r="AK163" s="905"/>
      <c r="AL163" s="905"/>
      <c r="AM163" s="905"/>
      <c r="AN163" s="906"/>
      <c r="AO163" s="386"/>
      <c r="AP163"/>
    </row>
    <row r="164" spans="2:42">
      <c r="B164" s="48">
        <v>64</v>
      </c>
      <c r="C164" s="58"/>
      <c r="D164" s="59"/>
      <c r="E164" s="58"/>
      <c r="F164" s="60"/>
      <c r="G164" s="61"/>
      <c r="H164" s="60"/>
      <c r="I164" s="61"/>
      <c r="J164" s="312"/>
      <c r="K164" s="9"/>
      <c r="L164" s="34"/>
      <c r="M164" s="35"/>
      <c r="N164" s="35"/>
      <c r="O164" s="36"/>
      <c r="P164" s="36"/>
      <c r="Q164" s="35"/>
      <c r="R164" s="9"/>
      <c r="S164" s="36"/>
      <c r="T164" s="9"/>
      <c r="U164" s="36"/>
      <c r="V164" s="35"/>
      <c r="W164" s="37"/>
      <c r="X164" s="37"/>
      <c r="Y164" s="37"/>
      <c r="Z164" s="38"/>
      <c r="AA164" s="39"/>
      <c r="AB164" s="39"/>
      <c r="AC164" s="38"/>
      <c r="AD164" s="60"/>
      <c r="AE164" s="58"/>
      <c r="AF164" s="58"/>
      <c r="AG164" s="58"/>
      <c r="AH164" s="65"/>
      <c r="AI164" s="66"/>
      <c r="AJ164" s="904"/>
      <c r="AK164" s="905"/>
      <c r="AL164" s="905"/>
      <c r="AM164" s="905"/>
      <c r="AN164" s="906"/>
      <c r="AO164" s="386"/>
      <c r="AP164"/>
    </row>
    <row r="165" spans="2:42">
      <c r="B165" s="48">
        <v>65</v>
      </c>
      <c r="C165" s="32"/>
      <c r="D165" s="33"/>
      <c r="E165" s="32"/>
      <c r="F165" s="9"/>
      <c r="G165" s="10"/>
      <c r="H165" s="9"/>
      <c r="I165" s="10"/>
      <c r="J165" s="312"/>
      <c r="K165" s="9"/>
      <c r="L165" s="34"/>
      <c r="M165" s="35"/>
      <c r="N165" s="35"/>
      <c r="O165" s="36"/>
      <c r="P165" s="36"/>
      <c r="Q165" s="35"/>
      <c r="R165" s="9"/>
      <c r="S165" s="36"/>
      <c r="T165" s="9"/>
      <c r="U165" s="36"/>
      <c r="V165" s="35"/>
      <c r="W165" s="37"/>
      <c r="X165" s="37"/>
      <c r="Y165" s="37"/>
      <c r="Z165" s="38"/>
      <c r="AA165" s="39"/>
      <c r="AB165" s="39"/>
      <c r="AC165" s="38"/>
      <c r="AD165" s="9"/>
      <c r="AE165" s="32"/>
      <c r="AF165" s="32"/>
      <c r="AG165" s="32"/>
      <c r="AH165" s="40"/>
      <c r="AI165" s="41"/>
      <c r="AJ165" s="904"/>
      <c r="AK165" s="905"/>
      <c r="AL165" s="905"/>
      <c r="AM165" s="905"/>
      <c r="AN165" s="906"/>
      <c r="AO165" s="386"/>
      <c r="AP165"/>
    </row>
    <row r="166" spans="2:42">
      <c r="B166" s="48">
        <v>66</v>
      </c>
      <c r="C166" s="32"/>
      <c r="D166" s="33"/>
      <c r="E166" s="32"/>
      <c r="F166" s="9"/>
      <c r="G166" s="10"/>
      <c r="H166" s="9"/>
      <c r="I166" s="10"/>
      <c r="J166" s="312"/>
      <c r="K166" s="9"/>
      <c r="L166" s="34"/>
      <c r="M166" s="35"/>
      <c r="N166" s="35"/>
      <c r="O166" s="36"/>
      <c r="P166" s="36"/>
      <c r="Q166" s="35"/>
      <c r="R166" s="9"/>
      <c r="S166" s="36"/>
      <c r="T166" s="9"/>
      <c r="U166" s="36"/>
      <c r="V166" s="35"/>
      <c r="W166" s="37"/>
      <c r="X166" s="37"/>
      <c r="Y166" s="37"/>
      <c r="Z166" s="38"/>
      <c r="AA166" s="39"/>
      <c r="AB166" s="39"/>
      <c r="AC166" s="38"/>
      <c r="AD166" s="9"/>
      <c r="AE166" s="32"/>
      <c r="AF166" s="32"/>
      <c r="AG166" s="32"/>
      <c r="AH166" s="40"/>
      <c r="AI166" s="41"/>
      <c r="AJ166" s="904"/>
      <c r="AK166" s="905"/>
      <c r="AL166" s="905"/>
      <c r="AM166" s="905"/>
      <c r="AN166" s="906"/>
      <c r="AO166" s="386"/>
      <c r="AP166"/>
    </row>
    <row r="167" spans="2:42">
      <c r="B167" s="48">
        <v>67</v>
      </c>
      <c r="C167" s="32"/>
      <c r="D167" s="33"/>
      <c r="E167" s="32"/>
      <c r="F167" s="9"/>
      <c r="G167" s="10"/>
      <c r="H167" s="9"/>
      <c r="I167" s="10"/>
      <c r="J167" s="312"/>
      <c r="K167" s="9"/>
      <c r="L167" s="34"/>
      <c r="M167" s="35"/>
      <c r="N167" s="35"/>
      <c r="O167" s="36"/>
      <c r="P167" s="36"/>
      <c r="Q167" s="35"/>
      <c r="R167" s="9"/>
      <c r="S167" s="36"/>
      <c r="T167" s="9"/>
      <c r="U167" s="36"/>
      <c r="V167" s="35"/>
      <c r="W167" s="37"/>
      <c r="X167" s="37"/>
      <c r="Y167" s="37"/>
      <c r="Z167" s="38"/>
      <c r="AA167" s="39"/>
      <c r="AB167" s="39"/>
      <c r="AC167" s="38"/>
      <c r="AD167" s="9"/>
      <c r="AE167" s="32"/>
      <c r="AF167" s="32"/>
      <c r="AG167" s="32"/>
      <c r="AH167" s="40"/>
      <c r="AI167" s="41"/>
      <c r="AJ167" s="904"/>
      <c r="AK167" s="905"/>
      <c r="AL167" s="905"/>
      <c r="AM167" s="905"/>
      <c r="AN167" s="906"/>
      <c r="AO167" s="386"/>
      <c r="AP167"/>
    </row>
    <row r="168" spans="2:42">
      <c r="B168" s="48">
        <v>68</v>
      </c>
      <c r="C168" s="32"/>
      <c r="D168" s="33"/>
      <c r="E168" s="32"/>
      <c r="F168" s="9"/>
      <c r="G168" s="10"/>
      <c r="H168" s="9"/>
      <c r="I168" s="10"/>
      <c r="J168" s="312"/>
      <c r="K168" s="9"/>
      <c r="L168" s="34"/>
      <c r="M168" s="35"/>
      <c r="N168" s="35"/>
      <c r="O168" s="36"/>
      <c r="P168" s="36"/>
      <c r="Q168" s="35"/>
      <c r="R168" s="9"/>
      <c r="S168" s="36"/>
      <c r="T168" s="9"/>
      <c r="U168" s="36"/>
      <c r="V168" s="35"/>
      <c r="W168" s="37"/>
      <c r="X168" s="37"/>
      <c r="Y168" s="37"/>
      <c r="Z168" s="38"/>
      <c r="AA168" s="39"/>
      <c r="AB168" s="39"/>
      <c r="AC168" s="38"/>
      <c r="AD168" s="9"/>
      <c r="AE168" s="32"/>
      <c r="AF168" s="32"/>
      <c r="AG168" s="32"/>
      <c r="AH168" s="40"/>
      <c r="AI168" s="41"/>
      <c r="AJ168" s="904"/>
      <c r="AK168" s="905"/>
      <c r="AL168" s="905"/>
      <c r="AM168" s="905"/>
      <c r="AN168" s="906"/>
      <c r="AO168" s="386"/>
      <c r="AP168"/>
    </row>
    <row r="169" spans="2:42">
      <c r="B169" s="48">
        <v>69</v>
      </c>
      <c r="C169" s="32"/>
      <c r="D169" s="33"/>
      <c r="E169" s="32"/>
      <c r="F169" s="9"/>
      <c r="G169" s="10"/>
      <c r="H169" s="9"/>
      <c r="I169" s="10"/>
      <c r="J169" s="312"/>
      <c r="K169" s="9"/>
      <c r="L169" s="34"/>
      <c r="M169" s="35"/>
      <c r="N169" s="35"/>
      <c r="O169" s="36"/>
      <c r="P169" s="36"/>
      <c r="Q169" s="35"/>
      <c r="R169" s="9"/>
      <c r="S169" s="36"/>
      <c r="T169" s="9"/>
      <c r="U169" s="36"/>
      <c r="V169" s="36"/>
      <c r="W169" s="37"/>
      <c r="X169" s="37"/>
      <c r="Y169" s="37"/>
      <c r="Z169" s="38"/>
      <c r="AA169" s="39"/>
      <c r="AB169" s="39"/>
      <c r="AC169" s="38"/>
      <c r="AD169" s="9"/>
      <c r="AE169" s="32"/>
      <c r="AF169" s="32"/>
      <c r="AG169" s="32"/>
      <c r="AH169" s="40"/>
      <c r="AI169" s="41"/>
      <c r="AJ169" s="904"/>
      <c r="AK169" s="905"/>
      <c r="AL169" s="905"/>
      <c r="AM169" s="905"/>
      <c r="AN169" s="906"/>
      <c r="AO169" s="386"/>
      <c r="AP169"/>
    </row>
    <row r="170" spans="2:42">
      <c r="B170" s="48">
        <v>70</v>
      </c>
      <c r="C170" s="32"/>
      <c r="D170" s="33"/>
      <c r="E170" s="32"/>
      <c r="F170" s="9"/>
      <c r="G170" s="10"/>
      <c r="H170" s="9"/>
      <c r="I170" s="10"/>
      <c r="J170" s="312"/>
      <c r="K170" s="9"/>
      <c r="L170" s="34"/>
      <c r="M170" s="35"/>
      <c r="N170" s="35"/>
      <c r="O170" s="36"/>
      <c r="P170" s="36"/>
      <c r="Q170" s="35"/>
      <c r="R170" s="9"/>
      <c r="S170" s="36"/>
      <c r="T170" s="9"/>
      <c r="U170" s="36"/>
      <c r="V170" s="36"/>
      <c r="W170" s="37"/>
      <c r="X170" s="37"/>
      <c r="Y170" s="37"/>
      <c r="Z170" s="38"/>
      <c r="AA170" s="39"/>
      <c r="AB170" s="39"/>
      <c r="AC170" s="38"/>
      <c r="AD170" s="9"/>
      <c r="AE170" s="32"/>
      <c r="AF170" s="32"/>
      <c r="AG170" s="32"/>
      <c r="AH170" s="40"/>
      <c r="AI170" s="41"/>
      <c r="AJ170" s="904"/>
      <c r="AK170" s="905"/>
      <c r="AL170" s="905"/>
      <c r="AM170" s="905"/>
      <c r="AN170" s="906"/>
      <c r="AO170" s="386"/>
      <c r="AP170"/>
    </row>
    <row r="171" spans="2:42">
      <c r="B171" s="48">
        <v>71</v>
      </c>
      <c r="C171" s="32"/>
      <c r="D171" s="33"/>
      <c r="E171" s="32"/>
      <c r="F171" s="9"/>
      <c r="G171" s="10"/>
      <c r="H171" s="9"/>
      <c r="I171" s="10"/>
      <c r="J171" s="312"/>
      <c r="K171" s="9"/>
      <c r="L171" s="34"/>
      <c r="M171" s="35"/>
      <c r="N171" s="35"/>
      <c r="O171" s="36"/>
      <c r="P171" s="36"/>
      <c r="Q171" s="35"/>
      <c r="R171" s="9"/>
      <c r="S171" s="36"/>
      <c r="T171" s="9"/>
      <c r="U171" s="36"/>
      <c r="V171" s="36"/>
      <c r="W171" s="37"/>
      <c r="X171" s="37"/>
      <c r="Y171" s="37"/>
      <c r="Z171" s="38"/>
      <c r="AA171" s="39"/>
      <c r="AB171" s="39"/>
      <c r="AC171" s="38"/>
      <c r="AD171" s="9"/>
      <c r="AE171" s="32"/>
      <c r="AF171" s="32"/>
      <c r="AG171" s="32"/>
      <c r="AH171" s="40"/>
      <c r="AI171" s="41"/>
      <c r="AJ171" s="904"/>
      <c r="AK171" s="905"/>
      <c r="AL171" s="905"/>
      <c r="AM171" s="905"/>
      <c r="AN171" s="906"/>
      <c r="AO171" s="386"/>
      <c r="AP171"/>
    </row>
    <row r="172" spans="2:42" ht="12.75" customHeight="1">
      <c r="B172" s="48">
        <v>72</v>
      </c>
      <c r="C172" s="32"/>
      <c r="D172" s="33"/>
      <c r="E172" s="32"/>
      <c r="F172" s="9"/>
      <c r="G172" s="10"/>
      <c r="H172" s="9"/>
      <c r="I172" s="10"/>
      <c r="J172" s="312"/>
      <c r="K172" s="9"/>
      <c r="L172" s="34"/>
      <c r="M172" s="35"/>
      <c r="N172" s="35"/>
      <c r="O172" s="36"/>
      <c r="P172" s="36"/>
      <c r="Q172" s="35"/>
      <c r="R172" s="9"/>
      <c r="S172" s="36"/>
      <c r="T172" s="9"/>
      <c r="U172" s="36"/>
      <c r="V172" s="36"/>
      <c r="W172" s="37"/>
      <c r="X172" s="37"/>
      <c r="Y172" s="37"/>
      <c r="Z172" s="38"/>
      <c r="AA172" s="39"/>
      <c r="AB172" s="39"/>
      <c r="AC172" s="38"/>
      <c r="AD172" s="9"/>
      <c r="AE172" s="32"/>
      <c r="AF172" s="32"/>
      <c r="AG172" s="32"/>
      <c r="AH172" s="40"/>
      <c r="AI172" s="41"/>
      <c r="AJ172" s="904"/>
      <c r="AK172" s="905"/>
      <c r="AL172" s="905"/>
      <c r="AM172" s="905"/>
      <c r="AN172" s="906"/>
      <c r="AO172" s="386"/>
      <c r="AP172"/>
    </row>
    <row r="173" spans="2:42" ht="13.15" customHeight="1">
      <c r="B173" s="48">
        <v>73</v>
      </c>
      <c r="C173" s="32"/>
      <c r="D173" s="33"/>
      <c r="E173" s="32"/>
      <c r="F173" s="9"/>
      <c r="G173" s="10"/>
      <c r="H173" s="9"/>
      <c r="I173" s="10"/>
      <c r="J173" s="312"/>
      <c r="K173" s="9"/>
      <c r="L173" s="34"/>
      <c r="M173" s="35"/>
      <c r="N173" s="35"/>
      <c r="O173" s="36"/>
      <c r="P173" s="35"/>
      <c r="Q173" s="35"/>
      <c r="R173" s="9"/>
      <c r="S173" s="35"/>
      <c r="T173" s="9"/>
      <c r="U173" s="35"/>
      <c r="V173" s="35"/>
      <c r="W173" s="37"/>
      <c r="X173" s="37"/>
      <c r="Y173" s="37"/>
      <c r="Z173" s="38"/>
      <c r="AA173" s="39"/>
      <c r="AB173" s="39"/>
      <c r="AC173" s="38"/>
      <c r="AD173" s="9"/>
      <c r="AE173" s="32"/>
      <c r="AF173" s="32"/>
      <c r="AG173" s="32"/>
      <c r="AH173" s="40"/>
      <c r="AI173" s="41"/>
      <c r="AJ173" s="904"/>
      <c r="AK173" s="905"/>
      <c r="AL173" s="905"/>
      <c r="AM173" s="905"/>
      <c r="AN173" s="906"/>
      <c r="AO173" s="386"/>
      <c r="AP173"/>
    </row>
    <row r="174" spans="2:42">
      <c r="B174" s="48">
        <v>74</v>
      </c>
      <c r="C174" s="32"/>
      <c r="D174" s="33"/>
      <c r="E174" s="32"/>
      <c r="F174" s="9"/>
      <c r="G174" s="10"/>
      <c r="H174" s="9"/>
      <c r="I174" s="10"/>
      <c r="J174" s="312"/>
      <c r="K174" s="9"/>
      <c r="L174" s="34"/>
      <c r="M174" s="35"/>
      <c r="N174" s="35"/>
      <c r="O174" s="36"/>
      <c r="P174" s="35"/>
      <c r="Q174" s="35"/>
      <c r="R174" s="9"/>
      <c r="S174" s="35"/>
      <c r="T174" s="9"/>
      <c r="U174" s="35"/>
      <c r="V174" s="35"/>
      <c r="W174" s="37"/>
      <c r="X174" s="37"/>
      <c r="Y174" s="37"/>
      <c r="Z174" s="38"/>
      <c r="AA174" s="39"/>
      <c r="AB174" s="39"/>
      <c r="AC174" s="38"/>
      <c r="AD174" s="9"/>
      <c r="AE174" s="32"/>
      <c r="AF174" s="32"/>
      <c r="AG174" s="32"/>
      <c r="AH174" s="40"/>
      <c r="AI174" s="41"/>
      <c r="AJ174" s="904"/>
      <c r="AK174" s="905"/>
      <c r="AL174" s="905"/>
      <c r="AM174" s="905"/>
      <c r="AN174" s="906"/>
      <c r="AO174" s="386"/>
      <c r="AP174"/>
    </row>
    <row r="175" spans="2:42">
      <c r="B175" s="48">
        <v>75</v>
      </c>
      <c r="C175" s="32"/>
      <c r="D175" s="33"/>
      <c r="E175" s="32"/>
      <c r="F175" s="9"/>
      <c r="G175" s="10"/>
      <c r="H175" s="9"/>
      <c r="I175" s="10"/>
      <c r="J175" s="312"/>
      <c r="K175" s="9"/>
      <c r="L175" s="34"/>
      <c r="M175" s="35"/>
      <c r="N175" s="35"/>
      <c r="O175" s="36"/>
      <c r="P175" s="35"/>
      <c r="Q175" s="35"/>
      <c r="R175" s="9"/>
      <c r="S175" s="35"/>
      <c r="T175" s="9"/>
      <c r="U175" s="35"/>
      <c r="V175" s="35"/>
      <c r="W175" s="37"/>
      <c r="X175" s="37"/>
      <c r="Y175" s="37"/>
      <c r="Z175" s="38"/>
      <c r="AA175" s="39"/>
      <c r="AB175" s="39"/>
      <c r="AC175" s="38"/>
      <c r="AD175" s="9"/>
      <c r="AE175" s="32"/>
      <c r="AF175" s="32"/>
      <c r="AG175" s="32"/>
      <c r="AH175" s="40"/>
      <c r="AI175" s="41"/>
      <c r="AJ175" s="904"/>
      <c r="AK175" s="905"/>
      <c r="AL175" s="905"/>
      <c r="AM175" s="905"/>
      <c r="AN175" s="906"/>
      <c r="AO175" s="48"/>
      <c r="AP175"/>
    </row>
    <row r="176" spans="2:42">
      <c r="B176" s="48">
        <v>76</v>
      </c>
      <c r="C176" s="32"/>
      <c r="D176" s="33"/>
      <c r="E176" s="32"/>
      <c r="F176" s="9"/>
      <c r="G176" s="10"/>
      <c r="H176" s="9"/>
      <c r="I176" s="10"/>
      <c r="J176" s="312"/>
      <c r="K176" s="9"/>
      <c r="L176" s="34"/>
      <c r="M176" s="35"/>
      <c r="N176" s="35"/>
      <c r="O176" s="36"/>
      <c r="P176" s="35"/>
      <c r="Q176" s="35"/>
      <c r="R176" s="9"/>
      <c r="S176" s="35"/>
      <c r="T176" s="9"/>
      <c r="U176" s="35"/>
      <c r="V176" s="35"/>
      <c r="W176" s="37"/>
      <c r="X176" s="37"/>
      <c r="Y176" s="38"/>
      <c r="Z176" s="39"/>
      <c r="AA176" s="39"/>
      <c r="AB176" s="38"/>
      <c r="AC176" s="669"/>
      <c r="AD176" s="33"/>
      <c r="AE176" s="32"/>
      <c r="AF176" s="32"/>
      <c r="AG176" s="40"/>
      <c r="AH176" s="41"/>
      <c r="AI176" s="42"/>
      <c r="AJ176" s="904"/>
      <c r="AK176" s="905"/>
      <c r="AL176" s="905"/>
      <c r="AM176" s="905"/>
      <c r="AN176" s="906"/>
      <c r="AO176" s="48"/>
      <c r="AP176"/>
    </row>
    <row r="177" spans="2:42">
      <c r="B177" s="458"/>
      <c r="C177" s="459"/>
      <c r="D177" s="459"/>
      <c r="E177" s="459"/>
      <c r="F177" s="459"/>
      <c r="G177" s="459"/>
      <c r="H177" s="459"/>
      <c r="I177" s="459"/>
      <c r="J177" s="464"/>
      <c r="K177" s="459"/>
      <c r="L177" s="458"/>
      <c r="M177" s="459"/>
      <c r="N177" s="459"/>
      <c r="O177" s="459"/>
      <c r="P177" s="459"/>
      <c r="Q177" s="459"/>
      <c r="R177" s="459"/>
      <c r="S177" s="459"/>
      <c r="T177" s="459"/>
      <c r="U177" s="459"/>
      <c r="V177" s="460"/>
      <c r="W177" s="458"/>
      <c r="X177" s="459"/>
      <c r="Y177" s="459"/>
      <c r="Z177" s="459"/>
      <c r="AA177" s="459"/>
      <c r="AB177" s="459"/>
      <c r="AC177" s="459"/>
      <c r="AD177" s="459"/>
      <c r="AE177" s="459"/>
      <c r="AF177" s="459"/>
      <c r="AG177" s="459"/>
      <c r="AH177" s="460"/>
      <c r="AJ177" s="165"/>
      <c r="AK177" s="895" t="s">
        <v>161</v>
      </c>
      <c r="AL177" s="896"/>
      <c r="AM177" s="70" t="s">
        <v>162</v>
      </c>
      <c r="AP177"/>
    </row>
    <row r="178" spans="2:42">
      <c r="B178" s="233"/>
      <c r="C178" s="329"/>
      <c r="D178" s="329"/>
      <c r="E178" s="329"/>
      <c r="F178" s="329"/>
      <c r="G178" s="329"/>
      <c r="H178" s="329"/>
      <c r="I178" s="329"/>
      <c r="J178" s="332"/>
      <c r="K178" s="329"/>
      <c r="L178" s="233"/>
      <c r="M178" s="329"/>
      <c r="N178" s="329"/>
      <c r="O178" s="329"/>
      <c r="P178" s="329"/>
      <c r="Q178" s="329"/>
      <c r="R178" s="329"/>
      <c r="S178" s="329"/>
      <c r="T178" s="329"/>
      <c r="U178" s="329"/>
      <c r="V178" s="330"/>
      <c r="W178" s="233"/>
      <c r="X178" s="329"/>
      <c r="Y178" s="329"/>
      <c r="Z178" s="329"/>
      <c r="AA178" s="329"/>
      <c r="AB178" s="329"/>
      <c r="AC178" s="329"/>
      <c r="AD178" s="329"/>
      <c r="AE178" s="329"/>
      <c r="AF178" s="329"/>
      <c r="AG178" s="329"/>
      <c r="AH178" s="330"/>
      <c r="AJ178" s="889"/>
      <c r="AK178" s="892"/>
      <c r="AL178" s="892"/>
      <c r="AM178" s="892"/>
      <c r="AP178"/>
    </row>
    <row r="179" spans="2:42">
      <c r="B179" s="458"/>
      <c r="C179" s="459"/>
      <c r="D179" s="459"/>
      <c r="E179" s="459"/>
      <c r="F179" s="459"/>
      <c r="G179" s="459"/>
      <c r="H179" s="459"/>
      <c r="I179" s="459"/>
      <c r="J179" s="464"/>
      <c r="K179" s="459"/>
      <c r="L179" s="458"/>
      <c r="M179" s="459"/>
      <c r="N179" s="459"/>
      <c r="O179" s="459"/>
      <c r="P179" s="459"/>
      <c r="Q179" s="459"/>
      <c r="R179" s="459"/>
      <c r="S179" s="459"/>
      <c r="T179" s="459"/>
      <c r="U179" s="459"/>
      <c r="V179" s="460"/>
      <c r="W179" s="458"/>
      <c r="X179" s="459"/>
      <c r="Y179" s="459"/>
      <c r="Z179" s="459"/>
      <c r="AA179" s="459"/>
      <c r="AB179" s="459"/>
      <c r="AC179" s="459"/>
      <c r="AD179" s="459"/>
      <c r="AE179" s="459"/>
      <c r="AF179" s="459"/>
      <c r="AG179" s="459"/>
      <c r="AH179" s="460"/>
      <c r="AJ179" s="890"/>
      <c r="AK179" s="893"/>
      <c r="AL179" s="893"/>
      <c r="AM179" s="893"/>
      <c r="AP179"/>
    </row>
    <row r="180" spans="2:42">
      <c r="B180" s="233"/>
      <c r="C180" s="329"/>
      <c r="D180" s="329"/>
      <c r="E180" s="329"/>
      <c r="F180" s="329"/>
      <c r="G180" s="329"/>
      <c r="H180" s="329"/>
      <c r="I180" s="329"/>
      <c r="J180" s="332"/>
      <c r="K180" s="329"/>
      <c r="L180" s="233"/>
      <c r="M180" s="329"/>
      <c r="N180" s="329"/>
      <c r="O180" s="329"/>
      <c r="P180" s="329"/>
      <c r="Q180" s="329"/>
      <c r="R180" s="329"/>
      <c r="S180" s="329"/>
      <c r="T180" s="329"/>
      <c r="U180" s="329"/>
      <c r="V180" s="330"/>
      <c r="W180" s="233"/>
      <c r="X180" s="329"/>
      <c r="Y180" s="329"/>
      <c r="Z180" s="329"/>
      <c r="AA180" s="329"/>
      <c r="AB180" s="329"/>
      <c r="AC180" s="329"/>
      <c r="AD180" s="329"/>
      <c r="AE180" s="329"/>
      <c r="AF180" s="329"/>
      <c r="AG180" s="329"/>
      <c r="AH180" s="330"/>
      <c r="AJ180" s="891"/>
      <c r="AK180" s="894"/>
      <c r="AL180" s="894"/>
      <c r="AM180" s="893"/>
      <c r="AP180"/>
    </row>
    <row r="181" spans="2:42">
      <c r="B181" s="458"/>
      <c r="C181" s="459"/>
      <c r="D181" s="459"/>
      <c r="E181" s="459"/>
      <c r="F181" s="459"/>
      <c r="G181" s="459"/>
      <c r="H181" s="459"/>
      <c r="I181" s="459"/>
      <c r="J181" s="464"/>
      <c r="K181" s="459"/>
      <c r="L181" s="458"/>
      <c r="M181" s="459"/>
      <c r="N181" s="459"/>
      <c r="O181" s="459"/>
      <c r="P181" s="459"/>
      <c r="Q181" s="459"/>
      <c r="R181" s="459"/>
      <c r="S181" s="459"/>
      <c r="T181" s="459"/>
      <c r="U181" s="459"/>
      <c r="V181" s="460"/>
      <c r="W181" s="458"/>
      <c r="X181" s="459"/>
      <c r="Y181" s="459"/>
      <c r="Z181" s="459"/>
      <c r="AA181" s="459"/>
      <c r="AB181" s="459"/>
      <c r="AC181" s="459"/>
      <c r="AD181" s="459"/>
      <c r="AE181" s="459"/>
      <c r="AF181" s="459"/>
      <c r="AG181" s="459"/>
      <c r="AH181" s="460"/>
      <c r="AJ181" s="165"/>
      <c r="AK181" s="71" t="s">
        <v>424</v>
      </c>
      <c r="AL181" s="71" t="s">
        <v>424</v>
      </c>
      <c r="AM181" s="894"/>
      <c r="AP181"/>
    </row>
    <row r="182" spans="2:42">
      <c r="B182" s="233"/>
      <c r="C182" s="329"/>
      <c r="D182" s="329"/>
      <c r="E182" s="329"/>
      <c r="F182" s="329"/>
      <c r="G182" s="329"/>
      <c r="H182" s="329"/>
      <c r="I182" s="329"/>
      <c r="J182" s="332"/>
      <c r="K182" s="329"/>
      <c r="L182" s="233"/>
      <c r="M182" s="329"/>
      <c r="N182" s="329"/>
      <c r="O182" s="329"/>
      <c r="P182" s="329"/>
      <c r="Q182" s="329"/>
      <c r="R182" s="329"/>
      <c r="S182" s="329"/>
      <c r="T182" s="329"/>
      <c r="U182" s="329"/>
      <c r="V182" s="330"/>
      <c r="W182" s="233"/>
      <c r="X182" s="329"/>
      <c r="Y182" s="329"/>
      <c r="Z182" s="329"/>
      <c r="AA182" s="329"/>
      <c r="AB182" s="329"/>
      <c r="AC182" s="329"/>
      <c r="AD182" s="329"/>
      <c r="AE182" s="329"/>
      <c r="AF182" s="329"/>
      <c r="AG182" s="329"/>
      <c r="AH182" s="330"/>
      <c r="AJ182" s="889"/>
      <c r="AK182" s="892"/>
      <c r="AL182" s="892"/>
      <c r="AM182" s="70" t="s">
        <v>163</v>
      </c>
      <c r="AP182"/>
    </row>
    <row r="183" spans="2:42">
      <c r="B183" s="458"/>
      <c r="C183" s="459"/>
      <c r="D183" s="459"/>
      <c r="E183" s="459"/>
      <c r="F183" s="459"/>
      <c r="G183" s="459"/>
      <c r="H183" s="459"/>
      <c r="I183" s="459"/>
      <c r="J183" s="464"/>
      <c r="K183" s="459"/>
      <c r="L183" s="458"/>
      <c r="M183" s="459"/>
      <c r="N183" s="459"/>
      <c r="O183" s="459"/>
      <c r="P183" s="459"/>
      <c r="Q183" s="459"/>
      <c r="R183" s="459"/>
      <c r="S183" s="459"/>
      <c r="T183" s="459"/>
      <c r="U183" s="459"/>
      <c r="V183" s="460"/>
      <c r="W183" s="458"/>
      <c r="X183" s="459"/>
      <c r="Y183" s="459"/>
      <c r="Z183" s="459"/>
      <c r="AA183" s="459"/>
      <c r="AB183" s="459"/>
      <c r="AC183" s="459"/>
      <c r="AD183" s="459"/>
      <c r="AE183" s="459"/>
      <c r="AF183" s="459"/>
      <c r="AG183" s="459"/>
      <c r="AH183" s="460"/>
      <c r="AJ183" s="893"/>
      <c r="AK183" s="893"/>
      <c r="AL183" s="893"/>
      <c r="AM183" s="892"/>
      <c r="AP183"/>
    </row>
    <row r="184" spans="2:42">
      <c r="B184" s="233"/>
      <c r="C184" s="329"/>
      <c r="D184" s="329"/>
      <c r="E184" s="329"/>
      <c r="F184" s="329"/>
      <c r="G184" s="329"/>
      <c r="H184" s="329"/>
      <c r="I184" s="329"/>
      <c r="J184" s="332"/>
      <c r="K184" s="329"/>
      <c r="L184" s="233"/>
      <c r="M184" s="329"/>
      <c r="N184" s="329"/>
      <c r="O184" s="329"/>
      <c r="P184" s="329"/>
      <c r="Q184" s="329"/>
      <c r="R184" s="329"/>
      <c r="S184" s="329"/>
      <c r="T184" s="329"/>
      <c r="U184" s="329"/>
      <c r="V184" s="330"/>
      <c r="W184" s="233"/>
      <c r="X184" s="329"/>
      <c r="Y184" s="329"/>
      <c r="Z184" s="329"/>
      <c r="AA184" s="329"/>
      <c r="AB184" s="329"/>
      <c r="AC184" s="329"/>
      <c r="AD184" s="329"/>
      <c r="AE184" s="329"/>
      <c r="AF184" s="329"/>
      <c r="AG184" s="329"/>
      <c r="AH184" s="330"/>
      <c r="AJ184" s="894"/>
      <c r="AK184" s="894"/>
      <c r="AL184" s="894"/>
      <c r="AM184" s="893"/>
      <c r="AP184"/>
    </row>
    <row r="185" spans="2:42">
      <c r="B185" s="458"/>
      <c r="C185" s="459"/>
      <c r="D185" s="459"/>
      <c r="E185" s="459"/>
      <c r="F185" s="459"/>
      <c r="G185" s="459"/>
      <c r="H185" s="459"/>
      <c r="I185" s="459"/>
      <c r="J185" s="464"/>
      <c r="K185" s="459"/>
      <c r="L185" s="458"/>
      <c r="M185" s="459"/>
      <c r="N185" s="459"/>
      <c r="O185" s="459"/>
      <c r="P185" s="459"/>
      <c r="Q185" s="459"/>
      <c r="R185" s="459"/>
      <c r="S185" s="459"/>
      <c r="T185" s="459"/>
      <c r="U185" s="459"/>
      <c r="V185" s="460"/>
      <c r="W185" s="458"/>
      <c r="X185" s="459"/>
      <c r="Y185" s="459"/>
      <c r="Z185" s="459"/>
      <c r="AA185" s="459"/>
      <c r="AB185" s="459"/>
      <c r="AC185" s="459"/>
      <c r="AD185" s="459"/>
      <c r="AE185" s="459"/>
      <c r="AF185" s="459"/>
      <c r="AG185" s="459"/>
      <c r="AH185" s="460"/>
      <c r="AJ185" s="165"/>
      <c r="AK185" s="71" t="s">
        <v>424</v>
      </c>
      <c r="AL185" s="71" t="s">
        <v>424</v>
      </c>
      <c r="AM185" s="893"/>
      <c r="AP185"/>
    </row>
    <row r="186" spans="2:42">
      <c r="B186" s="233"/>
      <c r="C186" s="329"/>
      <c r="D186" s="329"/>
      <c r="E186" s="329"/>
      <c r="F186" s="329"/>
      <c r="G186" s="329"/>
      <c r="H186" s="329"/>
      <c r="I186" s="329"/>
      <c r="J186" s="332"/>
      <c r="K186" s="329"/>
      <c r="L186" s="233"/>
      <c r="M186" s="329"/>
      <c r="N186" s="329"/>
      <c r="O186" s="329"/>
      <c r="P186" s="329"/>
      <c r="Q186" s="329"/>
      <c r="R186" s="329"/>
      <c r="S186" s="329"/>
      <c r="T186" s="329"/>
      <c r="U186" s="329"/>
      <c r="V186" s="330"/>
      <c r="W186" s="233"/>
      <c r="X186" s="329"/>
      <c r="Y186" s="329"/>
      <c r="Z186" s="329"/>
      <c r="AA186" s="329"/>
      <c r="AB186" s="329"/>
      <c r="AC186" s="329"/>
      <c r="AD186" s="329"/>
      <c r="AE186" s="329"/>
      <c r="AF186" s="329"/>
      <c r="AG186" s="329"/>
      <c r="AH186" s="330"/>
      <c r="AM186" s="894"/>
      <c r="AP186"/>
    </row>
    <row r="187" spans="2:42" ht="17.25">
      <c r="C187" s="44" t="s">
        <v>150</v>
      </c>
      <c r="W187" s="316"/>
      <c r="AF187" s="45"/>
      <c r="AG187" s="886">
        <v>2026</v>
      </c>
      <c r="AH187" s="886"/>
      <c r="AI187" s="45" t="s">
        <v>113</v>
      </c>
      <c r="AJ187" s="45"/>
      <c r="AK187" s="45">
        <v>5</v>
      </c>
      <c r="AL187" s="605" t="s">
        <v>114</v>
      </c>
      <c r="AM187" s="45">
        <v>6</v>
      </c>
      <c r="AN187" s="45" t="s">
        <v>115</v>
      </c>
      <c r="AO187" s="320"/>
      <c r="AP187"/>
    </row>
    <row r="188" spans="2:42">
      <c r="AL188" s="46"/>
      <c r="AM188" s="46"/>
      <c r="AN188" s="46" t="s">
        <v>151</v>
      </c>
      <c r="AO188"/>
      <c r="AP188"/>
    </row>
    <row r="189" spans="2:42" ht="42">
      <c r="K189" s="47" t="s">
        <v>152</v>
      </c>
      <c r="X189" s="603"/>
      <c r="Y189" s="618"/>
      <c r="Z189" s="606" t="s">
        <v>153</v>
      </c>
      <c r="AA189" s="899"/>
      <c r="AB189" s="899"/>
      <c r="AC189" s="899"/>
      <c r="AD189" s="900"/>
      <c r="AE189" s="277"/>
      <c r="AF189" s="606" t="s">
        <v>722</v>
      </c>
      <c r="AG189" s="899"/>
      <c r="AH189" s="899"/>
      <c r="AI189" s="899"/>
      <c r="AJ189" s="900"/>
      <c r="AK189" s="607" t="s">
        <v>154</v>
      </c>
      <c r="AL189" s="897"/>
      <c r="AM189" s="897"/>
      <c r="AN189" s="898"/>
      <c r="AP189"/>
    </row>
    <row r="190" spans="2:42">
      <c r="AO190"/>
      <c r="AP190"/>
    </row>
    <row r="191" spans="2:42">
      <c r="AI191" s="604"/>
      <c r="AJ191" s="604"/>
      <c r="AK191" s="604"/>
      <c r="AL191" s="604"/>
      <c r="AM191" s="604"/>
      <c r="AO191"/>
      <c r="AP191"/>
    </row>
    <row r="192" spans="2:42" s="741" customFormat="1">
      <c r="C192" s="741">
        <v>2</v>
      </c>
      <c r="D192" s="741">
        <v>3</v>
      </c>
      <c r="E192" s="741">
        <v>4</v>
      </c>
      <c r="F192" s="741">
        <v>5</v>
      </c>
      <c r="G192" s="741">
        <v>6</v>
      </c>
      <c r="H192" s="741">
        <v>7</v>
      </c>
      <c r="I192" s="741">
        <v>8</v>
      </c>
      <c r="J192" s="742">
        <v>9</v>
      </c>
      <c r="K192" s="741">
        <v>10</v>
      </c>
      <c r="L192" s="741">
        <v>11</v>
      </c>
      <c r="M192" s="741">
        <v>12</v>
      </c>
      <c r="O192" s="741">
        <v>13</v>
      </c>
      <c r="P192" s="741">
        <v>14</v>
      </c>
      <c r="Q192" s="741">
        <v>15</v>
      </c>
      <c r="R192" s="741">
        <v>16</v>
      </c>
      <c r="S192" s="741">
        <v>17</v>
      </c>
      <c r="T192" s="741">
        <v>18</v>
      </c>
      <c r="U192" s="741">
        <v>19</v>
      </c>
      <c r="V192" s="741">
        <v>20</v>
      </c>
      <c r="W192" s="741">
        <v>21</v>
      </c>
      <c r="X192" s="741">
        <v>22</v>
      </c>
      <c r="Z192" s="741">
        <v>23</v>
      </c>
      <c r="AA192" s="741">
        <v>24</v>
      </c>
      <c r="AB192" s="741">
        <v>25</v>
      </c>
      <c r="AC192" s="741">
        <v>26</v>
      </c>
      <c r="AD192" s="741">
        <v>27</v>
      </c>
      <c r="AE192" s="741">
        <v>28</v>
      </c>
      <c r="AF192" s="741">
        <v>29</v>
      </c>
      <c r="AG192" s="741">
        <v>30</v>
      </c>
      <c r="AH192" s="741">
        <v>31</v>
      </c>
      <c r="AI192" s="741">
        <v>32</v>
      </c>
      <c r="AJ192" s="743">
        <v>33</v>
      </c>
      <c r="AK192" s="743"/>
      <c r="AL192" s="743"/>
      <c r="AM192" s="743"/>
      <c r="AN192" s="743"/>
      <c r="AO192" s="741">
        <v>35</v>
      </c>
      <c r="AP192" s="744"/>
    </row>
    <row r="193" spans="2:42" ht="48" customHeight="1">
      <c r="B193" s="48" t="s">
        <v>155</v>
      </c>
      <c r="C193" s="49" t="s">
        <v>78</v>
      </c>
      <c r="D193" s="49" t="s">
        <v>156</v>
      </c>
      <c r="E193" s="50" t="s">
        <v>80</v>
      </c>
      <c r="F193" s="51" t="s">
        <v>81</v>
      </c>
      <c r="G193" s="50" t="s">
        <v>82</v>
      </c>
      <c r="H193" s="50" t="s">
        <v>83</v>
      </c>
      <c r="I193" s="52" t="s">
        <v>84</v>
      </c>
      <c r="J193" s="462" t="s">
        <v>157</v>
      </c>
      <c r="K193" s="51" t="s">
        <v>423</v>
      </c>
      <c r="L193" s="53" t="s">
        <v>87</v>
      </c>
      <c r="M193" s="54" t="s">
        <v>88</v>
      </c>
      <c r="N193" s="54" t="s">
        <v>1415</v>
      </c>
      <c r="O193" s="54" t="s">
        <v>89</v>
      </c>
      <c r="P193" s="54" t="s">
        <v>90</v>
      </c>
      <c r="Q193" s="54" t="s">
        <v>91</v>
      </c>
      <c r="R193" s="54" t="s">
        <v>92</v>
      </c>
      <c r="S193" s="54" t="s">
        <v>93</v>
      </c>
      <c r="T193" s="54" t="s">
        <v>94</v>
      </c>
      <c r="U193" s="54" t="s">
        <v>95</v>
      </c>
      <c r="V193" s="54" t="s">
        <v>96</v>
      </c>
      <c r="W193" s="55" t="s">
        <v>97</v>
      </c>
      <c r="X193" s="53" t="s">
        <v>98</v>
      </c>
      <c r="Y193" s="602" t="s">
        <v>1386</v>
      </c>
      <c r="Z193" s="53" t="s">
        <v>99</v>
      </c>
      <c r="AA193" s="53" t="s">
        <v>100</v>
      </c>
      <c r="AB193" s="53" t="s">
        <v>101</v>
      </c>
      <c r="AC193" s="53" t="s">
        <v>102</v>
      </c>
      <c r="AD193" s="53" t="s">
        <v>103</v>
      </c>
      <c r="AE193" s="53" t="s">
        <v>104</v>
      </c>
      <c r="AF193" s="53" t="s">
        <v>105</v>
      </c>
      <c r="AG193" s="53" t="s">
        <v>106</v>
      </c>
      <c r="AH193" s="56" t="s">
        <v>158</v>
      </c>
      <c r="AI193" s="57" t="s">
        <v>159</v>
      </c>
      <c r="AJ193" s="887" t="s">
        <v>160</v>
      </c>
      <c r="AK193" s="888"/>
      <c r="AL193" s="888"/>
      <c r="AM193" s="888"/>
      <c r="AN193" s="888"/>
      <c r="AO193" s="55" t="s">
        <v>792</v>
      </c>
      <c r="AP193"/>
    </row>
    <row r="194" spans="2:42">
      <c r="B194" s="48">
        <v>1</v>
      </c>
      <c r="C194" s="32"/>
      <c r="D194" s="33"/>
      <c r="E194" s="32"/>
      <c r="F194" s="9"/>
      <c r="G194" s="10"/>
      <c r="H194" s="10"/>
      <c r="I194" s="222"/>
      <c r="J194" s="312"/>
      <c r="K194" s="9"/>
      <c r="L194" s="34"/>
      <c r="M194" s="35"/>
      <c r="N194" s="35"/>
      <c r="O194" s="36"/>
      <c r="P194" s="35"/>
      <c r="Q194" s="35"/>
      <c r="R194" s="9"/>
      <c r="S194" s="35"/>
      <c r="T194" s="9"/>
      <c r="U194" s="35"/>
      <c r="V194" s="35"/>
      <c r="W194" s="37"/>
      <c r="X194" s="37"/>
      <c r="Y194" s="37"/>
      <c r="Z194" s="38"/>
      <c r="AA194" s="39"/>
      <c r="AB194" s="39"/>
      <c r="AC194" s="38"/>
      <c r="AD194" s="9"/>
      <c r="AE194" s="32"/>
      <c r="AF194" s="32"/>
      <c r="AG194" s="32"/>
      <c r="AH194" s="40"/>
      <c r="AI194" s="43"/>
      <c r="AJ194" s="901"/>
      <c r="AK194" s="902"/>
      <c r="AL194" s="902"/>
      <c r="AM194" s="902"/>
      <c r="AN194" s="903"/>
      <c r="AO194" s="386"/>
      <c r="AP194"/>
    </row>
    <row r="195" spans="2:42">
      <c r="B195" s="48">
        <v>2</v>
      </c>
      <c r="C195" s="32"/>
      <c r="D195" s="33"/>
      <c r="E195" s="32"/>
      <c r="F195" s="9"/>
      <c r="G195" s="10"/>
      <c r="H195" s="10"/>
      <c r="I195" s="222"/>
      <c r="J195" s="312"/>
      <c r="K195" s="9"/>
      <c r="L195" s="34"/>
      <c r="M195" s="35"/>
      <c r="N195" s="35"/>
      <c r="O195" s="36"/>
      <c r="P195" s="35"/>
      <c r="Q195" s="35"/>
      <c r="R195" s="9"/>
      <c r="S195" s="35"/>
      <c r="T195" s="9"/>
      <c r="U195" s="35"/>
      <c r="V195" s="35"/>
      <c r="W195" s="37"/>
      <c r="X195" s="37"/>
      <c r="Y195" s="37"/>
      <c r="Z195" s="38"/>
      <c r="AA195" s="39"/>
      <c r="AB195" s="39"/>
      <c r="AC195" s="38"/>
      <c r="AD195" s="9"/>
      <c r="AE195" s="32"/>
      <c r="AF195" s="32"/>
      <c r="AG195" s="32"/>
      <c r="AH195" s="40"/>
      <c r="AI195" s="43"/>
      <c r="AJ195" s="901"/>
      <c r="AK195" s="902"/>
      <c r="AL195" s="902"/>
      <c r="AM195" s="902"/>
      <c r="AN195" s="903"/>
      <c r="AO195" s="386"/>
      <c r="AP195"/>
    </row>
    <row r="196" spans="2:42">
      <c r="B196" s="48">
        <v>3</v>
      </c>
      <c r="C196" s="32"/>
      <c r="D196" s="33"/>
      <c r="E196" s="32"/>
      <c r="F196" s="9"/>
      <c r="G196" s="10"/>
      <c r="H196" s="10"/>
      <c r="I196" s="222"/>
      <c r="J196" s="312"/>
      <c r="K196" s="9"/>
      <c r="L196" s="34"/>
      <c r="M196" s="35"/>
      <c r="N196" s="35"/>
      <c r="O196" s="36"/>
      <c r="P196" s="35"/>
      <c r="Q196" s="35"/>
      <c r="R196" s="9"/>
      <c r="S196" s="35"/>
      <c r="T196" s="9"/>
      <c r="U196" s="35"/>
      <c r="V196" s="35"/>
      <c r="W196" s="37"/>
      <c r="X196" s="37"/>
      <c r="Y196" s="37"/>
      <c r="Z196" s="38"/>
      <c r="AA196" s="39"/>
      <c r="AB196" s="39"/>
      <c r="AC196" s="38"/>
      <c r="AD196" s="9"/>
      <c r="AE196" s="32"/>
      <c r="AF196" s="32"/>
      <c r="AG196" s="32"/>
      <c r="AH196" s="40"/>
      <c r="AI196" s="43"/>
      <c r="AJ196" s="901"/>
      <c r="AK196" s="902"/>
      <c r="AL196" s="902"/>
      <c r="AM196" s="902"/>
      <c r="AN196" s="903"/>
      <c r="AO196" s="386"/>
      <c r="AP196"/>
    </row>
    <row r="197" spans="2:42">
      <c r="B197" s="48">
        <v>4</v>
      </c>
      <c r="C197" s="58"/>
      <c r="D197" s="33"/>
      <c r="E197" s="32"/>
      <c r="F197" s="9"/>
      <c r="G197" s="10"/>
      <c r="H197" s="10"/>
      <c r="I197" s="10"/>
      <c r="J197" s="312"/>
      <c r="K197" s="9"/>
      <c r="L197" s="34"/>
      <c r="M197" s="35"/>
      <c r="N197" s="35"/>
      <c r="O197" s="36"/>
      <c r="P197" s="36"/>
      <c r="Q197" s="35"/>
      <c r="R197" s="9"/>
      <c r="S197" s="36"/>
      <c r="T197" s="9"/>
      <c r="U197" s="36"/>
      <c r="V197" s="35"/>
      <c r="W197" s="37"/>
      <c r="X197" s="37"/>
      <c r="Y197" s="37"/>
      <c r="Z197" s="38"/>
      <c r="AA197" s="39"/>
      <c r="AB197" s="39"/>
      <c r="AC197" s="38"/>
      <c r="AD197" s="9"/>
      <c r="AE197" s="32"/>
      <c r="AF197" s="32"/>
      <c r="AG197" s="32"/>
      <c r="AH197" s="40"/>
      <c r="AI197" s="168"/>
      <c r="AJ197" s="901"/>
      <c r="AK197" s="902"/>
      <c r="AL197" s="902"/>
      <c r="AM197" s="902"/>
      <c r="AN197" s="903"/>
      <c r="AO197" s="386"/>
      <c r="AP197"/>
    </row>
    <row r="198" spans="2:42">
      <c r="B198" s="48">
        <v>5</v>
      </c>
      <c r="C198" s="58"/>
      <c r="D198" s="59"/>
      <c r="E198" s="32"/>
      <c r="F198" s="9"/>
      <c r="G198" s="10"/>
      <c r="H198" s="10"/>
      <c r="I198" s="10"/>
      <c r="J198" s="312"/>
      <c r="K198" s="9"/>
      <c r="L198" s="34"/>
      <c r="M198" s="35"/>
      <c r="N198" s="35"/>
      <c r="O198" s="36"/>
      <c r="P198" s="35"/>
      <c r="Q198" s="35"/>
      <c r="R198" s="9"/>
      <c r="S198" s="35"/>
      <c r="T198" s="9"/>
      <c r="U198" s="35"/>
      <c r="V198" s="35"/>
      <c r="W198" s="37"/>
      <c r="X198" s="37"/>
      <c r="Y198" s="37"/>
      <c r="Z198" s="38"/>
      <c r="AA198" s="39"/>
      <c r="AB198" s="39"/>
      <c r="AC198" s="38"/>
      <c r="AD198" s="9"/>
      <c r="AE198" s="32"/>
      <c r="AF198" s="32"/>
      <c r="AG198" s="32"/>
      <c r="AH198" s="40"/>
      <c r="AI198" s="168"/>
      <c r="AJ198" s="901"/>
      <c r="AK198" s="902"/>
      <c r="AL198" s="902"/>
      <c r="AM198" s="902"/>
      <c r="AN198" s="903"/>
      <c r="AO198" s="386"/>
      <c r="AP198"/>
    </row>
    <row r="199" spans="2:42">
      <c r="B199" s="48">
        <v>6</v>
      </c>
      <c r="C199" s="58"/>
      <c r="D199" s="33"/>
      <c r="E199" s="32"/>
      <c r="F199" s="9"/>
      <c r="G199" s="10"/>
      <c r="H199" s="9"/>
      <c r="I199" s="10"/>
      <c r="J199" s="312"/>
      <c r="K199" s="9"/>
      <c r="L199" s="170"/>
      <c r="M199" s="35"/>
      <c r="N199" s="35"/>
      <c r="O199" s="171"/>
      <c r="P199" s="171"/>
      <c r="Q199" s="35"/>
      <c r="R199" s="9"/>
      <c r="S199" s="171"/>
      <c r="T199" s="9"/>
      <c r="U199" s="171"/>
      <c r="V199" s="35"/>
      <c r="W199" s="172"/>
      <c r="X199" s="172"/>
      <c r="Y199" s="172"/>
      <c r="Z199" s="38"/>
      <c r="AA199" s="39"/>
      <c r="AB199" s="39"/>
      <c r="AC199" s="38"/>
      <c r="AD199" s="9"/>
      <c r="AE199" s="32"/>
      <c r="AF199" s="32"/>
      <c r="AG199" s="32"/>
      <c r="AH199" s="32"/>
      <c r="AI199" s="168"/>
      <c r="AJ199" s="901"/>
      <c r="AK199" s="902"/>
      <c r="AL199" s="902"/>
      <c r="AM199" s="902"/>
      <c r="AN199" s="903"/>
      <c r="AO199" s="386"/>
      <c r="AP199"/>
    </row>
    <row r="200" spans="2:42">
      <c r="B200" s="48">
        <v>7</v>
      </c>
      <c r="C200" s="58"/>
      <c r="D200" s="33"/>
      <c r="E200" s="32"/>
      <c r="F200" s="9"/>
      <c r="G200" s="10"/>
      <c r="H200" s="9"/>
      <c r="I200" s="10"/>
      <c r="J200" s="312"/>
      <c r="K200" s="9"/>
      <c r="L200" s="34"/>
      <c r="M200" s="35"/>
      <c r="N200" s="35"/>
      <c r="O200" s="36"/>
      <c r="P200" s="35"/>
      <c r="Q200" s="35"/>
      <c r="R200" s="9"/>
      <c r="S200" s="35"/>
      <c r="T200" s="9"/>
      <c r="U200" s="35"/>
      <c r="V200" s="35"/>
      <c r="W200" s="37"/>
      <c r="X200" s="37"/>
      <c r="Y200" s="37"/>
      <c r="Z200" s="38"/>
      <c r="AA200" s="39"/>
      <c r="AB200" s="39"/>
      <c r="AC200" s="38"/>
      <c r="AD200" s="9"/>
      <c r="AE200" s="32"/>
      <c r="AF200" s="32"/>
      <c r="AG200" s="32"/>
      <c r="AH200" s="40"/>
      <c r="AI200" s="168"/>
      <c r="AJ200" s="901"/>
      <c r="AK200" s="902"/>
      <c r="AL200" s="902"/>
      <c r="AM200" s="902"/>
      <c r="AN200" s="903"/>
      <c r="AO200" s="386"/>
      <c r="AP200"/>
    </row>
    <row r="201" spans="2:42">
      <c r="B201" s="48">
        <v>8</v>
      </c>
      <c r="C201" s="58"/>
      <c r="D201" s="33"/>
      <c r="E201" s="32"/>
      <c r="F201" s="9"/>
      <c r="G201" s="10"/>
      <c r="H201" s="10"/>
      <c r="I201" s="10"/>
      <c r="J201" s="312"/>
      <c r="K201" s="9"/>
      <c r="L201" s="34"/>
      <c r="M201" s="35"/>
      <c r="N201" s="35"/>
      <c r="O201" s="36"/>
      <c r="P201" s="36"/>
      <c r="Q201" s="35"/>
      <c r="R201" s="9"/>
      <c r="S201" s="36"/>
      <c r="T201" s="9"/>
      <c r="U201" s="36"/>
      <c r="V201" s="35"/>
      <c r="W201" s="37"/>
      <c r="X201" s="37"/>
      <c r="Y201" s="37"/>
      <c r="Z201" s="38"/>
      <c r="AA201" s="39"/>
      <c r="AB201" s="39"/>
      <c r="AC201" s="38"/>
      <c r="AD201" s="9"/>
      <c r="AE201" s="32"/>
      <c r="AF201" s="32"/>
      <c r="AG201" s="32"/>
      <c r="AH201" s="40"/>
      <c r="AI201" s="168"/>
      <c r="AJ201" s="901"/>
      <c r="AK201" s="902"/>
      <c r="AL201" s="902"/>
      <c r="AM201" s="902"/>
      <c r="AN201" s="903"/>
      <c r="AO201" s="386"/>
      <c r="AP201"/>
    </row>
    <row r="202" spans="2:42">
      <c r="B202" s="48">
        <v>9</v>
      </c>
      <c r="C202" s="58"/>
      <c r="D202" s="33"/>
      <c r="E202" s="32"/>
      <c r="F202" s="9"/>
      <c r="G202" s="10"/>
      <c r="H202" s="10"/>
      <c r="I202" s="10"/>
      <c r="J202" s="312"/>
      <c r="K202" s="9"/>
      <c r="L202" s="34"/>
      <c r="M202" s="35"/>
      <c r="N202" s="35"/>
      <c r="O202" s="36"/>
      <c r="P202" s="36"/>
      <c r="Q202" s="35"/>
      <c r="R202" s="9"/>
      <c r="S202" s="36"/>
      <c r="T202" s="9"/>
      <c r="U202" s="36"/>
      <c r="V202" s="35"/>
      <c r="W202" s="37"/>
      <c r="X202" s="37"/>
      <c r="Y202" s="37"/>
      <c r="Z202" s="38"/>
      <c r="AA202" s="39"/>
      <c r="AB202" s="39"/>
      <c r="AC202" s="38"/>
      <c r="AD202" s="9"/>
      <c r="AE202" s="32"/>
      <c r="AF202" s="32"/>
      <c r="AG202" s="32"/>
      <c r="AH202" s="40"/>
      <c r="AI202" s="168"/>
      <c r="AJ202" s="901"/>
      <c r="AK202" s="902"/>
      <c r="AL202" s="902"/>
      <c r="AM202" s="902"/>
      <c r="AN202" s="903"/>
      <c r="AO202" s="386"/>
      <c r="AP202"/>
    </row>
    <row r="203" spans="2:42">
      <c r="B203" s="48">
        <v>10</v>
      </c>
      <c r="C203" s="58"/>
      <c r="D203" s="33"/>
      <c r="E203" s="32"/>
      <c r="F203" s="9"/>
      <c r="G203" s="10"/>
      <c r="H203" s="10"/>
      <c r="I203" s="10"/>
      <c r="J203" s="312"/>
      <c r="K203" s="9"/>
      <c r="L203" s="34"/>
      <c r="M203" s="35"/>
      <c r="N203" s="35"/>
      <c r="O203" s="36"/>
      <c r="P203" s="36"/>
      <c r="Q203" s="35"/>
      <c r="R203" s="9"/>
      <c r="S203" s="36"/>
      <c r="T203" s="9"/>
      <c r="U203" s="36"/>
      <c r="V203" s="35"/>
      <c r="W203" s="37"/>
      <c r="X203" s="37"/>
      <c r="Y203" s="37"/>
      <c r="Z203" s="38"/>
      <c r="AA203" s="39"/>
      <c r="AB203" s="39"/>
      <c r="AC203" s="38"/>
      <c r="AD203" s="9"/>
      <c r="AE203" s="32"/>
      <c r="AF203" s="32"/>
      <c r="AG203" s="32"/>
      <c r="AH203" s="40"/>
      <c r="AI203" s="168"/>
      <c r="AJ203" s="901"/>
      <c r="AK203" s="902"/>
      <c r="AL203" s="902"/>
      <c r="AM203" s="902"/>
      <c r="AN203" s="903"/>
      <c r="AO203" s="386"/>
      <c r="AP203"/>
    </row>
    <row r="204" spans="2:42">
      <c r="B204" s="48">
        <v>11</v>
      </c>
      <c r="C204" s="58"/>
      <c r="D204" s="59"/>
      <c r="E204" s="32"/>
      <c r="F204" s="9"/>
      <c r="G204" s="10"/>
      <c r="H204" s="10"/>
      <c r="I204" s="10"/>
      <c r="J204" s="312"/>
      <c r="K204" s="9"/>
      <c r="L204" s="34"/>
      <c r="M204" s="35"/>
      <c r="N204" s="35"/>
      <c r="O204" s="36"/>
      <c r="P204" s="35"/>
      <c r="Q204" s="35"/>
      <c r="R204" s="9"/>
      <c r="S204" s="35"/>
      <c r="T204" s="9"/>
      <c r="U204" s="35"/>
      <c r="V204" s="35"/>
      <c r="W204" s="37"/>
      <c r="X204" s="37"/>
      <c r="Y204" s="37"/>
      <c r="Z204" s="38"/>
      <c r="AA204" s="39"/>
      <c r="AB204" s="39"/>
      <c r="AC204" s="38"/>
      <c r="AD204" s="9"/>
      <c r="AE204" s="32"/>
      <c r="AF204" s="32"/>
      <c r="AG204" s="32"/>
      <c r="AH204" s="40"/>
      <c r="AI204" s="168"/>
      <c r="AJ204" s="901"/>
      <c r="AK204" s="902"/>
      <c r="AL204" s="902"/>
      <c r="AM204" s="902"/>
      <c r="AN204" s="903"/>
      <c r="AO204" s="386"/>
      <c r="AP204"/>
    </row>
    <row r="205" spans="2:42">
      <c r="B205" s="48">
        <v>12</v>
      </c>
      <c r="C205" s="58"/>
      <c r="D205" s="33"/>
      <c r="E205" s="32"/>
      <c r="F205" s="9"/>
      <c r="G205" s="10"/>
      <c r="H205" s="9"/>
      <c r="I205" s="10"/>
      <c r="J205" s="312"/>
      <c r="K205" s="9"/>
      <c r="L205" s="170"/>
      <c r="M205" s="35"/>
      <c r="N205" s="35"/>
      <c r="O205" s="171"/>
      <c r="P205" s="171"/>
      <c r="Q205" s="35"/>
      <c r="R205" s="9"/>
      <c r="S205" s="171"/>
      <c r="T205" s="9"/>
      <c r="U205" s="171"/>
      <c r="V205" s="35"/>
      <c r="W205" s="172"/>
      <c r="X205" s="172"/>
      <c r="Y205" s="172"/>
      <c r="Z205" s="38"/>
      <c r="AA205" s="39"/>
      <c r="AB205" s="39"/>
      <c r="AC205" s="38"/>
      <c r="AD205" s="9"/>
      <c r="AE205" s="32"/>
      <c r="AF205" s="32"/>
      <c r="AG205" s="32"/>
      <c r="AH205" s="32"/>
      <c r="AI205" s="168"/>
      <c r="AJ205" s="901"/>
      <c r="AK205" s="902"/>
      <c r="AL205" s="902"/>
      <c r="AM205" s="902"/>
      <c r="AN205" s="903"/>
      <c r="AO205" s="386"/>
      <c r="AP205"/>
    </row>
    <row r="206" spans="2:42">
      <c r="B206" s="48">
        <v>13</v>
      </c>
      <c r="C206" s="58"/>
      <c r="D206" s="33"/>
      <c r="E206" s="32"/>
      <c r="F206" s="9"/>
      <c r="G206" s="10"/>
      <c r="H206" s="9"/>
      <c r="I206" s="10"/>
      <c r="J206" s="312"/>
      <c r="K206" s="9"/>
      <c r="L206" s="34"/>
      <c r="M206" s="35"/>
      <c r="N206" s="35"/>
      <c r="O206" s="36"/>
      <c r="P206" s="35"/>
      <c r="Q206" s="35"/>
      <c r="R206" s="9"/>
      <c r="S206" s="35"/>
      <c r="T206" s="9"/>
      <c r="U206" s="35"/>
      <c r="V206" s="35"/>
      <c r="W206" s="325"/>
      <c r="X206" s="37"/>
      <c r="Y206" s="37"/>
      <c r="Z206" s="38"/>
      <c r="AA206" s="39"/>
      <c r="AB206" s="39"/>
      <c r="AC206" s="38"/>
      <c r="AD206" s="9"/>
      <c r="AE206" s="32"/>
      <c r="AF206" s="32"/>
      <c r="AG206" s="32"/>
      <c r="AH206" s="40"/>
      <c r="AI206" s="168"/>
      <c r="AJ206" s="901"/>
      <c r="AK206" s="902"/>
      <c r="AL206" s="902"/>
      <c r="AM206" s="902"/>
      <c r="AN206" s="903"/>
      <c r="AO206" s="386"/>
      <c r="AP206"/>
    </row>
    <row r="207" spans="2:42">
      <c r="B207" s="48">
        <v>14</v>
      </c>
      <c r="C207" s="58"/>
      <c r="D207" s="33"/>
      <c r="E207" s="32"/>
      <c r="F207" s="9"/>
      <c r="G207" s="10"/>
      <c r="H207" s="10"/>
      <c r="I207" s="10"/>
      <c r="J207" s="312"/>
      <c r="K207" s="9"/>
      <c r="L207" s="34"/>
      <c r="M207" s="35"/>
      <c r="N207" s="35"/>
      <c r="O207" s="36"/>
      <c r="P207" s="36"/>
      <c r="Q207" s="35"/>
      <c r="R207" s="9"/>
      <c r="S207" s="36"/>
      <c r="T207" s="9"/>
      <c r="U207" s="36"/>
      <c r="V207" s="35"/>
      <c r="W207" s="37"/>
      <c r="X207" s="37"/>
      <c r="Y207" s="37"/>
      <c r="Z207" s="38"/>
      <c r="AA207" s="39"/>
      <c r="AB207" s="39"/>
      <c r="AC207" s="38"/>
      <c r="AD207" s="9"/>
      <c r="AE207" s="32"/>
      <c r="AF207" s="32"/>
      <c r="AG207" s="32"/>
      <c r="AH207" s="40"/>
      <c r="AI207" s="168"/>
      <c r="AJ207" s="901"/>
      <c r="AK207" s="902"/>
      <c r="AL207" s="902"/>
      <c r="AM207" s="902"/>
      <c r="AN207" s="903"/>
      <c r="AO207" s="386"/>
      <c r="AP207"/>
    </row>
    <row r="208" spans="2:42">
      <c r="B208" s="48">
        <v>15</v>
      </c>
      <c r="C208" s="58"/>
      <c r="D208" s="33"/>
      <c r="E208" s="32"/>
      <c r="F208" s="9"/>
      <c r="G208" s="10"/>
      <c r="H208" s="10"/>
      <c r="I208" s="10"/>
      <c r="J208" s="312"/>
      <c r="K208" s="9"/>
      <c r="L208" s="34"/>
      <c r="M208" s="35"/>
      <c r="N208" s="35"/>
      <c r="O208" s="36"/>
      <c r="P208" s="36"/>
      <c r="Q208" s="35"/>
      <c r="R208" s="9"/>
      <c r="S208" s="36"/>
      <c r="T208" s="9"/>
      <c r="U208" s="36"/>
      <c r="V208" s="35"/>
      <c r="W208" s="37"/>
      <c r="X208" s="37"/>
      <c r="Y208" s="37"/>
      <c r="Z208" s="38"/>
      <c r="AA208" s="39"/>
      <c r="AB208" s="39"/>
      <c r="AC208" s="38"/>
      <c r="AD208" s="9"/>
      <c r="AE208" s="32"/>
      <c r="AF208" s="32"/>
      <c r="AG208" s="32"/>
      <c r="AH208" s="40"/>
      <c r="AI208" s="168"/>
      <c r="AJ208" s="901"/>
      <c r="AK208" s="902"/>
      <c r="AL208" s="902"/>
      <c r="AM208" s="902"/>
      <c r="AN208" s="903"/>
      <c r="AO208" s="386"/>
      <c r="AP208"/>
    </row>
    <row r="209" spans="2:42">
      <c r="B209" s="48">
        <v>16</v>
      </c>
      <c r="C209" s="58"/>
      <c r="D209" s="33"/>
      <c r="E209" s="32"/>
      <c r="F209" s="9"/>
      <c r="G209" s="10"/>
      <c r="H209" s="10"/>
      <c r="I209" s="10"/>
      <c r="J209" s="312"/>
      <c r="K209" s="9"/>
      <c r="L209" s="34"/>
      <c r="M209" s="35"/>
      <c r="N209" s="35"/>
      <c r="O209" s="36"/>
      <c r="P209" s="36"/>
      <c r="Q209" s="35"/>
      <c r="R209" s="9"/>
      <c r="S209" s="36"/>
      <c r="T209" s="9"/>
      <c r="U209" s="36"/>
      <c r="V209" s="35"/>
      <c r="W209" s="37"/>
      <c r="X209" s="37"/>
      <c r="Y209" s="37"/>
      <c r="Z209" s="38"/>
      <c r="AA209" s="39"/>
      <c r="AB209" s="39"/>
      <c r="AC209" s="38"/>
      <c r="AD209" s="9"/>
      <c r="AE209" s="32"/>
      <c r="AF209" s="32"/>
      <c r="AG209" s="32"/>
      <c r="AH209" s="40"/>
      <c r="AI209" s="168"/>
      <c r="AJ209" s="901"/>
      <c r="AK209" s="902"/>
      <c r="AL209" s="902"/>
      <c r="AM209" s="902"/>
      <c r="AN209" s="903"/>
      <c r="AO209" s="386"/>
      <c r="AP209"/>
    </row>
    <row r="210" spans="2:42">
      <c r="B210" s="48">
        <v>17</v>
      </c>
      <c r="C210" s="58"/>
      <c r="D210" s="59"/>
      <c r="E210" s="32"/>
      <c r="F210" s="9"/>
      <c r="G210" s="10"/>
      <c r="H210" s="10"/>
      <c r="I210" s="10"/>
      <c r="J210" s="312"/>
      <c r="K210" s="9"/>
      <c r="L210" s="34"/>
      <c r="M210" s="35"/>
      <c r="N210" s="35"/>
      <c r="O210" s="36"/>
      <c r="P210" s="35"/>
      <c r="Q210" s="35"/>
      <c r="R210" s="9"/>
      <c r="S210" s="35"/>
      <c r="T210" s="9"/>
      <c r="U210" s="35"/>
      <c r="V210" s="35"/>
      <c r="W210" s="37"/>
      <c r="X210" s="37"/>
      <c r="Y210" s="37"/>
      <c r="Z210" s="38"/>
      <c r="AA210" s="39"/>
      <c r="AB210" s="39"/>
      <c r="AC210" s="38"/>
      <c r="AD210" s="9"/>
      <c r="AE210" s="32"/>
      <c r="AF210" s="32"/>
      <c r="AG210" s="32"/>
      <c r="AH210" s="40"/>
      <c r="AI210" s="168"/>
      <c r="AJ210" s="907"/>
      <c r="AK210" s="908"/>
      <c r="AL210" s="908"/>
      <c r="AM210" s="908"/>
      <c r="AN210" s="909"/>
      <c r="AO210" s="386"/>
      <c r="AP210"/>
    </row>
    <row r="211" spans="2:42">
      <c r="B211" s="48">
        <v>18</v>
      </c>
      <c r="C211" s="58"/>
      <c r="D211" s="33"/>
      <c r="E211" s="32"/>
      <c r="F211" s="9"/>
      <c r="G211" s="10"/>
      <c r="H211" s="9"/>
      <c r="I211" s="10"/>
      <c r="J211" s="312"/>
      <c r="K211" s="9"/>
      <c r="L211" s="170"/>
      <c r="M211" s="35"/>
      <c r="N211" s="35"/>
      <c r="O211" s="171"/>
      <c r="P211" s="171"/>
      <c r="Q211" s="35"/>
      <c r="R211" s="9"/>
      <c r="S211" s="171"/>
      <c r="T211" s="9"/>
      <c r="U211" s="171"/>
      <c r="V211" s="35"/>
      <c r="W211" s="172"/>
      <c r="X211" s="172"/>
      <c r="Y211" s="172"/>
      <c r="Z211" s="38"/>
      <c r="AA211" s="39"/>
      <c r="AB211" s="39"/>
      <c r="AC211" s="38"/>
      <c r="AD211" s="9"/>
      <c r="AE211" s="32"/>
      <c r="AF211" s="32"/>
      <c r="AG211" s="32"/>
      <c r="AH211" s="32"/>
      <c r="AI211" s="168"/>
      <c r="AJ211" s="907"/>
      <c r="AK211" s="908"/>
      <c r="AL211" s="908"/>
      <c r="AM211" s="908"/>
      <c r="AN211" s="909"/>
      <c r="AO211" s="386"/>
      <c r="AP211"/>
    </row>
    <row r="212" spans="2:42">
      <c r="B212" s="48">
        <v>19</v>
      </c>
      <c r="C212" s="58"/>
      <c r="D212" s="33"/>
      <c r="E212" s="32"/>
      <c r="F212" s="9"/>
      <c r="G212" s="10"/>
      <c r="H212" s="10"/>
      <c r="I212" s="10"/>
      <c r="J212" s="312"/>
      <c r="K212" s="9"/>
      <c r="L212" s="34"/>
      <c r="M212" s="35"/>
      <c r="N212" s="35"/>
      <c r="O212" s="36"/>
      <c r="P212" s="35"/>
      <c r="Q212" s="35"/>
      <c r="R212" s="9"/>
      <c r="S212" s="35"/>
      <c r="T212" s="9"/>
      <c r="U212" s="35"/>
      <c r="V212" s="35"/>
      <c r="W212" s="37"/>
      <c r="X212" s="172"/>
      <c r="Y212" s="172"/>
      <c r="Z212" s="38"/>
      <c r="AA212" s="39"/>
      <c r="AB212" s="39"/>
      <c r="AC212" s="38"/>
      <c r="AD212" s="9"/>
      <c r="AE212" s="32"/>
      <c r="AF212" s="32"/>
      <c r="AG212" s="32"/>
      <c r="AH212" s="40"/>
      <c r="AI212" s="168"/>
      <c r="AJ212" s="907"/>
      <c r="AK212" s="908"/>
      <c r="AL212" s="908"/>
      <c r="AM212" s="908"/>
      <c r="AN212" s="909"/>
      <c r="AO212" s="386"/>
      <c r="AP212"/>
    </row>
    <row r="213" spans="2:42">
      <c r="B213" s="48">
        <v>20</v>
      </c>
      <c r="C213" s="58"/>
      <c r="D213" s="33"/>
      <c r="E213" s="32"/>
      <c r="F213" s="9"/>
      <c r="G213" s="10"/>
      <c r="H213" s="10"/>
      <c r="I213" s="10"/>
      <c r="J213" s="312"/>
      <c r="K213" s="9"/>
      <c r="L213" s="34"/>
      <c r="M213" s="35"/>
      <c r="N213" s="35"/>
      <c r="O213" s="36"/>
      <c r="P213" s="36"/>
      <c r="Q213" s="35"/>
      <c r="R213" s="9"/>
      <c r="S213" s="36"/>
      <c r="T213" s="9"/>
      <c r="U213" s="36"/>
      <c r="V213" s="35"/>
      <c r="W213" s="37"/>
      <c r="X213" s="37"/>
      <c r="Y213" s="37"/>
      <c r="Z213" s="38"/>
      <c r="AA213" s="39"/>
      <c r="AB213" s="39"/>
      <c r="AC213" s="38"/>
      <c r="AD213" s="9"/>
      <c r="AE213" s="32"/>
      <c r="AF213" s="32"/>
      <c r="AG213" s="32"/>
      <c r="AH213" s="40"/>
      <c r="AI213" s="168"/>
      <c r="AJ213" s="901"/>
      <c r="AK213" s="902"/>
      <c r="AL213" s="902"/>
      <c r="AM213" s="902"/>
      <c r="AN213" s="903"/>
      <c r="AO213" s="386"/>
      <c r="AP213"/>
    </row>
    <row r="214" spans="2:42">
      <c r="B214" s="48">
        <v>21</v>
      </c>
      <c r="C214" s="58"/>
      <c r="D214" s="33"/>
      <c r="E214" s="32"/>
      <c r="F214" s="9"/>
      <c r="G214" s="10"/>
      <c r="H214" s="10"/>
      <c r="I214" s="10"/>
      <c r="J214" s="312"/>
      <c r="K214" s="9"/>
      <c r="L214" s="34"/>
      <c r="M214" s="35"/>
      <c r="N214" s="35"/>
      <c r="O214" s="36"/>
      <c r="P214" s="36"/>
      <c r="Q214" s="35"/>
      <c r="R214" s="9"/>
      <c r="S214" s="36"/>
      <c r="T214" s="9"/>
      <c r="U214" s="36"/>
      <c r="V214" s="35"/>
      <c r="W214" s="37"/>
      <c r="X214" s="37"/>
      <c r="Y214" s="37"/>
      <c r="Z214" s="38"/>
      <c r="AA214" s="39"/>
      <c r="AB214" s="39"/>
      <c r="AC214" s="38"/>
      <c r="AD214" s="9"/>
      <c r="AE214" s="32"/>
      <c r="AF214" s="32"/>
      <c r="AG214" s="32"/>
      <c r="AH214" s="40"/>
      <c r="AI214" s="168"/>
      <c r="AJ214" s="901"/>
      <c r="AK214" s="902"/>
      <c r="AL214" s="902"/>
      <c r="AM214" s="902"/>
      <c r="AN214" s="903"/>
      <c r="AO214" s="386"/>
      <c r="AP214"/>
    </row>
    <row r="215" spans="2:42">
      <c r="B215" s="48">
        <v>22</v>
      </c>
      <c r="C215" s="58"/>
      <c r="D215" s="33"/>
      <c r="E215" s="32"/>
      <c r="F215" s="9"/>
      <c r="G215" s="10"/>
      <c r="H215" s="10"/>
      <c r="I215" s="10"/>
      <c r="J215" s="312"/>
      <c r="K215" s="9"/>
      <c r="L215" s="34"/>
      <c r="M215" s="35"/>
      <c r="N215" s="35"/>
      <c r="O215" s="36"/>
      <c r="P215" s="36"/>
      <c r="Q215" s="35"/>
      <c r="R215" s="9"/>
      <c r="S215" s="36"/>
      <c r="T215" s="9"/>
      <c r="U215" s="36"/>
      <c r="V215" s="35"/>
      <c r="W215" s="37"/>
      <c r="X215" s="37"/>
      <c r="Y215" s="37"/>
      <c r="Z215" s="38"/>
      <c r="AA215" s="39"/>
      <c r="AB215" s="39"/>
      <c r="AC215" s="38"/>
      <c r="AD215" s="9"/>
      <c r="AE215" s="32"/>
      <c r="AF215" s="32"/>
      <c r="AG215" s="32"/>
      <c r="AH215" s="40"/>
      <c r="AI215" s="168"/>
      <c r="AJ215" s="904"/>
      <c r="AK215" s="905"/>
      <c r="AL215" s="905"/>
      <c r="AM215" s="905"/>
      <c r="AN215" s="906"/>
      <c r="AO215" s="386"/>
      <c r="AP215"/>
    </row>
    <row r="216" spans="2:42">
      <c r="B216" s="48">
        <v>23</v>
      </c>
      <c r="C216" s="58"/>
      <c r="D216" s="33"/>
      <c r="E216" s="32"/>
      <c r="F216" s="9"/>
      <c r="G216" s="10"/>
      <c r="H216" s="10"/>
      <c r="I216" s="10"/>
      <c r="J216" s="312"/>
      <c r="K216" s="9"/>
      <c r="L216" s="34"/>
      <c r="M216" s="35"/>
      <c r="N216" s="35"/>
      <c r="O216" s="36"/>
      <c r="P216" s="35"/>
      <c r="Q216" s="35"/>
      <c r="R216" s="9"/>
      <c r="S216" s="35"/>
      <c r="T216" s="9"/>
      <c r="U216" s="35"/>
      <c r="V216" s="35"/>
      <c r="W216" s="37"/>
      <c r="X216" s="37"/>
      <c r="Y216" s="37"/>
      <c r="Z216" s="38"/>
      <c r="AA216" s="39"/>
      <c r="AB216" s="39"/>
      <c r="AC216" s="38"/>
      <c r="AD216" s="9"/>
      <c r="AE216" s="32"/>
      <c r="AF216" s="32"/>
      <c r="AG216" s="32"/>
      <c r="AH216" s="40"/>
      <c r="AI216" s="168"/>
      <c r="AJ216" s="904"/>
      <c r="AK216" s="905"/>
      <c r="AL216" s="905"/>
      <c r="AM216" s="905"/>
      <c r="AN216" s="906"/>
      <c r="AO216" s="386"/>
      <c r="AP216"/>
    </row>
    <row r="217" spans="2:42">
      <c r="B217" s="48">
        <v>24</v>
      </c>
      <c r="C217" s="58"/>
      <c r="D217" s="33"/>
      <c r="E217" s="32"/>
      <c r="F217" s="9"/>
      <c r="G217" s="10"/>
      <c r="H217" s="9"/>
      <c r="I217" s="10"/>
      <c r="J217" s="312"/>
      <c r="K217" s="9"/>
      <c r="L217" s="170"/>
      <c r="M217" s="35"/>
      <c r="N217" s="35"/>
      <c r="O217" s="171"/>
      <c r="P217" s="171"/>
      <c r="Q217" s="35"/>
      <c r="R217" s="9"/>
      <c r="S217" s="171"/>
      <c r="T217" s="9"/>
      <c r="U217" s="171"/>
      <c r="V217" s="35"/>
      <c r="W217" s="172"/>
      <c r="X217" s="172"/>
      <c r="Y217" s="172"/>
      <c r="Z217" s="38"/>
      <c r="AA217" s="39"/>
      <c r="AB217" s="39"/>
      <c r="AC217" s="38"/>
      <c r="AD217" s="9"/>
      <c r="AE217" s="32"/>
      <c r="AF217" s="32"/>
      <c r="AG217" s="32"/>
      <c r="AH217" s="32"/>
      <c r="AI217" s="168"/>
      <c r="AJ217" s="904"/>
      <c r="AK217" s="905"/>
      <c r="AL217" s="905"/>
      <c r="AM217" s="905"/>
      <c r="AN217" s="906"/>
      <c r="AO217" s="386"/>
      <c r="AP217"/>
    </row>
    <row r="218" spans="2:42">
      <c r="B218" s="48">
        <v>25</v>
      </c>
      <c r="C218" s="58"/>
      <c r="D218" s="33"/>
      <c r="E218" s="32"/>
      <c r="F218" s="9"/>
      <c r="G218" s="10"/>
      <c r="H218" s="10"/>
      <c r="I218" s="10"/>
      <c r="J218" s="312"/>
      <c r="K218" s="9"/>
      <c r="L218" s="34"/>
      <c r="M218" s="35"/>
      <c r="N218" s="35"/>
      <c r="O218" s="36"/>
      <c r="P218" s="36"/>
      <c r="Q218" s="35"/>
      <c r="R218" s="9"/>
      <c r="S218" s="36"/>
      <c r="T218" s="9"/>
      <c r="U218" s="36"/>
      <c r="V218" s="35"/>
      <c r="W218" s="37"/>
      <c r="X218" s="37"/>
      <c r="Y218" s="37"/>
      <c r="Z218" s="38"/>
      <c r="AA218" s="39"/>
      <c r="AB218" s="39"/>
      <c r="AC218" s="38"/>
      <c r="AD218" s="9"/>
      <c r="AE218" s="32"/>
      <c r="AF218" s="32"/>
      <c r="AG218" s="32"/>
      <c r="AH218" s="40"/>
      <c r="AI218" s="168"/>
      <c r="AJ218" s="904"/>
      <c r="AK218" s="905"/>
      <c r="AL218" s="905"/>
      <c r="AM218" s="905"/>
      <c r="AN218" s="906"/>
      <c r="AO218" s="386"/>
      <c r="AP218"/>
    </row>
    <row r="219" spans="2:42">
      <c r="B219" s="48">
        <v>26</v>
      </c>
      <c r="C219" s="58"/>
      <c r="D219" s="33"/>
      <c r="E219" s="32"/>
      <c r="F219" s="9"/>
      <c r="G219" s="10"/>
      <c r="H219" s="10"/>
      <c r="I219" s="10"/>
      <c r="J219" s="312"/>
      <c r="K219" s="9"/>
      <c r="L219" s="34"/>
      <c r="M219" s="35"/>
      <c r="N219" s="35"/>
      <c r="O219" s="36"/>
      <c r="P219" s="36"/>
      <c r="Q219" s="35"/>
      <c r="R219" s="9"/>
      <c r="S219" s="36"/>
      <c r="T219" s="9"/>
      <c r="U219" s="36"/>
      <c r="V219" s="35"/>
      <c r="W219" s="37"/>
      <c r="X219" s="37"/>
      <c r="Y219" s="37"/>
      <c r="Z219" s="38"/>
      <c r="AA219" s="39"/>
      <c r="AB219" s="39"/>
      <c r="AC219" s="38"/>
      <c r="AD219" s="9"/>
      <c r="AE219" s="32"/>
      <c r="AF219" s="32"/>
      <c r="AG219" s="32"/>
      <c r="AH219" s="40"/>
      <c r="AI219" s="168"/>
      <c r="AJ219" s="904"/>
      <c r="AK219" s="905"/>
      <c r="AL219" s="905"/>
      <c r="AM219" s="905"/>
      <c r="AN219" s="906"/>
      <c r="AO219" s="386"/>
      <c r="AP219"/>
    </row>
    <row r="220" spans="2:42">
      <c r="B220" s="48">
        <v>27</v>
      </c>
      <c r="C220" s="58"/>
      <c r="D220" s="33"/>
      <c r="E220" s="32"/>
      <c r="F220" s="9"/>
      <c r="G220" s="10"/>
      <c r="H220" s="10"/>
      <c r="I220" s="10"/>
      <c r="J220" s="312"/>
      <c r="K220" s="9"/>
      <c r="L220" s="34"/>
      <c r="M220" s="35"/>
      <c r="N220" s="35"/>
      <c r="O220" s="36"/>
      <c r="P220" s="35"/>
      <c r="Q220" s="35"/>
      <c r="R220" s="9"/>
      <c r="S220" s="35"/>
      <c r="T220" s="9"/>
      <c r="U220" s="35"/>
      <c r="V220" s="35"/>
      <c r="W220" s="37"/>
      <c r="X220" s="37"/>
      <c r="Y220" s="37"/>
      <c r="Z220" s="38"/>
      <c r="AA220" s="39"/>
      <c r="AB220" s="39"/>
      <c r="AC220" s="38"/>
      <c r="AD220" s="9"/>
      <c r="AE220" s="32"/>
      <c r="AF220" s="32"/>
      <c r="AG220" s="32"/>
      <c r="AH220" s="40"/>
      <c r="AI220" s="168"/>
      <c r="AJ220" s="904"/>
      <c r="AK220" s="905"/>
      <c r="AL220" s="905"/>
      <c r="AM220" s="905"/>
      <c r="AN220" s="906"/>
      <c r="AO220" s="386"/>
      <c r="AP220"/>
    </row>
    <row r="221" spans="2:42">
      <c r="B221" s="48">
        <v>28</v>
      </c>
      <c r="C221" s="58"/>
      <c r="D221" s="33"/>
      <c r="E221" s="32"/>
      <c r="F221" s="9"/>
      <c r="G221" s="10"/>
      <c r="H221" s="9"/>
      <c r="I221" s="10"/>
      <c r="J221" s="312"/>
      <c r="K221" s="9"/>
      <c r="L221" s="170"/>
      <c r="M221" s="35"/>
      <c r="N221" s="35"/>
      <c r="O221" s="171"/>
      <c r="P221" s="171"/>
      <c r="Q221" s="35"/>
      <c r="R221" s="9"/>
      <c r="S221" s="171"/>
      <c r="T221" s="9"/>
      <c r="U221" s="171"/>
      <c r="V221" s="35"/>
      <c r="W221" s="172"/>
      <c r="X221" s="172"/>
      <c r="Y221" s="172"/>
      <c r="Z221" s="38"/>
      <c r="AA221" s="39"/>
      <c r="AB221" s="39"/>
      <c r="AC221" s="38"/>
      <c r="AD221" s="9"/>
      <c r="AE221" s="32"/>
      <c r="AF221" s="32"/>
      <c r="AG221" s="32"/>
      <c r="AH221" s="32"/>
      <c r="AI221" s="168"/>
      <c r="AJ221" s="904"/>
      <c r="AK221" s="905"/>
      <c r="AL221" s="905"/>
      <c r="AM221" s="905"/>
      <c r="AN221" s="906"/>
      <c r="AO221" s="386"/>
      <c r="AP221"/>
    </row>
    <row r="222" spans="2:42">
      <c r="B222" s="48">
        <v>29</v>
      </c>
      <c r="C222" s="58"/>
      <c r="D222" s="33"/>
      <c r="E222" s="32"/>
      <c r="F222" s="9"/>
      <c r="G222" s="10"/>
      <c r="H222" s="9"/>
      <c r="I222" s="10"/>
      <c r="J222" s="312"/>
      <c r="K222" s="9"/>
      <c r="L222" s="34"/>
      <c r="M222" s="35"/>
      <c r="N222" s="35"/>
      <c r="O222" s="36"/>
      <c r="P222" s="35"/>
      <c r="Q222" s="35"/>
      <c r="R222" s="9"/>
      <c r="S222" s="35"/>
      <c r="T222" s="9"/>
      <c r="U222" s="35"/>
      <c r="V222" s="35"/>
      <c r="W222" s="37"/>
      <c r="X222" s="229"/>
      <c r="Y222" s="229"/>
      <c r="Z222" s="38"/>
      <c r="AA222" s="39"/>
      <c r="AB222" s="39"/>
      <c r="AC222" s="38"/>
      <c r="AD222" s="9"/>
      <c r="AE222" s="32"/>
      <c r="AF222" s="32"/>
      <c r="AG222" s="32"/>
      <c r="AH222" s="40"/>
      <c r="AI222" s="168"/>
      <c r="AJ222" s="904"/>
      <c r="AK222" s="905"/>
      <c r="AL222" s="905"/>
      <c r="AM222" s="905"/>
      <c r="AN222" s="906"/>
      <c r="AO222" s="386"/>
      <c r="AP222"/>
    </row>
    <row r="223" spans="2:42">
      <c r="B223" s="48">
        <v>30</v>
      </c>
      <c r="C223" s="58"/>
      <c r="D223" s="33"/>
      <c r="E223" s="32"/>
      <c r="F223" s="9"/>
      <c r="G223" s="10"/>
      <c r="H223" s="10"/>
      <c r="I223" s="169"/>
      <c r="J223" s="312"/>
      <c r="K223" s="9"/>
      <c r="L223" s="34"/>
      <c r="M223" s="35"/>
      <c r="N223" s="35"/>
      <c r="O223" s="36"/>
      <c r="P223" s="36"/>
      <c r="Q223" s="35"/>
      <c r="R223" s="9"/>
      <c r="S223" s="36"/>
      <c r="T223" s="9"/>
      <c r="U223" s="36"/>
      <c r="V223" s="35"/>
      <c r="W223" s="37"/>
      <c r="X223" s="37"/>
      <c r="Y223" s="37"/>
      <c r="Z223" s="38"/>
      <c r="AA223" s="39"/>
      <c r="AB223" s="39"/>
      <c r="AC223" s="38"/>
      <c r="AD223" s="9"/>
      <c r="AE223" s="32"/>
      <c r="AF223" s="32"/>
      <c r="AG223" s="32"/>
      <c r="AH223" s="40"/>
      <c r="AI223" s="168"/>
      <c r="AJ223" s="904"/>
      <c r="AK223" s="905"/>
      <c r="AL223" s="905"/>
      <c r="AM223" s="905"/>
      <c r="AN223" s="906"/>
      <c r="AO223" s="386"/>
      <c r="AP223"/>
    </row>
    <row r="224" spans="2:42">
      <c r="B224" s="48">
        <v>31</v>
      </c>
      <c r="C224" s="58"/>
      <c r="D224" s="33"/>
      <c r="E224" s="32"/>
      <c r="F224" s="9"/>
      <c r="G224" s="10"/>
      <c r="H224" s="10"/>
      <c r="I224" s="169"/>
      <c r="J224" s="312"/>
      <c r="K224" s="9"/>
      <c r="L224" s="34"/>
      <c r="M224" s="35"/>
      <c r="N224" s="35"/>
      <c r="O224" s="36"/>
      <c r="P224" s="36"/>
      <c r="Q224" s="35"/>
      <c r="R224" s="9"/>
      <c r="S224" s="36"/>
      <c r="T224" s="9"/>
      <c r="U224" s="36"/>
      <c r="V224" s="35"/>
      <c r="W224" s="37"/>
      <c r="X224" s="37"/>
      <c r="Y224" s="37"/>
      <c r="Z224" s="38"/>
      <c r="AA224" s="39"/>
      <c r="AB224" s="39"/>
      <c r="AC224" s="38"/>
      <c r="AD224" s="9"/>
      <c r="AE224" s="32"/>
      <c r="AF224" s="32"/>
      <c r="AG224" s="32"/>
      <c r="AH224" s="40"/>
      <c r="AI224" s="168"/>
      <c r="AJ224" s="904"/>
      <c r="AK224" s="905"/>
      <c r="AL224" s="905"/>
      <c r="AM224" s="905"/>
      <c r="AN224" s="906"/>
      <c r="AO224" s="386"/>
      <c r="AP224"/>
    </row>
    <row r="225" spans="2:42">
      <c r="B225" s="48">
        <v>32</v>
      </c>
      <c r="C225" s="58"/>
      <c r="D225" s="33"/>
      <c r="E225" s="32"/>
      <c r="F225" s="9"/>
      <c r="G225" s="10"/>
      <c r="H225" s="10"/>
      <c r="I225" s="169"/>
      <c r="J225" s="312"/>
      <c r="K225" s="9"/>
      <c r="L225" s="34"/>
      <c r="M225" s="35"/>
      <c r="N225" s="35"/>
      <c r="O225" s="36"/>
      <c r="P225" s="36"/>
      <c r="Q225" s="35"/>
      <c r="R225" s="9"/>
      <c r="S225" s="36"/>
      <c r="T225" s="9"/>
      <c r="U225" s="36"/>
      <c r="V225" s="35"/>
      <c r="W225" s="37"/>
      <c r="X225" s="37"/>
      <c r="Y225" s="37"/>
      <c r="Z225" s="38"/>
      <c r="AA225" s="39"/>
      <c r="AB225" s="39"/>
      <c r="AC225" s="38"/>
      <c r="AD225" s="9"/>
      <c r="AE225" s="32"/>
      <c r="AF225" s="32"/>
      <c r="AG225" s="32"/>
      <c r="AH225" s="40"/>
      <c r="AI225" s="168"/>
      <c r="AJ225" s="904"/>
      <c r="AK225" s="905"/>
      <c r="AL225" s="905"/>
      <c r="AM225" s="905"/>
      <c r="AN225" s="906"/>
      <c r="AO225" s="386"/>
      <c r="AP225"/>
    </row>
    <row r="226" spans="2:42">
      <c r="B226" s="48">
        <v>33</v>
      </c>
      <c r="C226" s="58"/>
      <c r="D226" s="59"/>
      <c r="E226" s="32"/>
      <c r="F226" s="9"/>
      <c r="G226" s="10"/>
      <c r="H226" s="10"/>
      <c r="I226" s="10"/>
      <c r="J226" s="312"/>
      <c r="K226" s="9"/>
      <c r="L226" s="34"/>
      <c r="M226" s="35"/>
      <c r="N226" s="35"/>
      <c r="O226" s="36"/>
      <c r="P226" s="35"/>
      <c r="Q226" s="35"/>
      <c r="R226" s="9"/>
      <c r="S226" s="35"/>
      <c r="T226" s="9"/>
      <c r="U226" s="35"/>
      <c r="V226" s="35"/>
      <c r="W226" s="37"/>
      <c r="X226" s="37"/>
      <c r="Y226" s="37"/>
      <c r="Z226" s="38"/>
      <c r="AA226" s="39"/>
      <c r="AB226" s="39"/>
      <c r="AC226" s="38"/>
      <c r="AD226" s="9"/>
      <c r="AE226" s="32"/>
      <c r="AF226" s="32"/>
      <c r="AG226" s="32"/>
      <c r="AH226" s="40"/>
      <c r="AI226" s="168"/>
      <c r="AJ226" s="904"/>
      <c r="AK226" s="905"/>
      <c r="AL226" s="905"/>
      <c r="AM226" s="905"/>
      <c r="AN226" s="906"/>
      <c r="AO226" s="386"/>
      <c r="AP226"/>
    </row>
    <row r="227" spans="2:42">
      <c r="B227" s="48">
        <v>34</v>
      </c>
      <c r="C227" s="58"/>
      <c r="D227" s="59"/>
      <c r="E227" s="32"/>
      <c r="F227" s="9"/>
      <c r="G227" s="10"/>
      <c r="H227" s="10"/>
      <c r="I227" s="10"/>
      <c r="J227" s="312"/>
      <c r="K227" s="9"/>
      <c r="L227" s="34"/>
      <c r="M227" s="35"/>
      <c r="N227" s="35"/>
      <c r="O227" s="36"/>
      <c r="P227" s="171"/>
      <c r="Q227" s="35"/>
      <c r="R227" s="9"/>
      <c r="S227" s="171"/>
      <c r="T227" s="9"/>
      <c r="U227" s="171"/>
      <c r="V227" s="35"/>
      <c r="W227" s="37"/>
      <c r="X227" s="37"/>
      <c r="Y227" s="37"/>
      <c r="Z227" s="38"/>
      <c r="AA227" s="39"/>
      <c r="AB227" s="39"/>
      <c r="AC227" s="38"/>
      <c r="AD227" s="9"/>
      <c r="AE227" s="32"/>
      <c r="AF227" s="32"/>
      <c r="AG227" s="32"/>
      <c r="AH227" s="40"/>
      <c r="AI227" s="168"/>
      <c r="AJ227" s="904"/>
      <c r="AK227" s="905"/>
      <c r="AL227" s="905"/>
      <c r="AM227" s="905"/>
      <c r="AN227" s="906"/>
      <c r="AO227" s="386"/>
      <c r="AP227"/>
    </row>
    <row r="228" spans="2:42">
      <c r="B228" s="48">
        <v>35</v>
      </c>
      <c r="C228" s="58"/>
      <c r="D228" s="33"/>
      <c r="E228" s="32"/>
      <c r="F228" s="9"/>
      <c r="G228" s="10"/>
      <c r="H228" s="10"/>
      <c r="I228" s="10"/>
      <c r="J228" s="312"/>
      <c r="K228" s="9"/>
      <c r="L228" s="170"/>
      <c r="M228" s="35"/>
      <c r="N228" s="35"/>
      <c r="O228" s="171"/>
      <c r="P228" s="171"/>
      <c r="Q228" s="35"/>
      <c r="R228" s="9"/>
      <c r="S228" s="171"/>
      <c r="T228" s="9"/>
      <c r="U228" s="171"/>
      <c r="V228" s="35"/>
      <c r="W228" s="172"/>
      <c r="X228" s="37"/>
      <c r="Y228" s="37"/>
      <c r="Z228" s="38"/>
      <c r="AA228" s="39"/>
      <c r="AB228" s="39"/>
      <c r="AC228" s="38"/>
      <c r="AD228" s="9"/>
      <c r="AE228" s="32"/>
      <c r="AF228" s="32"/>
      <c r="AG228" s="32"/>
      <c r="AH228" s="40"/>
      <c r="AI228" s="168"/>
      <c r="AJ228" s="904"/>
      <c r="AK228" s="905"/>
      <c r="AL228" s="905"/>
      <c r="AM228" s="905"/>
      <c r="AN228" s="906"/>
      <c r="AO228" s="386"/>
      <c r="AP228"/>
    </row>
    <row r="229" spans="2:42">
      <c r="B229" s="48">
        <v>36</v>
      </c>
      <c r="C229" s="58"/>
      <c r="D229" s="33"/>
      <c r="E229" s="32"/>
      <c r="F229" s="9"/>
      <c r="G229" s="10"/>
      <c r="H229" s="10"/>
      <c r="I229" s="10"/>
      <c r="J229" s="312"/>
      <c r="K229" s="9"/>
      <c r="L229" s="170"/>
      <c r="M229" s="35"/>
      <c r="N229" s="35"/>
      <c r="O229" s="171"/>
      <c r="P229" s="171"/>
      <c r="Q229" s="35"/>
      <c r="R229" s="9"/>
      <c r="S229" s="171"/>
      <c r="T229" s="9"/>
      <c r="U229" s="171"/>
      <c r="V229" s="35"/>
      <c r="W229" s="172"/>
      <c r="X229" s="37"/>
      <c r="Y229" s="37"/>
      <c r="Z229" s="38"/>
      <c r="AA229" s="39"/>
      <c r="AB229" s="39"/>
      <c r="AC229" s="38"/>
      <c r="AD229" s="9"/>
      <c r="AE229" s="32"/>
      <c r="AF229" s="32"/>
      <c r="AG229" s="32"/>
      <c r="AH229" s="40"/>
      <c r="AI229" s="168"/>
      <c r="AJ229" s="904"/>
      <c r="AK229" s="905"/>
      <c r="AL229" s="905"/>
      <c r="AM229" s="905"/>
      <c r="AN229" s="906"/>
      <c r="AO229" s="386"/>
      <c r="AP229"/>
    </row>
    <row r="230" spans="2:42">
      <c r="B230" s="48">
        <v>37</v>
      </c>
      <c r="C230" s="58"/>
      <c r="D230" s="59"/>
      <c r="E230" s="32"/>
      <c r="F230" s="9"/>
      <c r="G230" s="10"/>
      <c r="H230" s="10"/>
      <c r="I230" s="10"/>
      <c r="J230" s="312"/>
      <c r="K230" s="9"/>
      <c r="L230" s="170"/>
      <c r="M230" s="35"/>
      <c r="N230" s="35"/>
      <c r="O230" s="171"/>
      <c r="P230" s="171"/>
      <c r="Q230" s="35"/>
      <c r="R230" s="9"/>
      <c r="S230" s="171"/>
      <c r="T230" s="9"/>
      <c r="U230" s="171"/>
      <c r="V230" s="35"/>
      <c r="W230" s="172"/>
      <c r="X230" s="37"/>
      <c r="Y230" s="37"/>
      <c r="Z230" s="38"/>
      <c r="AA230" s="39"/>
      <c r="AB230" s="39"/>
      <c r="AC230" s="38"/>
      <c r="AD230" s="9"/>
      <c r="AE230" s="32"/>
      <c r="AF230" s="32"/>
      <c r="AG230" s="32"/>
      <c r="AH230" s="40"/>
      <c r="AI230" s="168"/>
      <c r="AJ230" s="904"/>
      <c r="AK230" s="905"/>
      <c r="AL230" s="905"/>
      <c r="AM230" s="905"/>
      <c r="AN230" s="906"/>
      <c r="AO230" s="386"/>
      <c r="AP230"/>
    </row>
    <row r="231" spans="2:42">
      <c r="B231" s="48">
        <v>38</v>
      </c>
      <c r="C231" s="58"/>
      <c r="D231" s="33"/>
      <c r="E231" s="32"/>
      <c r="F231" s="9"/>
      <c r="G231" s="10"/>
      <c r="H231" s="9"/>
      <c r="I231" s="10"/>
      <c r="J231" s="312"/>
      <c r="K231" s="9"/>
      <c r="L231" s="170"/>
      <c r="M231" s="35"/>
      <c r="N231" s="35"/>
      <c r="O231" s="171"/>
      <c r="P231" s="171"/>
      <c r="Q231" s="35"/>
      <c r="R231" s="9"/>
      <c r="S231" s="171"/>
      <c r="T231" s="9"/>
      <c r="U231" s="171"/>
      <c r="V231" s="35"/>
      <c r="W231" s="172"/>
      <c r="X231" s="172"/>
      <c r="Y231" s="172"/>
      <c r="Z231" s="38"/>
      <c r="AA231" s="39"/>
      <c r="AB231" s="39"/>
      <c r="AC231" s="38"/>
      <c r="AD231" s="9"/>
      <c r="AE231" s="32"/>
      <c r="AF231" s="32"/>
      <c r="AG231" s="32"/>
      <c r="AH231" s="32"/>
      <c r="AI231" s="168"/>
      <c r="AJ231" s="904"/>
      <c r="AK231" s="905"/>
      <c r="AL231" s="905"/>
      <c r="AM231" s="905"/>
      <c r="AN231" s="906"/>
      <c r="AO231" s="386"/>
      <c r="AP231"/>
    </row>
    <row r="232" spans="2:42">
      <c r="B232" s="48">
        <v>39</v>
      </c>
      <c r="C232" s="58"/>
      <c r="D232" s="33"/>
      <c r="E232" s="32"/>
      <c r="F232" s="9"/>
      <c r="G232" s="10"/>
      <c r="H232" s="9"/>
      <c r="I232" s="10"/>
      <c r="J232" s="312"/>
      <c r="K232" s="9"/>
      <c r="L232" s="170"/>
      <c r="M232" s="35"/>
      <c r="N232" s="35"/>
      <c r="O232" s="171"/>
      <c r="P232" s="171"/>
      <c r="Q232" s="35"/>
      <c r="R232" s="9"/>
      <c r="S232" s="171"/>
      <c r="T232" s="9"/>
      <c r="U232" s="171"/>
      <c r="V232" s="35"/>
      <c r="W232" s="172"/>
      <c r="X232" s="37"/>
      <c r="Y232" s="37"/>
      <c r="Z232" s="38"/>
      <c r="AA232" s="39"/>
      <c r="AB232" s="39"/>
      <c r="AC232" s="38"/>
      <c r="AD232" s="9"/>
      <c r="AE232" s="32"/>
      <c r="AF232" s="32"/>
      <c r="AG232" s="32"/>
      <c r="AH232" s="40"/>
      <c r="AI232" s="168"/>
      <c r="AJ232" s="904"/>
      <c r="AK232" s="905"/>
      <c r="AL232" s="905"/>
      <c r="AM232" s="905"/>
      <c r="AN232" s="906"/>
      <c r="AO232" s="386"/>
      <c r="AP232"/>
    </row>
    <row r="233" spans="2:42">
      <c r="B233" s="48">
        <v>40</v>
      </c>
      <c r="C233" s="58"/>
      <c r="D233" s="33"/>
      <c r="E233" s="32"/>
      <c r="F233" s="9"/>
      <c r="G233" s="10"/>
      <c r="H233" s="10"/>
      <c r="I233" s="10"/>
      <c r="J233" s="312"/>
      <c r="K233" s="9"/>
      <c r="L233" s="170"/>
      <c r="M233" s="35"/>
      <c r="N233" s="35"/>
      <c r="O233" s="171"/>
      <c r="P233" s="171"/>
      <c r="Q233" s="35"/>
      <c r="R233" s="9"/>
      <c r="S233" s="171"/>
      <c r="T233" s="9"/>
      <c r="U233" s="171"/>
      <c r="V233" s="35"/>
      <c r="W233" s="172"/>
      <c r="X233" s="37"/>
      <c r="Y233" s="37"/>
      <c r="Z233" s="38"/>
      <c r="AA233" s="39"/>
      <c r="AB233" s="39"/>
      <c r="AC233" s="38"/>
      <c r="AD233" s="9"/>
      <c r="AE233" s="32"/>
      <c r="AF233" s="32"/>
      <c r="AG233" s="32"/>
      <c r="AH233" s="40"/>
      <c r="AI233" s="168"/>
      <c r="AJ233" s="904"/>
      <c r="AK233" s="905"/>
      <c r="AL233" s="905"/>
      <c r="AM233" s="905"/>
      <c r="AN233" s="906"/>
      <c r="AO233" s="386"/>
      <c r="AP233"/>
    </row>
    <row r="234" spans="2:42">
      <c r="B234" s="48">
        <v>41</v>
      </c>
      <c r="C234" s="58"/>
      <c r="D234" s="33"/>
      <c r="E234" s="32"/>
      <c r="F234" s="9"/>
      <c r="G234" s="10"/>
      <c r="H234" s="10"/>
      <c r="I234" s="10"/>
      <c r="J234" s="312"/>
      <c r="K234" s="60"/>
      <c r="L234" s="185"/>
      <c r="M234" s="68"/>
      <c r="N234" s="68"/>
      <c r="O234" s="186"/>
      <c r="P234" s="186"/>
      <c r="Q234" s="68"/>
      <c r="R234" s="60"/>
      <c r="S234" s="186"/>
      <c r="T234" s="60"/>
      <c r="U234" s="186"/>
      <c r="V234" s="68"/>
      <c r="W234" s="187"/>
      <c r="X234" s="37"/>
      <c r="Y234" s="37"/>
      <c r="Z234" s="38"/>
      <c r="AA234" s="39"/>
      <c r="AB234" s="39"/>
      <c r="AC234" s="38"/>
      <c r="AD234" s="9"/>
      <c r="AE234" s="32"/>
      <c r="AF234" s="32"/>
      <c r="AG234" s="32"/>
      <c r="AH234" s="40"/>
      <c r="AI234" s="168"/>
      <c r="AJ234" s="904"/>
      <c r="AK234" s="905"/>
      <c r="AL234" s="905"/>
      <c r="AM234" s="905"/>
      <c r="AN234" s="906"/>
      <c r="AO234" s="386"/>
      <c r="AP234"/>
    </row>
    <row r="235" spans="2:42">
      <c r="B235" s="48">
        <v>42</v>
      </c>
      <c r="C235" s="58"/>
      <c r="D235" s="33"/>
      <c r="E235" s="32"/>
      <c r="F235" s="9"/>
      <c r="G235" s="10"/>
      <c r="H235" s="10"/>
      <c r="I235" s="10"/>
      <c r="J235" s="312"/>
      <c r="K235" s="60"/>
      <c r="L235" s="185"/>
      <c r="M235" s="68"/>
      <c r="N235" s="68"/>
      <c r="O235" s="186"/>
      <c r="P235" s="186"/>
      <c r="Q235" s="68"/>
      <c r="R235" s="60"/>
      <c r="S235" s="186"/>
      <c r="T235" s="60"/>
      <c r="U235" s="186"/>
      <c r="V235" s="68"/>
      <c r="W235" s="187"/>
      <c r="X235" s="37"/>
      <c r="Y235" s="37"/>
      <c r="Z235" s="38"/>
      <c r="AA235" s="39"/>
      <c r="AB235" s="39"/>
      <c r="AC235" s="38"/>
      <c r="AD235" s="9"/>
      <c r="AE235" s="32"/>
      <c r="AF235" s="32"/>
      <c r="AG235" s="32"/>
      <c r="AH235" s="40"/>
      <c r="AI235" s="168"/>
      <c r="AJ235" s="904"/>
      <c r="AK235" s="905"/>
      <c r="AL235" s="905"/>
      <c r="AM235" s="905"/>
      <c r="AN235" s="906"/>
      <c r="AO235" s="386"/>
      <c r="AP235"/>
    </row>
    <row r="236" spans="2:42">
      <c r="B236" s="48">
        <v>43</v>
      </c>
      <c r="C236" s="58"/>
      <c r="D236" s="59"/>
      <c r="E236" s="32"/>
      <c r="F236" s="9"/>
      <c r="G236" s="10"/>
      <c r="H236" s="10"/>
      <c r="I236" s="10"/>
      <c r="J236" s="463"/>
      <c r="K236" s="60"/>
      <c r="L236" s="185"/>
      <c r="M236" s="68"/>
      <c r="N236" s="68"/>
      <c r="O236" s="186"/>
      <c r="P236" s="186"/>
      <c r="Q236" s="68"/>
      <c r="R236" s="60"/>
      <c r="S236" s="186"/>
      <c r="T236" s="60"/>
      <c r="U236" s="186"/>
      <c r="V236" s="68"/>
      <c r="W236" s="187"/>
      <c r="X236" s="37"/>
      <c r="Y236" s="37"/>
      <c r="Z236" s="63"/>
      <c r="AA236" s="64"/>
      <c r="AB236" s="64"/>
      <c r="AC236" s="63"/>
      <c r="AD236" s="60"/>
      <c r="AE236" s="58"/>
      <c r="AF236" s="32"/>
      <c r="AG236" s="32"/>
      <c r="AH236" s="40"/>
      <c r="AI236" s="168"/>
      <c r="AJ236" s="904"/>
      <c r="AK236" s="905"/>
      <c r="AL236" s="905"/>
      <c r="AM236" s="905"/>
      <c r="AN236" s="906"/>
      <c r="AO236" s="386"/>
      <c r="AP236"/>
    </row>
    <row r="237" spans="2:42">
      <c r="B237" s="48">
        <v>44</v>
      </c>
      <c r="C237" s="58"/>
      <c r="D237" s="33"/>
      <c r="E237" s="32"/>
      <c r="F237" s="9"/>
      <c r="G237" s="10"/>
      <c r="H237" s="9"/>
      <c r="I237" s="10"/>
      <c r="J237" s="312"/>
      <c r="K237" s="60"/>
      <c r="L237" s="185"/>
      <c r="M237" s="68"/>
      <c r="N237" s="68"/>
      <c r="O237" s="186"/>
      <c r="P237" s="186"/>
      <c r="Q237" s="68"/>
      <c r="R237" s="60"/>
      <c r="S237" s="186"/>
      <c r="T237" s="60"/>
      <c r="U237" s="186"/>
      <c r="V237" s="68"/>
      <c r="W237" s="187"/>
      <c r="X237" s="172"/>
      <c r="Y237" s="172"/>
      <c r="Z237" s="38"/>
      <c r="AA237" s="39"/>
      <c r="AB237" s="39"/>
      <c r="AC237" s="38"/>
      <c r="AD237" s="9"/>
      <c r="AE237" s="32"/>
      <c r="AF237" s="32"/>
      <c r="AG237" s="32"/>
      <c r="AH237" s="32"/>
      <c r="AI237" s="168"/>
      <c r="AJ237" s="904"/>
      <c r="AK237" s="905"/>
      <c r="AL237" s="905"/>
      <c r="AM237" s="905"/>
      <c r="AN237" s="906"/>
      <c r="AO237" s="386"/>
      <c r="AP237"/>
    </row>
    <row r="238" spans="2:42">
      <c r="B238" s="48">
        <v>45</v>
      </c>
      <c r="C238" s="58"/>
      <c r="D238" s="33"/>
      <c r="E238" s="32"/>
      <c r="F238" s="9"/>
      <c r="G238" s="10"/>
      <c r="H238" s="10"/>
      <c r="I238" s="10"/>
      <c r="J238" s="312"/>
      <c r="K238" s="60"/>
      <c r="L238" s="185"/>
      <c r="M238" s="68"/>
      <c r="N238" s="68"/>
      <c r="O238" s="186"/>
      <c r="P238" s="186"/>
      <c r="Q238" s="68"/>
      <c r="R238" s="60"/>
      <c r="S238" s="186"/>
      <c r="T238" s="60"/>
      <c r="U238" s="186"/>
      <c r="V238" s="68"/>
      <c r="W238" s="187"/>
      <c r="X238" s="187"/>
      <c r="Y238" s="187"/>
      <c r="Z238" s="63"/>
      <c r="AA238" s="39"/>
      <c r="AB238" s="39"/>
      <c r="AC238" s="38"/>
      <c r="AD238" s="9"/>
      <c r="AE238" s="32"/>
      <c r="AF238" s="32"/>
      <c r="AG238" s="32"/>
      <c r="AH238" s="40"/>
      <c r="AI238" s="168"/>
      <c r="AJ238" s="904"/>
      <c r="AK238" s="905"/>
      <c r="AL238" s="905"/>
      <c r="AM238" s="905"/>
      <c r="AN238" s="906"/>
      <c r="AO238" s="386"/>
      <c r="AP238"/>
    </row>
    <row r="239" spans="2:42">
      <c r="B239" s="48">
        <v>46</v>
      </c>
      <c r="C239" s="58"/>
      <c r="D239" s="33"/>
      <c r="E239" s="32"/>
      <c r="F239" s="9"/>
      <c r="G239" s="10"/>
      <c r="H239" s="10"/>
      <c r="I239" s="10"/>
      <c r="J239" s="312"/>
      <c r="K239" s="60"/>
      <c r="L239" s="185"/>
      <c r="M239" s="68"/>
      <c r="N239" s="68"/>
      <c r="O239" s="186"/>
      <c r="P239" s="186"/>
      <c r="Q239" s="68"/>
      <c r="R239" s="60"/>
      <c r="S239" s="186"/>
      <c r="T239" s="60"/>
      <c r="U239" s="186"/>
      <c r="V239" s="68"/>
      <c r="W239" s="187"/>
      <c r="X239" s="187"/>
      <c r="Y239" s="187"/>
      <c r="Z239" s="63"/>
      <c r="AA239" s="39"/>
      <c r="AB239" s="39"/>
      <c r="AC239" s="38"/>
      <c r="AD239" s="9"/>
      <c r="AE239" s="32"/>
      <c r="AF239" s="32"/>
      <c r="AG239" s="32"/>
      <c r="AH239" s="40"/>
      <c r="AI239" s="168"/>
      <c r="AJ239" s="904"/>
      <c r="AK239" s="905"/>
      <c r="AL239" s="905"/>
      <c r="AM239" s="905"/>
      <c r="AN239" s="906"/>
      <c r="AO239" s="386"/>
      <c r="AP239"/>
    </row>
    <row r="240" spans="2:42">
      <c r="B240" s="48">
        <v>47</v>
      </c>
      <c r="C240" s="58"/>
      <c r="D240" s="59"/>
      <c r="E240" s="58"/>
      <c r="F240" s="60"/>
      <c r="G240" s="61"/>
      <c r="H240" s="60"/>
      <c r="I240" s="61"/>
      <c r="J240" s="463"/>
      <c r="K240" s="60"/>
      <c r="L240" s="185"/>
      <c r="M240" s="68"/>
      <c r="N240" s="68"/>
      <c r="O240" s="186"/>
      <c r="P240" s="186"/>
      <c r="Q240" s="68"/>
      <c r="R240" s="60"/>
      <c r="S240" s="186"/>
      <c r="T240" s="60"/>
      <c r="U240" s="186"/>
      <c r="V240" s="68"/>
      <c r="W240" s="187"/>
      <c r="X240" s="187"/>
      <c r="Y240" s="187"/>
      <c r="Z240" s="63"/>
      <c r="AA240" s="64"/>
      <c r="AB240" s="64"/>
      <c r="AC240" s="63"/>
      <c r="AD240" s="60"/>
      <c r="AE240" s="58"/>
      <c r="AF240" s="58"/>
      <c r="AG240" s="58"/>
      <c r="AH240" s="58"/>
      <c r="AI240" s="204"/>
      <c r="AJ240" s="904"/>
      <c r="AK240" s="905"/>
      <c r="AL240" s="905"/>
      <c r="AM240" s="905"/>
      <c r="AN240" s="906"/>
      <c r="AO240" s="386"/>
      <c r="AP240"/>
    </row>
    <row r="241" spans="2:42">
      <c r="B241" s="48">
        <v>48</v>
      </c>
      <c r="C241" s="58"/>
      <c r="D241" s="59"/>
      <c r="E241" s="58"/>
      <c r="F241" s="60"/>
      <c r="G241" s="61"/>
      <c r="H241" s="60"/>
      <c r="I241" s="61"/>
      <c r="J241" s="463"/>
      <c r="K241" s="60"/>
      <c r="L241" s="185"/>
      <c r="M241" s="68"/>
      <c r="N241" s="68"/>
      <c r="O241" s="186"/>
      <c r="P241" s="186"/>
      <c r="Q241" s="68"/>
      <c r="R241" s="60"/>
      <c r="S241" s="186"/>
      <c r="T241" s="60"/>
      <c r="U241" s="186"/>
      <c r="V241" s="68"/>
      <c r="W241" s="187"/>
      <c r="X241" s="187"/>
      <c r="Y241" s="187"/>
      <c r="Z241" s="63"/>
      <c r="AA241" s="64"/>
      <c r="AB241" s="64"/>
      <c r="AC241" s="63"/>
      <c r="AD241" s="60"/>
      <c r="AE241" s="58"/>
      <c r="AF241" s="58"/>
      <c r="AG241" s="58"/>
      <c r="AH241" s="58"/>
      <c r="AI241" s="204"/>
      <c r="AJ241" s="904"/>
      <c r="AK241" s="905"/>
      <c r="AL241" s="905"/>
      <c r="AM241" s="905"/>
      <c r="AN241" s="906"/>
      <c r="AO241" s="386"/>
      <c r="AP241"/>
    </row>
    <row r="242" spans="2:42">
      <c r="B242" s="48">
        <v>49</v>
      </c>
      <c r="C242" s="58"/>
      <c r="D242" s="59"/>
      <c r="E242" s="58"/>
      <c r="F242" s="60"/>
      <c r="G242" s="61"/>
      <c r="H242" s="60"/>
      <c r="I242" s="61"/>
      <c r="J242" s="463"/>
      <c r="K242" s="60"/>
      <c r="L242" s="185"/>
      <c r="M242" s="68"/>
      <c r="N242" s="68"/>
      <c r="O242" s="186"/>
      <c r="P242" s="186"/>
      <c r="Q242" s="68"/>
      <c r="R242" s="60"/>
      <c r="S242" s="186"/>
      <c r="T242" s="60"/>
      <c r="U242" s="186"/>
      <c r="V242" s="68"/>
      <c r="W242" s="187"/>
      <c r="X242" s="187"/>
      <c r="Y242" s="187"/>
      <c r="Z242" s="63"/>
      <c r="AA242" s="64"/>
      <c r="AB242" s="64"/>
      <c r="AC242" s="63"/>
      <c r="AD242" s="60"/>
      <c r="AE242" s="58"/>
      <c r="AF242" s="58"/>
      <c r="AG242" s="58"/>
      <c r="AH242" s="58"/>
      <c r="AI242" s="204"/>
      <c r="AJ242" s="904"/>
      <c r="AK242" s="905"/>
      <c r="AL242" s="905"/>
      <c r="AM242" s="905"/>
      <c r="AN242" s="906"/>
      <c r="AO242" s="386"/>
      <c r="AP242"/>
    </row>
    <row r="243" spans="2:42">
      <c r="B243" s="48">
        <v>50</v>
      </c>
      <c r="C243" s="58"/>
      <c r="D243" s="59"/>
      <c r="E243" s="58"/>
      <c r="F243" s="60"/>
      <c r="G243" s="61"/>
      <c r="H243" s="61"/>
      <c r="I243" s="61"/>
      <c r="J243" s="463"/>
      <c r="K243" s="60"/>
      <c r="L243" s="67"/>
      <c r="M243" s="68"/>
      <c r="N243" s="68"/>
      <c r="O243" s="69"/>
      <c r="P243" s="69"/>
      <c r="Q243" s="68"/>
      <c r="R243" s="60"/>
      <c r="S243" s="69"/>
      <c r="T243" s="60"/>
      <c r="U243" s="69"/>
      <c r="V243" s="68"/>
      <c r="W243" s="62"/>
      <c r="X243" s="62"/>
      <c r="Y243" s="62"/>
      <c r="Z243" s="63"/>
      <c r="AA243" s="64"/>
      <c r="AB243" s="64"/>
      <c r="AC243" s="63"/>
      <c r="AD243" s="60"/>
      <c r="AE243" s="58"/>
      <c r="AF243" s="58"/>
      <c r="AG243" s="58"/>
      <c r="AH243" s="65"/>
      <c r="AI243" s="204"/>
      <c r="AJ243" s="904"/>
      <c r="AK243" s="905"/>
      <c r="AL243" s="905"/>
      <c r="AM243" s="905"/>
      <c r="AN243" s="906"/>
      <c r="AO243" s="386"/>
      <c r="AP243"/>
    </row>
    <row r="244" spans="2:42">
      <c r="B244" s="48">
        <v>51</v>
      </c>
      <c r="C244" s="58"/>
      <c r="D244" s="59"/>
      <c r="E244" s="58"/>
      <c r="F244" s="60"/>
      <c r="G244" s="61"/>
      <c r="H244" s="61"/>
      <c r="I244" s="61"/>
      <c r="J244" s="463"/>
      <c r="K244" s="60"/>
      <c r="L244" s="67"/>
      <c r="M244" s="68"/>
      <c r="N244" s="68"/>
      <c r="O244" s="69"/>
      <c r="P244" s="69"/>
      <c r="Q244" s="68"/>
      <c r="R244" s="60"/>
      <c r="S244" s="69"/>
      <c r="T244" s="60"/>
      <c r="U244" s="69"/>
      <c r="V244" s="68"/>
      <c r="W244" s="62"/>
      <c r="X244" s="62"/>
      <c r="Y244" s="62"/>
      <c r="Z244" s="63"/>
      <c r="AA244" s="64"/>
      <c r="AB244" s="64"/>
      <c r="AC244" s="63"/>
      <c r="AD244" s="60"/>
      <c r="AE244" s="58"/>
      <c r="AF244" s="58"/>
      <c r="AG244" s="58"/>
      <c r="AH244" s="65"/>
      <c r="AI244" s="204"/>
      <c r="AJ244" s="904"/>
      <c r="AK244" s="905"/>
      <c r="AL244" s="905"/>
      <c r="AM244" s="905"/>
      <c r="AN244" s="906"/>
      <c r="AO244" s="386"/>
      <c r="AP244"/>
    </row>
    <row r="245" spans="2:42">
      <c r="B245" s="48">
        <v>52</v>
      </c>
      <c r="C245" s="58"/>
      <c r="D245" s="59"/>
      <c r="E245" s="58"/>
      <c r="F245" s="60"/>
      <c r="G245" s="61"/>
      <c r="H245" s="61"/>
      <c r="I245" s="61"/>
      <c r="J245" s="463"/>
      <c r="K245" s="60"/>
      <c r="L245" s="67"/>
      <c r="M245" s="68"/>
      <c r="N245" s="68"/>
      <c r="O245" s="69"/>
      <c r="P245" s="68"/>
      <c r="Q245" s="68"/>
      <c r="R245" s="60"/>
      <c r="S245" s="68"/>
      <c r="T245" s="60"/>
      <c r="U245" s="68"/>
      <c r="V245" s="68"/>
      <c r="W245" s="62"/>
      <c r="X245" s="62"/>
      <c r="Y245" s="62"/>
      <c r="Z245" s="63"/>
      <c r="AA245" s="64"/>
      <c r="AB245" s="64"/>
      <c r="AC245" s="63"/>
      <c r="AD245" s="60"/>
      <c r="AE245" s="58"/>
      <c r="AF245" s="58"/>
      <c r="AG245" s="58"/>
      <c r="AH245" s="65"/>
      <c r="AI245" s="204"/>
      <c r="AJ245" s="904"/>
      <c r="AK245" s="905"/>
      <c r="AL245" s="905"/>
      <c r="AM245" s="905"/>
      <c r="AN245" s="906"/>
      <c r="AO245" s="386"/>
      <c r="AP245"/>
    </row>
    <row r="246" spans="2:42">
      <c r="B246" s="48">
        <v>53</v>
      </c>
      <c r="C246" s="58"/>
      <c r="D246" s="59"/>
      <c r="E246" s="58"/>
      <c r="F246" s="60"/>
      <c r="G246" s="61"/>
      <c r="H246" s="60"/>
      <c r="I246" s="61"/>
      <c r="J246" s="463"/>
      <c r="K246" s="60"/>
      <c r="L246" s="185"/>
      <c r="M246" s="68"/>
      <c r="N246" s="68"/>
      <c r="O246" s="186"/>
      <c r="P246" s="186"/>
      <c r="Q246" s="68"/>
      <c r="R246" s="60"/>
      <c r="S246" s="186"/>
      <c r="T246" s="60"/>
      <c r="U246" s="186"/>
      <c r="V246" s="68"/>
      <c r="W246" s="187"/>
      <c r="X246" s="187"/>
      <c r="Y246" s="187"/>
      <c r="Z246" s="63"/>
      <c r="AA246" s="64"/>
      <c r="AB246" s="64"/>
      <c r="AC246" s="63"/>
      <c r="AD246" s="60"/>
      <c r="AE246" s="58"/>
      <c r="AF246" s="58"/>
      <c r="AG246" s="58"/>
      <c r="AH246" s="58"/>
      <c r="AI246" s="204"/>
      <c r="AJ246" s="904"/>
      <c r="AK246" s="905"/>
      <c r="AL246" s="905"/>
      <c r="AM246" s="905"/>
      <c r="AN246" s="906"/>
      <c r="AO246" s="386"/>
      <c r="AP246"/>
    </row>
    <row r="247" spans="2:42">
      <c r="B247" s="48">
        <v>54</v>
      </c>
      <c r="C247" s="58"/>
      <c r="D247" s="59"/>
      <c r="E247" s="58"/>
      <c r="F247" s="60"/>
      <c r="G247" s="61"/>
      <c r="H247" s="61"/>
      <c r="I247" s="61"/>
      <c r="J247" s="463"/>
      <c r="K247" s="60"/>
      <c r="L247" s="67"/>
      <c r="M247" s="68"/>
      <c r="N247" s="68"/>
      <c r="O247" s="69"/>
      <c r="P247" s="69"/>
      <c r="Q247" s="68"/>
      <c r="R247" s="60"/>
      <c r="S247" s="69"/>
      <c r="T247" s="60"/>
      <c r="U247" s="69"/>
      <c r="V247" s="68"/>
      <c r="W247" s="62"/>
      <c r="X247" s="62"/>
      <c r="Y247" s="62"/>
      <c r="Z247" s="63"/>
      <c r="AA247" s="64"/>
      <c r="AB247" s="64"/>
      <c r="AC247" s="63"/>
      <c r="AD247" s="60"/>
      <c r="AE247" s="58"/>
      <c r="AF247" s="58"/>
      <c r="AG247" s="58"/>
      <c r="AH247" s="65"/>
      <c r="AI247" s="204"/>
      <c r="AJ247" s="904"/>
      <c r="AK247" s="905"/>
      <c r="AL247" s="905"/>
      <c r="AM247" s="905"/>
      <c r="AN247" s="906"/>
      <c r="AO247" s="386"/>
      <c r="AP247"/>
    </row>
    <row r="248" spans="2:42">
      <c r="B248" s="48">
        <v>55</v>
      </c>
      <c r="C248" s="58"/>
      <c r="D248" s="59"/>
      <c r="E248" s="58"/>
      <c r="F248" s="60"/>
      <c r="G248" s="61"/>
      <c r="H248" s="60"/>
      <c r="I248" s="61"/>
      <c r="J248" s="463"/>
      <c r="K248" s="60"/>
      <c r="L248" s="67"/>
      <c r="M248" s="68"/>
      <c r="N248" s="68"/>
      <c r="O248" s="69"/>
      <c r="P248" s="69"/>
      <c r="Q248" s="68"/>
      <c r="R248" s="60"/>
      <c r="S248" s="69"/>
      <c r="T248" s="60"/>
      <c r="U248" s="69"/>
      <c r="V248" s="68"/>
      <c r="W248" s="62"/>
      <c r="X248" s="62"/>
      <c r="Y248" s="62"/>
      <c r="Z248" s="63"/>
      <c r="AA248" s="64"/>
      <c r="AB248" s="64"/>
      <c r="AC248" s="63"/>
      <c r="AD248" s="60"/>
      <c r="AE248" s="58"/>
      <c r="AF248" s="58"/>
      <c r="AG248" s="58"/>
      <c r="AH248" s="58"/>
      <c r="AI248" s="204"/>
      <c r="AJ248" s="904"/>
      <c r="AK248" s="905"/>
      <c r="AL248" s="905"/>
      <c r="AM248" s="905"/>
      <c r="AN248" s="906"/>
      <c r="AO248" s="386"/>
      <c r="AP248"/>
    </row>
    <row r="249" spans="2:42">
      <c r="B249" s="48">
        <v>56</v>
      </c>
      <c r="C249" s="58"/>
      <c r="D249" s="59"/>
      <c r="E249" s="58"/>
      <c r="F249" s="60"/>
      <c r="G249" s="61"/>
      <c r="H249" s="61"/>
      <c r="I249" s="61"/>
      <c r="J249" s="312"/>
      <c r="K249" s="9"/>
      <c r="L249" s="34"/>
      <c r="M249" s="35"/>
      <c r="N249" s="35"/>
      <c r="O249" s="36"/>
      <c r="P249" s="36"/>
      <c r="Q249" s="35"/>
      <c r="R249" s="9"/>
      <c r="S249" s="36"/>
      <c r="T249" s="9"/>
      <c r="U249" s="36"/>
      <c r="V249" s="35"/>
      <c r="W249" s="37"/>
      <c r="X249" s="37"/>
      <c r="Y249" s="37"/>
      <c r="Z249" s="63"/>
      <c r="AA249" s="64"/>
      <c r="AB249" s="64"/>
      <c r="AC249" s="63"/>
      <c r="AD249" s="60"/>
      <c r="AE249" s="58"/>
      <c r="AF249" s="58"/>
      <c r="AG249" s="58"/>
      <c r="AH249" s="65"/>
      <c r="AI249" s="66"/>
      <c r="AJ249" s="904"/>
      <c r="AK249" s="905"/>
      <c r="AL249" s="905"/>
      <c r="AM249" s="905"/>
      <c r="AN249" s="906"/>
      <c r="AO249" s="386"/>
      <c r="AP249"/>
    </row>
    <row r="250" spans="2:42">
      <c r="B250" s="48">
        <v>57</v>
      </c>
      <c r="C250" s="58"/>
      <c r="D250" s="59"/>
      <c r="E250" s="58"/>
      <c r="F250" s="60"/>
      <c r="G250" s="61"/>
      <c r="H250" s="61"/>
      <c r="I250" s="61"/>
      <c r="J250" s="463"/>
      <c r="K250" s="60"/>
      <c r="L250" s="67"/>
      <c r="M250" s="68"/>
      <c r="N250" s="68"/>
      <c r="O250" s="69"/>
      <c r="P250" s="69"/>
      <c r="Q250" s="68"/>
      <c r="R250" s="60"/>
      <c r="S250" s="69"/>
      <c r="T250" s="60"/>
      <c r="U250" s="69"/>
      <c r="V250" s="68"/>
      <c r="W250" s="62"/>
      <c r="X250" s="62"/>
      <c r="Y250" s="62"/>
      <c r="Z250" s="63"/>
      <c r="AA250" s="64"/>
      <c r="AB250" s="64"/>
      <c r="AC250" s="63"/>
      <c r="AD250" s="60"/>
      <c r="AE250" s="58"/>
      <c r="AF250" s="58"/>
      <c r="AG250" s="58"/>
      <c r="AH250" s="65"/>
      <c r="AI250" s="66"/>
      <c r="AJ250" s="904"/>
      <c r="AK250" s="905"/>
      <c r="AL250" s="905"/>
      <c r="AM250" s="905"/>
      <c r="AN250" s="906"/>
      <c r="AO250" s="386"/>
      <c r="AP250"/>
    </row>
    <row r="251" spans="2:42">
      <c r="B251" s="48">
        <v>58</v>
      </c>
      <c r="C251" s="58"/>
      <c r="D251" s="59"/>
      <c r="E251" s="58"/>
      <c r="F251" s="60"/>
      <c r="G251" s="61"/>
      <c r="H251" s="60"/>
      <c r="I251" s="61"/>
      <c r="J251" s="463"/>
      <c r="K251" s="60"/>
      <c r="L251" s="67"/>
      <c r="M251" s="68"/>
      <c r="N251" s="68"/>
      <c r="O251" s="69"/>
      <c r="P251" s="69"/>
      <c r="Q251" s="68"/>
      <c r="R251" s="60"/>
      <c r="S251" s="69"/>
      <c r="T251" s="60"/>
      <c r="U251" s="69"/>
      <c r="V251" s="68"/>
      <c r="W251" s="62"/>
      <c r="X251" s="62"/>
      <c r="Y251" s="62"/>
      <c r="Z251" s="63"/>
      <c r="AA251" s="64"/>
      <c r="AB251" s="64"/>
      <c r="AC251" s="63"/>
      <c r="AD251" s="60"/>
      <c r="AE251" s="58"/>
      <c r="AF251" s="58"/>
      <c r="AG251" s="58"/>
      <c r="AH251" s="65"/>
      <c r="AI251" s="66"/>
      <c r="AJ251" s="904"/>
      <c r="AK251" s="905"/>
      <c r="AL251" s="905"/>
      <c r="AM251" s="905"/>
      <c r="AN251" s="906"/>
      <c r="AO251" s="386"/>
      <c r="AP251"/>
    </row>
    <row r="252" spans="2:42">
      <c r="B252" s="48">
        <v>59</v>
      </c>
      <c r="C252" s="58"/>
      <c r="D252" s="59"/>
      <c r="E252" s="58"/>
      <c r="F252" s="60"/>
      <c r="G252" s="61"/>
      <c r="H252" s="61"/>
      <c r="I252" s="61"/>
      <c r="J252" s="463"/>
      <c r="K252" s="60"/>
      <c r="L252" s="67"/>
      <c r="M252" s="68"/>
      <c r="N252" s="68"/>
      <c r="O252" s="69"/>
      <c r="P252" s="69"/>
      <c r="Q252" s="68"/>
      <c r="R252" s="60"/>
      <c r="S252" s="69"/>
      <c r="T252" s="60"/>
      <c r="U252" s="69"/>
      <c r="V252" s="68"/>
      <c r="W252" s="62"/>
      <c r="X252" s="62"/>
      <c r="Y252" s="62"/>
      <c r="Z252" s="63"/>
      <c r="AA252" s="64"/>
      <c r="AB252" s="64"/>
      <c r="AC252" s="63"/>
      <c r="AD252" s="60"/>
      <c r="AE252" s="58"/>
      <c r="AF252" s="58"/>
      <c r="AG252" s="58"/>
      <c r="AH252" s="65"/>
      <c r="AI252" s="66"/>
      <c r="AJ252" s="904"/>
      <c r="AK252" s="905"/>
      <c r="AL252" s="905"/>
      <c r="AM252" s="905"/>
      <c r="AN252" s="906"/>
      <c r="AO252" s="386"/>
      <c r="AP252"/>
    </row>
    <row r="253" spans="2:42">
      <c r="B253" s="48">
        <v>60</v>
      </c>
      <c r="C253" s="58"/>
      <c r="D253" s="59"/>
      <c r="E253" s="58"/>
      <c r="F253" s="60"/>
      <c r="G253" s="61"/>
      <c r="H253" s="61"/>
      <c r="I253" s="61"/>
      <c r="J253" s="463"/>
      <c r="K253" s="60"/>
      <c r="L253" s="67"/>
      <c r="M253" s="68"/>
      <c r="N253" s="68"/>
      <c r="O253" s="69"/>
      <c r="P253" s="69"/>
      <c r="Q253" s="68"/>
      <c r="R253" s="60"/>
      <c r="S253" s="69"/>
      <c r="T253" s="60"/>
      <c r="U253" s="69"/>
      <c r="V253" s="68"/>
      <c r="W253" s="62"/>
      <c r="X253" s="62"/>
      <c r="Y253" s="62"/>
      <c r="Z253" s="63"/>
      <c r="AA253" s="64"/>
      <c r="AB253" s="64"/>
      <c r="AC253" s="63"/>
      <c r="AD253" s="60"/>
      <c r="AE253" s="58"/>
      <c r="AF253" s="58"/>
      <c r="AG253" s="58"/>
      <c r="AH253" s="65"/>
      <c r="AI253" s="66"/>
      <c r="AJ253" s="904"/>
      <c r="AK253" s="905"/>
      <c r="AL253" s="905"/>
      <c r="AM253" s="905"/>
      <c r="AN253" s="906"/>
      <c r="AO253" s="386"/>
      <c r="AP253"/>
    </row>
    <row r="254" spans="2:42">
      <c r="B254" s="48">
        <v>61</v>
      </c>
      <c r="C254" s="58"/>
      <c r="D254" s="59"/>
      <c r="E254" s="58"/>
      <c r="F254" s="60"/>
      <c r="G254" s="61"/>
      <c r="H254" s="60"/>
      <c r="I254" s="61"/>
      <c r="J254" s="463"/>
      <c r="K254" s="60"/>
      <c r="L254" s="67"/>
      <c r="M254" s="68"/>
      <c r="N254" s="68"/>
      <c r="O254" s="69"/>
      <c r="P254" s="69"/>
      <c r="Q254" s="68"/>
      <c r="R254" s="60"/>
      <c r="S254" s="69"/>
      <c r="T254" s="60"/>
      <c r="U254" s="69"/>
      <c r="V254" s="68"/>
      <c r="W254" s="62"/>
      <c r="X254" s="62"/>
      <c r="Y254" s="62"/>
      <c r="Z254" s="63"/>
      <c r="AA254" s="64"/>
      <c r="AB254" s="64"/>
      <c r="AC254" s="63"/>
      <c r="AD254" s="60"/>
      <c r="AE254" s="58"/>
      <c r="AF254" s="58"/>
      <c r="AG254" s="58"/>
      <c r="AH254" s="65"/>
      <c r="AI254" s="66"/>
      <c r="AJ254" s="904"/>
      <c r="AK254" s="905"/>
      <c r="AL254" s="905"/>
      <c r="AM254" s="905"/>
      <c r="AN254" s="906"/>
      <c r="AO254" s="386"/>
      <c r="AP254"/>
    </row>
    <row r="255" spans="2:42">
      <c r="B255" s="48">
        <v>62</v>
      </c>
      <c r="C255" s="32"/>
      <c r="D255" s="33"/>
      <c r="E255" s="32"/>
      <c r="F255" s="9"/>
      <c r="G255" s="10"/>
      <c r="H255" s="9"/>
      <c r="I255" s="10"/>
      <c r="J255" s="312"/>
      <c r="K255" s="9"/>
      <c r="L255" s="34"/>
      <c r="M255" s="35"/>
      <c r="N255" s="35"/>
      <c r="O255" s="36"/>
      <c r="P255" s="36"/>
      <c r="Q255" s="35"/>
      <c r="R255" s="9"/>
      <c r="S255" s="36"/>
      <c r="T255" s="9"/>
      <c r="U255" s="36"/>
      <c r="V255" s="35"/>
      <c r="W255" s="37"/>
      <c r="X255" s="37"/>
      <c r="Y255" s="37"/>
      <c r="Z255" s="38"/>
      <c r="AA255" s="39"/>
      <c r="AB255" s="39"/>
      <c r="AC255" s="38"/>
      <c r="AD255" s="9"/>
      <c r="AE255" s="32"/>
      <c r="AF255" s="32"/>
      <c r="AG255" s="32"/>
      <c r="AH255" s="40"/>
      <c r="AI255" s="41"/>
      <c r="AJ255" s="904"/>
      <c r="AK255" s="905"/>
      <c r="AL255" s="905"/>
      <c r="AM255" s="905"/>
      <c r="AN255" s="906"/>
      <c r="AO255" s="386"/>
      <c r="AP255"/>
    </row>
    <row r="256" spans="2:42">
      <c r="B256" s="48">
        <v>63</v>
      </c>
      <c r="C256" s="32"/>
      <c r="D256" s="33"/>
      <c r="E256" s="32"/>
      <c r="F256" s="9"/>
      <c r="G256" s="10"/>
      <c r="H256" s="9"/>
      <c r="I256" s="10"/>
      <c r="J256" s="312"/>
      <c r="K256" s="9"/>
      <c r="L256" s="34"/>
      <c r="M256" s="35"/>
      <c r="N256" s="35"/>
      <c r="O256" s="36"/>
      <c r="P256" s="36"/>
      <c r="Q256" s="35"/>
      <c r="R256" s="9"/>
      <c r="S256" s="36"/>
      <c r="T256" s="9"/>
      <c r="U256" s="36"/>
      <c r="V256" s="35"/>
      <c r="W256" s="37"/>
      <c r="X256" s="37"/>
      <c r="Y256" s="37"/>
      <c r="Z256" s="38"/>
      <c r="AA256" s="39"/>
      <c r="AB256" s="39"/>
      <c r="AC256" s="38"/>
      <c r="AD256" s="9"/>
      <c r="AE256" s="32"/>
      <c r="AF256" s="32"/>
      <c r="AG256" s="32"/>
      <c r="AH256" s="40"/>
      <c r="AI256" s="41"/>
      <c r="AJ256" s="904"/>
      <c r="AK256" s="905"/>
      <c r="AL256" s="905"/>
      <c r="AM256" s="905"/>
      <c r="AN256" s="906"/>
      <c r="AO256" s="386"/>
      <c r="AP256"/>
    </row>
    <row r="257" spans="2:42">
      <c r="B257" s="48">
        <v>64</v>
      </c>
      <c r="C257" s="58"/>
      <c r="D257" s="59"/>
      <c r="E257" s="58"/>
      <c r="F257" s="60"/>
      <c r="G257" s="61"/>
      <c r="H257" s="60"/>
      <c r="I257" s="61"/>
      <c r="J257" s="312"/>
      <c r="K257" s="9"/>
      <c r="L257" s="34"/>
      <c r="M257" s="35"/>
      <c r="N257" s="35"/>
      <c r="O257" s="36"/>
      <c r="P257" s="36"/>
      <c r="Q257" s="35"/>
      <c r="R257" s="9"/>
      <c r="S257" s="36"/>
      <c r="T257" s="9"/>
      <c r="U257" s="36"/>
      <c r="V257" s="35"/>
      <c r="W257" s="37"/>
      <c r="X257" s="37"/>
      <c r="Y257" s="37"/>
      <c r="Z257" s="38"/>
      <c r="AA257" s="39"/>
      <c r="AB257" s="39"/>
      <c r="AC257" s="38"/>
      <c r="AD257" s="60"/>
      <c r="AE257" s="58"/>
      <c r="AF257" s="58"/>
      <c r="AG257" s="58"/>
      <c r="AH257" s="65"/>
      <c r="AI257" s="66"/>
      <c r="AJ257" s="904"/>
      <c r="AK257" s="905"/>
      <c r="AL257" s="905"/>
      <c r="AM257" s="905"/>
      <c r="AN257" s="906"/>
      <c r="AO257" s="386"/>
      <c r="AP257"/>
    </row>
    <row r="258" spans="2:42">
      <c r="B258" s="48">
        <v>65</v>
      </c>
      <c r="C258" s="32"/>
      <c r="D258" s="33"/>
      <c r="E258" s="32"/>
      <c r="F258" s="9"/>
      <c r="G258" s="10"/>
      <c r="H258" s="9"/>
      <c r="I258" s="10"/>
      <c r="J258" s="312"/>
      <c r="K258" s="9"/>
      <c r="L258" s="34"/>
      <c r="M258" s="35"/>
      <c r="N258" s="35"/>
      <c r="O258" s="36"/>
      <c r="P258" s="36"/>
      <c r="Q258" s="35"/>
      <c r="R258" s="9"/>
      <c r="S258" s="36"/>
      <c r="T258" s="9"/>
      <c r="U258" s="36"/>
      <c r="V258" s="35"/>
      <c r="W258" s="37"/>
      <c r="X258" s="37"/>
      <c r="Y258" s="37"/>
      <c r="Z258" s="38"/>
      <c r="AA258" s="39"/>
      <c r="AB258" s="39"/>
      <c r="AC258" s="38"/>
      <c r="AD258" s="9"/>
      <c r="AE258" s="32"/>
      <c r="AF258" s="32"/>
      <c r="AG258" s="32"/>
      <c r="AH258" s="40"/>
      <c r="AI258" s="41"/>
      <c r="AJ258" s="904"/>
      <c r="AK258" s="905"/>
      <c r="AL258" s="905"/>
      <c r="AM258" s="905"/>
      <c r="AN258" s="906"/>
      <c r="AO258" s="386"/>
      <c r="AP258"/>
    </row>
    <row r="259" spans="2:42">
      <c r="B259" s="48">
        <v>66</v>
      </c>
      <c r="C259" s="32"/>
      <c r="D259" s="33"/>
      <c r="E259" s="32"/>
      <c r="F259" s="9"/>
      <c r="G259" s="10"/>
      <c r="H259" s="9"/>
      <c r="I259" s="10"/>
      <c r="J259" s="312"/>
      <c r="K259" s="9"/>
      <c r="L259" s="34"/>
      <c r="M259" s="35"/>
      <c r="N259" s="35"/>
      <c r="O259" s="36"/>
      <c r="P259" s="36"/>
      <c r="Q259" s="35"/>
      <c r="R259" s="9"/>
      <c r="S259" s="36"/>
      <c r="T259" s="9"/>
      <c r="U259" s="36"/>
      <c r="V259" s="35"/>
      <c r="W259" s="37"/>
      <c r="X259" s="37"/>
      <c r="Y259" s="37"/>
      <c r="Z259" s="38"/>
      <c r="AA259" s="39"/>
      <c r="AB259" s="39"/>
      <c r="AC259" s="38"/>
      <c r="AD259" s="9"/>
      <c r="AE259" s="32"/>
      <c r="AF259" s="32"/>
      <c r="AG259" s="32"/>
      <c r="AH259" s="40"/>
      <c r="AI259" s="41"/>
      <c r="AJ259" s="904"/>
      <c r="AK259" s="905"/>
      <c r="AL259" s="905"/>
      <c r="AM259" s="905"/>
      <c r="AN259" s="906"/>
      <c r="AO259" s="386"/>
      <c r="AP259"/>
    </row>
    <row r="260" spans="2:42">
      <c r="B260" s="48">
        <v>67</v>
      </c>
      <c r="C260" s="32"/>
      <c r="D260" s="33"/>
      <c r="E260" s="32"/>
      <c r="F260" s="9"/>
      <c r="G260" s="10"/>
      <c r="H260" s="9"/>
      <c r="I260" s="10"/>
      <c r="J260" s="312"/>
      <c r="K260" s="9"/>
      <c r="L260" s="34"/>
      <c r="M260" s="35"/>
      <c r="N260" s="35"/>
      <c r="O260" s="36"/>
      <c r="P260" s="36"/>
      <c r="Q260" s="35"/>
      <c r="R260" s="9"/>
      <c r="S260" s="36"/>
      <c r="T260" s="9"/>
      <c r="U260" s="36"/>
      <c r="V260" s="35"/>
      <c r="W260" s="37"/>
      <c r="X260" s="37"/>
      <c r="Y260" s="37"/>
      <c r="Z260" s="38"/>
      <c r="AA260" s="39"/>
      <c r="AB260" s="39"/>
      <c r="AC260" s="38"/>
      <c r="AD260" s="9"/>
      <c r="AE260" s="32"/>
      <c r="AF260" s="32"/>
      <c r="AG260" s="32"/>
      <c r="AH260" s="40"/>
      <c r="AI260" s="41"/>
      <c r="AJ260" s="904"/>
      <c r="AK260" s="905"/>
      <c r="AL260" s="905"/>
      <c r="AM260" s="905"/>
      <c r="AN260" s="906"/>
      <c r="AO260" s="386"/>
      <c r="AP260"/>
    </row>
    <row r="261" spans="2:42">
      <c r="B261" s="48">
        <v>68</v>
      </c>
      <c r="C261" s="32"/>
      <c r="D261" s="33"/>
      <c r="E261" s="32"/>
      <c r="F261" s="9"/>
      <c r="G261" s="10"/>
      <c r="H261" s="9"/>
      <c r="I261" s="10"/>
      <c r="J261" s="312"/>
      <c r="K261" s="9"/>
      <c r="L261" s="34"/>
      <c r="M261" s="35"/>
      <c r="N261" s="35"/>
      <c r="O261" s="36"/>
      <c r="P261" s="36"/>
      <c r="Q261" s="35"/>
      <c r="R261" s="9"/>
      <c r="S261" s="36"/>
      <c r="T261" s="9"/>
      <c r="U261" s="36"/>
      <c r="V261" s="35"/>
      <c r="W261" s="37"/>
      <c r="X261" s="37"/>
      <c r="Y261" s="37"/>
      <c r="Z261" s="38"/>
      <c r="AA261" s="39"/>
      <c r="AB261" s="39"/>
      <c r="AC261" s="38"/>
      <c r="AD261" s="9"/>
      <c r="AE261" s="32"/>
      <c r="AF261" s="32"/>
      <c r="AG261" s="32"/>
      <c r="AH261" s="40"/>
      <c r="AI261" s="41"/>
      <c r="AJ261" s="904"/>
      <c r="AK261" s="905"/>
      <c r="AL261" s="905"/>
      <c r="AM261" s="905"/>
      <c r="AN261" s="906"/>
      <c r="AO261" s="386"/>
      <c r="AP261"/>
    </row>
    <row r="262" spans="2:42">
      <c r="B262" s="48">
        <v>69</v>
      </c>
      <c r="C262" s="32"/>
      <c r="D262" s="33"/>
      <c r="E262" s="32"/>
      <c r="F262" s="9"/>
      <c r="G262" s="10"/>
      <c r="H262" s="9"/>
      <c r="I262" s="10"/>
      <c r="J262" s="312"/>
      <c r="K262" s="9"/>
      <c r="L262" s="34"/>
      <c r="M262" s="35"/>
      <c r="N262" s="35"/>
      <c r="O262" s="36"/>
      <c r="P262" s="36"/>
      <c r="Q262" s="35"/>
      <c r="R262" s="9"/>
      <c r="S262" s="36"/>
      <c r="T262" s="9"/>
      <c r="U262" s="36"/>
      <c r="V262" s="36"/>
      <c r="W262" s="37"/>
      <c r="X262" s="37"/>
      <c r="Y262" s="37"/>
      <c r="Z262" s="38"/>
      <c r="AA262" s="39"/>
      <c r="AB262" s="39"/>
      <c r="AC262" s="38"/>
      <c r="AD262" s="9"/>
      <c r="AE262" s="32"/>
      <c r="AF262" s="32"/>
      <c r="AG262" s="32"/>
      <c r="AH262" s="40"/>
      <c r="AI262" s="41"/>
      <c r="AJ262" s="904"/>
      <c r="AK262" s="905"/>
      <c r="AL262" s="905"/>
      <c r="AM262" s="905"/>
      <c r="AN262" s="906"/>
      <c r="AO262" s="386"/>
      <c r="AP262"/>
    </row>
    <row r="263" spans="2:42">
      <c r="B263" s="48">
        <v>70</v>
      </c>
      <c r="C263" s="32"/>
      <c r="D263" s="33"/>
      <c r="E263" s="32"/>
      <c r="F263" s="9"/>
      <c r="G263" s="10"/>
      <c r="H263" s="9"/>
      <c r="I263" s="10"/>
      <c r="J263" s="312"/>
      <c r="K263" s="9"/>
      <c r="L263" s="34"/>
      <c r="M263" s="35"/>
      <c r="N263" s="35"/>
      <c r="O263" s="36"/>
      <c r="P263" s="36"/>
      <c r="Q263" s="35"/>
      <c r="R263" s="9"/>
      <c r="S263" s="36"/>
      <c r="T263" s="9"/>
      <c r="U263" s="36"/>
      <c r="V263" s="36"/>
      <c r="W263" s="37"/>
      <c r="X263" s="37"/>
      <c r="Y263" s="37"/>
      <c r="Z263" s="38"/>
      <c r="AA263" s="39"/>
      <c r="AB263" s="39"/>
      <c r="AC263" s="38"/>
      <c r="AD263" s="9"/>
      <c r="AE263" s="32"/>
      <c r="AF263" s="32"/>
      <c r="AG263" s="32"/>
      <c r="AH263" s="40"/>
      <c r="AI263" s="41"/>
      <c r="AJ263" s="904"/>
      <c r="AK263" s="905"/>
      <c r="AL263" s="905"/>
      <c r="AM263" s="905"/>
      <c r="AN263" s="906"/>
      <c r="AO263" s="386"/>
      <c r="AP263"/>
    </row>
    <row r="264" spans="2:42">
      <c r="B264" s="48">
        <v>71</v>
      </c>
      <c r="C264" s="32"/>
      <c r="D264" s="33"/>
      <c r="E264" s="32"/>
      <c r="F264" s="9"/>
      <c r="G264" s="10"/>
      <c r="H264" s="9"/>
      <c r="I264" s="10"/>
      <c r="J264" s="312"/>
      <c r="K264" s="9"/>
      <c r="L264" s="34"/>
      <c r="M264" s="35"/>
      <c r="N264" s="35"/>
      <c r="O264" s="36"/>
      <c r="P264" s="36"/>
      <c r="Q264" s="35"/>
      <c r="R264" s="9"/>
      <c r="S264" s="36"/>
      <c r="T264" s="9"/>
      <c r="U264" s="36"/>
      <c r="V264" s="36"/>
      <c r="W264" s="37"/>
      <c r="X264" s="37"/>
      <c r="Y264" s="37"/>
      <c r="Z264" s="38"/>
      <c r="AA264" s="39"/>
      <c r="AB264" s="39"/>
      <c r="AC264" s="38"/>
      <c r="AD264" s="9"/>
      <c r="AE264" s="32"/>
      <c r="AF264" s="32"/>
      <c r="AG264" s="32"/>
      <c r="AH264" s="40"/>
      <c r="AI264" s="41"/>
      <c r="AJ264" s="904"/>
      <c r="AK264" s="905"/>
      <c r="AL264" s="905"/>
      <c r="AM264" s="905"/>
      <c r="AN264" s="906"/>
      <c r="AO264" s="386"/>
      <c r="AP264"/>
    </row>
    <row r="265" spans="2:42">
      <c r="B265" s="48">
        <v>72</v>
      </c>
      <c r="C265" s="32"/>
      <c r="D265" s="33"/>
      <c r="E265" s="32"/>
      <c r="F265" s="9"/>
      <c r="G265" s="10"/>
      <c r="H265" s="9"/>
      <c r="I265" s="10"/>
      <c r="J265" s="312"/>
      <c r="K265" s="9"/>
      <c r="L265" s="34"/>
      <c r="M265" s="35"/>
      <c r="N265" s="35"/>
      <c r="O265" s="36"/>
      <c r="P265" s="36"/>
      <c r="Q265" s="35"/>
      <c r="R265" s="9"/>
      <c r="S265" s="36"/>
      <c r="T265" s="9"/>
      <c r="U265" s="36"/>
      <c r="V265" s="36"/>
      <c r="W265" s="37"/>
      <c r="X265" s="37"/>
      <c r="Y265" s="37"/>
      <c r="Z265" s="38"/>
      <c r="AA265" s="39"/>
      <c r="AB265" s="39"/>
      <c r="AC265" s="38"/>
      <c r="AD265" s="9"/>
      <c r="AE265" s="32"/>
      <c r="AF265" s="32"/>
      <c r="AG265" s="32"/>
      <c r="AH265" s="40"/>
      <c r="AI265" s="41"/>
      <c r="AJ265" s="904"/>
      <c r="AK265" s="905"/>
      <c r="AL265" s="905"/>
      <c r="AM265" s="905"/>
      <c r="AN265" s="906"/>
      <c r="AO265" s="386"/>
      <c r="AP265"/>
    </row>
    <row r="266" spans="2:42">
      <c r="B266" s="48">
        <v>73</v>
      </c>
      <c r="C266" s="32"/>
      <c r="D266" s="33"/>
      <c r="E266" s="32"/>
      <c r="F266" s="9"/>
      <c r="G266" s="10"/>
      <c r="H266" s="9"/>
      <c r="I266" s="10"/>
      <c r="J266" s="312"/>
      <c r="K266" s="9"/>
      <c r="L266" s="34"/>
      <c r="M266" s="35"/>
      <c r="N266" s="35"/>
      <c r="O266" s="36"/>
      <c r="P266" s="35"/>
      <c r="Q266" s="35"/>
      <c r="R266" s="9"/>
      <c r="S266" s="35"/>
      <c r="T266" s="9"/>
      <c r="U266" s="35"/>
      <c r="V266" s="35"/>
      <c r="W266" s="37"/>
      <c r="X266" s="37"/>
      <c r="Y266" s="37"/>
      <c r="Z266" s="38"/>
      <c r="AA266" s="39"/>
      <c r="AB266" s="39"/>
      <c r="AC266" s="38"/>
      <c r="AD266" s="9"/>
      <c r="AE266" s="32"/>
      <c r="AF266" s="32"/>
      <c r="AG266" s="32"/>
      <c r="AH266" s="40"/>
      <c r="AI266" s="41"/>
      <c r="AJ266" s="904"/>
      <c r="AK266" s="905"/>
      <c r="AL266" s="905"/>
      <c r="AM266" s="905"/>
      <c r="AN266" s="906"/>
      <c r="AO266" s="386"/>
      <c r="AP266"/>
    </row>
    <row r="267" spans="2:42">
      <c r="B267" s="48">
        <v>74</v>
      </c>
      <c r="C267" s="32"/>
      <c r="D267" s="33"/>
      <c r="E267" s="32"/>
      <c r="F267" s="9"/>
      <c r="G267" s="10"/>
      <c r="H267" s="9"/>
      <c r="I267" s="10"/>
      <c r="J267" s="312"/>
      <c r="K267" s="9"/>
      <c r="L267" s="34"/>
      <c r="M267" s="35"/>
      <c r="N267" s="35"/>
      <c r="O267" s="36"/>
      <c r="P267" s="35"/>
      <c r="Q267" s="35"/>
      <c r="R267" s="9"/>
      <c r="S267" s="35"/>
      <c r="T267" s="9"/>
      <c r="U267" s="35"/>
      <c r="V267" s="35"/>
      <c r="W267" s="37"/>
      <c r="X267" s="37"/>
      <c r="Y267" s="37"/>
      <c r="Z267" s="38"/>
      <c r="AA267" s="39"/>
      <c r="AB267" s="39"/>
      <c r="AC267" s="38"/>
      <c r="AD267" s="9"/>
      <c r="AE267" s="32"/>
      <c r="AF267" s="32"/>
      <c r="AG267" s="32"/>
      <c r="AH267" s="40"/>
      <c r="AI267" s="41"/>
      <c r="AJ267" s="904"/>
      <c r="AK267" s="905"/>
      <c r="AL267" s="905"/>
      <c r="AM267" s="905"/>
      <c r="AN267" s="906"/>
      <c r="AO267" s="386"/>
      <c r="AP267"/>
    </row>
    <row r="268" spans="2:42">
      <c r="B268" s="48">
        <v>75</v>
      </c>
      <c r="C268" s="32"/>
      <c r="D268" s="33"/>
      <c r="E268" s="32"/>
      <c r="F268" s="9"/>
      <c r="G268" s="10"/>
      <c r="H268" s="9"/>
      <c r="I268" s="10"/>
      <c r="J268" s="312"/>
      <c r="K268" s="9"/>
      <c r="L268" s="34"/>
      <c r="M268" s="35"/>
      <c r="N268" s="35"/>
      <c r="O268" s="36"/>
      <c r="P268" s="35"/>
      <c r="Q268" s="35"/>
      <c r="R268" s="9"/>
      <c r="S268" s="35"/>
      <c r="T268" s="9"/>
      <c r="U268" s="35"/>
      <c r="V268" s="35"/>
      <c r="W268" s="37"/>
      <c r="X268" s="37"/>
      <c r="Y268" s="37"/>
      <c r="Z268" s="38"/>
      <c r="AA268" s="39"/>
      <c r="AB268" s="39"/>
      <c r="AC268" s="38"/>
      <c r="AD268" s="9"/>
      <c r="AE268" s="32"/>
      <c r="AF268" s="32"/>
      <c r="AG268" s="32"/>
      <c r="AH268" s="40"/>
      <c r="AI268" s="41"/>
      <c r="AJ268" s="904"/>
      <c r="AK268" s="905"/>
      <c r="AL268" s="905"/>
      <c r="AM268" s="905"/>
      <c r="AN268" s="906"/>
      <c r="AO268" s="48"/>
      <c r="AP268"/>
    </row>
    <row r="269" spans="2:42">
      <c r="B269" s="48">
        <v>76</v>
      </c>
      <c r="C269" s="32"/>
      <c r="D269" s="33"/>
      <c r="E269" s="32"/>
      <c r="F269" s="9"/>
      <c r="G269" s="10"/>
      <c r="H269" s="9"/>
      <c r="I269" s="10"/>
      <c r="J269" s="312"/>
      <c r="K269" s="9"/>
      <c r="L269" s="34"/>
      <c r="M269" s="35"/>
      <c r="N269" s="35"/>
      <c r="O269" s="36"/>
      <c r="P269" s="35"/>
      <c r="Q269" s="35"/>
      <c r="R269" s="9"/>
      <c r="S269" s="35"/>
      <c r="T269" s="9"/>
      <c r="U269" s="35"/>
      <c r="V269" s="35"/>
      <c r="W269" s="37"/>
      <c r="X269" s="37"/>
      <c r="Y269" s="38"/>
      <c r="Z269" s="39"/>
      <c r="AA269" s="39"/>
      <c r="AB269" s="38"/>
      <c r="AC269" s="669"/>
      <c r="AD269" s="33"/>
      <c r="AE269" s="32"/>
      <c r="AF269" s="32"/>
      <c r="AG269" s="40"/>
      <c r="AH269" s="41"/>
      <c r="AI269" s="42"/>
      <c r="AJ269" s="904"/>
      <c r="AK269" s="905"/>
      <c r="AL269" s="905"/>
      <c r="AM269" s="905"/>
      <c r="AN269" s="906"/>
      <c r="AO269" s="48"/>
      <c r="AP269"/>
    </row>
    <row r="270" spans="2:42">
      <c r="B270" s="458"/>
      <c r="C270" s="459"/>
      <c r="D270" s="459"/>
      <c r="E270" s="459"/>
      <c r="F270" s="459"/>
      <c r="G270" s="459"/>
      <c r="H270" s="459"/>
      <c r="I270" s="459"/>
      <c r="J270" s="464"/>
      <c r="K270" s="459"/>
      <c r="L270" s="458"/>
      <c r="M270" s="459"/>
      <c r="N270" s="459"/>
      <c r="O270" s="459"/>
      <c r="P270" s="459"/>
      <c r="Q270" s="459"/>
      <c r="R270" s="459"/>
      <c r="S270" s="459"/>
      <c r="T270" s="459"/>
      <c r="U270" s="459"/>
      <c r="V270" s="460"/>
      <c r="W270" s="458"/>
      <c r="X270" s="459"/>
      <c r="Y270" s="459"/>
      <c r="Z270" s="459"/>
      <c r="AA270" s="459"/>
      <c r="AB270" s="459"/>
      <c r="AC270" s="459"/>
      <c r="AD270" s="459"/>
      <c r="AE270" s="459"/>
      <c r="AF270" s="459"/>
      <c r="AG270" s="459"/>
      <c r="AH270" s="460"/>
      <c r="AJ270" s="165"/>
      <c r="AK270" s="895" t="s">
        <v>161</v>
      </c>
      <c r="AL270" s="896"/>
      <c r="AM270" s="70" t="s">
        <v>162</v>
      </c>
      <c r="AP270"/>
    </row>
    <row r="271" spans="2:42">
      <c r="B271" s="233"/>
      <c r="C271" s="329"/>
      <c r="D271" s="329"/>
      <c r="E271" s="329"/>
      <c r="F271" s="329"/>
      <c r="G271" s="329"/>
      <c r="H271" s="329"/>
      <c r="I271" s="329"/>
      <c r="J271" s="332"/>
      <c r="K271" s="329"/>
      <c r="L271" s="233"/>
      <c r="M271" s="329"/>
      <c r="N271" s="329"/>
      <c r="O271" s="329"/>
      <c r="P271" s="329"/>
      <c r="Q271" s="329"/>
      <c r="R271" s="329"/>
      <c r="S271" s="329"/>
      <c r="T271" s="329"/>
      <c r="U271" s="329"/>
      <c r="V271" s="330"/>
      <c r="W271" s="233"/>
      <c r="X271" s="329"/>
      <c r="Y271" s="329"/>
      <c r="Z271" s="329"/>
      <c r="AA271" s="329"/>
      <c r="AB271" s="329"/>
      <c r="AC271" s="329"/>
      <c r="AD271" s="329"/>
      <c r="AE271" s="329"/>
      <c r="AF271" s="329"/>
      <c r="AG271" s="329"/>
      <c r="AH271" s="330"/>
      <c r="AJ271" s="889"/>
      <c r="AK271" s="892"/>
      <c r="AL271" s="892"/>
      <c r="AM271" s="892"/>
      <c r="AP271"/>
    </row>
    <row r="272" spans="2:42">
      <c r="B272" s="458"/>
      <c r="C272" s="459"/>
      <c r="D272" s="459"/>
      <c r="E272" s="459"/>
      <c r="F272" s="459"/>
      <c r="G272" s="459"/>
      <c r="H272" s="459"/>
      <c r="I272" s="459"/>
      <c r="J272" s="464"/>
      <c r="K272" s="459"/>
      <c r="L272" s="458"/>
      <c r="M272" s="459"/>
      <c r="N272" s="459"/>
      <c r="O272" s="459"/>
      <c r="P272" s="459"/>
      <c r="Q272" s="459"/>
      <c r="R272" s="459"/>
      <c r="S272" s="459"/>
      <c r="T272" s="459"/>
      <c r="U272" s="459"/>
      <c r="V272" s="460"/>
      <c r="W272" s="458"/>
      <c r="X272" s="459"/>
      <c r="Y272" s="459"/>
      <c r="Z272" s="459"/>
      <c r="AA272" s="459"/>
      <c r="AB272" s="459"/>
      <c r="AC272" s="459"/>
      <c r="AD272" s="459"/>
      <c r="AE272" s="459"/>
      <c r="AF272" s="459"/>
      <c r="AG272" s="459"/>
      <c r="AH272" s="460"/>
      <c r="AJ272" s="890"/>
      <c r="AK272" s="893"/>
      <c r="AL272" s="893"/>
      <c r="AM272" s="893"/>
      <c r="AP272"/>
    </row>
    <row r="273" spans="2:42">
      <c r="B273" s="233"/>
      <c r="C273" s="329"/>
      <c r="D273" s="329"/>
      <c r="E273" s="329"/>
      <c r="F273" s="329"/>
      <c r="G273" s="329"/>
      <c r="H273" s="329"/>
      <c r="I273" s="329"/>
      <c r="J273" s="332"/>
      <c r="K273" s="329"/>
      <c r="L273" s="233"/>
      <c r="M273" s="329"/>
      <c r="N273" s="329"/>
      <c r="O273" s="329"/>
      <c r="P273" s="329"/>
      <c r="Q273" s="329"/>
      <c r="R273" s="329"/>
      <c r="S273" s="329"/>
      <c r="T273" s="329"/>
      <c r="U273" s="329"/>
      <c r="V273" s="330"/>
      <c r="W273" s="233"/>
      <c r="X273" s="329"/>
      <c r="Y273" s="329"/>
      <c r="Z273" s="329"/>
      <c r="AA273" s="329"/>
      <c r="AB273" s="329"/>
      <c r="AC273" s="329"/>
      <c r="AD273" s="329"/>
      <c r="AE273" s="329"/>
      <c r="AF273" s="329"/>
      <c r="AG273" s="329"/>
      <c r="AH273" s="330"/>
      <c r="AJ273" s="891"/>
      <c r="AK273" s="894"/>
      <c r="AL273" s="894"/>
      <c r="AM273" s="893"/>
      <c r="AP273"/>
    </row>
    <row r="274" spans="2:42">
      <c r="B274" s="458"/>
      <c r="C274" s="459"/>
      <c r="D274" s="459"/>
      <c r="E274" s="459"/>
      <c r="F274" s="459"/>
      <c r="G274" s="459"/>
      <c r="H274" s="459"/>
      <c r="I274" s="459"/>
      <c r="J274" s="464"/>
      <c r="K274" s="459"/>
      <c r="L274" s="458"/>
      <c r="M274" s="459"/>
      <c r="N274" s="459"/>
      <c r="O274" s="459"/>
      <c r="P274" s="459"/>
      <c r="Q274" s="459"/>
      <c r="R274" s="459"/>
      <c r="S274" s="459"/>
      <c r="T274" s="459"/>
      <c r="U274" s="459"/>
      <c r="V274" s="460"/>
      <c r="W274" s="458"/>
      <c r="X274" s="459"/>
      <c r="Y274" s="459"/>
      <c r="Z274" s="459"/>
      <c r="AA274" s="459"/>
      <c r="AB274" s="459"/>
      <c r="AC274" s="459"/>
      <c r="AD274" s="459"/>
      <c r="AE274" s="459"/>
      <c r="AF274" s="459"/>
      <c r="AG274" s="459"/>
      <c r="AH274" s="460"/>
      <c r="AJ274" s="165"/>
      <c r="AK274" s="71" t="s">
        <v>424</v>
      </c>
      <c r="AL274" s="71" t="s">
        <v>424</v>
      </c>
      <c r="AM274" s="894"/>
      <c r="AP274"/>
    </row>
    <row r="275" spans="2:42">
      <c r="B275" s="233"/>
      <c r="C275" s="329"/>
      <c r="D275" s="329"/>
      <c r="E275" s="329"/>
      <c r="F275" s="329"/>
      <c r="G275" s="329"/>
      <c r="H275" s="329"/>
      <c r="I275" s="329"/>
      <c r="J275" s="332"/>
      <c r="K275" s="329"/>
      <c r="L275" s="233"/>
      <c r="M275" s="329"/>
      <c r="N275" s="329"/>
      <c r="O275" s="329"/>
      <c r="P275" s="329"/>
      <c r="Q275" s="329"/>
      <c r="R275" s="329"/>
      <c r="S275" s="329"/>
      <c r="T275" s="329"/>
      <c r="U275" s="329"/>
      <c r="V275" s="330"/>
      <c r="W275" s="233"/>
      <c r="X275" s="329"/>
      <c r="Y275" s="329"/>
      <c r="Z275" s="329"/>
      <c r="AA275" s="329"/>
      <c r="AB275" s="329"/>
      <c r="AC275" s="329"/>
      <c r="AD275" s="329"/>
      <c r="AE275" s="329"/>
      <c r="AF275" s="329"/>
      <c r="AG275" s="329"/>
      <c r="AH275" s="330"/>
      <c r="AJ275" s="889"/>
      <c r="AK275" s="892"/>
      <c r="AL275" s="892"/>
      <c r="AM275" s="70" t="s">
        <v>163</v>
      </c>
      <c r="AP275"/>
    </row>
    <row r="276" spans="2:42">
      <c r="B276" s="458"/>
      <c r="C276" s="459"/>
      <c r="D276" s="459"/>
      <c r="E276" s="459"/>
      <c r="F276" s="459"/>
      <c r="G276" s="459"/>
      <c r="H276" s="459"/>
      <c r="I276" s="459"/>
      <c r="J276" s="464"/>
      <c r="K276" s="459"/>
      <c r="L276" s="458"/>
      <c r="M276" s="459"/>
      <c r="N276" s="459"/>
      <c r="O276" s="459"/>
      <c r="P276" s="459"/>
      <c r="Q276" s="459"/>
      <c r="R276" s="459"/>
      <c r="S276" s="459"/>
      <c r="T276" s="459"/>
      <c r="U276" s="459"/>
      <c r="V276" s="460"/>
      <c r="W276" s="458"/>
      <c r="X276" s="459"/>
      <c r="Y276" s="459"/>
      <c r="Z276" s="459"/>
      <c r="AA276" s="459"/>
      <c r="AB276" s="459"/>
      <c r="AC276" s="459"/>
      <c r="AD276" s="459"/>
      <c r="AE276" s="459"/>
      <c r="AF276" s="459"/>
      <c r="AG276" s="459"/>
      <c r="AH276" s="460"/>
      <c r="AJ276" s="893"/>
      <c r="AK276" s="893"/>
      <c r="AL276" s="893"/>
      <c r="AM276" s="892"/>
      <c r="AP276"/>
    </row>
    <row r="277" spans="2:42">
      <c r="B277" s="233"/>
      <c r="C277" s="329"/>
      <c r="D277" s="329"/>
      <c r="E277" s="329"/>
      <c r="F277" s="329"/>
      <c r="G277" s="329"/>
      <c r="H277" s="329"/>
      <c r="I277" s="329"/>
      <c r="J277" s="332"/>
      <c r="K277" s="329"/>
      <c r="L277" s="233"/>
      <c r="M277" s="329"/>
      <c r="N277" s="329"/>
      <c r="O277" s="329"/>
      <c r="P277" s="329"/>
      <c r="Q277" s="329"/>
      <c r="R277" s="329"/>
      <c r="S277" s="329"/>
      <c r="T277" s="329"/>
      <c r="U277" s="329"/>
      <c r="V277" s="330"/>
      <c r="W277" s="233"/>
      <c r="X277" s="329"/>
      <c r="Y277" s="329"/>
      <c r="Z277" s="329"/>
      <c r="AA277" s="329"/>
      <c r="AB277" s="329"/>
      <c r="AC277" s="329"/>
      <c r="AD277" s="329"/>
      <c r="AE277" s="329"/>
      <c r="AF277" s="329"/>
      <c r="AG277" s="329"/>
      <c r="AH277" s="330"/>
      <c r="AJ277" s="894"/>
      <c r="AK277" s="894"/>
      <c r="AL277" s="894"/>
      <c r="AM277" s="893"/>
      <c r="AP277"/>
    </row>
    <row r="278" spans="2:42">
      <c r="B278" s="458"/>
      <c r="C278" s="459"/>
      <c r="D278" s="459"/>
      <c r="E278" s="459"/>
      <c r="F278" s="459"/>
      <c r="G278" s="459"/>
      <c r="H278" s="459"/>
      <c r="I278" s="459"/>
      <c r="J278" s="464"/>
      <c r="K278" s="459"/>
      <c r="L278" s="458"/>
      <c r="M278" s="459"/>
      <c r="N278" s="459"/>
      <c r="O278" s="459"/>
      <c r="P278" s="459"/>
      <c r="Q278" s="459"/>
      <c r="R278" s="459"/>
      <c r="S278" s="459"/>
      <c r="T278" s="459"/>
      <c r="U278" s="459"/>
      <c r="V278" s="460"/>
      <c r="W278" s="458"/>
      <c r="X278" s="459"/>
      <c r="Y278" s="459"/>
      <c r="Z278" s="459"/>
      <c r="AA278" s="459"/>
      <c r="AB278" s="459"/>
      <c r="AC278" s="459"/>
      <c r="AD278" s="459"/>
      <c r="AE278" s="459"/>
      <c r="AF278" s="459"/>
      <c r="AG278" s="459"/>
      <c r="AH278" s="460"/>
      <c r="AJ278" s="165"/>
      <c r="AK278" s="71" t="s">
        <v>424</v>
      </c>
      <c r="AL278" s="71" t="s">
        <v>424</v>
      </c>
      <c r="AM278" s="893"/>
      <c r="AP278"/>
    </row>
    <row r="279" spans="2:42">
      <c r="B279" s="233"/>
      <c r="C279" s="329"/>
      <c r="D279" s="329"/>
      <c r="E279" s="329"/>
      <c r="F279" s="329"/>
      <c r="G279" s="329"/>
      <c r="H279" s="329"/>
      <c r="I279" s="329"/>
      <c r="J279" s="332"/>
      <c r="K279" s="329"/>
      <c r="L279" s="233"/>
      <c r="M279" s="329"/>
      <c r="N279" s="329"/>
      <c r="O279" s="329"/>
      <c r="P279" s="329"/>
      <c r="Q279" s="329"/>
      <c r="R279" s="329"/>
      <c r="S279" s="329"/>
      <c r="T279" s="329"/>
      <c r="U279" s="329"/>
      <c r="V279" s="330"/>
      <c r="W279" s="233"/>
      <c r="X279" s="329"/>
      <c r="Y279" s="329"/>
      <c r="Z279" s="329"/>
      <c r="AA279" s="329"/>
      <c r="AB279" s="329"/>
      <c r="AC279" s="329"/>
      <c r="AD279" s="329"/>
      <c r="AE279" s="329"/>
      <c r="AF279" s="329"/>
      <c r="AG279" s="329"/>
      <c r="AH279" s="330"/>
      <c r="AM279" s="894"/>
      <c r="AP279"/>
    </row>
    <row r="280" spans="2:42" ht="17.25">
      <c r="C280" s="44" t="s">
        <v>150</v>
      </c>
      <c r="W280" s="316"/>
      <c r="AF280" s="45"/>
      <c r="AG280" s="886">
        <v>2026</v>
      </c>
      <c r="AH280" s="886"/>
      <c r="AI280" s="45" t="s">
        <v>113</v>
      </c>
      <c r="AJ280" s="45"/>
      <c r="AK280" s="45">
        <v>5</v>
      </c>
      <c r="AL280" s="605" t="s">
        <v>114</v>
      </c>
      <c r="AM280" s="45">
        <v>6</v>
      </c>
      <c r="AN280" s="45" t="s">
        <v>115</v>
      </c>
      <c r="AO280" s="320"/>
      <c r="AP280"/>
    </row>
    <row r="281" spans="2:42">
      <c r="AL281" s="46"/>
      <c r="AM281" s="46"/>
      <c r="AN281" s="46" t="s">
        <v>151</v>
      </c>
      <c r="AO281"/>
      <c r="AP281"/>
    </row>
    <row r="282" spans="2:42" ht="42">
      <c r="K282" s="47" t="s">
        <v>152</v>
      </c>
      <c r="X282" s="603"/>
      <c r="Y282" s="618"/>
      <c r="Z282" s="606" t="s">
        <v>153</v>
      </c>
      <c r="AA282" s="899"/>
      <c r="AB282" s="899"/>
      <c r="AC282" s="899"/>
      <c r="AD282" s="900"/>
      <c r="AE282" s="277"/>
      <c r="AF282" s="606" t="s">
        <v>722</v>
      </c>
      <c r="AG282" s="899"/>
      <c r="AH282" s="899"/>
      <c r="AI282" s="899"/>
      <c r="AJ282" s="900"/>
      <c r="AK282" s="607" t="s">
        <v>154</v>
      </c>
      <c r="AL282" s="897"/>
      <c r="AM282" s="897"/>
      <c r="AN282" s="898"/>
      <c r="AP282"/>
    </row>
    <row r="283" spans="2:42">
      <c r="AO283"/>
      <c r="AP283"/>
    </row>
    <row r="284" spans="2:42">
      <c r="AI284" s="604"/>
      <c r="AJ284" s="604"/>
      <c r="AK284" s="604"/>
      <c r="AL284" s="604"/>
      <c r="AM284" s="604"/>
      <c r="AO284"/>
      <c r="AP284"/>
    </row>
    <row r="285" spans="2:42" s="741" customFormat="1">
      <c r="C285" s="741">
        <v>2</v>
      </c>
      <c r="D285" s="741">
        <v>3</v>
      </c>
      <c r="E285" s="741">
        <v>4</v>
      </c>
      <c r="F285" s="741">
        <v>5</v>
      </c>
      <c r="G285" s="741">
        <v>6</v>
      </c>
      <c r="H285" s="741">
        <v>7</v>
      </c>
      <c r="I285" s="741">
        <v>8</v>
      </c>
      <c r="J285" s="742">
        <v>9</v>
      </c>
      <c r="K285" s="741">
        <v>10</v>
      </c>
      <c r="L285" s="741">
        <v>11</v>
      </c>
      <c r="M285" s="741">
        <v>12</v>
      </c>
      <c r="O285" s="741">
        <v>13</v>
      </c>
      <c r="P285" s="741">
        <v>14</v>
      </c>
      <c r="Q285" s="741">
        <v>15</v>
      </c>
      <c r="R285" s="741">
        <v>16</v>
      </c>
      <c r="S285" s="741">
        <v>17</v>
      </c>
      <c r="T285" s="741">
        <v>18</v>
      </c>
      <c r="U285" s="741">
        <v>19</v>
      </c>
      <c r="V285" s="741">
        <v>20</v>
      </c>
      <c r="W285" s="741">
        <v>21</v>
      </c>
      <c r="X285" s="741">
        <v>22</v>
      </c>
      <c r="Z285" s="741">
        <v>23</v>
      </c>
      <c r="AA285" s="741">
        <v>24</v>
      </c>
      <c r="AB285" s="741">
        <v>25</v>
      </c>
      <c r="AC285" s="741">
        <v>26</v>
      </c>
      <c r="AD285" s="741">
        <v>27</v>
      </c>
      <c r="AE285" s="741">
        <v>28</v>
      </c>
      <c r="AF285" s="741">
        <v>29</v>
      </c>
      <c r="AG285" s="741">
        <v>30</v>
      </c>
      <c r="AH285" s="741">
        <v>31</v>
      </c>
      <c r="AI285" s="741">
        <v>32</v>
      </c>
      <c r="AJ285" s="743">
        <v>33</v>
      </c>
      <c r="AK285" s="743"/>
      <c r="AL285" s="743"/>
      <c r="AM285" s="743"/>
      <c r="AN285" s="743"/>
      <c r="AO285" s="741">
        <v>35</v>
      </c>
      <c r="AP285" s="744"/>
    </row>
    <row r="286" spans="2:42" ht="48" customHeight="1">
      <c r="B286" s="48" t="s">
        <v>155</v>
      </c>
      <c r="C286" s="49" t="s">
        <v>78</v>
      </c>
      <c r="D286" s="49" t="s">
        <v>156</v>
      </c>
      <c r="E286" s="50" t="s">
        <v>80</v>
      </c>
      <c r="F286" s="51" t="s">
        <v>81</v>
      </c>
      <c r="G286" s="50" t="s">
        <v>82</v>
      </c>
      <c r="H286" s="50" t="s">
        <v>83</v>
      </c>
      <c r="I286" s="52" t="s">
        <v>84</v>
      </c>
      <c r="J286" s="462" t="s">
        <v>157</v>
      </c>
      <c r="K286" s="51" t="s">
        <v>423</v>
      </c>
      <c r="L286" s="53" t="s">
        <v>87</v>
      </c>
      <c r="M286" s="54" t="s">
        <v>88</v>
      </c>
      <c r="N286" s="54" t="s">
        <v>1415</v>
      </c>
      <c r="O286" s="54" t="s">
        <v>89</v>
      </c>
      <c r="P286" s="54" t="s">
        <v>90</v>
      </c>
      <c r="Q286" s="54" t="s">
        <v>91</v>
      </c>
      <c r="R286" s="54" t="s">
        <v>92</v>
      </c>
      <c r="S286" s="54" t="s">
        <v>93</v>
      </c>
      <c r="T286" s="54" t="s">
        <v>94</v>
      </c>
      <c r="U286" s="54" t="s">
        <v>95</v>
      </c>
      <c r="V286" s="54" t="s">
        <v>96</v>
      </c>
      <c r="W286" s="55" t="s">
        <v>97</v>
      </c>
      <c r="X286" s="53" t="s">
        <v>98</v>
      </c>
      <c r="Y286" s="602" t="s">
        <v>1386</v>
      </c>
      <c r="Z286" s="53" t="s">
        <v>99</v>
      </c>
      <c r="AA286" s="53" t="s">
        <v>100</v>
      </c>
      <c r="AB286" s="53" t="s">
        <v>101</v>
      </c>
      <c r="AC286" s="53" t="s">
        <v>102</v>
      </c>
      <c r="AD286" s="53" t="s">
        <v>103</v>
      </c>
      <c r="AE286" s="53" t="s">
        <v>104</v>
      </c>
      <c r="AF286" s="53" t="s">
        <v>105</v>
      </c>
      <c r="AG286" s="53" t="s">
        <v>106</v>
      </c>
      <c r="AH286" s="56" t="s">
        <v>158</v>
      </c>
      <c r="AI286" s="57" t="s">
        <v>159</v>
      </c>
      <c r="AJ286" s="887" t="s">
        <v>160</v>
      </c>
      <c r="AK286" s="888"/>
      <c r="AL286" s="888"/>
      <c r="AM286" s="888"/>
      <c r="AN286" s="888"/>
      <c r="AO286" s="55" t="s">
        <v>792</v>
      </c>
      <c r="AP286"/>
    </row>
    <row r="287" spans="2:42">
      <c r="B287" s="48">
        <v>1</v>
      </c>
      <c r="C287" s="32"/>
      <c r="D287" s="33"/>
      <c r="E287" s="32"/>
      <c r="F287" s="9"/>
      <c r="G287" s="10"/>
      <c r="H287" s="10"/>
      <c r="I287" s="222"/>
      <c r="J287" s="312"/>
      <c r="K287" s="9"/>
      <c r="L287" s="34"/>
      <c r="M287" s="35"/>
      <c r="N287" s="35"/>
      <c r="O287" s="36"/>
      <c r="P287" s="35"/>
      <c r="Q287" s="35"/>
      <c r="R287" s="9"/>
      <c r="S287" s="35"/>
      <c r="T287" s="9"/>
      <c r="U287" s="35"/>
      <c r="V287" s="35"/>
      <c r="W287" s="37"/>
      <c r="X287" s="37"/>
      <c r="Y287" s="37"/>
      <c r="Z287" s="38"/>
      <c r="AA287" s="39"/>
      <c r="AB287" s="39"/>
      <c r="AC287" s="38"/>
      <c r="AD287" s="9"/>
      <c r="AE287" s="32"/>
      <c r="AF287" s="32"/>
      <c r="AG287" s="32"/>
      <c r="AH287" s="40"/>
      <c r="AI287" s="43"/>
      <c r="AJ287" s="901"/>
      <c r="AK287" s="902"/>
      <c r="AL287" s="902"/>
      <c r="AM287" s="902"/>
      <c r="AN287" s="903"/>
      <c r="AO287" s="386"/>
      <c r="AP287"/>
    </row>
    <row r="288" spans="2:42">
      <c r="B288" s="48">
        <v>2</v>
      </c>
      <c r="C288" s="32"/>
      <c r="D288" s="33"/>
      <c r="E288" s="32"/>
      <c r="F288" s="9"/>
      <c r="G288" s="10"/>
      <c r="H288" s="10"/>
      <c r="I288" s="222"/>
      <c r="J288" s="312"/>
      <c r="K288" s="9"/>
      <c r="L288" s="34"/>
      <c r="M288" s="35"/>
      <c r="N288" s="35"/>
      <c r="O288" s="36"/>
      <c r="P288" s="35"/>
      <c r="Q288" s="35"/>
      <c r="R288" s="9"/>
      <c r="S288" s="35"/>
      <c r="T288" s="9"/>
      <c r="U288" s="35"/>
      <c r="V288" s="35"/>
      <c r="W288" s="37"/>
      <c r="X288" s="37"/>
      <c r="Y288" s="37"/>
      <c r="Z288" s="38"/>
      <c r="AA288" s="39"/>
      <c r="AB288" s="39"/>
      <c r="AC288" s="38"/>
      <c r="AD288" s="9"/>
      <c r="AE288" s="32"/>
      <c r="AF288" s="32"/>
      <c r="AG288" s="32"/>
      <c r="AH288" s="40"/>
      <c r="AI288" s="43"/>
      <c r="AJ288" s="901"/>
      <c r="AK288" s="902"/>
      <c r="AL288" s="902"/>
      <c r="AM288" s="902"/>
      <c r="AN288" s="903"/>
      <c r="AO288" s="386"/>
      <c r="AP288"/>
    </row>
    <row r="289" spans="2:42">
      <c r="B289" s="48">
        <v>3</v>
      </c>
      <c r="C289" s="32"/>
      <c r="D289" s="33"/>
      <c r="E289" s="32"/>
      <c r="F289" s="9"/>
      <c r="G289" s="10"/>
      <c r="H289" s="10"/>
      <c r="I289" s="222"/>
      <c r="J289" s="312"/>
      <c r="K289" s="9"/>
      <c r="L289" s="34"/>
      <c r="M289" s="35"/>
      <c r="N289" s="35"/>
      <c r="O289" s="36"/>
      <c r="P289" s="35"/>
      <c r="Q289" s="35"/>
      <c r="R289" s="9"/>
      <c r="S289" s="35"/>
      <c r="T289" s="9"/>
      <c r="U289" s="35"/>
      <c r="V289" s="35"/>
      <c r="W289" s="37"/>
      <c r="X289" s="37"/>
      <c r="Y289" s="37"/>
      <c r="Z289" s="38"/>
      <c r="AA289" s="39"/>
      <c r="AB289" s="39"/>
      <c r="AC289" s="38"/>
      <c r="AD289" s="9"/>
      <c r="AE289" s="32"/>
      <c r="AF289" s="32"/>
      <c r="AG289" s="32"/>
      <c r="AH289" s="40"/>
      <c r="AI289" s="43"/>
      <c r="AJ289" s="901"/>
      <c r="AK289" s="902"/>
      <c r="AL289" s="902"/>
      <c r="AM289" s="902"/>
      <c r="AN289" s="903"/>
      <c r="AO289" s="386"/>
      <c r="AP289"/>
    </row>
    <row r="290" spans="2:42">
      <c r="B290" s="48">
        <v>4</v>
      </c>
      <c r="C290" s="58"/>
      <c r="D290" s="33"/>
      <c r="E290" s="32"/>
      <c r="F290" s="9"/>
      <c r="G290" s="10"/>
      <c r="H290" s="10"/>
      <c r="I290" s="10"/>
      <c r="J290" s="312"/>
      <c r="K290" s="9"/>
      <c r="L290" s="34"/>
      <c r="M290" s="35"/>
      <c r="N290" s="35"/>
      <c r="O290" s="36"/>
      <c r="P290" s="36"/>
      <c r="Q290" s="35"/>
      <c r="R290" s="9"/>
      <c r="S290" s="36"/>
      <c r="T290" s="9"/>
      <c r="U290" s="36"/>
      <c r="V290" s="35"/>
      <c r="W290" s="37"/>
      <c r="X290" s="37"/>
      <c r="Y290" s="37"/>
      <c r="Z290" s="38"/>
      <c r="AA290" s="39"/>
      <c r="AB290" s="39"/>
      <c r="AC290" s="38"/>
      <c r="AD290" s="9"/>
      <c r="AE290" s="32"/>
      <c r="AF290" s="32"/>
      <c r="AG290" s="32"/>
      <c r="AH290" s="40"/>
      <c r="AI290" s="168"/>
      <c r="AJ290" s="901"/>
      <c r="AK290" s="902"/>
      <c r="AL290" s="902"/>
      <c r="AM290" s="902"/>
      <c r="AN290" s="903"/>
      <c r="AO290" s="386"/>
      <c r="AP290"/>
    </row>
    <row r="291" spans="2:42">
      <c r="B291" s="48">
        <v>5</v>
      </c>
      <c r="C291" s="58"/>
      <c r="D291" s="59"/>
      <c r="E291" s="32"/>
      <c r="F291" s="9"/>
      <c r="G291" s="10"/>
      <c r="H291" s="10"/>
      <c r="I291" s="10"/>
      <c r="J291" s="312"/>
      <c r="K291" s="9"/>
      <c r="L291" s="34"/>
      <c r="M291" s="35"/>
      <c r="N291" s="35"/>
      <c r="O291" s="36"/>
      <c r="P291" s="35"/>
      <c r="Q291" s="35"/>
      <c r="R291" s="9"/>
      <c r="S291" s="35"/>
      <c r="T291" s="9"/>
      <c r="U291" s="35"/>
      <c r="V291" s="35"/>
      <c r="W291" s="37"/>
      <c r="X291" s="37"/>
      <c r="Y291" s="37"/>
      <c r="Z291" s="38"/>
      <c r="AA291" s="39"/>
      <c r="AB291" s="39"/>
      <c r="AC291" s="38"/>
      <c r="AD291" s="9"/>
      <c r="AE291" s="32"/>
      <c r="AF291" s="32"/>
      <c r="AG291" s="32"/>
      <c r="AH291" s="40"/>
      <c r="AI291" s="168"/>
      <c r="AJ291" s="901"/>
      <c r="AK291" s="902"/>
      <c r="AL291" s="902"/>
      <c r="AM291" s="902"/>
      <c r="AN291" s="903"/>
      <c r="AO291" s="386"/>
      <c r="AP291"/>
    </row>
    <row r="292" spans="2:42">
      <c r="B292" s="48">
        <v>6</v>
      </c>
      <c r="C292" s="58"/>
      <c r="D292" s="33"/>
      <c r="E292" s="32"/>
      <c r="F292" s="9"/>
      <c r="G292" s="10"/>
      <c r="H292" s="9"/>
      <c r="I292" s="10"/>
      <c r="J292" s="312"/>
      <c r="K292" s="9"/>
      <c r="L292" s="170"/>
      <c r="M292" s="35"/>
      <c r="N292" s="35"/>
      <c r="O292" s="171"/>
      <c r="P292" s="171"/>
      <c r="Q292" s="35"/>
      <c r="R292" s="9"/>
      <c r="S292" s="171"/>
      <c r="T292" s="9"/>
      <c r="U292" s="171"/>
      <c r="V292" s="35"/>
      <c r="W292" s="172"/>
      <c r="X292" s="172"/>
      <c r="Y292" s="172"/>
      <c r="Z292" s="38"/>
      <c r="AA292" s="39"/>
      <c r="AB292" s="39"/>
      <c r="AC292" s="38"/>
      <c r="AD292" s="9"/>
      <c r="AE292" s="32"/>
      <c r="AF292" s="32"/>
      <c r="AG292" s="32"/>
      <c r="AH292" s="32"/>
      <c r="AI292" s="168"/>
      <c r="AJ292" s="901"/>
      <c r="AK292" s="902"/>
      <c r="AL292" s="902"/>
      <c r="AM292" s="902"/>
      <c r="AN292" s="903"/>
      <c r="AO292" s="386"/>
      <c r="AP292"/>
    </row>
    <row r="293" spans="2:42">
      <c r="B293" s="48">
        <v>7</v>
      </c>
      <c r="C293" s="58"/>
      <c r="D293" s="33"/>
      <c r="E293" s="32"/>
      <c r="F293" s="9"/>
      <c r="G293" s="10"/>
      <c r="H293" s="9"/>
      <c r="I293" s="10"/>
      <c r="J293" s="312"/>
      <c r="K293" s="9"/>
      <c r="L293" s="34"/>
      <c r="M293" s="35"/>
      <c r="N293" s="35"/>
      <c r="O293" s="36"/>
      <c r="P293" s="35"/>
      <c r="Q293" s="35"/>
      <c r="R293" s="9"/>
      <c r="S293" s="35"/>
      <c r="T293" s="9"/>
      <c r="U293" s="35"/>
      <c r="V293" s="35"/>
      <c r="W293" s="37"/>
      <c r="X293" s="37"/>
      <c r="Y293" s="37"/>
      <c r="Z293" s="38"/>
      <c r="AA293" s="39"/>
      <c r="AB293" s="39"/>
      <c r="AC293" s="38"/>
      <c r="AD293" s="9"/>
      <c r="AE293" s="32"/>
      <c r="AF293" s="32"/>
      <c r="AG293" s="32"/>
      <c r="AH293" s="40"/>
      <c r="AI293" s="168"/>
      <c r="AJ293" s="901"/>
      <c r="AK293" s="902"/>
      <c r="AL293" s="902"/>
      <c r="AM293" s="902"/>
      <c r="AN293" s="903"/>
      <c r="AO293" s="386"/>
      <c r="AP293"/>
    </row>
    <row r="294" spans="2:42">
      <c r="B294" s="48">
        <v>8</v>
      </c>
      <c r="C294" s="58"/>
      <c r="D294" s="33"/>
      <c r="E294" s="32"/>
      <c r="F294" s="9"/>
      <c r="G294" s="10"/>
      <c r="H294" s="10"/>
      <c r="I294" s="10"/>
      <c r="J294" s="312"/>
      <c r="K294" s="9"/>
      <c r="L294" s="34"/>
      <c r="M294" s="35"/>
      <c r="N294" s="35"/>
      <c r="O294" s="36"/>
      <c r="P294" s="36"/>
      <c r="Q294" s="35"/>
      <c r="R294" s="9"/>
      <c r="S294" s="36"/>
      <c r="T294" s="9"/>
      <c r="U294" s="36"/>
      <c r="V294" s="35"/>
      <c r="W294" s="37"/>
      <c r="X294" s="37"/>
      <c r="Y294" s="37"/>
      <c r="Z294" s="38"/>
      <c r="AA294" s="39"/>
      <c r="AB294" s="39"/>
      <c r="AC294" s="38"/>
      <c r="AD294" s="9"/>
      <c r="AE294" s="32"/>
      <c r="AF294" s="32"/>
      <c r="AG294" s="32"/>
      <c r="AH294" s="40"/>
      <c r="AI294" s="168"/>
      <c r="AJ294" s="901"/>
      <c r="AK294" s="902"/>
      <c r="AL294" s="902"/>
      <c r="AM294" s="902"/>
      <c r="AN294" s="903"/>
      <c r="AO294" s="386"/>
      <c r="AP294"/>
    </row>
    <row r="295" spans="2:42">
      <c r="B295" s="48">
        <v>9</v>
      </c>
      <c r="C295" s="58"/>
      <c r="D295" s="33"/>
      <c r="E295" s="32"/>
      <c r="F295" s="9"/>
      <c r="G295" s="10"/>
      <c r="H295" s="10"/>
      <c r="I295" s="10"/>
      <c r="J295" s="312"/>
      <c r="K295" s="9"/>
      <c r="L295" s="34"/>
      <c r="M295" s="35"/>
      <c r="N295" s="35"/>
      <c r="O295" s="36"/>
      <c r="P295" s="36"/>
      <c r="Q295" s="35"/>
      <c r="R295" s="9"/>
      <c r="S295" s="36"/>
      <c r="T295" s="9"/>
      <c r="U295" s="36"/>
      <c r="V295" s="35"/>
      <c r="W295" s="37"/>
      <c r="X295" s="37"/>
      <c r="Y295" s="37"/>
      <c r="Z295" s="38"/>
      <c r="AA295" s="39"/>
      <c r="AB295" s="39"/>
      <c r="AC295" s="38"/>
      <c r="AD295" s="9"/>
      <c r="AE295" s="32"/>
      <c r="AF295" s="32"/>
      <c r="AG295" s="32"/>
      <c r="AH295" s="40"/>
      <c r="AI295" s="168"/>
      <c r="AJ295" s="901"/>
      <c r="AK295" s="902"/>
      <c r="AL295" s="902"/>
      <c r="AM295" s="902"/>
      <c r="AN295" s="903"/>
      <c r="AO295" s="386"/>
      <c r="AP295"/>
    </row>
    <row r="296" spans="2:42">
      <c r="B296" s="48">
        <v>10</v>
      </c>
      <c r="C296" s="58"/>
      <c r="D296" s="33"/>
      <c r="E296" s="32"/>
      <c r="F296" s="9"/>
      <c r="G296" s="10"/>
      <c r="H296" s="10"/>
      <c r="I296" s="10"/>
      <c r="J296" s="312"/>
      <c r="K296" s="9"/>
      <c r="L296" s="34"/>
      <c r="M296" s="35"/>
      <c r="N296" s="35"/>
      <c r="O296" s="36"/>
      <c r="P296" s="36"/>
      <c r="Q296" s="35"/>
      <c r="R296" s="9"/>
      <c r="S296" s="36"/>
      <c r="T296" s="9"/>
      <c r="U296" s="36"/>
      <c r="V296" s="35"/>
      <c r="W296" s="37"/>
      <c r="X296" s="37"/>
      <c r="Y296" s="37"/>
      <c r="Z296" s="38"/>
      <c r="AA296" s="39"/>
      <c r="AB296" s="39"/>
      <c r="AC296" s="38"/>
      <c r="AD296" s="9"/>
      <c r="AE296" s="32"/>
      <c r="AF296" s="32"/>
      <c r="AG296" s="32"/>
      <c r="AH296" s="40"/>
      <c r="AI296" s="168"/>
      <c r="AJ296" s="901"/>
      <c r="AK296" s="902"/>
      <c r="AL296" s="902"/>
      <c r="AM296" s="902"/>
      <c r="AN296" s="903"/>
      <c r="AO296" s="386"/>
      <c r="AP296"/>
    </row>
    <row r="297" spans="2:42">
      <c r="B297" s="48">
        <v>11</v>
      </c>
      <c r="C297" s="58"/>
      <c r="D297" s="59"/>
      <c r="E297" s="32"/>
      <c r="F297" s="9"/>
      <c r="G297" s="10"/>
      <c r="H297" s="10"/>
      <c r="I297" s="10"/>
      <c r="J297" s="312"/>
      <c r="K297" s="9"/>
      <c r="L297" s="34"/>
      <c r="M297" s="35"/>
      <c r="N297" s="35"/>
      <c r="O297" s="36"/>
      <c r="P297" s="35"/>
      <c r="Q297" s="35"/>
      <c r="R297" s="9"/>
      <c r="S297" s="35"/>
      <c r="T297" s="9"/>
      <c r="U297" s="35"/>
      <c r="V297" s="35"/>
      <c r="W297" s="37"/>
      <c r="X297" s="37"/>
      <c r="Y297" s="37"/>
      <c r="Z297" s="38"/>
      <c r="AA297" s="39"/>
      <c r="AB297" s="39"/>
      <c r="AC297" s="38"/>
      <c r="AD297" s="9"/>
      <c r="AE297" s="32"/>
      <c r="AF297" s="32"/>
      <c r="AG297" s="32"/>
      <c r="AH297" s="40"/>
      <c r="AI297" s="168"/>
      <c r="AJ297" s="901"/>
      <c r="AK297" s="902"/>
      <c r="AL297" s="902"/>
      <c r="AM297" s="902"/>
      <c r="AN297" s="903"/>
      <c r="AO297" s="386"/>
      <c r="AP297"/>
    </row>
    <row r="298" spans="2:42">
      <c r="B298" s="48">
        <v>12</v>
      </c>
      <c r="C298" s="58"/>
      <c r="D298" s="33"/>
      <c r="E298" s="32"/>
      <c r="F298" s="9"/>
      <c r="G298" s="10"/>
      <c r="H298" s="9"/>
      <c r="I298" s="10"/>
      <c r="J298" s="312"/>
      <c r="K298" s="9"/>
      <c r="L298" s="170"/>
      <c r="M298" s="35"/>
      <c r="N298" s="35"/>
      <c r="O298" s="171"/>
      <c r="P298" s="171"/>
      <c r="Q298" s="35"/>
      <c r="R298" s="9"/>
      <c r="S298" s="171"/>
      <c r="T298" s="9"/>
      <c r="U298" s="171"/>
      <c r="V298" s="35"/>
      <c r="W298" s="172"/>
      <c r="X298" s="172"/>
      <c r="Y298" s="172"/>
      <c r="Z298" s="38"/>
      <c r="AA298" s="39"/>
      <c r="AB298" s="39"/>
      <c r="AC298" s="38"/>
      <c r="AD298" s="9"/>
      <c r="AE298" s="32"/>
      <c r="AF298" s="32"/>
      <c r="AG298" s="32"/>
      <c r="AH298" s="32"/>
      <c r="AI298" s="168"/>
      <c r="AJ298" s="901"/>
      <c r="AK298" s="902"/>
      <c r="AL298" s="902"/>
      <c r="AM298" s="902"/>
      <c r="AN298" s="903"/>
      <c r="AO298" s="386"/>
      <c r="AP298"/>
    </row>
    <row r="299" spans="2:42">
      <c r="B299" s="48">
        <v>13</v>
      </c>
      <c r="C299" s="58"/>
      <c r="D299" s="33"/>
      <c r="E299" s="32"/>
      <c r="F299" s="9"/>
      <c r="G299" s="10"/>
      <c r="H299" s="9"/>
      <c r="I299" s="10"/>
      <c r="J299" s="312"/>
      <c r="K299" s="9"/>
      <c r="L299" s="34"/>
      <c r="M299" s="35"/>
      <c r="N299" s="35"/>
      <c r="O299" s="36"/>
      <c r="P299" s="35"/>
      <c r="Q299" s="35"/>
      <c r="R299" s="9"/>
      <c r="S299" s="35"/>
      <c r="T299" s="9"/>
      <c r="U299" s="35"/>
      <c r="V299" s="35"/>
      <c r="W299" s="325"/>
      <c r="X299" s="37"/>
      <c r="Y299" s="37"/>
      <c r="Z299" s="38"/>
      <c r="AA299" s="39"/>
      <c r="AB299" s="39"/>
      <c r="AC299" s="38"/>
      <c r="AD299" s="9"/>
      <c r="AE299" s="32"/>
      <c r="AF299" s="32"/>
      <c r="AG299" s="32"/>
      <c r="AH299" s="40"/>
      <c r="AI299" s="168"/>
      <c r="AJ299" s="901"/>
      <c r="AK299" s="902"/>
      <c r="AL299" s="902"/>
      <c r="AM299" s="902"/>
      <c r="AN299" s="903"/>
      <c r="AO299" s="386"/>
      <c r="AP299"/>
    </row>
    <row r="300" spans="2:42">
      <c r="B300" s="48">
        <v>14</v>
      </c>
      <c r="C300" s="58"/>
      <c r="D300" s="33"/>
      <c r="E300" s="32"/>
      <c r="F300" s="9"/>
      <c r="G300" s="10"/>
      <c r="H300" s="10"/>
      <c r="I300" s="10"/>
      <c r="J300" s="312"/>
      <c r="K300" s="9"/>
      <c r="L300" s="34"/>
      <c r="M300" s="35"/>
      <c r="N300" s="35"/>
      <c r="O300" s="36"/>
      <c r="P300" s="36"/>
      <c r="Q300" s="35"/>
      <c r="R300" s="9"/>
      <c r="S300" s="36"/>
      <c r="T300" s="9"/>
      <c r="U300" s="36"/>
      <c r="V300" s="35"/>
      <c r="W300" s="37"/>
      <c r="X300" s="37"/>
      <c r="Y300" s="37"/>
      <c r="Z300" s="38"/>
      <c r="AA300" s="39"/>
      <c r="AB300" s="39"/>
      <c r="AC300" s="38"/>
      <c r="AD300" s="9"/>
      <c r="AE300" s="32"/>
      <c r="AF300" s="32"/>
      <c r="AG300" s="32"/>
      <c r="AH300" s="40"/>
      <c r="AI300" s="168"/>
      <c r="AJ300" s="901"/>
      <c r="AK300" s="902"/>
      <c r="AL300" s="902"/>
      <c r="AM300" s="902"/>
      <c r="AN300" s="903"/>
      <c r="AO300" s="386"/>
      <c r="AP300"/>
    </row>
    <row r="301" spans="2:42">
      <c r="B301" s="48">
        <v>15</v>
      </c>
      <c r="C301" s="58"/>
      <c r="D301" s="33"/>
      <c r="E301" s="32"/>
      <c r="F301" s="9"/>
      <c r="G301" s="10"/>
      <c r="H301" s="10"/>
      <c r="I301" s="10"/>
      <c r="J301" s="312"/>
      <c r="K301" s="9"/>
      <c r="L301" s="34"/>
      <c r="M301" s="35"/>
      <c r="N301" s="35"/>
      <c r="O301" s="36"/>
      <c r="P301" s="36"/>
      <c r="Q301" s="35"/>
      <c r="R301" s="9"/>
      <c r="S301" s="36"/>
      <c r="T301" s="9"/>
      <c r="U301" s="36"/>
      <c r="V301" s="35"/>
      <c r="W301" s="37"/>
      <c r="X301" s="37"/>
      <c r="Y301" s="37"/>
      <c r="Z301" s="38"/>
      <c r="AA301" s="39"/>
      <c r="AB301" s="39"/>
      <c r="AC301" s="38"/>
      <c r="AD301" s="9"/>
      <c r="AE301" s="32"/>
      <c r="AF301" s="32"/>
      <c r="AG301" s="32"/>
      <c r="AH301" s="40"/>
      <c r="AI301" s="168"/>
      <c r="AJ301" s="901"/>
      <c r="AK301" s="902"/>
      <c r="AL301" s="902"/>
      <c r="AM301" s="902"/>
      <c r="AN301" s="903"/>
      <c r="AO301" s="386"/>
      <c r="AP301"/>
    </row>
    <row r="302" spans="2:42">
      <c r="B302" s="48">
        <v>16</v>
      </c>
      <c r="C302" s="58"/>
      <c r="D302" s="33"/>
      <c r="E302" s="32"/>
      <c r="F302" s="9"/>
      <c r="G302" s="10"/>
      <c r="H302" s="10"/>
      <c r="I302" s="10"/>
      <c r="J302" s="312"/>
      <c r="K302" s="9"/>
      <c r="L302" s="34"/>
      <c r="M302" s="35"/>
      <c r="N302" s="35"/>
      <c r="O302" s="36"/>
      <c r="P302" s="36"/>
      <c r="Q302" s="35"/>
      <c r="R302" s="9"/>
      <c r="S302" s="36"/>
      <c r="T302" s="9"/>
      <c r="U302" s="36"/>
      <c r="V302" s="35"/>
      <c r="W302" s="37"/>
      <c r="X302" s="37"/>
      <c r="Y302" s="37"/>
      <c r="Z302" s="38"/>
      <c r="AA302" s="39"/>
      <c r="AB302" s="39"/>
      <c r="AC302" s="38"/>
      <c r="AD302" s="9"/>
      <c r="AE302" s="32"/>
      <c r="AF302" s="32"/>
      <c r="AG302" s="32"/>
      <c r="AH302" s="40"/>
      <c r="AI302" s="168"/>
      <c r="AJ302" s="901"/>
      <c r="AK302" s="902"/>
      <c r="AL302" s="902"/>
      <c r="AM302" s="902"/>
      <c r="AN302" s="903"/>
      <c r="AO302" s="386"/>
      <c r="AP302"/>
    </row>
    <row r="303" spans="2:42">
      <c r="B303" s="48">
        <v>17</v>
      </c>
      <c r="C303" s="58"/>
      <c r="D303" s="59"/>
      <c r="E303" s="32"/>
      <c r="F303" s="9"/>
      <c r="G303" s="10"/>
      <c r="H303" s="10"/>
      <c r="I303" s="10"/>
      <c r="J303" s="312"/>
      <c r="K303" s="9"/>
      <c r="L303" s="34"/>
      <c r="M303" s="35"/>
      <c r="N303" s="35"/>
      <c r="O303" s="36"/>
      <c r="P303" s="35"/>
      <c r="Q303" s="35"/>
      <c r="R303" s="9"/>
      <c r="S303" s="35"/>
      <c r="T303" s="9"/>
      <c r="U303" s="35"/>
      <c r="V303" s="35"/>
      <c r="W303" s="37"/>
      <c r="X303" s="37"/>
      <c r="Y303" s="37"/>
      <c r="Z303" s="38"/>
      <c r="AA303" s="39"/>
      <c r="AB303" s="39"/>
      <c r="AC303" s="38"/>
      <c r="AD303" s="9"/>
      <c r="AE303" s="32"/>
      <c r="AF303" s="32"/>
      <c r="AG303" s="32"/>
      <c r="AH303" s="40"/>
      <c r="AI303" s="168"/>
      <c r="AJ303" s="907"/>
      <c r="AK303" s="908"/>
      <c r="AL303" s="908"/>
      <c r="AM303" s="908"/>
      <c r="AN303" s="909"/>
      <c r="AO303" s="386"/>
      <c r="AP303"/>
    </row>
    <row r="304" spans="2:42">
      <c r="B304" s="48">
        <v>18</v>
      </c>
      <c r="C304" s="58"/>
      <c r="D304" s="33"/>
      <c r="E304" s="32"/>
      <c r="F304" s="9"/>
      <c r="G304" s="10"/>
      <c r="H304" s="9"/>
      <c r="I304" s="10"/>
      <c r="J304" s="312"/>
      <c r="K304" s="9"/>
      <c r="L304" s="170"/>
      <c r="M304" s="35"/>
      <c r="N304" s="35"/>
      <c r="O304" s="171"/>
      <c r="P304" s="171"/>
      <c r="Q304" s="35"/>
      <c r="R304" s="9"/>
      <c r="S304" s="171"/>
      <c r="T304" s="9"/>
      <c r="U304" s="171"/>
      <c r="V304" s="35"/>
      <c r="W304" s="172"/>
      <c r="X304" s="172"/>
      <c r="Y304" s="172"/>
      <c r="Z304" s="38"/>
      <c r="AA304" s="39"/>
      <c r="AB304" s="39"/>
      <c r="AC304" s="38"/>
      <c r="AD304" s="9"/>
      <c r="AE304" s="32"/>
      <c r="AF304" s="32"/>
      <c r="AG304" s="32"/>
      <c r="AH304" s="32"/>
      <c r="AI304" s="168"/>
      <c r="AJ304" s="907"/>
      <c r="AK304" s="908"/>
      <c r="AL304" s="908"/>
      <c r="AM304" s="908"/>
      <c r="AN304" s="909"/>
      <c r="AO304" s="386"/>
      <c r="AP304"/>
    </row>
    <row r="305" spans="2:42">
      <c r="B305" s="48">
        <v>19</v>
      </c>
      <c r="C305" s="58"/>
      <c r="D305" s="33"/>
      <c r="E305" s="32"/>
      <c r="F305" s="9"/>
      <c r="G305" s="10"/>
      <c r="H305" s="10"/>
      <c r="I305" s="10"/>
      <c r="J305" s="312"/>
      <c r="K305" s="9"/>
      <c r="L305" s="34"/>
      <c r="M305" s="35"/>
      <c r="N305" s="35"/>
      <c r="O305" s="36"/>
      <c r="P305" s="35"/>
      <c r="Q305" s="35"/>
      <c r="R305" s="9"/>
      <c r="S305" s="35"/>
      <c r="T305" s="9"/>
      <c r="U305" s="35"/>
      <c r="V305" s="35"/>
      <c r="W305" s="37"/>
      <c r="X305" s="172"/>
      <c r="Y305" s="172"/>
      <c r="Z305" s="38"/>
      <c r="AA305" s="39"/>
      <c r="AB305" s="39"/>
      <c r="AC305" s="38"/>
      <c r="AD305" s="9"/>
      <c r="AE305" s="32"/>
      <c r="AF305" s="32"/>
      <c r="AG305" s="32"/>
      <c r="AH305" s="40"/>
      <c r="AI305" s="168"/>
      <c r="AJ305" s="907"/>
      <c r="AK305" s="908"/>
      <c r="AL305" s="908"/>
      <c r="AM305" s="908"/>
      <c r="AN305" s="909"/>
      <c r="AO305" s="386"/>
      <c r="AP305"/>
    </row>
    <row r="306" spans="2:42">
      <c r="B306" s="48">
        <v>20</v>
      </c>
      <c r="C306" s="58"/>
      <c r="D306" s="33"/>
      <c r="E306" s="32"/>
      <c r="F306" s="9"/>
      <c r="G306" s="10"/>
      <c r="H306" s="10"/>
      <c r="I306" s="10"/>
      <c r="J306" s="312"/>
      <c r="K306" s="9"/>
      <c r="L306" s="34"/>
      <c r="M306" s="35"/>
      <c r="N306" s="35"/>
      <c r="O306" s="36"/>
      <c r="P306" s="36"/>
      <c r="Q306" s="35"/>
      <c r="R306" s="9"/>
      <c r="S306" s="36"/>
      <c r="T306" s="9"/>
      <c r="U306" s="36"/>
      <c r="V306" s="35"/>
      <c r="W306" s="37"/>
      <c r="X306" s="37"/>
      <c r="Y306" s="37"/>
      <c r="Z306" s="38"/>
      <c r="AA306" s="39"/>
      <c r="AB306" s="39"/>
      <c r="AC306" s="38"/>
      <c r="AD306" s="9"/>
      <c r="AE306" s="32"/>
      <c r="AF306" s="32"/>
      <c r="AG306" s="32"/>
      <c r="AH306" s="40"/>
      <c r="AI306" s="168"/>
      <c r="AJ306" s="901"/>
      <c r="AK306" s="902"/>
      <c r="AL306" s="902"/>
      <c r="AM306" s="902"/>
      <c r="AN306" s="903"/>
      <c r="AO306" s="386"/>
      <c r="AP306"/>
    </row>
    <row r="307" spans="2:42">
      <c r="B307" s="48">
        <v>21</v>
      </c>
      <c r="C307" s="58"/>
      <c r="D307" s="33"/>
      <c r="E307" s="32"/>
      <c r="F307" s="9"/>
      <c r="G307" s="10"/>
      <c r="H307" s="10"/>
      <c r="I307" s="10"/>
      <c r="J307" s="312"/>
      <c r="K307" s="9"/>
      <c r="L307" s="34"/>
      <c r="M307" s="35"/>
      <c r="N307" s="35"/>
      <c r="O307" s="36"/>
      <c r="P307" s="36"/>
      <c r="Q307" s="35"/>
      <c r="R307" s="9"/>
      <c r="S307" s="36"/>
      <c r="T307" s="9"/>
      <c r="U307" s="36"/>
      <c r="V307" s="35"/>
      <c r="W307" s="37"/>
      <c r="X307" s="37"/>
      <c r="Y307" s="37"/>
      <c r="Z307" s="38"/>
      <c r="AA307" s="39"/>
      <c r="AB307" s="39"/>
      <c r="AC307" s="38"/>
      <c r="AD307" s="9"/>
      <c r="AE307" s="32"/>
      <c r="AF307" s="32"/>
      <c r="AG307" s="32"/>
      <c r="AH307" s="40"/>
      <c r="AI307" s="168"/>
      <c r="AJ307" s="901"/>
      <c r="AK307" s="902"/>
      <c r="AL307" s="902"/>
      <c r="AM307" s="902"/>
      <c r="AN307" s="903"/>
      <c r="AO307" s="386"/>
      <c r="AP307"/>
    </row>
    <row r="308" spans="2:42">
      <c r="B308" s="48">
        <v>22</v>
      </c>
      <c r="C308" s="58"/>
      <c r="D308" s="33"/>
      <c r="E308" s="32"/>
      <c r="F308" s="9"/>
      <c r="G308" s="10"/>
      <c r="H308" s="10"/>
      <c r="I308" s="10"/>
      <c r="J308" s="312"/>
      <c r="K308" s="9"/>
      <c r="L308" s="34"/>
      <c r="M308" s="35"/>
      <c r="N308" s="35"/>
      <c r="O308" s="36"/>
      <c r="P308" s="36"/>
      <c r="Q308" s="35"/>
      <c r="R308" s="9"/>
      <c r="S308" s="36"/>
      <c r="T308" s="9"/>
      <c r="U308" s="36"/>
      <c r="V308" s="35"/>
      <c r="W308" s="37"/>
      <c r="X308" s="37"/>
      <c r="Y308" s="37"/>
      <c r="Z308" s="38"/>
      <c r="AA308" s="39"/>
      <c r="AB308" s="39"/>
      <c r="AC308" s="38"/>
      <c r="AD308" s="9"/>
      <c r="AE308" s="32"/>
      <c r="AF308" s="32"/>
      <c r="AG308" s="32"/>
      <c r="AH308" s="40"/>
      <c r="AI308" s="168"/>
      <c r="AJ308" s="904"/>
      <c r="AK308" s="905"/>
      <c r="AL308" s="905"/>
      <c r="AM308" s="905"/>
      <c r="AN308" s="906"/>
      <c r="AO308" s="386"/>
      <c r="AP308"/>
    </row>
    <row r="309" spans="2:42">
      <c r="B309" s="48">
        <v>23</v>
      </c>
      <c r="C309" s="58"/>
      <c r="D309" s="33"/>
      <c r="E309" s="32"/>
      <c r="F309" s="9"/>
      <c r="G309" s="10"/>
      <c r="H309" s="10"/>
      <c r="I309" s="10"/>
      <c r="J309" s="312"/>
      <c r="K309" s="9"/>
      <c r="L309" s="34"/>
      <c r="M309" s="35"/>
      <c r="N309" s="35"/>
      <c r="O309" s="36"/>
      <c r="P309" s="35"/>
      <c r="Q309" s="35"/>
      <c r="R309" s="9"/>
      <c r="S309" s="35"/>
      <c r="T309" s="9"/>
      <c r="U309" s="35"/>
      <c r="V309" s="35"/>
      <c r="W309" s="37"/>
      <c r="X309" s="37"/>
      <c r="Y309" s="37"/>
      <c r="Z309" s="38"/>
      <c r="AA309" s="39"/>
      <c r="AB309" s="39"/>
      <c r="AC309" s="38"/>
      <c r="AD309" s="9"/>
      <c r="AE309" s="32"/>
      <c r="AF309" s="32"/>
      <c r="AG309" s="32"/>
      <c r="AH309" s="40"/>
      <c r="AI309" s="168"/>
      <c r="AJ309" s="904"/>
      <c r="AK309" s="905"/>
      <c r="AL309" s="905"/>
      <c r="AM309" s="905"/>
      <c r="AN309" s="906"/>
      <c r="AO309" s="386"/>
      <c r="AP309"/>
    </row>
    <row r="310" spans="2:42">
      <c r="B310" s="48">
        <v>24</v>
      </c>
      <c r="C310" s="58"/>
      <c r="D310" s="33"/>
      <c r="E310" s="32"/>
      <c r="F310" s="9"/>
      <c r="G310" s="10"/>
      <c r="H310" s="9"/>
      <c r="I310" s="10"/>
      <c r="J310" s="312"/>
      <c r="K310" s="9"/>
      <c r="L310" s="170"/>
      <c r="M310" s="35"/>
      <c r="N310" s="35"/>
      <c r="O310" s="171"/>
      <c r="P310" s="171"/>
      <c r="Q310" s="35"/>
      <c r="R310" s="9"/>
      <c r="S310" s="171"/>
      <c r="T310" s="9"/>
      <c r="U310" s="171"/>
      <c r="V310" s="35"/>
      <c r="W310" s="172"/>
      <c r="X310" s="172"/>
      <c r="Y310" s="172"/>
      <c r="Z310" s="38"/>
      <c r="AA310" s="39"/>
      <c r="AB310" s="39"/>
      <c r="AC310" s="38"/>
      <c r="AD310" s="9"/>
      <c r="AE310" s="32"/>
      <c r="AF310" s="32"/>
      <c r="AG310" s="32"/>
      <c r="AH310" s="32"/>
      <c r="AI310" s="168"/>
      <c r="AJ310" s="904"/>
      <c r="AK310" s="905"/>
      <c r="AL310" s="905"/>
      <c r="AM310" s="905"/>
      <c r="AN310" s="906"/>
      <c r="AO310" s="386"/>
      <c r="AP310"/>
    </row>
    <row r="311" spans="2:42">
      <c r="B311" s="48">
        <v>25</v>
      </c>
      <c r="C311" s="58"/>
      <c r="D311" s="33"/>
      <c r="E311" s="32"/>
      <c r="F311" s="9"/>
      <c r="G311" s="10"/>
      <c r="H311" s="10"/>
      <c r="I311" s="10"/>
      <c r="J311" s="312"/>
      <c r="K311" s="9"/>
      <c r="L311" s="34"/>
      <c r="M311" s="35"/>
      <c r="N311" s="35"/>
      <c r="O311" s="36"/>
      <c r="P311" s="36"/>
      <c r="Q311" s="35"/>
      <c r="R311" s="9"/>
      <c r="S311" s="36"/>
      <c r="T311" s="9"/>
      <c r="U311" s="36"/>
      <c r="V311" s="35"/>
      <c r="W311" s="37"/>
      <c r="X311" s="37"/>
      <c r="Y311" s="37"/>
      <c r="Z311" s="38"/>
      <c r="AA311" s="39"/>
      <c r="AB311" s="39"/>
      <c r="AC311" s="38"/>
      <c r="AD311" s="9"/>
      <c r="AE311" s="32"/>
      <c r="AF311" s="32"/>
      <c r="AG311" s="32"/>
      <c r="AH311" s="40"/>
      <c r="AI311" s="168"/>
      <c r="AJ311" s="904"/>
      <c r="AK311" s="905"/>
      <c r="AL311" s="905"/>
      <c r="AM311" s="905"/>
      <c r="AN311" s="906"/>
      <c r="AO311" s="386"/>
      <c r="AP311"/>
    </row>
    <row r="312" spans="2:42">
      <c r="B312" s="48">
        <v>26</v>
      </c>
      <c r="C312" s="58"/>
      <c r="D312" s="33"/>
      <c r="E312" s="32"/>
      <c r="F312" s="9"/>
      <c r="G312" s="10"/>
      <c r="H312" s="10"/>
      <c r="I312" s="10"/>
      <c r="J312" s="312"/>
      <c r="K312" s="9"/>
      <c r="L312" s="34"/>
      <c r="M312" s="35"/>
      <c r="N312" s="35"/>
      <c r="O312" s="36"/>
      <c r="P312" s="36"/>
      <c r="Q312" s="35"/>
      <c r="R312" s="9"/>
      <c r="S312" s="36"/>
      <c r="T312" s="9"/>
      <c r="U312" s="36"/>
      <c r="V312" s="35"/>
      <c r="W312" s="37"/>
      <c r="X312" s="37"/>
      <c r="Y312" s="37"/>
      <c r="Z312" s="38"/>
      <c r="AA312" s="39"/>
      <c r="AB312" s="39"/>
      <c r="AC312" s="38"/>
      <c r="AD312" s="9"/>
      <c r="AE312" s="32"/>
      <c r="AF312" s="32"/>
      <c r="AG312" s="32"/>
      <c r="AH312" s="40"/>
      <c r="AI312" s="168"/>
      <c r="AJ312" s="904"/>
      <c r="AK312" s="905"/>
      <c r="AL312" s="905"/>
      <c r="AM312" s="905"/>
      <c r="AN312" s="906"/>
      <c r="AO312" s="386"/>
      <c r="AP312"/>
    </row>
    <row r="313" spans="2:42">
      <c r="B313" s="48">
        <v>27</v>
      </c>
      <c r="C313" s="58"/>
      <c r="D313" s="33"/>
      <c r="E313" s="32"/>
      <c r="F313" s="9"/>
      <c r="G313" s="10"/>
      <c r="H313" s="10"/>
      <c r="I313" s="10"/>
      <c r="J313" s="312"/>
      <c r="K313" s="9"/>
      <c r="L313" s="34"/>
      <c r="M313" s="35"/>
      <c r="N313" s="35"/>
      <c r="O313" s="36"/>
      <c r="P313" s="35"/>
      <c r="Q313" s="35"/>
      <c r="R313" s="9"/>
      <c r="S313" s="35"/>
      <c r="T313" s="9"/>
      <c r="U313" s="35"/>
      <c r="V313" s="35"/>
      <c r="W313" s="37"/>
      <c r="X313" s="37"/>
      <c r="Y313" s="37"/>
      <c r="Z313" s="38"/>
      <c r="AA313" s="39"/>
      <c r="AB313" s="39"/>
      <c r="AC313" s="38"/>
      <c r="AD313" s="9"/>
      <c r="AE313" s="32"/>
      <c r="AF313" s="32"/>
      <c r="AG313" s="32"/>
      <c r="AH313" s="40"/>
      <c r="AI313" s="168"/>
      <c r="AJ313" s="904"/>
      <c r="AK313" s="905"/>
      <c r="AL313" s="905"/>
      <c r="AM313" s="905"/>
      <c r="AN313" s="906"/>
      <c r="AO313" s="386"/>
      <c r="AP313"/>
    </row>
    <row r="314" spans="2:42">
      <c r="B314" s="48">
        <v>28</v>
      </c>
      <c r="C314" s="58"/>
      <c r="D314" s="33"/>
      <c r="E314" s="32"/>
      <c r="F314" s="9"/>
      <c r="G314" s="10"/>
      <c r="H314" s="9"/>
      <c r="I314" s="10"/>
      <c r="J314" s="312"/>
      <c r="K314" s="9"/>
      <c r="L314" s="170"/>
      <c r="M314" s="35"/>
      <c r="N314" s="35"/>
      <c r="O314" s="171"/>
      <c r="P314" s="171"/>
      <c r="Q314" s="35"/>
      <c r="R314" s="9"/>
      <c r="S314" s="171"/>
      <c r="T314" s="9"/>
      <c r="U314" s="171"/>
      <c r="V314" s="35"/>
      <c r="W314" s="172"/>
      <c r="X314" s="172"/>
      <c r="Y314" s="172"/>
      <c r="Z314" s="38"/>
      <c r="AA314" s="39"/>
      <c r="AB314" s="39"/>
      <c r="AC314" s="38"/>
      <c r="AD314" s="9"/>
      <c r="AE314" s="32"/>
      <c r="AF314" s="32"/>
      <c r="AG314" s="32"/>
      <c r="AH314" s="32"/>
      <c r="AI314" s="168"/>
      <c r="AJ314" s="904"/>
      <c r="AK314" s="905"/>
      <c r="AL314" s="905"/>
      <c r="AM314" s="905"/>
      <c r="AN314" s="906"/>
      <c r="AO314" s="386"/>
      <c r="AP314"/>
    </row>
    <row r="315" spans="2:42">
      <c r="B315" s="48">
        <v>29</v>
      </c>
      <c r="C315" s="58"/>
      <c r="D315" s="33"/>
      <c r="E315" s="32"/>
      <c r="F315" s="9"/>
      <c r="G315" s="10"/>
      <c r="H315" s="9"/>
      <c r="I315" s="10"/>
      <c r="J315" s="312"/>
      <c r="K315" s="9"/>
      <c r="L315" s="34"/>
      <c r="M315" s="35"/>
      <c r="N315" s="35"/>
      <c r="O315" s="36"/>
      <c r="P315" s="35"/>
      <c r="Q315" s="35"/>
      <c r="R315" s="9"/>
      <c r="S315" s="35"/>
      <c r="T315" s="9"/>
      <c r="U315" s="35"/>
      <c r="V315" s="35"/>
      <c r="W315" s="37"/>
      <c r="X315" s="229"/>
      <c r="Y315" s="229"/>
      <c r="Z315" s="38"/>
      <c r="AA315" s="39"/>
      <c r="AB315" s="39"/>
      <c r="AC315" s="38"/>
      <c r="AD315" s="9"/>
      <c r="AE315" s="32"/>
      <c r="AF315" s="32"/>
      <c r="AG315" s="32"/>
      <c r="AH315" s="40"/>
      <c r="AI315" s="168"/>
      <c r="AJ315" s="904"/>
      <c r="AK315" s="905"/>
      <c r="AL315" s="905"/>
      <c r="AM315" s="905"/>
      <c r="AN315" s="906"/>
      <c r="AO315" s="386"/>
      <c r="AP315"/>
    </row>
    <row r="316" spans="2:42">
      <c r="B316" s="48">
        <v>30</v>
      </c>
      <c r="C316" s="58"/>
      <c r="D316" s="33"/>
      <c r="E316" s="32"/>
      <c r="F316" s="9"/>
      <c r="G316" s="10"/>
      <c r="H316" s="10"/>
      <c r="I316" s="169"/>
      <c r="J316" s="312"/>
      <c r="K316" s="9"/>
      <c r="L316" s="34"/>
      <c r="M316" s="35"/>
      <c r="N316" s="35"/>
      <c r="O316" s="36"/>
      <c r="P316" s="36"/>
      <c r="Q316" s="35"/>
      <c r="R316" s="9"/>
      <c r="S316" s="36"/>
      <c r="T316" s="9"/>
      <c r="U316" s="36"/>
      <c r="V316" s="35"/>
      <c r="W316" s="37"/>
      <c r="X316" s="37"/>
      <c r="Y316" s="37"/>
      <c r="Z316" s="38"/>
      <c r="AA316" s="39"/>
      <c r="AB316" s="39"/>
      <c r="AC316" s="38"/>
      <c r="AD316" s="9"/>
      <c r="AE316" s="32"/>
      <c r="AF316" s="32"/>
      <c r="AG316" s="32"/>
      <c r="AH316" s="40"/>
      <c r="AI316" s="168"/>
      <c r="AJ316" s="904"/>
      <c r="AK316" s="905"/>
      <c r="AL316" s="905"/>
      <c r="AM316" s="905"/>
      <c r="AN316" s="906"/>
      <c r="AO316" s="386"/>
      <c r="AP316"/>
    </row>
    <row r="317" spans="2:42">
      <c r="B317" s="48">
        <v>31</v>
      </c>
      <c r="C317" s="58"/>
      <c r="D317" s="33"/>
      <c r="E317" s="32"/>
      <c r="F317" s="9"/>
      <c r="G317" s="10"/>
      <c r="H317" s="10"/>
      <c r="I317" s="169"/>
      <c r="J317" s="312"/>
      <c r="K317" s="9"/>
      <c r="L317" s="34"/>
      <c r="M317" s="35"/>
      <c r="N317" s="35"/>
      <c r="O317" s="36"/>
      <c r="P317" s="36"/>
      <c r="Q317" s="35"/>
      <c r="R317" s="9"/>
      <c r="S317" s="36"/>
      <c r="T317" s="9"/>
      <c r="U317" s="36"/>
      <c r="V317" s="35"/>
      <c r="W317" s="37"/>
      <c r="X317" s="37"/>
      <c r="Y317" s="37"/>
      <c r="Z317" s="38"/>
      <c r="AA317" s="39"/>
      <c r="AB317" s="39"/>
      <c r="AC317" s="38"/>
      <c r="AD317" s="9"/>
      <c r="AE317" s="32"/>
      <c r="AF317" s="32"/>
      <c r="AG317" s="32"/>
      <c r="AH317" s="40"/>
      <c r="AI317" s="168"/>
      <c r="AJ317" s="904"/>
      <c r="AK317" s="905"/>
      <c r="AL317" s="905"/>
      <c r="AM317" s="905"/>
      <c r="AN317" s="906"/>
      <c r="AO317" s="386"/>
      <c r="AP317"/>
    </row>
    <row r="318" spans="2:42">
      <c r="B318" s="48">
        <v>32</v>
      </c>
      <c r="C318" s="58"/>
      <c r="D318" s="33"/>
      <c r="E318" s="32"/>
      <c r="F318" s="9"/>
      <c r="G318" s="10"/>
      <c r="H318" s="10"/>
      <c r="I318" s="169"/>
      <c r="J318" s="312"/>
      <c r="K318" s="9"/>
      <c r="L318" s="34"/>
      <c r="M318" s="35"/>
      <c r="N318" s="35"/>
      <c r="O318" s="36"/>
      <c r="P318" s="36"/>
      <c r="Q318" s="35"/>
      <c r="R318" s="9"/>
      <c r="S318" s="36"/>
      <c r="T318" s="9"/>
      <c r="U318" s="36"/>
      <c r="V318" s="35"/>
      <c r="W318" s="37"/>
      <c r="X318" s="37"/>
      <c r="Y318" s="37"/>
      <c r="Z318" s="38"/>
      <c r="AA318" s="39"/>
      <c r="AB318" s="39"/>
      <c r="AC318" s="38"/>
      <c r="AD318" s="9"/>
      <c r="AE318" s="32"/>
      <c r="AF318" s="32"/>
      <c r="AG318" s="32"/>
      <c r="AH318" s="40"/>
      <c r="AI318" s="168"/>
      <c r="AJ318" s="904"/>
      <c r="AK318" s="905"/>
      <c r="AL318" s="905"/>
      <c r="AM318" s="905"/>
      <c r="AN318" s="906"/>
      <c r="AO318" s="386"/>
      <c r="AP318"/>
    </row>
    <row r="319" spans="2:42">
      <c r="B319" s="48">
        <v>33</v>
      </c>
      <c r="C319" s="58"/>
      <c r="D319" s="59"/>
      <c r="E319" s="32"/>
      <c r="F319" s="9"/>
      <c r="G319" s="10"/>
      <c r="H319" s="10"/>
      <c r="I319" s="10"/>
      <c r="J319" s="312"/>
      <c r="K319" s="9"/>
      <c r="L319" s="34"/>
      <c r="M319" s="35"/>
      <c r="N319" s="35"/>
      <c r="O319" s="36"/>
      <c r="P319" s="35"/>
      <c r="Q319" s="35"/>
      <c r="R319" s="9"/>
      <c r="S319" s="35"/>
      <c r="T319" s="9"/>
      <c r="U319" s="35"/>
      <c r="V319" s="35"/>
      <c r="W319" s="37"/>
      <c r="X319" s="37"/>
      <c r="Y319" s="37"/>
      <c r="Z319" s="38"/>
      <c r="AA319" s="39"/>
      <c r="AB319" s="39"/>
      <c r="AC319" s="38"/>
      <c r="AD319" s="9"/>
      <c r="AE319" s="32"/>
      <c r="AF319" s="32"/>
      <c r="AG319" s="32"/>
      <c r="AH319" s="40"/>
      <c r="AI319" s="168"/>
      <c r="AJ319" s="904"/>
      <c r="AK319" s="905"/>
      <c r="AL319" s="905"/>
      <c r="AM319" s="905"/>
      <c r="AN319" s="906"/>
      <c r="AO319" s="386"/>
      <c r="AP319"/>
    </row>
    <row r="320" spans="2:42">
      <c r="B320" s="48">
        <v>34</v>
      </c>
      <c r="C320" s="58"/>
      <c r="D320" s="59"/>
      <c r="E320" s="32"/>
      <c r="F320" s="9"/>
      <c r="G320" s="10"/>
      <c r="H320" s="10"/>
      <c r="I320" s="10"/>
      <c r="J320" s="312"/>
      <c r="K320" s="9"/>
      <c r="L320" s="34"/>
      <c r="M320" s="35"/>
      <c r="N320" s="35"/>
      <c r="O320" s="36"/>
      <c r="P320" s="171"/>
      <c r="Q320" s="35"/>
      <c r="R320" s="9"/>
      <c r="S320" s="171"/>
      <c r="T320" s="9"/>
      <c r="U320" s="171"/>
      <c r="V320" s="35"/>
      <c r="W320" s="37"/>
      <c r="X320" s="37"/>
      <c r="Y320" s="37"/>
      <c r="Z320" s="38"/>
      <c r="AA320" s="39"/>
      <c r="AB320" s="39"/>
      <c r="AC320" s="38"/>
      <c r="AD320" s="9"/>
      <c r="AE320" s="32"/>
      <c r="AF320" s="32"/>
      <c r="AG320" s="32"/>
      <c r="AH320" s="40"/>
      <c r="AI320" s="168"/>
      <c r="AJ320" s="904"/>
      <c r="AK320" s="905"/>
      <c r="AL320" s="905"/>
      <c r="AM320" s="905"/>
      <c r="AN320" s="906"/>
      <c r="AO320" s="386"/>
      <c r="AP320"/>
    </row>
    <row r="321" spans="2:42">
      <c r="B321" s="48">
        <v>35</v>
      </c>
      <c r="C321" s="58"/>
      <c r="D321" s="33"/>
      <c r="E321" s="32"/>
      <c r="F321" s="9"/>
      <c r="G321" s="10"/>
      <c r="H321" s="10"/>
      <c r="I321" s="10"/>
      <c r="J321" s="312"/>
      <c r="K321" s="9"/>
      <c r="L321" s="170"/>
      <c r="M321" s="35"/>
      <c r="N321" s="35"/>
      <c r="O321" s="171"/>
      <c r="P321" s="171"/>
      <c r="Q321" s="35"/>
      <c r="R321" s="9"/>
      <c r="S321" s="171"/>
      <c r="T321" s="9"/>
      <c r="U321" s="171"/>
      <c r="V321" s="35"/>
      <c r="W321" s="172"/>
      <c r="X321" s="37"/>
      <c r="Y321" s="37"/>
      <c r="Z321" s="38"/>
      <c r="AA321" s="39"/>
      <c r="AB321" s="39"/>
      <c r="AC321" s="38"/>
      <c r="AD321" s="9"/>
      <c r="AE321" s="32"/>
      <c r="AF321" s="32"/>
      <c r="AG321" s="32"/>
      <c r="AH321" s="40"/>
      <c r="AI321" s="168"/>
      <c r="AJ321" s="904"/>
      <c r="AK321" s="905"/>
      <c r="AL321" s="905"/>
      <c r="AM321" s="905"/>
      <c r="AN321" s="906"/>
      <c r="AO321" s="386"/>
      <c r="AP321"/>
    </row>
    <row r="322" spans="2:42">
      <c r="B322" s="48">
        <v>36</v>
      </c>
      <c r="C322" s="58"/>
      <c r="D322" s="33"/>
      <c r="E322" s="32"/>
      <c r="F322" s="9"/>
      <c r="G322" s="10"/>
      <c r="H322" s="10"/>
      <c r="I322" s="10"/>
      <c r="J322" s="312"/>
      <c r="K322" s="9"/>
      <c r="L322" s="170"/>
      <c r="M322" s="35"/>
      <c r="N322" s="35"/>
      <c r="O322" s="171"/>
      <c r="P322" s="171"/>
      <c r="Q322" s="35"/>
      <c r="R322" s="9"/>
      <c r="S322" s="171"/>
      <c r="T322" s="9"/>
      <c r="U322" s="171"/>
      <c r="V322" s="35"/>
      <c r="W322" s="172"/>
      <c r="X322" s="37"/>
      <c r="Y322" s="37"/>
      <c r="Z322" s="38"/>
      <c r="AA322" s="39"/>
      <c r="AB322" s="39"/>
      <c r="AC322" s="38"/>
      <c r="AD322" s="9"/>
      <c r="AE322" s="32"/>
      <c r="AF322" s="32"/>
      <c r="AG322" s="32"/>
      <c r="AH322" s="40"/>
      <c r="AI322" s="168"/>
      <c r="AJ322" s="904"/>
      <c r="AK322" s="905"/>
      <c r="AL322" s="905"/>
      <c r="AM322" s="905"/>
      <c r="AN322" s="906"/>
      <c r="AO322" s="386"/>
      <c r="AP322"/>
    </row>
    <row r="323" spans="2:42">
      <c r="B323" s="48">
        <v>37</v>
      </c>
      <c r="C323" s="58"/>
      <c r="D323" s="59"/>
      <c r="E323" s="32"/>
      <c r="F323" s="9"/>
      <c r="G323" s="10"/>
      <c r="H323" s="10"/>
      <c r="I323" s="10"/>
      <c r="J323" s="312"/>
      <c r="K323" s="9"/>
      <c r="L323" s="170"/>
      <c r="M323" s="35"/>
      <c r="N323" s="35"/>
      <c r="O323" s="171"/>
      <c r="P323" s="171"/>
      <c r="Q323" s="35"/>
      <c r="R323" s="9"/>
      <c r="S323" s="171"/>
      <c r="T323" s="9"/>
      <c r="U323" s="171"/>
      <c r="V323" s="35"/>
      <c r="W323" s="172"/>
      <c r="X323" s="37"/>
      <c r="Y323" s="37"/>
      <c r="Z323" s="38"/>
      <c r="AA323" s="39"/>
      <c r="AB323" s="39"/>
      <c r="AC323" s="38"/>
      <c r="AD323" s="9"/>
      <c r="AE323" s="32"/>
      <c r="AF323" s="32"/>
      <c r="AG323" s="32"/>
      <c r="AH323" s="40"/>
      <c r="AI323" s="168"/>
      <c r="AJ323" s="904"/>
      <c r="AK323" s="905"/>
      <c r="AL323" s="905"/>
      <c r="AM323" s="905"/>
      <c r="AN323" s="906"/>
      <c r="AO323" s="386"/>
      <c r="AP323"/>
    </row>
    <row r="324" spans="2:42">
      <c r="B324" s="48">
        <v>38</v>
      </c>
      <c r="C324" s="58"/>
      <c r="D324" s="33"/>
      <c r="E324" s="32"/>
      <c r="F324" s="9"/>
      <c r="G324" s="10"/>
      <c r="H324" s="9"/>
      <c r="I324" s="10"/>
      <c r="J324" s="312"/>
      <c r="K324" s="9"/>
      <c r="L324" s="170"/>
      <c r="M324" s="35"/>
      <c r="N324" s="35"/>
      <c r="O324" s="171"/>
      <c r="P324" s="171"/>
      <c r="Q324" s="35"/>
      <c r="R324" s="9"/>
      <c r="S324" s="171"/>
      <c r="T324" s="9"/>
      <c r="U324" s="171"/>
      <c r="V324" s="35"/>
      <c r="W324" s="172"/>
      <c r="X324" s="172"/>
      <c r="Y324" s="172"/>
      <c r="Z324" s="38"/>
      <c r="AA324" s="39"/>
      <c r="AB324" s="39"/>
      <c r="AC324" s="38"/>
      <c r="AD324" s="9"/>
      <c r="AE324" s="32"/>
      <c r="AF324" s="32"/>
      <c r="AG324" s="32"/>
      <c r="AH324" s="32"/>
      <c r="AI324" s="168"/>
      <c r="AJ324" s="904"/>
      <c r="AK324" s="905"/>
      <c r="AL324" s="905"/>
      <c r="AM324" s="905"/>
      <c r="AN324" s="906"/>
      <c r="AO324" s="386"/>
      <c r="AP324"/>
    </row>
    <row r="325" spans="2:42">
      <c r="B325" s="48">
        <v>39</v>
      </c>
      <c r="C325" s="58"/>
      <c r="D325" s="33"/>
      <c r="E325" s="32"/>
      <c r="F325" s="9"/>
      <c r="G325" s="10"/>
      <c r="H325" s="9"/>
      <c r="I325" s="10"/>
      <c r="J325" s="312"/>
      <c r="K325" s="9"/>
      <c r="L325" s="170"/>
      <c r="M325" s="35"/>
      <c r="N325" s="35"/>
      <c r="O325" s="171"/>
      <c r="P325" s="171"/>
      <c r="Q325" s="35"/>
      <c r="R325" s="9"/>
      <c r="S325" s="171"/>
      <c r="T325" s="9"/>
      <c r="U325" s="171"/>
      <c r="V325" s="35"/>
      <c r="W325" s="172"/>
      <c r="X325" s="37"/>
      <c r="Y325" s="37"/>
      <c r="Z325" s="38"/>
      <c r="AA325" s="39"/>
      <c r="AB325" s="39"/>
      <c r="AC325" s="38"/>
      <c r="AD325" s="9"/>
      <c r="AE325" s="32"/>
      <c r="AF325" s="32"/>
      <c r="AG325" s="32"/>
      <c r="AH325" s="40"/>
      <c r="AI325" s="168"/>
      <c r="AJ325" s="904"/>
      <c r="AK325" s="905"/>
      <c r="AL325" s="905"/>
      <c r="AM325" s="905"/>
      <c r="AN325" s="906"/>
      <c r="AO325" s="386"/>
      <c r="AP325"/>
    </row>
    <row r="326" spans="2:42">
      <c r="B326" s="48">
        <v>40</v>
      </c>
      <c r="C326" s="58"/>
      <c r="D326" s="33"/>
      <c r="E326" s="32"/>
      <c r="F326" s="9"/>
      <c r="G326" s="10"/>
      <c r="H326" s="10"/>
      <c r="I326" s="10"/>
      <c r="J326" s="312"/>
      <c r="K326" s="9"/>
      <c r="L326" s="170"/>
      <c r="M326" s="35"/>
      <c r="N326" s="35"/>
      <c r="O326" s="171"/>
      <c r="P326" s="171"/>
      <c r="Q326" s="35"/>
      <c r="R326" s="9"/>
      <c r="S326" s="171"/>
      <c r="T326" s="9"/>
      <c r="U326" s="171"/>
      <c r="V326" s="35"/>
      <c r="W326" s="172"/>
      <c r="X326" s="37"/>
      <c r="Y326" s="37"/>
      <c r="Z326" s="38"/>
      <c r="AA326" s="39"/>
      <c r="AB326" s="39"/>
      <c r="AC326" s="38"/>
      <c r="AD326" s="9"/>
      <c r="AE326" s="32"/>
      <c r="AF326" s="32"/>
      <c r="AG326" s="32"/>
      <c r="AH326" s="40"/>
      <c r="AI326" s="168"/>
      <c r="AJ326" s="904"/>
      <c r="AK326" s="905"/>
      <c r="AL326" s="905"/>
      <c r="AM326" s="905"/>
      <c r="AN326" s="906"/>
      <c r="AO326" s="386"/>
      <c r="AP326"/>
    </row>
    <row r="327" spans="2:42">
      <c r="B327" s="48">
        <v>41</v>
      </c>
      <c r="C327" s="58"/>
      <c r="D327" s="33"/>
      <c r="E327" s="32"/>
      <c r="F327" s="9"/>
      <c r="G327" s="10"/>
      <c r="H327" s="10"/>
      <c r="I327" s="10"/>
      <c r="J327" s="312"/>
      <c r="K327" s="60"/>
      <c r="L327" s="185"/>
      <c r="M327" s="68"/>
      <c r="N327" s="68"/>
      <c r="O327" s="186"/>
      <c r="P327" s="186"/>
      <c r="Q327" s="68"/>
      <c r="R327" s="60"/>
      <c r="S327" s="186"/>
      <c r="T327" s="60"/>
      <c r="U327" s="186"/>
      <c r="V327" s="68"/>
      <c r="W327" s="187"/>
      <c r="X327" s="37"/>
      <c r="Y327" s="37"/>
      <c r="Z327" s="38"/>
      <c r="AA327" s="39"/>
      <c r="AB327" s="39"/>
      <c r="AC327" s="38"/>
      <c r="AD327" s="9"/>
      <c r="AE327" s="32"/>
      <c r="AF327" s="32"/>
      <c r="AG327" s="32"/>
      <c r="AH327" s="40"/>
      <c r="AI327" s="168"/>
      <c r="AJ327" s="904"/>
      <c r="AK327" s="905"/>
      <c r="AL327" s="905"/>
      <c r="AM327" s="905"/>
      <c r="AN327" s="906"/>
      <c r="AO327" s="386"/>
      <c r="AP327"/>
    </row>
    <row r="328" spans="2:42">
      <c r="B328" s="48">
        <v>42</v>
      </c>
      <c r="C328" s="58"/>
      <c r="D328" s="33"/>
      <c r="E328" s="32"/>
      <c r="F328" s="9"/>
      <c r="G328" s="10"/>
      <c r="H328" s="10"/>
      <c r="I328" s="10"/>
      <c r="J328" s="312"/>
      <c r="K328" s="60"/>
      <c r="L328" s="185"/>
      <c r="M328" s="68"/>
      <c r="N328" s="68"/>
      <c r="O328" s="186"/>
      <c r="P328" s="186"/>
      <c r="Q328" s="68"/>
      <c r="R328" s="60"/>
      <c r="S328" s="186"/>
      <c r="T328" s="60"/>
      <c r="U328" s="186"/>
      <c r="V328" s="68"/>
      <c r="W328" s="187"/>
      <c r="X328" s="37"/>
      <c r="Y328" s="37"/>
      <c r="Z328" s="38"/>
      <c r="AA328" s="39"/>
      <c r="AB328" s="39"/>
      <c r="AC328" s="38"/>
      <c r="AD328" s="9"/>
      <c r="AE328" s="32"/>
      <c r="AF328" s="32"/>
      <c r="AG328" s="32"/>
      <c r="AH328" s="40"/>
      <c r="AI328" s="168"/>
      <c r="AJ328" s="904"/>
      <c r="AK328" s="905"/>
      <c r="AL328" s="905"/>
      <c r="AM328" s="905"/>
      <c r="AN328" s="906"/>
      <c r="AO328" s="386"/>
      <c r="AP328"/>
    </row>
    <row r="329" spans="2:42">
      <c r="B329" s="48">
        <v>43</v>
      </c>
      <c r="C329" s="58"/>
      <c r="D329" s="59"/>
      <c r="E329" s="32"/>
      <c r="F329" s="9"/>
      <c r="G329" s="10"/>
      <c r="H329" s="10"/>
      <c r="I329" s="10"/>
      <c r="J329" s="463"/>
      <c r="K329" s="60"/>
      <c r="L329" s="185"/>
      <c r="M329" s="68"/>
      <c r="N329" s="68"/>
      <c r="O329" s="186"/>
      <c r="P329" s="186"/>
      <c r="Q329" s="68"/>
      <c r="R329" s="60"/>
      <c r="S329" s="186"/>
      <c r="T329" s="60"/>
      <c r="U329" s="186"/>
      <c r="V329" s="68"/>
      <c r="W329" s="187"/>
      <c r="X329" s="37"/>
      <c r="Y329" s="37"/>
      <c r="Z329" s="63"/>
      <c r="AA329" s="64"/>
      <c r="AB329" s="64"/>
      <c r="AC329" s="63"/>
      <c r="AD329" s="60"/>
      <c r="AE329" s="58"/>
      <c r="AF329" s="32"/>
      <c r="AG329" s="32"/>
      <c r="AH329" s="40"/>
      <c r="AI329" s="168"/>
      <c r="AJ329" s="904"/>
      <c r="AK329" s="905"/>
      <c r="AL329" s="905"/>
      <c r="AM329" s="905"/>
      <c r="AN329" s="906"/>
      <c r="AO329" s="386"/>
      <c r="AP329"/>
    </row>
    <row r="330" spans="2:42">
      <c r="B330" s="48">
        <v>44</v>
      </c>
      <c r="C330" s="58"/>
      <c r="D330" s="33"/>
      <c r="E330" s="32"/>
      <c r="F330" s="9"/>
      <c r="G330" s="10"/>
      <c r="H330" s="9"/>
      <c r="I330" s="10"/>
      <c r="J330" s="312"/>
      <c r="K330" s="60"/>
      <c r="L330" s="185"/>
      <c r="M330" s="68"/>
      <c r="N330" s="68"/>
      <c r="O330" s="186"/>
      <c r="P330" s="186"/>
      <c r="Q330" s="68"/>
      <c r="R330" s="60"/>
      <c r="S330" s="186"/>
      <c r="T330" s="60"/>
      <c r="U330" s="186"/>
      <c r="V330" s="68"/>
      <c r="W330" s="187"/>
      <c r="X330" s="172"/>
      <c r="Y330" s="172"/>
      <c r="Z330" s="38"/>
      <c r="AA330" s="39"/>
      <c r="AB330" s="39"/>
      <c r="AC330" s="38"/>
      <c r="AD330" s="9"/>
      <c r="AE330" s="32"/>
      <c r="AF330" s="32"/>
      <c r="AG330" s="32"/>
      <c r="AH330" s="32"/>
      <c r="AI330" s="168"/>
      <c r="AJ330" s="904"/>
      <c r="AK330" s="905"/>
      <c r="AL330" s="905"/>
      <c r="AM330" s="905"/>
      <c r="AN330" s="906"/>
      <c r="AO330" s="386"/>
      <c r="AP330"/>
    </row>
    <row r="331" spans="2:42">
      <c r="B331" s="48">
        <v>45</v>
      </c>
      <c r="C331" s="58"/>
      <c r="D331" s="33"/>
      <c r="E331" s="32"/>
      <c r="F331" s="9"/>
      <c r="G331" s="10"/>
      <c r="H331" s="10"/>
      <c r="I331" s="10"/>
      <c r="J331" s="312"/>
      <c r="K331" s="60"/>
      <c r="L331" s="185"/>
      <c r="M331" s="68"/>
      <c r="N331" s="68"/>
      <c r="O331" s="186"/>
      <c r="P331" s="186"/>
      <c r="Q331" s="68"/>
      <c r="R331" s="60"/>
      <c r="S331" s="186"/>
      <c r="T331" s="60"/>
      <c r="U331" s="186"/>
      <c r="V331" s="68"/>
      <c r="W331" s="187"/>
      <c r="X331" s="187"/>
      <c r="Y331" s="187"/>
      <c r="Z331" s="63"/>
      <c r="AA331" s="39"/>
      <c r="AB331" s="39"/>
      <c r="AC331" s="38"/>
      <c r="AD331" s="9"/>
      <c r="AE331" s="32"/>
      <c r="AF331" s="32"/>
      <c r="AG331" s="32"/>
      <c r="AH331" s="40"/>
      <c r="AI331" s="168"/>
      <c r="AJ331" s="904"/>
      <c r="AK331" s="905"/>
      <c r="AL331" s="905"/>
      <c r="AM331" s="905"/>
      <c r="AN331" s="906"/>
      <c r="AO331" s="386"/>
      <c r="AP331"/>
    </row>
    <row r="332" spans="2:42">
      <c r="B332" s="48">
        <v>46</v>
      </c>
      <c r="C332" s="58"/>
      <c r="D332" s="33"/>
      <c r="E332" s="32"/>
      <c r="F332" s="9"/>
      <c r="G332" s="10"/>
      <c r="H332" s="10"/>
      <c r="I332" s="10"/>
      <c r="J332" s="312"/>
      <c r="K332" s="60"/>
      <c r="L332" s="185"/>
      <c r="M332" s="68"/>
      <c r="N332" s="68"/>
      <c r="O332" s="186"/>
      <c r="P332" s="186"/>
      <c r="Q332" s="68"/>
      <c r="R332" s="60"/>
      <c r="S332" s="186"/>
      <c r="T332" s="60"/>
      <c r="U332" s="186"/>
      <c r="V332" s="68"/>
      <c r="W332" s="187"/>
      <c r="X332" s="187"/>
      <c r="Y332" s="187"/>
      <c r="Z332" s="63"/>
      <c r="AA332" s="39"/>
      <c r="AB332" s="39"/>
      <c r="AC332" s="38"/>
      <c r="AD332" s="9"/>
      <c r="AE332" s="32"/>
      <c r="AF332" s="32"/>
      <c r="AG332" s="32"/>
      <c r="AH332" s="40"/>
      <c r="AI332" s="168"/>
      <c r="AJ332" s="904"/>
      <c r="AK332" s="905"/>
      <c r="AL332" s="905"/>
      <c r="AM332" s="905"/>
      <c r="AN332" s="906"/>
      <c r="AO332" s="386"/>
      <c r="AP332"/>
    </row>
    <row r="333" spans="2:42">
      <c r="B333" s="48">
        <v>47</v>
      </c>
      <c r="C333" s="58"/>
      <c r="D333" s="59"/>
      <c r="E333" s="58"/>
      <c r="F333" s="60"/>
      <c r="G333" s="61"/>
      <c r="H333" s="60"/>
      <c r="I333" s="61"/>
      <c r="J333" s="463"/>
      <c r="K333" s="60"/>
      <c r="L333" s="185"/>
      <c r="M333" s="68"/>
      <c r="N333" s="68"/>
      <c r="O333" s="186"/>
      <c r="P333" s="186"/>
      <c r="Q333" s="68"/>
      <c r="R333" s="60"/>
      <c r="S333" s="186"/>
      <c r="T333" s="60"/>
      <c r="U333" s="186"/>
      <c r="V333" s="68"/>
      <c r="W333" s="187"/>
      <c r="X333" s="187"/>
      <c r="Y333" s="187"/>
      <c r="Z333" s="63"/>
      <c r="AA333" s="64"/>
      <c r="AB333" s="64"/>
      <c r="AC333" s="63"/>
      <c r="AD333" s="60"/>
      <c r="AE333" s="58"/>
      <c r="AF333" s="58"/>
      <c r="AG333" s="58"/>
      <c r="AH333" s="58"/>
      <c r="AI333" s="204"/>
      <c r="AJ333" s="904"/>
      <c r="AK333" s="905"/>
      <c r="AL333" s="905"/>
      <c r="AM333" s="905"/>
      <c r="AN333" s="906"/>
      <c r="AO333" s="386"/>
      <c r="AP333"/>
    </row>
    <row r="334" spans="2:42">
      <c r="B334" s="48">
        <v>48</v>
      </c>
      <c r="C334" s="58"/>
      <c r="D334" s="59"/>
      <c r="E334" s="58"/>
      <c r="F334" s="60"/>
      <c r="G334" s="61"/>
      <c r="H334" s="60"/>
      <c r="I334" s="61"/>
      <c r="J334" s="463"/>
      <c r="K334" s="60"/>
      <c r="L334" s="185"/>
      <c r="M334" s="68"/>
      <c r="N334" s="68"/>
      <c r="O334" s="186"/>
      <c r="P334" s="186"/>
      <c r="Q334" s="68"/>
      <c r="R334" s="60"/>
      <c r="S334" s="186"/>
      <c r="T334" s="60"/>
      <c r="U334" s="186"/>
      <c r="V334" s="68"/>
      <c r="W334" s="187"/>
      <c r="X334" s="187"/>
      <c r="Y334" s="187"/>
      <c r="Z334" s="63"/>
      <c r="AA334" s="64"/>
      <c r="AB334" s="64"/>
      <c r="AC334" s="63"/>
      <c r="AD334" s="60"/>
      <c r="AE334" s="58"/>
      <c r="AF334" s="58"/>
      <c r="AG334" s="58"/>
      <c r="AH334" s="58"/>
      <c r="AI334" s="204"/>
      <c r="AJ334" s="904"/>
      <c r="AK334" s="905"/>
      <c r="AL334" s="905"/>
      <c r="AM334" s="905"/>
      <c r="AN334" s="906"/>
      <c r="AO334" s="386"/>
      <c r="AP334"/>
    </row>
    <row r="335" spans="2:42">
      <c r="B335" s="48">
        <v>49</v>
      </c>
      <c r="C335" s="58"/>
      <c r="D335" s="59"/>
      <c r="E335" s="58"/>
      <c r="F335" s="60"/>
      <c r="G335" s="61"/>
      <c r="H335" s="60"/>
      <c r="I335" s="61"/>
      <c r="J335" s="463"/>
      <c r="K335" s="60"/>
      <c r="L335" s="185"/>
      <c r="M335" s="68"/>
      <c r="N335" s="68"/>
      <c r="O335" s="186"/>
      <c r="P335" s="186"/>
      <c r="Q335" s="68"/>
      <c r="R335" s="60"/>
      <c r="S335" s="186"/>
      <c r="T335" s="60"/>
      <c r="U335" s="186"/>
      <c r="V335" s="68"/>
      <c r="W335" s="187"/>
      <c r="X335" s="187"/>
      <c r="Y335" s="187"/>
      <c r="Z335" s="63"/>
      <c r="AA335" s="64"/>
      <c r="AB335" s="64"/>
      <c r="AC335" s="63"/>
      <c r="AD335" s="60"/>
      <c r="AE335" s="58"/>
      <c r="AF335" s="58"/>
      <c r="AG335" s="58"/>
      <c r="AH335" s="58"/>
      <c r="AI335" s="204"/>
      <c r="AJ335" s="904"/>
      <c r="AK335" s="905"/>
      <c r="AL335" s="905"/>
      <c r="AM335" s="905"/>
      <c r="AN335" s="906"/>
      <c r="AO335" s="386"/>
      <c r="AP335"/>
    </row>
    <row r="336" spans="2:42">
      <c r="B336" s="48">
        <v>50</v>
      </c>
      <c r="C336" s="58"/>
      <c r="D336" s="59"/>
      <c r="E336" s="58"/>
      <c r="F336" s="60"/>
      <c r="G336" s="61"/>
      <c r="H336" s="61"/>
      <c r="I336" s="61"/>
      <c r="J336" s="463"/>
      <c r="K336" s="60"/>
      <c r="L336" s="67"/>
      <c r="M336" s="68"/>
      <c r="N336" s="68"/>
      <c r="O336" s="69"/>
      <c r="P336" s="69"/>
      <c r="Q336" s="68"/>
      <c r="R336" s="60"/>
      <c r="S336" s="69"/>
      <c r="T336" s="60"/>
      <c r="U336" s="69"/>
      <c r="V336" s="68"/>
      <c r="W336" s="62"/>
      <c r="X336" s="62"/>
      <c r="Y336" s="62"/>
      <c r="Z336" s="63"/>
      <c r="AA336" s="64"/>
      <c r="AB336" s="64"/>
      <c r="AC336" s="63"/>
      <c r="AD336" s="60"/>
      <c r="AE336" s="58"/>
      <c r="AF336" s="58"/>
      <c r="AG336" s="58"/>
      <c r="AH336" s="65"/>
      <c r="AI336" s="204"/>
      <c r="AJ336" s="904"/>
      <c r="AK336" s="905"/>
      <c r="AL336" s="905"/>
      <c r="AM336" s="905"/>
      <c r="AN336" s="906"/>
      <c r="AO336" s="386"/>
      <c r="AP336"/>
    </row>
    <row r="337" spans="2:42">
      <c r="B337" s="48">
        <v>51</v>
      </c>
      <c r="C337" s="58"/>
      <c r="D337" s="59"/>
      <c r="E337" s="58"/>
      <c r="F337" s="60"/>
      <c r="G337" s="61"/>
      <c r="H337" s="61"/>
      <c r="I337" s="61"/>
      <c r="J337" s="463"/>
      <c r="K337" s="60"/>
      <c r="L337" s="67"/>
      <c r="M337" s="68"/>
      <c r="N337" s="68"/>
      <c r="O337" s="69"/>
      <c r="P337" s="69"/>
      <c r="Q337" s="68"/>
      <c r="R337" s="60"/>
      <c r="S337" s="69"/>
      <c r="T337" s="60"/>
      <c r="U337" s="69"/>
      <c r="V337" s="68"/>
      <c r="W337" s="62"/>
      <c r="X337" s="62"/>
      <c r="Y337" s="62"/>
      <c r="Z337" s="63"/>
      <c r="AA337" s="64"/>
      <c r="AB337" s="64"/>
      <c r="AC337" s="63"/>
      <c r="AD337" s="60"/>
      <c r="AE337" s="58"/>
      <c r="AF337" s="58"/>
      <c r="AG337" s="58"/>
      <c r="AH337" s="65"/>
      <c r="AI337" s="204"/>
      <c r="AJ337" s="904"/>
      <c r="AK337" s="905"/>
      <c r="AL337" s="905"/>
      <c r="AM337" s="905"/>
      <c r="AN337" s="906"/>
      <c r="AO337" s="386"/>
      <c r="AP337"/>
    </row>
    <row r="338" spans="2:42">
      <c r="B338" s="48">
        <v>52</v>
      </c>
      <c r="C338" s="58"/>
      <c r="D338" s="59"/>
      <c r="E338" s="58"/>
      <c r="F338" s="60"/>
      <c r="G338" s="61"/>
      <c r="H338" s="61"/>
      <c r="I338" s="61"/>
      <c r="J338" s="463"/>
      <c r="K338" s="60"/>
      <c r="L338" s="67"/>
      <c r="M338" s="68"/>
      <c r="N338" s="68"/>
      <c r="O338" s="69"/>
      <c r="P338" s="68"/>
      <c r="Q338" s="68"/>
      <c r="R338" s="60"/>
      <c r="S338" s="68"/>
      <c r="T338" s="60"/>
      <c r="U338" s="68"/>
      <c r="V338" s="68"/>
      <c r="W338" s="62"/>
      <c r="X338" s="62"/>
      <c r="Y338" s="62"/>
      <c r="Z338" s="63"/>
      <c r="AA338" s="64"/>
      <c r="AB338" s="64"/>
      <c r="AC338" s="63"/>
      <c r="AD338" s="60"/>
      <c r="AE338" s="58"/>
      <c r="AF338" s="58"/>
      <c r="AG338" s="58"/>
      <c r="AH338" s="65"/>
      <c r="AI338" s="204"/>
      <c r="AJ338" s="904"/>
      <c r="AK338" s="905"/>
      <c r="AL338" s="905"/>
      <c r="AM338" s="905"/>
      <c r="AN338" s="906"/>
      <c r="AO338" s="386"/>
      <c r="AP338"/>
    </row>
    <row r="339" spans="2:42">
      <c r="B339" s="48">
        <v>53</v>
      </c>
      <c r="C339" s="58"/>
      <c r="D339" s="59"/>
      <c r="E339" s="58"/>
      <c r="F339" s="60"/>
      <c r="G339" s="61"/>
      <c r="H339" s="60"/>
      <c r="I339" s="61"/>
      <c r="J339" s="463"/>
      <c r="K339" s="60"/>
      <c r="L339" s="185"/>
      <c r="M339" s="68"/>
      <c r="N339" s="68"/>
      <c r="O339" s="186"/>
      <c r="P339" s="186"/>
      <c r="Q339" s="68"/>
      <c r="R339" s="60"/>
      <c r="S339" s="186"/>
      <c r="T339" s="60"/>
      <c r="U339" s="186"/>
      <c r="V339" s="68"/>
      <c r="W339" s="187"/>
      <c r="X339" s="187"/>
      <c r="Y339" s="187"/>
      <c r="Z339" s="63"/>
      <c r="AA339" s="64"/>
      <c r="AB339" s="64"/>
      <c r="AC339" s="63"/>
      <c r="AD339" s="60"/>
      <c r="AE339" s="58"/>
      <c r="AF339" s="58"/>
      <c r="AG339" s="58"/>
      <c r="AH339" s="58"/>
      <c r="AI339" s="204"/>
      <c r="AJ339" s="904"/>
      <c r="AK339" s="905"/>
      <c r="AL339" s="905"/>
      <c r="AM339" s="905"/>
      <c r="AN339" s="906"/>
      <c r="AO339" s="386"/>
      <c r="AP339"/>
    </row>
    <row r="340" spans="2:42">
      <c r="B340" s="48">
        <v>54</v>
      </c>
      <c r="C340" s="58"/>
      <c r="D340" s="59"/>
      <c r="E340" s="58"/>
      <c r="F340" s="60"/>
      <c r="G340" s="61"/>
      <c r="H340" s="61"/>
      <c r="I340" s="61"/>
      <c r="J340" s="463"/>
      <c r="K340" s="60"/>
      <c r="L340" s="67"/>
      <c r="M340" s="68"/>
      <c r="N340" s="68"/>
      <c r="O340" s="69"/>
      <c r="P340" s="69"/>
      <c r="Q340" s="68"/>
      <c r="R340" s="60"/>
      <c r="S340" s="69"/>
      <c r="T340" s="60"/>
      <c r="U340" s="69"/>
      <c r="V340" s="68"/>
      <c r="W340" s="62"/>
      <c r="X340" s="62"/>
      <c r="Y340" s="62"/>
      <c r="Z340" s="63"/>
      <c r="AA340" s="64"/>
      <c r="AB340" s="64"/>
      <c r="AC340" s="63"/>
      <c r="AD340" s="60"/>
      <c r="AE340" s="58"/>
      <c r="AF340" s="58"/>
      <c r="AG340" s="58"/>
      <c r="AH340" s="65"/>
      <c r="AI340" s="204"/>
      <c r="AJ340" s="904"/>
      <c r="AK340" s="905"/>
      <c r="AL340" s="905"/>
      <c r="AM340" s="905"/>
      <c r="AN340" s="906"/>
      <c r="AO340" s="386"/>
      <c r="AP340"/>
    </row>
    <row r="341" spans="2:42">
      <c r="B341" s="48">
        <v>55</v>
      </c>
      <c r="C341" s="58"/>
      <c r="D341" s="59"/>
      <c r="E341" s="58"/>
      <c r="F341" s="60"/>
      <c r="G341" s="61"/>
      <c r="H341" s="60"/>
      <c r="I341" s="61"/>
      <c r="J341" s="463"/>
      <c r="K341" s="60"/>
      <c r="L341" s="67"/>
      <c r="M341" s="68"/>
      <c r="N341" s="68"/>
      <c r="O341" s="69"/>
      <c r="P341" s="69"/>
      <c r="Q341" s="68"/>
      <c r="R341" s="60"/>
      <c r="S341" s="69"/>
      <c r="T341" s="60"/>
      <c r="U341" s="69"/>
      <c r="V341" s="68"/>
      <c r="W341" s="62"/>
      <c r="X341" s="62"/>
      <c r="Y341" s="62"/>
      <c r="Z341" s="63"/>
      <c r="AA341" s="64"/>
      <c r="AB341" s="64"/>
      <c r="AC341" s="63"/>
      <c r="AD341" s="60"/>
      <c r="AE341" s="58"/>
      <c r="AF341" s="58"/>
      <c r="AG341" s="58"/>
      <c r="AH341" s="58"/>
      <c r="AI341" s="204"/>
      <c r="AJ341" s="904"/>
      <c r="AK341" s="905"/>
      <c r="AL341" s="905"/>
      <c r="AM341" s="905"/>
      <c r="AN341" s="906"/>
      <c r="AO341" s="386"/>
      <c r="AP341"/>
    </row>
    <row r="342" spans="2:42">
      <c r="B342" s="48">
        <v>56</v>
      </c>
      <c r="C342" s="58"/>
      <c r="D342" s="59"/>
      <c r="E342" s="58"/>
      <c r="F342" s="60"/>
      <c r="G342" s="61"/>
      <c r="H342" s="61"/>
      <c r="I342" s="61"/>
      <c r="J342" s="312"/>
      <c r="K342" s="9"/>
      <c r="L342" s="34"/>
      <c r="M342" s="35"/>
      <c r="N342" s="35"/>
      <c r="O342" s="36"/>
      <c r="P342" s="36"/>
      <c r="Q342" s="35"/>
      <c r="R342" s="9"/>
      <c r="S342" s="36"/>
      <c r="T342" s="9"/>
      <c r="U342" s="36"/>
      <c r="V342" s="35"/>
      <c r="W342" s="37"/>
      <c r="X342" s="37"/>
      <c r="Y342" s="37"/>
      <c r="Z342" s="63"/>
      <c r="AA342" s="64"/>
      <c r="AB342" s="64"/>
      <c r="AC342" s="63"/>
      <c r="AD342" s="60"/>
      <c r="AE342" s="58"/>
      <c r="AF342" s="58"/>
      <c r="AG342" s="58"/>
      <c r="AH342" s="65"/>
      <c r="AI342" s="66"/>
      <c r="AJ342" s="904"/>
      <c r="AK342" s="905"/>
      <c r="AL342" s="905"/>
      <c r="AM342" s="905"/>
      <c r="AN342" s="906"/>
      <c r="AO342" s="386"/>
      <c r="AP342"/>
    </row>
    <row r="343" spans="2:42">
      <c r="B343" s="48">
        <v>57</v>
      </c>
      <c r="C343" s="58"/>
      <c r="D343" s="59"/>
      <c r="E343" s="58"/>
      <c r="F343" s="60"/>
      <c r="G343" s="61"/>
      <c r="H343" s="61"/>
      <c r="I343" s="61"/>
      <c r="J343" s="463"/>
      <c r="K343" s="60"/>
      <c r="L343" s="67"/>
      <c r="M343" s="68"/>
      <c r="N343" s="68"/>
      <c r="O343" s="69"/>
      <c r="P343" s="69"/>
      <c r="Q343" s="68"/>
      <c r="R343" s="60"/>
      <c r="S343" s="69"/>
      <c r="T343" s="60"/>
      <c r="U343" s="69"/>
      <c r="V343" s="68"/>
      <c r="W343" s="62"/>
      <c r="X343" s="62"/>
      <c r="Y343" s="62"/>
      <c r="Z343" s="63"/>
      <c r="AA343" s="64"/>
      <c r="AB343" s="64"/>
      <c r="AC343" s="63"/>
      <c r="AD343" s="60"/>
      <c r="AE343" s="58"/>
      <c r="AF343" s="58"/>
      <c r="AG343" s="58"/>
      <c r="AH343" s="65"/>
      <c r="AI343" s="66"/>
      <c r="AJ343" s="904"/>
      <c r="AK343" s="905"/>
      <c r="AL343" s="905"/>
      <c r="AM343" s="905"/>
      <c r="AN343" s="906"/>
      <c r="AO343" s="386"/>
      <c r="AP343"/>
    </row>
    <row r="344" spans="2:42">
      <c r="B344" s="48">
        <v>58</v>
      </c>
      <c r="C344" s="58"/>
      <c r="D344" s="59"/>
      <c r="E344" s="58"/>
      <c r="F344" s="60"/>
      <c r="G344" s="61"/>
      <c r="H344" s="60"/>
      <c r="I344" s="61"/>
      <c r="J344" s="463"/>
      <c r="K344" s="60"/>
      <c r="L344" s="67"/>
      <c r="M344" s="68"/>
      <c r="N344" s="68"/>
      <c r="O344" s="69"/>
      <c r="P344" s="69"/>
      <c r="Q344" s="68"/>
      <c r="R344" s="60"/>
      <c r="S344" s="69"/>
      <c r="T344" s="60"/>
      <c r="U344" s="69"/>
      <c r="V344" s="68"/>
      <c r="W344" s="62"/>
      <c r="X344" s="62"/>
      <c r="Y344" s="62"/>
      <c r="Z344" s="63"/>
      <c r="AA344" s="64"/>
      <c r="AB344" s="64"/>
      <c r="AC344" s="63"/>
      <c r="AD344" s="60"/>
      <c r="AE344" s="58"/>
      <c r="AF344" s="58"/>
      <c r="AG344" s="58"/>
      <c r="AH344" s="65"/>
      <c r="AI344" s="66"/>
      <c r="AJ344" s="904"/>
      <c r="AK344" s="905"/>
      <c r="AL344" s="905"/>
      <c r="AM344" s="905"/>
      <c r="AN344" s="906"/>
      <c r="AO344" s="386"/>
      <c r="AP344"/>
    </row>
    <row r="345" spans="2:42">
      <c r="B345" s="48">
        <v>59</v>
      </c>
      <c r="C345" s="58"/>
      <c r="D345" s="59"/>
      <c r="E345" s="58"/>
      <c r="F345" s="60"/>
      <c r="G345" s="61"/>
      <c r="H345" s="61"/>
      <c r="I345" s="61"/>
      <c r="J345" s="463"/>
      <c r="K345" s="60"/>
      <c r="L345" s="67"/>
      <c r="M345" s="68"/>
      <c r="N345" s="68"/>
      <c r="O345" s="69"/>
      <c r="P345" s="69"/>
      <c r="Q345" s="68"/>
      <c r="R345" s="60"/>
      <c r="S345" s="69"/>
      <c r="T345" s="60"/>
      <c r="U345" s="69"/>
      <c r="V345" s="68"/>
      <c r="W345" s="62"/>
      <c r="X345" s="62"/>
      <c r="Y345" s="62"/>
      <c r="Z345" s="63"/>
      <c r="AA345" s="64"/>
      <c r="AB345" s="64"/>
      <c r="AC345" s="63"/>
      <c r="AD345" s="60"/>
      <c r="AE345" s="58"/>
      <c r="AF345" s="58"/>
      <c r="AG345" s="58"/>
      <c r="AH345" s="65"/>
      <c r="AI345" s="66"/>
      <c r="AJ345" s="904"/>
      <c r="AK345" s="905"/>
      <c r="AL345" s="905"/>
      <c r="AM345" s="905"/>
      <c r="AN345" s="906"/>
      <c r="AO345" s="386"/>
      <c r="AP345"/>
    </row>
    <row r="346" spans="2:42">
      <c r="B346" s="48">
        <v>60</v>
      </c>
      <c r="C346" s="58"/>
      <c r="D346" s="59"/>
      <c r="E346" s="58"/>
      <c r="F346" s="60"/>
      <c r="G346" s="61"/>
      <c r="H346" s="61"/>
      <c r="I346" s="61"/>
      <c r="J346" s="463"/>
      <c r="K346" s="60"/>
      <c r="L346" s="67"/>
      <c r="M346" s="68"/>
      <c r="N346" s="68"/>
      <c r="O346" s="69"/>
      <c r="P346" s="69"/>
      <c r="Q346" s="68"/>
      <c r="R346" s="60"/>
      <c r="S346" s="69"/>
      <c r="T346" s="60"/>
      <c r="U346" s="69"/>
      <c r="V346" s="68"/>
      <c r="W346" s="62"/>
      <c r="X346" s="62"/>
      <c r="Y346" s="62"/>
      <c r="Z346" s="63"/>
      <c r="AA346" s="64"/>
      <c r="AB346" s="64"/>
      <c r="AC346" s="63"/>
      <c r="AD346" s="60"/>
      <c r="AE346" s="58"/>
      <c r="AF346" s="58"/>
      <c r="AG346" s="58"/>
      <c r="AH346" s="65"/>
      <c r="AI346" s="66"/>
      <c r="AJ346" s="904"/>
      <c r="AK346" s="905"/>
      <c r="AL346" s="905"/>
      <c r="AM346" s="905"/>
      <c r="AN346" s="906"/>
      <c r="AO346" s="386"/>
      <c r="AP346"/>
    </row>
    <row r="347" spans="2:42">
      <c r="B347" s="48">
        <v>61</v>
      </c>
      <c r="C347" s="58"/>
      <c r="D347" s="59"/>
      <c r="E347" s="58"/>
      <c r="F347" s="60"/>
      <c r="G347" s="61"/>
      <c r="H347" s="60"/>
      <c r="I347" s="61"/>
      <c r="J347" s="463"/>
      <c r="K347" s="60"/>
      <c r="L347" s="67"/>
      <c r="M347" s="68"/>
      <c r="N347" s="68"/>
      <c r="O347" s="69"/>
      <c r="P347" s="69"/>
      <c r="Q347" s="68"/>
      <c r="R347" s="60"/>
      <c r="S347" s="69"/>
      <c r="T347" s="60"/>
      <c r="U347" s="69"/>
      <c r="V347" s="68"/>
      <c r="W347" s="62"/>
      <c r="X347" s="62"/>
      <c r="Y347" s="62"/>
      <c r="Z347" s="63"/>
      <c r="AA347" s="64"/>
      <c r="AB347" s="64"/>
      <c r="AC347" s="63"/>
      <c r="AD347" s="60"/>
      <c r="AE347" s="58"/>
      <c r="AF347" s="58"/>
      <c r="AG347" s="58"/>
      <c r="AH347" s="65"/>
      <c r="AI347" s="66"/>
      <c r="AJ347" s="904"/>
      <c r="AK347" s="905"/>
      <c r="AL347" s="905"/>
      <c r="AM347" s="905"/>
      <c r="AN347" s="906"/>
      <c r="AO347" s="386"/>
      <c r="AP347"/>
    </row>
    <row r="348" spans="2:42">
      <c r="B348" s="48">
        <v>62</v>
      </c>
      <c r="C348" s="32"/>
      <c r="D348" s="33"/>
      <c r="E348" s="32"/>
      <c r="F348" s="9"/>
      <c r="G348" s="10"/>
      <c r="H348" s="9"/>
      <c r="I348" s="10"/>
      <c r="J348" s="312"/>
      <c r="K348" s="9"/>
      <c r="L348" s="34"/>
      <c r="M348" s="35"/>
      <c r="N348" s="35"/>
      <c r="O348" s="36"/>
      <c r="P348" s="36"/>
      <c r="Q348" s="35"/>
      <c r="R348" s="9"/>
      <c r="S348" s="36"/>
      <c r="T348" s="9"/>
      <c r="U348" s="36"/>
      <c r="V348" s="35"/>
      <c r="W348" s="37"/>
      <c r="X348" s="37"/>
      <c r="Y348" s="37"/>
      <c r="Z348" s="38"/>
      <c r="AA348" s="39"/>
      <c r="AB348" s="39"/>
      <c r="AC348" s="38"/>
      <c r="AD348" s="9"/>
      <c r="AE348" s="32"/>
      <c r="AF348" s="32"/>
      <c r="AG348" s="32"/>
      <c r="AH348" s="40"/>
      <c r="AI348" s="41"/>
      <c r="AJ348" s="904"/>
      <c r="AK348" s="905"/>
      <c r="AL348" s="905"/>
      <c r="AM348" s="905"/>
      <c r="AN348" s="906"/>
      <c r="AO348" s="386"/>
      <c r="AP348"/>
    </row>
    <row r="349" spans="2:42">
      <c r="B349" s="48">
        <v>63</v>
      </c>
      <c r="C349" s="32"/>
      <c r="D349" s="33"/>
      <c r="E349" s="32"/>
      <c r="F349" s="9"/>
      <c r="G349" s="10"/>
      <c r="H349" s="9"/>
      <c r="I349" s="10"/>
      <c r="J349" s="312"/>
      <c r="K349" s="9"/>
      <c r="L349" s="34"/>
      <c r="M349" s="35"/>
      <c r="N349" s="35"/>
      <c r="O349" s="36"/>
      <c r="P349" s="36"/>
      <c r="Q349" s="35"/>
      <c r="R349" s="9"/>
      <c r="S349" s="36"/>
      <c r="T349" s="9"/>
      <c r="U349" s="36"/>
      <c r="V349" s="35"/>
      <c r="W349" s="37"/>
      <c r="X349" s="37"/>
      <c r="Y349" s="37"/>
      <c r="Z349" s="38"/>
      <c r="AA349" s="39"/>
      <c r="AB349" s="39"/>
      <c r="AC349" s="38"/>
      <c r="AD349" s="9"/>
      <c r="AE349" s="32"/>
      <c r="AF349" s="32"/>
      <c r="AG349" s="32"/>
      <c r="AH349" s="40"/>
      <c r="AI349" s="41"/>
      <c r="AJ349" s="904"/>
      <c r="AK349" s="905"/>
      <c r="AL349" s="905"/>
      <c r="AM349" s="905"/>
      <c r="AN349" s="906"/>
      <c r="AO349" s="386"/>
      <c r="AP349"/>
    </row>
    <row r="350" spans="2:42">
      <c r="B350" s="48">
        <v>64</v>
      </c>
      <c r="C350" s="58"/>
      <c r="D350" s="59"/>
      <c r="E350" s="58"/>
      <c r="F350" s="60"/>
      <c r="G350" s="61"/>
      <c r="H350" s="60"/>
      <c r="I350" s="61"/>
      <c r="J350" s="312"/>
      <c r="K350" s="9"/>
      <c r="L350" s="34"/>
      <c r="M350" s="35"/>
      <c r="N350" s="35"/>
      <c r="O350" s="36"/>
      <c r="P350" s="36"/>
      <c r="Q350" s="35"/>
      <c r="R350" s="9"/>
      <c r="S350" s="36"/>
      <c r="T350" s="9"/>
      <c r="U350" s="36"/>
      <c r="V350" s="35"/>
      <c r="W350" s="37"/>
      <c r="X350" s="37"/>
      <c r="Y350" s="37"/>
      <c r="Z350" s="38"/>
      <c r="AA350" s="39"/>
      <c r="AB350" s="39"/>
      <c r="AC350" s="38"/>
      <c r="AD350" s="60"/>
      <c r="AE350" s="58"/>
      <c r="AF350" s="58"/>
      <c r="AG350" s="58"/>
      <c r="AH350" s="65"/>
      <c r="AI350" s="66"/>
      <c r="AJ350" s="904"/>
      <c r="AK350" s="905"/>
      <c r="AL350" s="905"/>
      <c r="AM350" s="905"/>
      <c r="AN350" s="906"/>
      <c r="AO350" s="386"/>
      <c r="AP350"/>
    </row>
    <row r="351" spans="2:42">
      <c r="B351" s="48">
        <v>65</v>
      </c>
      <c r="C351" s="32"/>
      <c r="D351" s="33"/>
      <c r="E351" s="32"/>
      <c r="F351" s="9"/>
      <c r="G351" s="10"/>
      <c r="H351" s="9"/>
      <c r="I351" s="10"/>
      <c r="J351" s="312"/>
      <c r="K351" s="9"/>
      <c r="L351" s="34"/>
      <c r="M351" s="35"/>
      <c r="N351" s="35"/>
      <c r="O351" s="36"/>
      <c r="P351" s="36"/>
      <c r="Q351" s="35"/>
      <c r="R351" s="9"/>
      <c r="S351" s="36"/>
      <c r="T351" s="9"/>
      <c r="U351" s="36"/>
      <c r="V351" s="35"/>
      <c r="W351" s="37"/>
      <c r="X351" s="37"/>
      <c r="Y351" s="37"/>
      <c r="Z351" s="38"/>
      <c r="AA351" s="39"/>
      <c r="AB351" s="39"/>
      <c r="AC351" s="38"/>
      <c r="AD351" s="9"/>
      <c r="AE351" s="32"/>
      <c r="AF351" s="32"/>
      <c r="AG351" s="32"/>
      <c r="AH351" s="40"/>
      <c r="AI351" s="41"/>
      <c r="AJ351" s="904"/>
      <c r="AK351" s="905"/>
      <c r="AL351" s="905"/>
      <c r="AM351" s="905"/>
      <c r="AN351" s="906"/>
      <c r="AO351" s="386"/>
      <c r="AP351"/>
    </row>
    <row r="352" spans="2:42">
      <c r="B352" s="48">
        <v>66</v>
      </c>
      <c r="C352" s="32"/>
      <c r="D352" s="33"/>
      <c r="E352" s="32"/>
      <c r="F352" s="9"/>
      <c r="G352" s="10"/>
      <c r="H352" s="9"/>
      <c r="I352" s="10"/>
      <c r="J352" s="312"/>
      <c r="K352" s="9"/>
      <c r="L352" s="34"/>
      <c r="M352" s="35"/>
      <c r="N352" s="35"/>
      <c r="O352" s="36"/>
      <c r="P352" s="36"/>
      <c r="Q352" s="35"/>
      <c r="R352" s="9"/>
      <c r="S352" s="36"/>
      <c r="T352" s="9"/>
      <c r="U352" s="36"/>
      <c r="V352" s="35"/>
      <c r="W352" s="37"/>
      <c r="X352" s="37"/>
      <c r="Y352" s="37"/>
      <c r="Z352" s="38"/>
      <c r="AA352" s="39"/>
      <c r="AB352" s="39"/>
      <c r="AC352" s="38"/>
      <c r="AD352" s="9"/>
      <c r="AE352" s="32"/>
      <c r="AF352" s="32"/>
      <c r="AG352" s="32"/>
      <c r="AH352" s="40"/>
      <c r="AI352" s="41"/>
      <c r="AJ352" s="904"/>
      <c r="AK352" s="905"/>
      <c r="AL352" s="905"/>
      <c r="AM352" s="905"/>
      <c r="AN352" s="906"/>
      <c r="AO352" s="386"/>
      <c r="AP352"/>
    </row>
    <row r="353" spans="2:42">
      <c r="B353" s="48">
        <v>67</v>
      </c>
      <c r="C353" s="32"/>
      <c r="D353" s="33"/>
      <c r="E353" s="32"/>
      <c r="F353" s="9"/>
      <c r="G353" s="10"/>
      <c r="H353" s="9"/>
      <c r="I353" s="10"/>
      <c r="J353" s="312"/>
      <c r="K353" s="9"/>
      <c r="L353" s="34"/>
      <c r="M353" s="35"/>
      <c r="N353" s="35"/>
      <c r="O353" s="36"/>
      <c r="P353" s="36"/>
      <c r="Q353" s="35"/>
      <c r="R353" s="9"/>
      <c r="S353" s="36"/>
      <c r="T353" s="9"/>
      <c r="U353" s="36"/>
      <c r="V353" s="35"/>
      <c r="W353" s="37"/>
      <c r="X353" s="37"/>
      <c r="Y353" s="37"/>
      <c r="Z353" s="38"/>
      <c r="AA353" s="39"/>
      <c r="AB353" s="39"/>
      <c r="AC353" s="38"/>
      <c r="AD353" s="9"/>
      <c r="AE353" s="32"/>
      <c r="AF353" s="32"/>
      <c r="AG353" s="32"/>
      <c r="AH353" s="40"/>
      <c r="AI353" s="41"/>
      <c r="AJ353" s="904"/>
      <c r="AK353" s="905"/>
      <c r="AL353" s="905"/>
      <c r="AM353" s="905"/>
      <c r="AN353" s="906"/>
      <c r="AO353" s="386"/>
      <c r="AP353"/>
    </row>
    <row r="354" spans="2:42">
      <c r="B354" s="48">
        <v>68</v>
      </c>
      <c r="C354" s="32"/>
      <c r="D354" s="33"/>
      <c r="E354" s="32"/>
      <c r="F354" s="9"/>
      <c r="G354" s="10"/>
      <c r="H354" s="9"/>
      <c r="I354" s="10"/>
      <c r="J354" s="312"/>
      <c r="K354" s="9"/>
      <c r="L354" s="34"/>
      <c r="M354" s="35"/>
      <c r="N354" s="35"/>
      <c r="O354" s="36"/>
      <c r="P354" s="36"/>
      <c r="Q354" s="35"/>
      <c r="R354" s="9"/>
      <c r="S354" s="36"/>
      <c r="T354" s="9"/>
      <c r="U354" s="36"/>
      <c r="V354" s="35"/>
      <c r="W354" s="37"/>
      <c r="X354" s="37"/>
      <c r="Y354" s="37"/>
      <c r="Z354" s="38"/>
      <c r="AA354" s="39"/>
      <c r="AB354" s="39"/>
      <c r="AC354" s="38"/>
      <c r="AD354" s="9"/>
      <c r="AE354" s="32"/>
      <c r="AF354" s="32"/>
      <c r="AG354" s="32"/>
      <c r="AH354" s="40"/>
      <c r="AI354" s="41"/>
      <c r="AJ354" s="904"/>
      <c r="AK354" s="905"/>
      <c r="AL354" s="905"/>
      <c r="AM354" s="905"/>
      <c r="AN354" s="906"/>
      <c r="AO354" s="386"/>
      <c r="AP354"/>
    </row>
    <row r="355" spans="2:42">
      <c r="B355" s="48">
        <v>69</v>
      </c>
      <c r="C355" s="32"/>
      <c r="D355" s="33"/>
      <c r="E355" s="32"/>
      <c r="F355" s="9"/>
      <c r="G355" s="10"/>
      <c r="H355" s="9"/>
      <c r="I355" s="10"/>
      <c r="J355" s="312"/>
      <c r="K355" s="9"/>
      <c r="L355" s="34"/>
      <c r="M355" s="35"/>
      <c r="N355" s="35"/>
      <c r="O355" s="36"/>
      <c r="P355" s="36"/>
      <c r="Q355" s="35"/>
      <c r="R355" s="9"/>
      <c r="S355" s="36"/>
      <c r="T355" s="9"/>
      <c r="U355" s="36"/>
      <c r="V355" s="36"/>
      <c r="W355" s="37"/>
      <c r="X355" s="37"/>
      <c r="Y355" s="37"/>
      <c r="Z355" s="38"/>
      <c r="AA355" s="39"/>
      <c r="AB355" s="39"/>
      <c r="AC355" s="38"/>
      <c r="AD355" s="9"/>
      <c r="AE355" s="32"/>
      <c r="AF355" s="32"/>
      <c r="AG355" s="32"/>
      <c r="AH355" s="40"/>
      <c r="AI355" s="41"/>
      <c r="AJ355" s="904"/>
      <c r="AK355" s="905"/>
      <c r="AL355" s="905"/>
      <c r="AM355" s="905"/>
      <c r="AN355" s="906"/>
      <c r="AO355" s="386"/>
      <c r="AP355"/>
    </row>
    <row r="356" spans="2:42">
      <c r="B356" s="48">
        <v>70</v>
      </c>
      <c r="C356" s="32"/>
      <c r="D356" s="33"/>
      <c r="E356" s="32"/>
      <c r="F356" s="9"/>
      <c r="G356" s="10"/>
      <c r="H356" s="9"/>
      <c r="I356" s="10"/>
      <c r="J356" s="312"/>
      <c r="K356" s="9"/>
      <c r="L356" s="34"/>
      <c r="M356" s="35"/>
      <c r="N356" s="35"/>
      <c r="O356" s="36"/>
      <c r="P356" s="36"/>
      <c r="Q356" s="35"/>
      <c r="R356" s="9"/>
      <c r="S356" s="36"/>
      <c r="T356" s="9"/>
      <c r="U356" s="36"/>
      <c r="V356" s="36"/>
      <c r="W356" s="37"/>
      <c r="X356" s="37"/>
      <c r="Y356" s="37"/>
      <c r="Z356" s="38"/>
      <c r="AA356" s="39"/>
      <c r="AB356" s="39"/>
      <c r="AC356" s="38"/>
      <c r="AD356" s="9"/>
      <c r="AE356" s="32"/>
      <c r="AF356" s="32"/>
      <c r="AG356" s="32"/>
      <c r="AH356" s="40"/>
      <c r="AI356" s="41"/>
      <c r="AJ356" s="904"/>
      <c r="AK356" s="905"/>
      <c r="AL356" s="905"/>
      <c r="AM356" s="905"/>
      <c r="AN356" s="906"/>
      <c r="AO356" s="386"/>
      <c r="AP356"/>
    </row>
    <row r="357" spans="2:42">
      <c r="B357" s="48">
        <v>71</v>
      </c>
      <c r="C357" s="32"/>
      <c r="D357" s="33"/>
      <c r="E357" s="32"/>
      <c r="F357" s="9"/>
      <c r="G357" s="10"/>
      <c r="H357" s="9"/>
      <c r="I357" s="10"/>
      <c r="J357" s="312"/>
      <c r="K357" s="9"/>
      <c r="L357" s="34"/>
      <c r="M357" s="35"/>
      <c r="N357" s="35"/>
      <c r="O357" s="36"/>
      <c r="P357" s="36"/>
      <c r="Q357" s="35"/>
      <c r="R357" s="9"/>
      <c r="S357" s="36"/>
      <c r="T357" s="9"/>
      <c r="U357" s="36"/>
      <c r="V357" s="36"/>
      <c r="W357" s="37"/>
      <c r="X357" s="37"/>
      <c r="Y357" s="37"/>
      <c r="Z357" s="38"/>
      <c r="AA357" s="39"/>
      <c r="AB357" s="39"/>
      <c r="AC357" s="38"/>
      <c r="AD357" s="9"/>
      <c r="AE357" s="32"/>
      <c r="AF357" s="32"/>
      <c r="AG357" s="32"/>
      <c r="AH357" s="40"/>
      <c r="AI357" s="41"/>
      <c r="AJ357" s="904"/>
      <c r="AK357" s="905"/>
      <c r="AL357" s="905"/>
      <c r="AM357" s="905"/>
      <c r="AN357" s="906"/>
      <c r="AO357" s="386"/>
      <c r="AP357"/>
    </row>
    <row r="358" spans="2:42">
      <c r="B358" s="48">
        <v>72</v>
      </c>
      <c r="C358" s="32"/>
      <c r="D358" s="33"/>
      <c r="E358" s="32"/>
      <c r="F358" s="9"/>
      <c r="G358" s="10"/>
      <c r="H358" s="9"/>
      <c r="I358" s="10"/>
      <c r="J358" s="312"/>
      <c r="K358" s="9"/>
      <c r="L358" s="34"/>
      <c r="M358" s="35"/>
      <c r="N358" s="35"/>
      <c r="O358" s="36"/>
      <c r="P358" s="36"/>
      <c r="Q358" s="35"/>
      <c r="R358" s="9"/>
      <c r="S358" s="36"/>
      <c r="T358" s="9"/>
      <c r="U358" s="36"/>
      <c r="V358" s="36"/>
      <c r="W358" s="37"/>
      <c r="X358" s="37"/>
      <c r="Y358" s="37"/>
      <c r="Z358" s="38"/>
      <c r="AA358" s="39"/>
      <c r="AB358" s="39"/>
      <c r="AC358" s="38"/>
      <c r="AD358" s="9"/>
      <c r="AE358" s="32"/>
      <c r="AF358" s="32"/>
      <c r="AG358" s="32"/>
      <c r="AH358" s="40"/>
      <c r="AI358" s="41"/>
      <c r="AJ358" s="904"/>
      <c r="AK358" s="905"/>
      <c r="AL358" s="905"/>
      <c r="AM358" s="905"/>
      <c r="AN358" s="906"/>
      <c r="AO358" s="386"/>
      <c r="AP358"/>
    </row>
    <row r="359" spans="2:42">
      <c r="B359" s="48">
        <v>73</v>
      </c>
      <c r="C359" s="32"/>
      <c r="D359" s="33"/>
      <c r="E359" s="32"/>
      <c r="F359" s="9"/>
      <c r="G359" s="10"/>
      <c r="H359" s="9"/>
      <c r="I359" s="10"/>
      <c r="J359" s="312"/>
      <c r="K359" s="9"/>
      <c r="L359" s="34"/>
      <c r="M359" s="35"/>
      <c r="N359" s="35"/>
      <c r="O359" s="36"/>
      <c r="P359" s="35"/>
      <c r="Q359" s="35"/>
      <c r="R359" s="9"/>
      <c r="S359" s="35"/>
      <c r="T359" s="9"/>
      <c r="U359" s="35"/>
      <c r="V359" s="35"/>
      <c r="W359" s="37"/>
      <c r="X359" s="37"/>
      <c r="Y359" s="37"/>
      <c r="Z359" s="38"/>
      <c r="AA359" s="39"/>
      <c r="AB359" s="39"/>
      <c r="AC359" s="38"/>
      <c r="AD359" s="9"/>
      <c r="AE359" s="32"/>
      <c r="AF359" s="32"/>
      <c r="AG359" s="32"/>
      <c r="AH359" s="40"/>
      <c r="AI359" s="41"/>
      <c r="AJ359" s="904"/>
      <c r="AK359" s="905"/>
      <c r="AL359" s="905"/>
      <c r="AM359" s="905"/>
      <c r="AN359" s="906"/>
      <c r="AO359" s="386"/>
      <c r="AP359"/>
    </row>
    <row r="360" spans="2:42">
      <c r="B360" s="48">
        <v>74</v>
      </c>
      <c r="C360" s="32"/>
      <c r="D360" s="33"/>
      <c r="E360" s="32"/>
      <c r="F360" s="9"/>
      <c r="G360" s="10"/>
      <c r="H360" s="9"/>
      <c r="I360" s="10"/>
      <c r="J360" s="312"/>
      <c r="K360" s="9"/>
      <c r="L360" s="34"/>
      <c r="M360" s="35"/>
      <c r="N360" s="35"/>
      <c r="O360" s="36"/>
      <c r="P360" s="35"/>
      <c r="Q360" s="35"/>
      <c r="R360" s="9"/>
      <c r="S360" s="35"/>
      <c r="T360" s="9"/>
      <c r="U360" s="35"/>
      <c r="V360" s="35"/>
      <c r="W360" s="37"/>
      <c r="X360" s="37"/>
      <c r="Y360" s="37"/>
      <c r="Z360" s="38"/>
      <c r="AA360" s="39"/>
      <c r="AB360" s="39"/>
      <c r="AC360" s="38"/>
      <c r="AD360" s="9"/>
      <c r="AE360" s="32"/>
      <c r="AF360" s="32"/>
      <c r="AG360" s="32"/>
      <c r="AH360" s="40"/>
      <c r="AI360" s="41"/>
      <c r="AJ360" s="904"/>
      <c r="AK360" s="905"/>
      <c r="AL360" s="905"/>
      <c r="AM360" s="905"/>
      <c r="AN360" s="906"/>
      <c r="AO360" s="386"/>
      <c r="AP360"/>
    </row>
    <row r="361" spans="2:42">
      <c r="B361" s="48">
        <v>75</v>
      </c>
      <c r="C361" s="32"/>
      <c r="D361" s="33"/>
      <c r="E361" s="32"/>
      <c r="F361" s="9"/>
      <c r="G361" s="10"/>
      <c r="H361" s="9"/>
      <c r="I361" s="10"/>
      <c r="J361" s="312"/>
      <c r="K361" s="9"/>
      <c r="L361" s="34"/>
      <c r="M361" s="35"/>
      <c r="N361" s="35"/>
      <c r="O361" s="36"/>
      <c r="P361" s="35"/>
      <c r="Q361" s="35"/>
      <c r="R361" s="9"/>
      <c r="S361" s="35"/>
      <c r="T361" s="9"/>
      <c r="U361" s="35"/>
      <c r="V361" s="35"/>
      <c r="W361" s="37"/>
      <c r="X361" s="37"/>
      <c r="Y361" s="37"/>
      <c r="Z361" s="38"/>
      <c r="AA361" s="39"/>
      <c r="AB361" s="39"/>
      <c r="AC361" s="38"/>
      <c r="AD361" s="9"/>
      <c r="AE361" s="32"/>
      <c r="AF361" s="32"/>
      <c r="AG361" s="32"/>
      <c r="AH361" s="40"/>
      <c r="AI361" s="41"/>
      <c r="AJ361" s="904"/>
      <c r="AK361" s="905"/>
      <c r="AL361" s="905"/>
      <c r="AM361" s="905"/>
      <c r="AN361" s="906"/>
      <c r="AO361" s="48"/>
      <c r="AP361"/>
    </row>
    <row r="362" spans="2:42">
      <c r="B362" s="48">
        <v>76</v>
      </c>
      <c r="C362" s="32"/>
      <c r="D362" s="33"/>
      <c r="E362" s="32"/>
      <c r="F362" s="9"/>
      <c r="G362" s="10"/>
      <c r="H362" s="9"/>
      <c r="I362" s="10"/>
      <c r="J362" s="312"/>
      <c r="K362" s="9"/>
      <c r="L362" s="34"/>
      <c r="M362" s="35"/>
      <c r="N362" s="35"/>
      <c r="O362" s="36"/>
      <c r="P362" s="35"/>
      <c r="Q362" s="35"/>
      <c r="R362" s="9"/>
      <c r="S362" s="35"/>
      <c r="T362" s="9"/>
      <c r="U362" s="35"/>
      <c r="V362" s="35"/>
      <c r="W362" s="37"/>
      <c r="X362" s="37"/>
      <c r="Y362" s="38"/>
      <c r="Z362" s="39"/>
      <c r="AA362" s="39"/>
      <c r="AB362" s="38"/>
      <c r="AC362" s="669"/>
      <c r="AD362" s="33"/>
      <c r="AE362" s="32"/>
      <c r="AF362" s="32"/>
      <c r="AG362" s="40"/>
      <c r="AH362" s="41"/>
      <c r="AI362" s="42"/>
      <c r="AJ362" s="904"/>
      <c r="AK362" s="905"/>
      <c r="AL362" s="905"/>
      <c r="AM362" s="905"/>
      <c r="AN362" s="906"/>
      <c r="AO362" s="48"/>
      <c r="AP362"/>
    </row>
    <row r="363" spans="2:42">
      <c r="B363" s="458"/>
      <c r="C363" s="459"/>
      <c r="D363" s="459"/>
      <c r="E363" s="459"/>
      <c r="F363" s="459"/>
      <c r="G363" s="459"/>
      <c r="H363" s="459"/>
      <c r="I363" s="459"/>
      <c r="J363" s="464"/>
      <c r="K363" s="459"/>
      <c r="L363" s="458"/>
      <c r="M363" s="459"/>
      <c r="N363" s="459"/>
      <c r="O363" s="459"/>
      <c r="P363" s="459"/>
      <c r="Q363" s="459"/>
      <c r="R363" s="459"/>
      <c r="S363" s="459"/>
      <c r="T363" s="459"/>
      <c r="U363" s="459"/>
      <c r="V363" s="460"/>
      <c r="W363" s="458"/>
      <c r="X363" s="459"/>
      <c r="Y363" s="459"/>
      <c r="Z363" s="459"/>
      <c r="AA363" s="459"/>
      <c r="AB363" s="459"/>
      <c r="AC363" s="459"/>
      <c r="AD363" s="459"/>
      <c r="AE363" s="459"/>
      <c r="AF363" s="459"/>
      <c r="AG363" s="459"/>
      <c r="AH363" s="460"/>
      <c r="AJ363" s="165"/>
      <c r="AK363" s="895" t="s">
        <v>161</v>
      </c>
      <c r="AL363" s="896"/>
      <c r="AM363" s="70" t="s">
        <v>162</v>
      </c>
      <c r="AP363"/>
    </row>
    <row r="364" spans="2:42">
      <c r="B364" s="233"/>
      <c r="C364" s="329"/>
      <c r="D364" s="329"/>
      <c r="E364" s="329"/>
      <c r="F364" s="329"/>
      <c r="G364" s="329"/>
      <c r="H364" s="329"/>
      <c r="I364" s="329"/>
      <c r="J364" s="332"/>
      <c r="K364" s="329"/>
      <c r="L364" s="233"/>
      <c r="M364" s="329"/>
      <c r="N364" s="329"/>
      <c r="O364" s="329"/>
      <c r="P364" s="329"/>
      <c r="Q364" s="329"/>
      <c r="R364" s="329"/>
      <c r="S364" s="329"/>
      <c r="T364" s="329"/>
      <c r="U364" s="329"/>
      <c r="V364" s="330"/>
      <c r="W364" s="233"/>
      <c r="X364" s="329"/>
      <c r="Y364" s="329"/>
      <c r="Z364" s="329"/>
      <c r="AA364" s="329"/>
      <c r="AB364" s="329"/>
      <c r="AC364" s="329"/>
      <c r="AD364" s="329"/>
      <c r="AE364" s="329"/>
      <c r="AF364" s="329"/>
      <c r="AG364" s="329"/>
      <c r="AH364" s="330"/>
      <c r="AJ364" s="889"/>
      <c r="AK364" s="892"/>
      <c r="AL364" s="892"/>
      <c r="AM364" s="892"/>
      <c r="AP364"/>
    </row>
    <row r="365" spans="2:42">
      <c r="B365" s="458"/>
      <c r="C365" s="459"/>
      <c r="D365" s="459"/>
      <c r="E365" s="459"/>
      <c r="F365" s="459"/>
      <c r="G365" s="459"/>
      <c r="H365" s="459"/>
      <c r="I365" s="459"/>
      <c r="J365" s="464"/>
      <c r="K365" s="459"/>
      <c r="L365" s="458"/>
      <c r="M365" s="459"/>
      <c r="N365" s="459"/>
      <c r="O365" s="459"/>
      <c r="P365" s="459"/>
      <c r="Q365" s="459"/>
      <c r="R365" s="459"/>
      <c r="S365" s="459"/>
      <c r="T365" s="459"/>
      <c r="U365" s="459"/>
      <c r="V365" s="460"/>
      <c r="W365" s="458"/>
      <c r="X365" s="459"/>
      <c r="Y365" s="459"/>
      <c r="Z365" s="459"/>
      <c r="AA365" s="459"/>
      <c r="AB365" s="459"/>
      <c r="AC365" s="459"/>
      <c r="AD365" s="459"/>
      <c r="AE365" s="459"/>
      <c r="AF365" s="459"/>
      <c r="AG365" s="459"/>
      <c r="AH365" s="460"/>
      <c r="AJ365" s="890"/>
      <c r="AK365" s="893"/>
      <c r="AL365" s="893"/>
      <c r="AM365" s="893"/>
      <c r="AP365"/>
    </row>
    <row r="366" spans="2:42">
      <c r="B366" s="233"/>
      <c r="C366" s="329"/>
      <c r="D366" s="329"/>
      <c r="E366" s="329"/>
      <c r="F366" s="329"/>
      <c r="G366" s="329"/>
      <c r="H366" s="329"/>
      <c r="I366" s="329"/>
      <c r="J366" s="332"/>
      <c r="K366" s="329"/>
      <c r="L366" s="233"/>
      <c r="M366" s="329"/>
      <c r="N366" s="329"/>
      <c r="O366" s="329"/>
      <c r="P366" s="329"/>
      <c r="Q366" s="329"/>
      <c r="R366" s="329"/>
      <c r="S366" s="329"/>
      <c r="T366" s="329"/>
      <c r="U366" s="329"/>
      <c r="V366" s="330"/>
      <c r="W366" s="233"/>
      <c r="X366" s="329"/>
      <c r="Y366" s="329"/>
      <c r="Z366" s="329"/>
      <c r="AA366" s="329"/>
      <c r="AB366" s="329"/>
      <c r="AC366" s="329"/>
      <c r="AD366" s="329"/>
      <c r="AE366" s="329"/>
      <c r="AF366" s="329"/>
      <c r="AG366" s="329"/>
      <c r="AH366" s="330"/>
      <c r="AJ366" s="891"/>
      <c r="AK366" s="894"/>
      <c r="AL366" s="894"/>
      <c r="AM366" s="893"/>
      <c r="AP366"/>
    </row>
    <row r="367" spans="2:42">
      <c r="B367" s="458"/>
      <c r="C367" s="459"/>
      <c r="D367" s="459"/>
      <c r="E367" s="459"/>
      <c r="F367" s="459"/>
      <c r="G367" s="459"/>
      <c r="H367" s="459"/>
      <c r="I367" s="459"/>
      <c r="J367" s="464"/>
      <c r="K367" s="459"/>
      <c r="L367" s="458"/>
      <c r="M367" s="459"/>
      <c r="N367" s="459"/>
      <c r="O367" s="459"/>
      <c r="P367" s="459"/>
      <c r="Q367" s="459"/>
      <c r="R367" s="459"/>
      <c r="S367" s="459"/>
      <c r="T367" s="459"/>
      <c r="U367" s="459"/>
      <c r="V367" s="460"/>
      <c r="W367" s="458"/>
      <c r="X367" s="459"/>
      <c r="Y367" s="459"/>
      <c r="Z367" s="459"/>
      <c r="AA367" s="459"/>
      <c r="AB367" s="459"/>
      <c r="AC367" s="459"/>
      <c r="AD367" s="459"/>
      <c r="AE367" s="459"/>
      <c r="AF367" s="459"/>
      <c r="AG367" s="459"/>
      <c r="AH367" s="460"/>
      <c r="AJ367" s="165"/>
      <c r="AK367" s="71" t="s">
        <v>424</v>
      </c>
      <c r="AL367" s="71" t="s">
        <v>424</v>
      </c>
      <c r="AM367" s="894"/>
      <c r="AP367"/>
    </row>
    <row r="368" spans="2:42">
      <c r="B368" s="233"/>
      <c r="C368" s="329"/>
      <c r="D368" s="329"/>
      <c r="E368" s="329"/>
      <c r="F368" s="329"/>
      <c r="G368" s="329"/>
      <c r="H368" s="329"/>
      <c r="I368" s="329"/>
      <c r="J368" s="332"/>
      <c r="K368" s="329"/>
      <c r="L368" s="233"/>
      <c r="M368" s="329"/>
      <c r="N368" s="329"/>
      <c r="O368" s="329"/>
      <c r="P368" s="329"/>
      <c r="Q368" s="329"/>
      <c r="R368" s="329"/>
      <c r="S368" s="329"/>
      <c r="T368" s="329"/>
      <c r="U368" s="329"/>
      <c r="V368" s="330"/>
      <c r="W368" s="233"/>
      <c r="X368" s="329"/>
      <c r="Y368" s="329"/>
      <c r="Z368" s="329"/>
      <c r="AA368" s="329"/>
      <c r="AB368" s="329"/>
      <c r="AC368" s="329"/>
      <c r="AD368" s="329"/>
      <c r="AE368" s="329"/>
      <c r="AF368" s="329"/>
      <c r="AG368" s="329"/>
      <c r="AH368" s="330"/>
      <c r="AJ368" s="889"/>
      <c r="AK368" s="892"/>
      <c r="AL368" s="892"/>
      <c r="AM368" s="70" t="s">
        <v>163</v>
      </c>
      <c r="AP368"/>
    </row>
    <row r="369" spans="2:42">
      <c r="B369" s="458"/>
      <c r="C369" s="459"/>
      <c r="D369" s="459"/>
      <c r="E369" s="459"/>
      <c r="F369" s="459"/>
      <c r="G369" s="459"/>
      <c r="H369" s="459"/>
      <c r="I369" s="459"/>
      <c r="J369" s="464"/>
      <c r="K369" s="459"/>
      <c r="L369" s="458"/>
      <c r="M369" s="459"/>
      <c r="N369" s="459"/>
      <c r="O369" s="459"/>
      <c r="P369" s="459"/>
      <c r="Q369" s="459"/>
      <c r="R369" s="459"/>
      <c r="S369" s="459"/>
      <c r="T369" s="459"/>
      <c r="U369" s="459"/>
      <c r="V369" s="460"/>
      <c r="W369" s="458"/>
      <c r="X369" s="459"/>
      <c r="Y369" s="459"/>
      <c r="Z369" s="459"/>
      <c r="AA369" s="459"/>
      <c r="AB369" s="459"/>
      <c r="AC369" s="459"/>
      <c r="AD369" s="459"/>
      <c r="AE369" s="459"/>
      <c r="AF369" s="459"/>
      <c r="AG369" s="459"/>
      <c r="AH369" s="460"/>
      <c r="AJ369" s="893"/>
      <c r="AK369" s="893"/>
      <c r="AL369" s="893"/>
      <c r="AM369" s="892"/>
      <c r="AP369"/>
    </row>
    <row r="370" spans="2:42">
      <c r="B370" s="233"/>
      <c r="C370" s="329"/>
      <c r="D370" s="329"/>
      <c r="E370" s="329"/>
      <c r="F370" s="329"/>
      <c r="G370" s="329"/>
      <c r="H370" s="329"/>
      <c r="I370" s="329"/>
      <c r="J370" s="332"/>
      <c r="K370" s="329"/>
      <c r="L370" s="233"/>
      <c r="M370" s="329"/>
      <c r="N370" s="329"/>
      <c r="O370" s="329"/>
      <c r="P370" s="329"/>
      <c r="Q370" s="329"/>
      <c r="R370" s="329"/>
      <c r="S370" s="329"/>
      <c r="T370" s="329"/>
      <c r="U370" s="329"/>
      <c r="V370" s="330"/>
      <c r="W370" s="233"/>
      <c r="X370" s="329"/>
      <c r="Y370" s="329"/>
      <c r="Z370" s="329"/>
      <c r="AA370" s="329"/>
      <c r="AB370" s="329"/>
      <c r="AC370" s="329"/>
      <c r="AD370" s="329"/>
      <c r="AE370" s="329"/>
      <c r="AF370" s="329"/>
      <c r="AG370" s="329"/>
      <c r="AH370" s="330"/>
      <c r="AJ370" s="894"/>
      <c r="AK370" s="894"/>
      <c r="AL370" s="894"/>
      <c r="AM370" s="893"/>
      <c r="AP370"/>
    </row>
    <row r="371" spans="2:42">
      <c r="B371" s="458"/>
      <c r="C371" s="459"/>
      <c r="D371" s="459"/>
      <c r="E371" s="459"/>
      <c r="F371" s="459"/>
      <c r="G371" s="459"/>
      <c r="H371" s="459"/>
      <c r="I371" s="459"/>
      <c r="J371" s="464"/>
      <c r="K371" s="459"/>
      <c r="L371" s="458"/>
      <c r="M371" s="459"/>
      <c r="N371" s="459"/>
      <c r="O371" s="459"/>
      <c r="P371" s="459"/>
      <c r="Q371" s="459"/>
      <c r="R371" s="459"/>
      <c r="S371" s="459"/>
      <c r="T371" s="459"/>
      <c r="U371" s="459"/>
      <c r="V371" s="460"/>
      <c r="W371" s="458"/>
      <c r="X371" s="459"/>
      <c r="Y371" s="459"/>
      <c r="Z371" s="459"/>
      <c r="AA371" s="459"/>
      <c r="AB371" s="459"/>
      <c r="AC371" s="459"/>
      <c r="AD371" s="459"/>
      <c r="AE371" s="459"/>
      <c r="AF371" s="459"/>
      <c r="AG371" s="459"/>
      <c r="AH371" s="460"/>
      <c r="AJ371" s="165"/>
      <c r="AK371" s="71" t="s">
        <v>424</v>
      </c>
      <c r="AL371" s="71" t="s">
        <v>424</v>
      </c>
      <c r="AM371" s="893"/>
      <c r="AP371"/>
    </row>
    <row r="372" spans="2:42">
      <c r="B372" s="233"/>
      <c r="C372" s="329"/>
      <c r="D372" s="329"/>
      <c r="E372" s="329"/>
      <c r="F372" s="329"/>
      <c r="G372" s="329"/>
      <c r="H372" s="329"/>
      <c r="I372" s="329"/>
      <c r="J372" s="332"/>
      <c r="K372" s="329"/>
      <c r="L372" s="233"/>
      <c r="M372" s="329"/>
      <c r="N372" s="329"/>
      <c r="O372" s="329"/>
      <c r="P372" s="329"/>
      <c r="Q372" s="329"/>
      <c r="R372" s="329"/>
      <c r="S372" s="329"/>
      <c r="T372" s="329"/>
      <c r="U372" s="329"/>
      <c r="V372" s="330"/>
      <c r="W372" s="233"/>
      <c r="X372" s="329"/>
      <c r="Y372" s="329"/>
      <c r="Z372" s="329"/>
      <c r="AA372" s="329"/>
      <c r="AB372" s="329"/>
      <c r="AC372" s="329"/>
      <c r="AD372" s="329"/>
      <c r="AE372" s="329"/>
      <c r="AF372" s="329"/>
      <c r="AG372" s="329"/>
      <c r="AH372" s="330"/>
      <c r="AM372" s="894"/>
      <c r="AP372"/>
    </row>
    <row r="373" spans="2:42">
      <c r="AP373"/>
    </row>
    <row r="374" spans="2:42">
      <c r="AP374"/>
    </row>
    <row r="375" spans="2:42">
      <c r="AP375"/>
    </row>
    <row r="376" spans="2:42">
      <c r="AP376"/>
    </row>
    <row r="377" spans="2:42">
      <c r="AP377"/>
    </row>
    <row r="378" spans="2:42">
      <c r="AP378"/>
    </row>
    <row r="379" spans="2:42">
      <c r="AP379"/>
    </row>
    <row r="380" spans="2:42">
      <c r="AP380"/>
    </row>
    <row r="381" spans="2:42">
      <c r="AP381"/>
    </row>
    <row r="382" spans="2:42">
      <c r="AP382"/>
    </row>
    <row r="383" spans="2:42">
      <c r="AP383"/>
    </row>
    <row r="384" spans="2:42">
      <c r="AP384"/>
    </row>
    <row r="385" spans="42:42">
      <c r="AP385"/>
    </row>
    <row r="386" spans="42:42">
      <c r="AP386"/>
    </row>
    <row r="387" spans="42:42">
      <c r="AP387"/>
    </row>
    <row r="388" spans="42:42">
      <c r="AP388"/>
    </row>
    <row r="389" spans="42:42">
      <c r="AP389"/>
    </row>
    <row r="390" spans="42:42">
      <c r="AP390"/>
    </row>
    <row r="391" spans="42:42">
      <c r="AP391"/>
    </row>
    <row r="392" spans="42:42">
      <c r="AP392"/>
    </row>
    <row r="393" spans="42:42">
      <c r="AP393"/>
    </row>
    <row r="394" spans="42:42">
      <c r="AP394"/>
    </row>
    <row r="395" spans="42:42">
      <c r="AP395"/>
    </row>
    <row r="396" spans="42:42">
      <c r="AP396"/>
    </row>
    <row r="397" spans="42:42">
      <c r="AP397"/>
    </row>
    <row r="398" spans="42:42">
      <c r="AP398"/>
    </row>
    <row r="399" spans="42:42">
      <c r="AP399"/>
    </row>
    <row r="400" spans="42:42">
      <c r="AP400"/>
    </row>
    <row r="401" spans="42:42">
      <c r="AP401"/>
    </row>
    <row r="402" spans="42:42">
      <c r="AP402"/>
    </row>
    <row r="403" spans="42:42">
      <c r="AP403"/>
    </row>
    <row r="404" spans="42:42">
      <c r="AP404"/>
    </row>
    <row r="405" spans="42:42">
      <c r="AP405"/>
    </row>
    <row r="406" spans="42:42">
      <c r="AP406"/>
    </row>
    <row r="407" spans="42:42">
      <c r="AP407"/>
    </row>
    <row r="408" spans="42:42">
      <c r="AP408"/>
    </row>
    <row r="409" spans="42:42">
      <c r="AP409"/>
    </row>
    <row r="410" spans="42:42">
      <c r="AP410"/>
    </row>
    <row r="411" spans="42:42">
      <c r="AP411"/>
    </row>
    <row r="412" spans="42:42">
      <c r="AP412"/>
    </row>
    <row r="413" spans="42:42">
      <c r="AP413"/>
    </row>
    <row r="414" spans="42:42">
      <c r="AP414"/>
    </row>
    <row r="415" spans="42:42">
      <c r="AP415"/>
    </row>
    <row r="416" spans="42:42">
      <c r="AP416"/>
    </row>
    <row r="417" spans="42:42">
      <c r="AP417"/>
    </row>
    <row r="418" spans="42:42">
      <c r="AP418"/>
    </row>
    <row r="419" spans="42:42">
      <c r="AP419"/>
    </row>
    <row r="420" spans="42:42">
      <c r="AP420"/>
    </row>
    <row r="421" spans="42:42">
      <c r="AP421"/>
    </row>
    <row r="422" spans="42:42">
      <c r="AP422"/>
    </row>
    <row r="423" spans="42:42">
      <c r="AP423"/>
    </row>
    <row r="424" spans="42:42">
      <c r="AP424"/>
    </row>
    <row r="425" spans="42:42">
      <c r="AP425"/>
    </row>
    <row r="426" spans="42:42">
      <c r="AP426"/>
    </row>
    <row r="427" spans="42:42">
      <c r="AP427"/>
    </row>
    <row r="428" spans="42:42">
      <c r="AP428"/>
    </row>
    <row r="429" spans="42:42">
      <c r="AP429"/>
    </row>
    <row r="430" spans="42:42">
      <c r="AP430"/>
    </row>
    <row r="431" spans="42:42">
      <c r="AP431"/>
    </row>
    <row r="432" spans="42:42">
      <c r="AP432"/>
    </row>
    <row r="433" spans="42:42">
      <c r="AP433"/>
    </row>
    <row r="434" spans="42:42">
      <c r="AP434"/>
    </row>
    <row r="435" spans="42:42">
      <c r="AP435"/>
    </row>
    <row r="436" spans="42:42">
      <c r="AP436"/>
    </row>
    <row r="437" spans="42:42">
      <c r="AP437"/>
    </row>
    <row r="438" spans="42:42">
      <c r="AP438"/>
    </row>
    <row r="439" spans="42:42">
      <c r="AP439"/>
    </row>
    <row r="440" spans="42:42">
      <c r="AP440"/>
    </row>
    <row r="441" spans="42:42">
      <c r="AP441"/>
    </row>
    <row r="442" spans="42:42">
      <c r="AP442"/>
    </row>
    <row r="443" spans="42:42">
      <c r="AP443"/>
    </row>
    <row r="444" spans="42:42">
      <c r="AP444"/>
    </row>
    <row r="445" spans="42:42">
      <c r="AP445"/>
    </row>
    <row r="446" spans="42:42">
      <c r="AP446"/>
    </row>
    <row r="447" spans="42:42">
      <c r="AP447"/>
    </row>
    <row r="448" spans="42:42">
      <c r="AP448"/>
    </row>
    <row r="449" spans="42:42">
      <c r="AP449"/>
    </row>
    <row r="450" spans="42:42">
      <c r="AP450"/>
    </row>
    <row r="451" spans="42:42">
      <c r="AP451"/>
    </row>
    <row r="452" spans="42:42">
      <c r="AP452"/>
    </row>
    <row r="453" spans="42:42">
      <c r="AP453"/>
    </row>
    <row r="454" spans="42:42">
      <c r="AP454"/>
    </row>
    <row r="455" spans="42:42">
      <c r="AP455"/>
    </row>
    <row r="456" spans="42:42">
      <c r="AP456"/>
    </row>
    <row r="457" spans="42:42">
      <c r="AP457"/>
    </row>
    <row r="458" spans="42:42">
      <c r="AP458"/>
    </row>
    <row r="459" spans="42:42">
      <c r="AP459"/>
    </row>
    <row r="460" spans="42:42">
      <c r="AP460"/>
    </row>
    <row r="461" spans="42:42">
      <c r="AP461"/>
    </row>
    <row r="462" spans="42:42">
      <c r="AP462"/>
    </row>
    <row r="463" spans="42:42">
      <c r="AP463"/>
    </row>
    <row r="464" spans="42:42">
      <c r="AP464"/>
    </row>
    <row r="465" spans="42:42">
      <c r="AP465"/>
    </row>
    <row r="466" spans="42:42">
      <c r="AP466"/>
    </row>
    <row r="467" spans="42:42">
      <c r="AP467"/>
    </row>
    <row r="468" spans="42:42">
      <c r="AP468"/>
    </row>
    <row r="469" spans="42:42">
      <c r="AP469"/>
    </row>
    <row r="470" spans="42:42">
      <c r="AP470"/>
    </row>
    <row r="471" spans="42:42">
      <c r="AP471"/>
    </row>
    <row r="472" spans="42:42">
      <c r="AP472"/>
    </row>
    <row r="473" spans="42:42">
      <c r="AP473"/>
    </row>
    <row r="474" spans="42:42">
      <c r="AP474"/>
    </row>
    <row r="475" spans="42:42">
      <c r="AP475"/>
    </row>
    <row r="476" spans="42:42">
      <c r="AP476"/>
    </row>
    <row r="477" spans="42:42">
      <c r="AP477"/>
    </row>
    <row r="478" spans="42:42">
      <c r="AP478"/>
    </row>
    <row r="479" spans="42:42">
      <c r="AP479"/>
    </row>
    <row r="480" spans="42:42">
      <c r="AP480"/>
    </row>
    <row r="481" spans="42:42">
      <c r="AP481"/>
    </row>
    <row r="482" spans="42:42">
      <c r="AP482"/>
    </row>
    <row r="483" spans="42:42">
      <c r="AP483"/>
    </row>
    <row r="484" spans="42:42">
      <c r="AP484"/>
    </row>
    <row r="485" spans="42:42">
      <c r="AP485"/>
    </row>
    <row r="486" spans="42:42">
      <c r="AP486"/>
    </row>
    <row r="487" spans="42:42">
      <c r="AP487"/>
    </row>
    <row r="488" spans="42:42">
      <c r="AP488"/>
    </row>
    <row r="489" spans="42:42">
      <c r="AP489"/>
    </row>
    <row r="490" spans="42:42">
      <c r="AP490"/>
    </row>
    <row r="491" spans="42:42">
      <c r="AP491"/>
    </row>
    <row r="492" spans="42:42">
      <c r="AP492"/>
    </row>
    <row r="493" spans="42:42">
      <c r="AP493"/>
    </row>
    <row r="494" spans="42:42">
      <c r="AP494"/>
    </row>
    <row r="495" spans="42:42">
      <c r="AP495"/>
    </row>
    <row r="496" spans="42:42">
      <c r="AP496"/>
    </row>
    <row r="497" spans="42:42">
      <c r="AP497"/>
    </row>
    <row r="498" spans="42:42">
      <c r="AP498"/>
    </row>
    <row r="499" spans="42:42">
      <c r="AP499"/>
    </row>
    <row r="500" spans="42:42">
      <c r="AP500"/>
    </row>
    <row r="501" spans="42:42">
      <c r="AP501"/>
    </row>
    <row r="502" spans="42:42">
      <c r="AP502"/>
    </row>
    <row r="503" spans="42:42">
      <c r="AP503"/>
    </row>
    <row r="504" spans="42:42">
      <c r="AP504"/>
    </row>
    <row r="505" spans="42:42">
      <c r="AP505"/>
    </row>
    <row r="506" spans="42:42">
      <c r="AP506"/>
    </row>
    <row r="507" spans="42:42">
      <c r="AP507"/>
    </row>
    <row r="508" spans="42:42">
      <c r="AP508"/>
    </row>
    <row r="509" spans="42:42">
      <c r="AP509"/>
    </row>
    <row r="510" spans="42:42">
      <c r="AP510"/>
    </row>
    <row r="511" spans="42:42">
      <c r="AP511"/>
    </row>
    <row r="512" spans="42:42">
      <c r="AP512"/>
    </row>
    <row r="513" spans="42:42">
      <c r="AP513"/>
    </row>
    <row r="514" spans="42:42">
      <c r="AP514"/>
    </row>
    <row r="515" spans="42:42">
      <c r="AP515"/>
    </row>
    <row r="516" spans="42:42">
      <c r="AP516"/>
    </row>
    <row r="517" spans="42:42">
      <c r="AP517"/>
    </row>
    <row r="518" spans="42:42">
      <c r="AP518"/>
    </row>
    <row r="519" spans="42:42">
      <c r="AP519"/>
    </row>
    <row r="520" spans="42:42">
      <c r="AP520"/>
    </row>
    <row r="521" spans="42:42">
      <c r="AP521"/>
    </row>
    <row r="522" spans="42:42">
      <c r="AP522"/>
    </row>
    <row r="523" spans="42:42">
      <c r="AP523"/>
    </row>
    <row r="524" spans="42:42">
      <c r="AP524"/>
    </row>
    <row r="525" spans="42:42">
      <c r="AP525"/>
    </row>
    <row r="526" spans="42:42">
      <c r="AP526"/>
    </row>
    <row r="527" spans="42:42">
      <c r="AP527"/>
    </row>
    <row r="528" spans="42:42">
      <c r="AP528"/>
    </row>
    <row r="529" spans="42:42">
      <c r="AP529"/>
    </row>
    <row r="530" spans="42:42">
      <c r="AP530"/>
    </row>
    <row r="531" spans="42:42">
      <c r="AP531"/>
    </row>
    <row r="532" spans="42:42">
      <c r="AP532"/>
    </row>
    <row r="533" spans="42:42">
      <c r="AP533"/>
    </row>
    <row r="534" spans="42:42">
      <c r="AP534"/>
    </row>
    <row r="535" spans="42:42">
      <c r="AP535"/>
    </row>
    <row r="536" spans="42:42">
      <c r="AP536"/>
    </row>
    <row r="537" spans="42:42">
      <c r="AP537"/>
    </row>
    <row r="538" spans="42:42">
      <c r="AP538"/>
    </row>
    <row r="539" spans="42:42">
      <c r="AP539"/>
    </row>
    <row r="540" spans="42:42">
      <c r="AP540"/>
    </row>
    <row r="541" spans="42:42">
      <c r="AP541"/>
    </row>
    <row r="542" spans="42:42">
      <c r="AP542"/>
    </row>
    <row r="543" spans="42:42">
      <c r="AP543"/>
    </row>
    <row r="544" spans="42:42">
      <c r="AP544"/>
    </row>
    <row r="545" spans="42:42">
      <c r="AP545"/>
    </row>
    <row r="546" spans="42:42">
      <c r="AP546"/>
    </row>
    <row r="547" spans="42:42">
      <c r="AP547"/>
    </row>
    <row r="548" spans="42:42">
      <c r="AP548"/>
    </row>
    <row r="549" spans="42:42">
      <c r="AP549"/>
    </row>
    <row r="550" spans="42:42">
      <c r="AP550"/>
    </row>
    <row r="551" spans="42:42">
      <c r="AP551"/>
    </row>
    <row r="552" spans="42:42">
      <c r="AP552"/>
    </row>
    <row r="553" spans="42:42">
      <c r="AP553"/>
    </row>
    <row r="554" spans="42:42">
      <c r="AP554"/>
    </row>
    <row r="555" spans="42:42">
      <c r="AP555"/>
    </row>
    <row r="556" spans="42:42">
      <c r="AP556"/>
    </row>
    <row r="557" spans="42:42">
      <c r="AP557"/>
    </row>
    <row r="558" spans="42:42">
      <c r="AP558"/>
    </row>
    <row r="559" spans="42:42">
      <c r="AP559"/>
    </row>
    <row r="560" spans="42:42">
      <c r="AP560"/>
    </row>
    <row r="561" spans="42:42">
      <c r="AP561"/>
    </row>
    <row r="562" spans="42:42">
      <c r="AP562"/>
    </row>
    <row r="563" spans="42:42">
      <c r="AP563"/>
    </row>
    <row r="564" spans="42:42">
      <c r="AP564"/>
    </row>
    <row r="565" spans="42:42">
      <c r="AP565"/>
    </row>
    <row r="566" spans="42:42">
      <c r="AP566"/>
    </row>
    <row r="567" spans="42:42">
      <c r="AP567"/>
    </row>
    <row r="568" spans="42:42">
      <c r="AP568"/>
    </row>
    <row r="569" spans="42:42">
      <c r="AP569"/>
    </row>
    <row r="570" spans="42:42">
      <c r="AP570"/>
    </row>
    <row r="571" spans="42:42">
      <c r="AP571"/>
    </row>
    <row r="572" spans="42:42">
      <c r="AP572"/>
    </row>
    <row r="573" spans="42:42">
      <c r="AP573"/>
    </row>
    <row r="574" spans="42:42">
      <c r="AP574"/>
    </row>
    <row r="575" spans="42:42">
      <c r="AP575"/>
    </row>
    <row r="576" spans="42:42">
      <c r="AP576"/>
    </row>
    <row r="577" spans="42:42">
      <c r="AP577"/>
    </row>
    <row r="578" spans="42:42">
      <c r="AP578"/>
    </row>
    <row r="579" spans="42:42">
      <c r="AP579"/>
    </row>
    <row r="580" spans="42:42">
      <c r="AP580"/>
    </row>
    <row r="581" spans="42:42">
      <c r="AP581"/>
    </row>
    <row r="582" spans="42:42">
      <c r="AP582"/>
    </row>
    <row r="583" spans="42:42">
      <c r="AP583"/>
    </row>
    <row r="584" spans="42:42">
      <c r="AP584"/>
    </row>
    <row r="585" spans="42:42">
      <c r="AP585"/>
    </row>
    <row r="586" spans="42:42">
      <c r="AP586"/>
    </row>
    <row r="587" spans="42:42">
      <c r="AP587"/>
    </row>
    <row r="588" spans="42:42">
      <c r="AP588"/>
    </row>
    <row r="589" spans="42:42">
      <c r="AP589"/>
    </row>
    <row r="590" spans="42:42">
      <c r="AP590"/>
    </row>
    <row r="591" spans="42:42">
      <c r="AP591"/>
    </row>
    <row r="592" spans="42:42">
      <c r="AP592"/>
    </row>
    <row r="593" spans="42:42">
      <c r="AP593"/>
    </row>
    <row r="594" spans="42:42">
      <c r="AP594"/>
    </row>
    <row r="595" spans="42:42">
      <c r="AP595"/>
    </row>
    <row r="596" spans="42:42">
      <c r="AP596"/>
    </row>
    <row r="597" spans="42:42">
      <c r="AP597"/>
    </row>
    <row r="598" spans="42:42">
      <c r="AP598"/>
    </row>
    <row r="599" spans="42:42">
      <c r="AP599"/>
    </row>
    <row r="600" spans="42:42">
      <c r="AP600"/>
    </row>
    <row r="601" spans="42:42">
      <c r="AP601"/>
    </row>
    <row r="602" spans="42:42">
      <c r="AP602"/>
    </row>
    <row r="603" spans="42:42">
      <c r="AP603"/>
    </row>
    <row r="604" spans="42:42">
      <c r="AP604"/>
    </row>
    <row r="605" spans="42:42">
      <c r="AP605"/>
    </row>
    <row r="606" spans="42:42">
      <c r="AP606"/>
    </row>
    <row r="607" spans="42:42">
      <c r="AP607"/>
    </row>
    <row r="608" spans="42:42">
      <c r="AP608"/>
    </row>
    <row r="609" spans="42:42">
      <c r="AP609"/>
    </row>
    <row r="610" spans="42:42">
      <c r="AP610"/>
    </row>
    <row r="611" spans="42:42">
      <c r="AP611"/>
    </row>
    <row r="612" spans="42:42">
      <c r="AP612"/>
    </row>
    <row r="613" spans="42:42">
      <c r="AP613"/>
    </row>
    <row r="614" spans="42:42">
      <c r="AP614"/>
    </row>
    <row r="615" spans="42:42">
      <c r="AP615"/>
    </row>
    <row r="616" spans="42:42">
      <c r="AP616"/>
    </row>
    <row r="617" spans="42:42">
      <c r="AP617"/>
    </row>
    <row r="618" spans="42:42">
      <c r="AP618"/>
    </row>
    <row r="619" spans="42:42">
      <c r="AP619"/>
    </row>
    <row r="620" spans="42:42">
      <c r="AP620"/>
    </row>
    <row r="621" spans="42:42">
      <c r="AP621"/>
    </row>
    <row r="622" spans="42:42">
      <c r="AP622"/>
    </row>
    <row r="623" spans="42:42">
      <c r="AP623"/>
    </row>
    <row r="624" spans="42:42">
      <c r="AP624"/>
    </row>
    <row r="625" spans="42:42">
      <c r="AP625"/>
    </row>
    <row r="626" spans="42:42">
      <c r="AP626"/>
    </row>
    <row r="627" spans="42:42">
      <c r="AP627"/>
    </row>
    <row r="628" spans="42:42">
      <c r="AP628"/>
    </row>
    <row r="629" spans="42:42">
      <c r="AP629"/>
    </row>
    <row r="630" spans="42:42">
      <c r="AP630"/>
    </row>
    <row r="631" spans="42:42">
      <c r="AP631"/>
    </row>
    <row r="632" spans="42:42">
      <c r="AP632"/>
    </row>
    <row r="633" spans="42:42">
      <c r="AP633"/>
    </row>
    <row r="634" spans="42:42">
      <c r="AP634"/>
    </row>
    <row r="635" spans="42:42">
      <c r="AP635"/>
    </row>
    <row r="636" spans="42:42">
      <c r="AP636"/>
    </row>
    <row r="637" spans="42:42">
      <c r="AP637"/>
    </row>
    <row r="638" spans="42:42">
      <c r="AP638"/>
    </row>
    <row r="639" spans="42:42">
      <c r="AP639"/>
    </row>
    <row r="640" spans="42:42">
      <c r="AP640"/>
    </row>
    <row r="641" spans="42:42">
      <c r="AP641"/>
    </row>
    <row r="642" spans="42:42">
      <c r="AP642"/>
    </row>
    <row r="643" spans="42:42">
      <c r="AP643"/>
    </row>
    <row r="644" spans="42:42">
      <c r="AP644"/>
    </row>
    <row r="645" spans="42:42">
      <c r="AP645"/>
    </row>
    <row r="646" spans="42:42">
      <c r="AP646"/>
    </row>
    <row r="647" spans="42:42">
      <c r="AP647"/>
    </row>
    <row r="648" spans="42:42">
      <c r="AP648"/>
    </row>
    <row r="649" spans="42:42">
      <c r="AP649"/>
    </row>
    <row r="650" spans="42:42">
      <c r="AP650"/>
    </row>
    <row r="651" spans="42:42">
      <c r="AP651"/>
    </row>
    <row r="652" spans="42:42">
      <c r="AP652"/>
    </row>
    <row r="653" spans="42:42">
      <c r="AP653"/>
    </row>
    <row r="654" spans="42:42">
      <c r="AP654"/>
    </row>
    <row r="655" spans="42:42">
      <c r="AP655"/>
    </row>
    <row r="656" spans="42:42">
      <c r="AP656"/>
    </row>
    <row r="657" spans="42:42">
      <c r="AP657"/>
    </row>
    <row r="658" spans="42:42">
      <c r="AP658"/>
    </row>
    <row r="659" spans="42:42">
      <c r="AP659"/>
    </row>
    <row r="660" spans="42:42">
      <c r="AP660"/>
    </row>
    <row r="661" spans="42:42">
      <c r="AP661"/>
    </row>
    <row r="662" spans="42:42">
      <c r="AP662"/>
    </row>
    <row r="663" spans="42:42">
      <c r="AP663"/>
    </row>
    <row r="664" spans="42:42">
      <c r="AP664"/>
    </row>
    <row r="665" spans="42:42">
      <c r="AP665"/>
    </row>
    <row r="666" spans="42:42">
      <c r="AP666"/>
    </row>
    <row r="667" spans="42:42">
      <c r="AP667"/>
    </row>
    <row r="668" spans="42:42">
      <c r="AP668"/>
    </row>
    <row r="669" spans="42:42">
      <c r="AP669"/>
    </row>
    <row r="670" spans="42:42">
      <c r="AP670"/>
    </row>
    <row r="671" spans="42:42">
      <c r="AP671"/>
    </row>
    <row r="672" spans="42:42">
      <c r="AP672"/>
    </row>
    <row r="673" spans="42:42">
      <c r="AP673"/>
    </row>
    <row r="674" spans="42:42">
      <c r="AP674"/>
    </row>
    <row r="675" spans="42:42">
      <c r="AP675"/>
    </row>
    <row r="676" spans="42:42">
      <c r="AP676"/>
    </row>
    <row r="677" spans="42:42">
      <c r="AP677"/>
    </row>
    <row r="678" spans="42:42">
      <c r="AP678"/>
    </row>
    <row r="679" spans="42:42">
      <c r="AP679"/>
    </row>
    <row r="680" spans="42:42">
      <c r="AP680"/>
    </row>
    <row r="681" spans="42:42">
      <c r="AP681"/>
    </row>
    <row r="682" spans="42:42">
      <c r="AP682"/>
    </row>
    <row r="683" spans="42:42">
      <c r="AP683"/>
    </row>
    <row r="684" spans="42:42">
      <c r="AP684"/>
    </row>
    <row r="685" spans="42:42">
      <c r="AP685"/>
    </row>
    <row r="686" spans="42:42">
      <c r="AP686"/>
    </row>
    <row r="687" spans="42:42">
      <c r="AP687"/>
    </row>
    <row r="688" spans="42:42">
      <c r="AP688"/>
    </row>
    <row r="689" spans="42:42">
      <c r="AP689"/>
    </row>
    <row r="690" spans="42:42">
      <c r="AP690"/>
    </row>
    <row r="691" spans="42:42">
      <c r="AP691"/>
    </row>
    <row r="692" spans="42:42">
      <c r="AP692"/>
    </row>
    <row r="693" spans="42:42">
      <c r="AP693"/>
    </row>
    <row r="694" spans="42:42">
      <c r="AP694"/>
    </row>
    <row r="695" spans="42:42">
      <c r="AP695"/>
    </row>
    <row r="696" spans="42:42">
      <c r="AP696"/>
    </row>
    <row r="697" spans="42:42">
      <c r="AP697"/>
    </row>
    <row r="698" spans="42:42">
      <c r="AP698"/>
    </row>
    <row r="699" spans="42:42">
      <c r="AP699"/>
    </row>
    <row r="700" spans="42:42">
      <c r="AP700"/>
    </row>
    <row r="701" spans="42:42">
      <c r="AP701"/>
    </row>
    <row r="702" spans="42:42">
      <c r="AP702"/>
    </row>
    <row r="703" spans="42:42">
      <c r="AP703"/>
    </row>
    <row r="704" spans="42:42">
      <c r="AP704"/>
    </row>
    <row r="705" spans="42:42">
      <c r="AP705"/>
    </row>
    <row r="706" spans="42:42">
      <c r="AP706"/>
    </row>
    <row r="707" spans="42:42">
      <c r="AP707"/>
    </row>
    <row r="708" spans="42:42">
      <c r="AP708"/>
    </row>
    <row r="709" spans="42:42">
      <c r="AP709"/>
    </row>
    <row r="710" spans="42:42">
      <c r="AP710"/>
    </row>
    <row r="711" spans="42:42">
      <c r="AP711"/>
    </row>
    <row r="712" spans="42:42">
      <c r="AP712"/>
    </row>
    <row r="713" spans="42:42">
      <c r="AP713"/>
    </row>
    <row r="714" spans="42:42">
      <c r="AP714"/>
    </row>
    <row r="715" spans="42:42">
      <c r="AP715"/>
    </row>
    <row r="716" spans="42:42">
      <c r="AP716"/>
    </row>
    <row r="717" spans="42:42">
      <c r="AP717"/>
    </row>
    <row r="718" spans="42:42">
      <c r="AP718"/>
    </row>
    <row r="719" spans="42:42">
      <c r="AP719"/>
    </row>
    <row r="720" spans="42:42">
      <c r="AP720"/>
    </row>
    <row r="721" spans="42:42">
      <c r="AP721"/>
    </row>
    <row r="722" spans="42:42">
      <c r="AP722"/>
    </row>
    <row r="723" spans="42:42">
      <c r="AP723"/>
    </row>
    <row r="724" spans="42:42">
      <c r="AP724"/>
    </row>
    <row r="725" spans="42:42">
      <c r="AP725"/>
    </row>
    <row r="726" spans="42:42">
      <c r="AP726"/>
    </row>
    <row r="727" spans="42:42">
      <c r="AP727"/>
    </row>
    <row r="728" spans="42:42">
      <c r="AP728"/>
    </row>
    <row r="729" spans="42:42">
      <c r="AP729"/>
    </row>
    <row r="730" spans="42:42">
      <c r="AP730"/>
    </row>
    <row r="731" spans="42:42">
      <c r="AP731"/>
    </row>
    <row r="732" spans="42:42">
      <c r="AP732"/>
    </row>
    <row r="733" spans="42:42">
      <c r="AP733"/>
    </row>
    <row r="734" spans="42:42">
      <c r="AP734"/>
    </row>
    <row r="735" spans="42:42">
      <c r="AP735"/>
    </row>
    <row r="736" spans="42:42">
      <c r="AP736"/>
    </row>
    <row r="737" spans="42:42">
      <c r="AP737"/>
    </row>
    <row r="738" spans="42:42">
      <c r="AP738"/>
    </row>
    <row r="739" spans="42:42">
      <c r="AP739"/>
    </row>
    <row r="740" spans="42:42">
      <c r="AP740"/>
    </row>
    <row r="741" spans="42:42">
      <c r="AP741"/>
    </row>
    <row r="742" spans="42:42">
      <c r="AP742"/>
    </row>
    <row r="743" spans="42:42">
      <c r="AP743"/>
    </row>
    <row r="744" spans="42:42">
      <c r="AP744"/>
    </row>
    <row r="745" spans="42:42">
      <c r="AP745"/>
    </row>
    <row r="746" spans="42:42">
      <c r="AP746"/>
    </row>
    <row r="747" spans="42:42">
      <c r="AP747"/>
    </row>
    <row r="748" spans="42:42">
      <c r="AP748"/>
    </row>
    <row r="749" spans="42:42">
      <c r="AP749"/>
    </row>
    <row r="750" spans="42:42">
      <c r="AP750"/>
    </row>
    <row r="751" spans="42:42">
      <c r="AP751"/>
    </row>
    <row r="752" spans="42:42">
      <c r="AP752"/>
    </row>
    <row r="753" spans="42:42">
      <c r="AP753"/>
    </row>
    <row r="754" spans="42:42">
      <c r="AP754"/>
    </row>
    <row r="755" spans="42:42">
      <c r="AP755"/>
    </row>
    <row r="756" spans="42:42">
      <c r="AP756"/>
    </row>
    <row r="757" spans="42:42">
      <c r="AP757"/>
    </row>
    <row r="758" spans="42:42">
      <c r="AP758"/>
    </row>
    <row r="759" spans="42:42">
      <c r="AP759"/>
    </row>
    <row r="760" spans="42:42">
      <c r="AP760"/>
    </row>
    <row r="761" spans="42:42">
      <c r="AP761"/>
    </row>
    <row r="762" spans="42:42">
      <c r="AP762"/>
    </row>
    <row r="763" spans="42:42">
      <c r="AP763"/>
    </row>
    <row r="764" spans="42:42">
      <c r="AP764"/>
    </row>
    <row r="765" spans="42:42">
      <c r="AP765"/>
    </row>
    <row r="766" spans="42:42">
      <c r="AP766"/>
    </row>
    <row r="767" spans="42:42">
      <c r="AP767"/>
    </row>
    <row r="768" spans="42:42">
      <c r="AP768"/>
    </row>
    <row r="769" spans="42:42">
      <c r="AP769"/>
    </row>
    <row r="770" spans="42:42">
      <c r="AP770"/>
    </row>
    <row r="771" spans="42:42">
      <c r="AP771"/>
    </row>
    <row r="772" spans="42:42">
      <c r="AP772"/>
    </row>
    <row r="773" spans="42:42">
      <c r="AP773"/>
    </row>
    <row r="774" spans="42:42">
      <c r="AP774"/>
    </row>
    <row r="775" spans="42:42">
      <c r="AP775"/>
    </row>
    <row r="776" spans="42:42">
      <c r="AP776"/>
    </row>
    <row r="777" spans="42:42">
      <c r="AP777"/>
    </row>
    <row r="778" spans="42:42">
      <c r="AP778"/>
    </row>
    <row r="779" spans="42:42">
      <c r="AP779"/>
    </row>
    <row r="780" spans="42:42">
      <c r="AP780"/>
    </row>
    <row r="781" spans="42:42">
      <c r="AP781"/>
    </row>
    <row r="782" spans="42:42">
      <c r="AP782"/>
    </row>
    <row r="783" spans="42:42">
      <c r="AP783"/>
    </row>
    <row r="784" spans="42:42">
      <c r="AP784"/>
    </row>
    <row r="785" spans="42:42">
      <c r="AP785"/>
    </row>
    <row r="786" spans="42:42">
      <c r="AP786"/>
    </row>
    <row r="787" spans="42:42">
      <c r="AP787"/>
    </row>
    <row r="788" spans="42:42">
      <c r="AP788"/>
    </row>
    <row r="789" spans="42:42">
      <c r="AP789"/>
    </row>
    <row r="790" spans="42:42">
      <c r="AP790"/>
    </row>
    <row r="791" spans="42:42">
      <c r="AP791"/>
    </row>
    <row r="792" spans="42:42">
      <c r="AP792"/>
    </row>
    <row r="793" spans="42:42">
      <c r="AP793"/>
    </row>
    <row r="794" spans="42:42">
      <c r="AP794"/>
    </row>
    <row r="795" spans="42:42">
      <c r="AP795"/>
    </row>
    <row r="796" spans="42:42">
      <c r="AP796"/>
    </row>
    <row r="797" spans="42:42">
      <c r="AP797"/>
    </row>
    <row r="798" spans="42:42">
      <c r="AP798"/>
    </row>
    <row r="799" spans="42:42">
      <c r="AP799"/>
    </row>
    <row r="800" spans="42:42">
      <c r="AP800"/>
    </row>
    <row r="801" spans="42:42">
      <c r="AP801"/>
    </row>
    <row r="802" spans="42:42">
      <c r="AP802"/>
    </row>
    <row r="803" spans="42:42">
      <c r="AP803"/>
    </row>
    <row r="804" spans="42:42">
      <c r="AP804"/>
    </row>
    <row r="805" spans="42:42">
      <c r="AP805"/>
    </row>
    <row r="806" spans="42:42">
      <c r="AP806"/>
    </row>
    <row r="807" spans="42:42">
      <c r="AP807"/>
    </row>
    <row r="808" spans="42:42">
      <c r="AP808"/>
    </row>
    <row r="809" spans="42:42">
      <c r="AP809"/>
    </row>
    <row r="810" spans="42:42">
      <c r="AP810"/>
    </row>
    <row r="811" spans="42:42">
      <c r="AP811"/>
    </row>
    <row r="812" spans="42:42">
      <c r="AP812"/>
    </row>
    <row r="813" spans="42:42">
      <c r="AP813"/>
    </row>
    <row r="814" spans="42:42">
      <c r="AP814"/>
    </row>
    <row r="815" spans="42:42">
      <c r="AP815"/>
    </row>
    <row r="816" spans="42:42">
      <c r="AP816"/>
    </row>
    <row r="817" spans="42:42">
      <c r="AP817"/>
    </row>
    <row r="818" spans="42:42">
      <c r="AP818"/>
    </row>
    <row r="819" spans="42:42">
      <c r="AP819"/>
    </row>
    <row r="820" spans="42:42">
      <c r="AP820"/>
    </row>
    <row r="821" spans="42:42">
      <c r="AP821"/>
    </row>
    <row r="822" spans="42:42">
      <c r="AP822"/>
    </row>
    <row r="823" spans="42:42">
      <c r="AP823"/>
    </row>
    <row r="824" spans="42:42">
      <c r="AP824"/>
    </row>
    <row r="825" spans="42:42">
      <c r="AP825"/>
    </row>
    <row r="826" spans="42:42">
      <c r="AP826"/>
    </row>
    <row r="827" spans="42:42">
      <c r="AP827"/>
    </row>
    <row r="828" spans="42:42">
      <c r="AP828"/>
    </row>
    <row r="829" spans="42:42">
      <c r="AP829"/>
    </row>
    <row r="830" spans="42:42">
      <c r="AP830"/>
    </row>
    <row r="831" spans="42:42">
      <c r="AP831"/>
    </row>
    <row r="832" spans="42:42">
      <c r="AP832"/>
    </row>
    <row r="833" spans="42:42">
      <c r="AP833"/>
    </row>
    <row r="834" spans="42:42">
      <c r="AP834"/>
    </row>
    <row r="835" spans="42:42">
      <c r="AP835"/>
    </row>
    <row r="836" spans="42:42">
      <c r="AP836"/>
    </row>
    <row r="837" spans="42:42">
      <c r="AP837"/>
    </row>
    <row r="838" spans="42:42">
      <c r="AP838"/>
    </row>
    <row r="839" spans="42:42">
      <c r="AP839"/>
    </row>
    <row r="840" spans="42:42">
      <c r="AP840"/>
    </row>
    <row r="841" spans="42:42">
      <c r="AP841"/>
    </row>
    <row r="842" spans="42:42">
      <c r="AP842"/>
    </row>
    <row r="843" spans="42:42">
      <c r="AP843"/>
    </row>
    <row r="844" spans="42:42">
      <c r="AP844"/>
    </row>
    <row r="845" spans="42:42">
      <c r="AP845"/>
    </row>
    <row r="846" spans="42:42">
      <c r="AP846"/>
    </row>
    <row r="847" spans="42:42">
      <c r="AP847"/>
    </row>
    <row r="848" spans="42:42">
      <c r="AP848"/>
    </row>
    <row r="849" spans="42:42">
      <c r="AP849"/>
    </row>
    <row r="850" spans="42:42">
      <c r="AP850"/>
    </row>
    <row r="851" spans="42:42">
      <c r="AP851"/>
    </row>
    <row r="852" spans="42:42">
      <c r="AP852"/>
    </row>
    <row r="853" spans="42:42">
      <c r="AP853"/>
    </row>
    <row r="854" spans="42:42">
      <c r="AP854"/>
    </row>
    <row r="855" spans="42:42">
      <c r="AP855"/>
    </row>
    <row r="856" spans="42:42">
      <c r="AP856"/>
    </row>
    <row r="857" spans="42:42">
      <c r="AP857"/>
    </row>
    <row r="858" spans="42:42">
      <c r="AP858"/>
    </row>
    <row r="859" spans="42:42">
      <c r="AP859"/>
    </row>
    <row r="860" spans="42:42">
      <c r="AP860"/>
    </row>
    <row r="861" spans="42:42">
      <c r="AP861"/>
    </row>
    <row r="862" spans="42:42">
      <c r="AP862"/>
    </row>
    <row r="863" spans="42:42">
      <c r="AP863"/>
    </row>
    <row r="864" spans="42:42">
      <c r="AP864"/>
    </row>
    <row r="865" spans="42:42">
      <c r="AP865"/>
    </row>
    <row r="866" spans="42:42">
      <c r="AP866"/>
    </row>
    <row r="867" spans="42:42">
      <c r="AP867"/>
    </row>
    <row r="868" spans="42:42">
      <c r="AP868"/>
    </row>
    <row r="869" spans="42:42">
      <c r="AP869"/>
    </row>
    <row r="870" spans="42:42">
      <c r="AP870"/>
    </row>
    <row r="871" spans="42:42">
      <c r="AP871"/>
    </row>
    <row r="872" spans="42:42">
      <c r="AP872"/>
    </row>
    <row r="873" spans="42:42">
      <c r="AP873"/>
    </row>
    <row r="874" spans="42:42">
      <c r="AP874"/>
    </row>
    <row r="875" spans="42:42">
      <c r="AP875"/>
    </row>
    <row r="876" spans="42:42">
      <c r="AP876"/>
    </row>
    <row r="877" spans="42:42">
      <c r="AP877"/>
    </row>
    <row r="878" spans="42:42">
      <c r="AP878"/>
    </row>
    <row r="879" spans="42:42">
      <c r="AP879"/>
    </row>
    <row r="880" spans="42:42">
      <c r="AP880"/>
    </row>
    <row r="881" spans="42:42">
      <c r="AP881"/>
    </row>
    <row r="882" spans="42:42">
      <c r="AP882"/>
    </row>
    <row r="883" spans="42:42">
      <c r="AP883"/>
    </row>
    <row r="884" spans="42:42">
      <c r="AP884"/>
    </row>
    <row r="885" spans="42:42">
      <c r="AP885"/>
    </row>
    <row r="886" spans="42:42">
      <c r="AP886"/>
    </row>
    <row r="887" spans="42:42">
      <c r="AP887"/>
    </row>
    <row r="888" spans="42:42">
      <c r="AP888"/>
    </row>
    <row r="889" spans="42:42">
      <c r="AP889"/>
    </row>
    <row r="890" spans="42:42">
      <c r="AP890"/>
    </row>
    <row r="891" spans="42:42">
      <c r="AP891"/>
    </row>
    <row r="892" spans="42:42">
      <c r="AP892"/>
    </row>
    <row r="893" spans="42:42">
      <c r="AP893"/>
    </row>
    <row r="894" spans="42:42">
      <c r="AP894"/>
    </row>
    <row r="895" spans="42:42">
      <c r="AP895"/>
    </row>
    <row r="896" spans="42:42">
      <c r="AP896"/>
    </row>
    <row r="897" spans="42:42">
      <c r="AP897"/>
    </row>
    <row r="898" spans="42:42">
      <c r="AP898"/>
    </row>
    <row r="899" spans="42:42">
      <c r="AP899"/>
    </row>
    <row r="900" spans="42:42">
      <c r="AP900"/>
    </row>
    <row r="901" spans="42:42">
      <c r="AP901"/>
    </row>
    <row r="902" spans="42:42">
      <c r="AP902"/>
    </row>
    <row r="903" spans="42:42">
      <c r="AP903"/>
    </row>
    <row r="904" spans="42:42">
      <c r="AP904"/>
    </row>
    <row r="905" spans="42:42">
      <c r="AP905"/>
    </row>
    <row r="906" spans="42:42">
      <c r="AP906"/>
    </row>
    <row r="907" spans="42:42">
      <c r="AP907"/>
    </row>
    <row r="908" spans="42:42">
      <c r="AP908"/>
    </row>
    <row r="909" spans="42:42">
      <c r="AP909"/>
    </row>
    <row r="910" spans="42:42">
      <c r="AP910"/>
    </row>
    <row r="911" spans="42:42">
      <c r="AP911"/>
    </row>
    <row r="912" spans="42:42">
      <c r="AP912"/>
    </row>
    <row r="913" spans="42:42">
      <c r="AP913"/>
    </row>
    <row r="914" spans="42:42">
      <c r="AP914"/>
    </row>
    <row r="915" spans="42:42">
      <c r="AP915"/>
    </row>
    <row r="916" spans="42:42">
      <c r="AP916"/>
    </row>
    <row r="917" spans="42:42">
      <c r="AP917"/>
    </row>
    <row r="918" spans="42:42">
      <c r="AP918"/>
    </row>
    <row r="919" spans="42:42">
      <c r="AP919"/>
    </row>
    <row r="920" spans="42:42">
      <c r="AP920"/>
    </row>
    <row r="921" spans="42:42">
      <c r="AP921"/>
    </row>
    <row r="922" spans="42:42">
      <c r="AP922"/>
    </row>
    <row r="923" spans="42:42">
      <c r="AP923"/>
    </row>
    <row r="924" spans="42:42">
      <c r="AP924"/>
    </row>
    <row r="925" spans="42:42">
      <c r="AP925"/>
    </row>
    <row r="926" spans="42:42">
      <c r="AP926"/>
    </row>
    <row r="927" spans="42:42">
      <c r="AP927"/>
    </row>
    <row r="928" spans="42:42">
      <c r="AP928"/>
    </row>
    <row r="929" spans="42:42">
      <c r="AP929"/>
    </row>
    <row r="930" spans="42:42">
      <c r="AP930"/>
    </row>
    <row r="931" spans="42:42">
      <c r="AP931"/>
    </row>
    <row r="932" spans="42:42">
      <c r="AP932"/>
    </row>
    <row r="933" spans="42:42">
      <c r="AP933"/>
    </row>
    <row r="934" spans="42:42">
      <c r="AP934"/>
    </row>
    <row r="935" spans="42:42">
      <c r="AP935"/>
    </row>
    <row r="936" spans="42:42">
      <c r="AP936"/>
    </row>
    <row r="937" spans="42:42">
      <c r="AP937"/>
    </row>
    <row r="938" spans="42:42">
      <c r="AP938"/>
    </row>
    <row r="939" spans="42:42">
      <c r="AP939"/>
    </row>
    <row r="940" spans="42:42">
      <c r="AP940"/>
    </row>
    <row r="941" spans="42:42">
      <c r="AP941"/>
    </row>
    <row r="942" spans="42:42">
      <c r="AP942"/>
    </row>
    <row r="943" spans="42:42">
      <c r="AP943"/>
    </row>
    <row r="944" spans="42:42">
      <c r="AP944"/>
    </row>
    <row r="945" spans="42:42">
      <c r="AP945"/>
    </row>
    <row r="946" spans="42:42">
      <c r="AP946"/>
    </row>
    <row r="947" spans="42:42">
      <c r="AP947"/>
    </row>
    <row r="948" spans="42:42">
      <c r="AP948"/>
    </row>
    <row r="949" spans="42:42">
      <c r="AP949"/>
    </row>
    <row r="950" spans="42:42">
      <c r="AP950"/>
    </row>
    <row r="951" spans="42:42">
      <c r="AP951"/>
    </row>
    <row r="952" spans="42:42">
      <c r="AP952"/>
    </row>
    <row r="953" spans="42:42">
      <c r="AP953"/>
    </row>
    <row r="954" spans="42:42">
      <c r="AP954"/>
    </row>
    <row r="955" spans="42:42">
      <c r="AP955"/>
    </row>
    <row r="956" spans="42:42">
      <c r="AP956"/>
    </row>
    <row r="957" spans="42:42">
      <c r="AP957"/>
    </row>
    <row r="958" spans="42:42">
      <c r="AP958"/>
    </row>
    <row r="959" spans="42:42">
      <c r="AP959"/>
    </row>
    <row r="960" spans="42:42">
      <c r="AP960"/>
    </row>
    <row r="961" spans="42:42">
      <c r="AP961"/>
    </row>
    <row r="962" spans="42:42">
      <c r="AP962"/>
    </row>
    <row r="963" spans="42:42">
      <c r="AP963"/>
    </row>
    <row r="964" spans="42:42">
      <c r="AP964"/>
    </row>
    <row r="965" spans="42:42">
      <c r="AP965"/>
    </row>
    <row r="966" spans="42:42">
      <c r="AP966"/>
    </row>
    <row r="967" spans="42:42">
      <c r="AP967"/>
    </row>
    <row r="968" spans="42:42">
      <c r="AP968"/>
    </row>
    <row r="969" spans="42:42">
      <c r="AP969"/>
    </row>
    <row r="970" spans="42:42">
      <c r="AP970"/>
    </row>
    <row r="971" spans="42:42">
      <c r="AP971"/>
    </row>
    <row r="972" spans="42:42">
      <c r="AP972"/>
    </row>
    <row r="973" spans="42:42">
      <c r="AP973"/>
    </row>
    <row r="974" spans="42:42">
      <c r="AP974"/>
    </row>
    <row r="975" spans="42:42">
      <c r="AP975"/>
    </row>
    <row r="976" spans="42:42">
      <c r="AP976"/>
    </row>
    <row r="977" spans="42:42">
      <c r="AP977"/>
    </row>
    <row r="978" spans="42:42">
      <c r="AP978"/>
    </row>
    <row r="979" spans="42:42">
      <c r="AP979"/>
    </row>
    <row r="980" spans="42:42">
      <c r="AP980"/>
    </row>
    <row r="981" spans="42:42">
      <c r="AP981"/>
    </row>
    <row r="982" spans="42:42">
      <c r="AP982"/>
    </row>
    <row r="983" spans="42:42">
      <c r="AP983"/>
    </row>
    <row r="984" spans="42:42">
      <c r="AP984"/>
    </row>
    <row r="985" spans="42:42">
      <c r="AP985"/>
    </row>
    <row r="986" spans="42:42">
      <c r="AP986"/>
    </row>
    <row r="987" spans="42:42">
      <c r="AP987"/>
    </row>
    <row r="988" spans="42:42">
      <c r="AP988"/>
    </row>
    <row r="989" spans="42:42">
      <c r="AP989"/>
    </row>
    <row r="990" spans="42:42">
      <c r="AP990"/>
    </row>
    <row r="991" spans="42:42">
      <c r="AP991"/>
    </row>
    <row r="992" spans="42:42">
      <c r="AP992"/>
    </row>
    <row r="993" spans="42:42">
      <c r="AP993"/>
    </row>
    <row r="994" spans="42:42">
      <c r="AP994"/>
    </row>
    <row r="995" spans="42:42">
      <c r="AP995"/>
    </row>
    <row r="996" spans="42:42">
      <c r="AP996"/>
    </row>
    <row r="997" spans="42:42">
      <c r="AP997"/>
    </row>
    <row r="998" spans="42:42">
      <c r="AP998"/>
    </row>
    <row r="999" spans="42:42">
      <c r="AP999"/>
    </row>
    <row r="1000" spans="42:42">
      <c r="AP1000"/>
    </row>
    <row r="1001" spans="42:42">
      <c r="AP1001"/>
    </row>
    <row r="1002" spans="42:42">
      <c r="AP1002"/>
    </row>
    <row r="1003" spans="42:42">
      <c r="AP1003"/>
    </row>
    <row r="1004" spans="42:42">
      <c r="AP1004"/>
    </row>
    <row r="1005" spans="42:42">
      <c r="AP1005"/>
    </row>
    <row r="1006" spans="42:42">
      <c r="AP1006"/>
    </row>
    <row r="1007" spans="42:42">
      <c r="AP1007"/>
    </row>
    <row r="1008" spans="42:42">
      <c r="AP1008"/>
    </row>
    <row r="1009" spans="42:42">
      <c r="AP1009"/>
    </row>
    <row r="1010" spans="42:42">
      <c r="AP1010"/>
    </row>
    <row r="1011" spans="42:42">
      <c r="AP1011"/>
    </row>
    <row r="1012" spans="42:42">
      <c r="AP1012"/>
    </row>
    <row r="1013" spans="42:42">
      <c r="AP1013"/>
    </row>
    <row r="1014" spans="42:42">
      <c r="AP1014"/>
    </row>
    <row r="1015" spans="42:42">
      <c r="AP1015"/>
    </row>
    <row r="1016" spans="42:42">
      <c r="AP1016"/>
    </row>
    <row r="1017" spans="42:42">
      <c r="AP1017"/>
    </row>
    <row r="1018" spans="42:42">
      <c r="AP1018"/>
    </row>
    <row r="1019" spans="42:42">
      <c r="AP1019"/>
    </row>
    <row r="1020" spans="42:42">
      <c r="AP1020"/>
    </row>
    <row r="1021" spans="42:42">
      <c r="AP1021"/>
    </row>
    <row r="1022" spans="42:42">
      <c r="AP1022"/>
    </row>
    <row r="1023" spans="42:42">
      <c r="AP1023"/>
    </row>
    <row r="1024" spans="42:42">
      <c r="AP1024"/>
    </row>
    <row r="1025" spans="42:42">
      <c r="AP1025"/>
    </row>
    <row r="1026" spans="42:42">
      <c r="AP1026"/>
    </row>
    <row r="1027" spans="42:42">
      <c r="AP1027"/>
    </row>
    <row r="1028" spans="42:42">
      <c r="AP1028"/>
    </row>
    <row r="1029" spans="42:42">
      <c r="AP1029"/>
    </row>
    <row r="1030" spans="42:42">
      <c r="AP1030"/>
    </row>
    <row r="1031" spans="42:42">
      <c r="AP1031"/>
    </row>
    <row r="1032" spans="42:42">
      <c r="AP1032"/>
    </row>
    <row r="1033" spans="42:42">
      <c r="AP1033"/>
    </row>
    <row r="1034" spans="42:42">
      <c r="AP1034"/>
    </row>
    <row r="1035" spans="42:42">
      <c r="AP1035"/>
    </row>
    <row r="1036" spans="42:42">
      <c r="AP1036"/>
    </row>
    <row r="1037" spans="42:42">
      <c r="AP1037"/>
    </row>
    <row r="1038" spans="42:42">
      <c r="AP1038"/>
    </row>
    <row r="1039" spans="42:42">
      <c r="AP1039"/>
    </row>
    <row r="1040" spans="42:42">
      <c r="AP1040"/>
    </row>
    <row r="1041" spans="42:42">
      <c r="AP1041"/>
    </row>
    <row r="1042" spans="42:42">
      <c r="AP1042"/>
    </row>
    <row r="1043" spans="42:42">
      <c r="AP1043"/>
    </row>
    <row r="1044" spans="42:42">
      <c r="AP1044"/>
    </row>
    <row r="1045" spans="42:42">
      <c r="AP1045"/>
    </row>
    <row r="1046" spans="42:42">
      <c r="AP1046"/>
    </row>
    <row r="1047" spans="42:42">
      <c r="AP1047"/>
    </row>
    <row r="1048" spans="42:42">
      <c r="AP1048"/>
    </row>
    <row r="1049" spans="42:42">
      <c r="AP1049"/>
    </row>
    <row r="1050" spans="42:42">
      <c r="AP1050"/>
    </row>
    <row r="1051" spans="42:42">
      <c r="AP1051"/>
    </row>
    <row r="1052" spans="42:42">
      <c r="AP1052"/>
    </row>
    <row r="1053" spans="42:42">
      <c r="AP1053"/>
    </row>
    <row r="1054" spans="42:42">
      <c r="AP1054"/>
    </row>
    <row r="1055" spans="42:42">
      <c r="AP1055"/>
    </row>
    <row r="1056" spans="42:42">
      <c r="AP1056"/>
    </row>
    <row r="1057" spans="42:42">
      <c r="AP1057"/>
    </row>
    <row r="1058" spans="42:42">
      <c r="AP1058"/>
    </row>
    <row r="1059" spans="42:42">
      <c r="AP1059"/>
    </row>
    <row r="1060" spans="42:42">
      <c r="AP1060"/>
    </row>
    <row r="1061" spans="42:42">
      <c r="AP1061"/>
    </row>
    <row r="1062" spans="42:42">
      <c r="AP1062"/>
    </row>
    <row r="1063" spans="42:42">
      <c r="AP1063"/>
    </row>
    <row r="1064" spans="42:42">
      <c r="AP1064"/>
    </row>
    <row r="1065" spans="42:42">
      <c r="AP1065"/>
    </row>
    <row r="1066" spans="42:42">
      <c r="AP1066"/>
    </row>
    <row r="1067" spans="42:42">
      <c r="AP1067"/>
    </row>
    <row r="1068" spans="42:42">
      <c r="AP1068"/>
    </row>
    <row r="1069" spans="42:42">
      <c r="AP1069"/>
    </row>
    <row r="1070" spans="42:42">
      <c r="AP1070"/>
    </row>
    <row r="1071" spans="42:42">
      <c r="AP1071"/>
    </row>
    <row r="1072" spans="42:42">
      <c r="AP1072"/>
    </row>
    <row r="1073" spans="42:42">
      <c r="AP1073"/>
    </row>
    <row r="1074" spans="42:42">
      <c r="AP1074"/>
    </row>
    <row r="1075" spans="42:42">
      <c r="AP1075"/>
    </row>
    <row r="1076" spans="42:42">
      <c r="AP1076"/>
    </row>
    <row r="1077" spans="42:42">
      <c r="AP1077"/>
    </row>
    <row r="1078" spans="42:42">
      <c r="AP1078"/>
    </row>
    <row r="1079" spans="42:42">
      <c r="AP1079"/>
    </row>
    <row r="1080" spans="42:42">
      <c r="AP1080"/>
    </row>
    <row r="1081" spans="42:42">
      <c r="AP1081"/>
    </row>
    <row r="1082" spans="42:42">
      <c r="AP1082"/>
    </row>
    <row r="1083" spans="42:42">
      <c r="AP1083"/>
    </row>
    <row r="1084" spans="42:42">
      <c r="AP1084"/>
    </row>
    <row r="1085" spans="42:42">
      <c r="AP1085"/>
    </row>
    <row r="1086" spans="42:42">
      <c r="AP1086"/>
    </row>
    <row r="1087" spans="42:42">
      <c r="AP1087"/>
    </row>
    <row r="1088" spans="42:42">
      <c r="AP1088"/>
    </row>
    <row r="1089" spans="42:42">
      <c r="AP1089"/>
    </row>
    <row r="1090" spans="42:42">
      <c r="AP1090"/>
    </row>
    <row r="1091" spans="42:42">
      <c r="AP1091"/>
    </row>
    <row r="1092" spans="42:42">
      <c r="AP1092"/>
    </row>
    <row r="1093" spans="42:42">
      <c r="AP1093"/>
    </row>
    <row r="1094" spans="42:42">
      <c r="AP1094"/>
    </row>
    <row r="1095" spans="42:42">
      <c r="AP1095"/>
    </row>
    <row r="1096" spans="42:42">
      <c r="AP1096"/>
    </row>
    <row r="1097" spans="42:42">
      <c r="AP1097"/>
    </row>
    <row r="1098" spans="42:42">
      <c r="AP1098"/>
    </row>
    <row r="1099" spans="42:42">
      <c r="AP1099"/>
    </row>
    <row r="1100" spans="42:42">
      <c r="AP1100"/>
    </row>
    <row r="1101" spans="42:42">
      <c r="AP1101"/>
    </row>
    <row r="1102" spans="42:42">
      <c r="AP1102"/>
    </row>
    <row r="1103" spans="42:42">
      <c r="AP1103"/>
    </row>
    <row r="1104" spans="42:42">
      <c r="AP1104"/>
    </row>
    <row r="1105" spans="42:42">
      <c r="AP1105"/>
    </row>
    <row r="1106" spans="42:42">
      <c r="AP1106"/>
    </row>
    <row r="1107" spans="42:42">
      <c r="AP1107"/>
    </row>
    <row r="1108" spans="42:42">
      <c r="AP1108"/>
    </row>
    <row r="1109" spans="42:42">
      <c r="AP1109"/>
    </row>
    <row r="1110" spans="42:42">
      <c r="AP1110"/>
    </row>
    <row r="1111" spans="42:42">
      <c r="AP1111"/>
    </row>
    <row r="1112" spans="42:42">
      <c r="AP1112"/>
    </row>
    <row r="1113" spans="42:42">
      <c r="AP1113"/>
    </row>
    <row r="1114" spans="42:42">
      <c r="AP1114"/>
    </row>
    <row r="1115" spans="42:42">
      <c r="AP1115"/>
    </row>
    <row r="1116" spans="42:42">
      <c r="AP1116"/>
    </row>
    <row r="1117" spans="42:42">
      <c r="AP1117"/>
    </row>
    <row r="1118" spans="42:42">
      <c r="AP1118"/>
    </row>
    <row r="1119" spans="42:42">
      <c r="AP1119"/>
    </row>
    <row r="1120" spans="42:42">
      <c r="AP1120"/>
    </row>
    <row r="1121" spans="42:42">
      <c r="AP1121"/>
    </row>
    <row r="1122" spans="42:42">
      <c r="AP1122"/>
    </row>
    <row r="1123" spans="42:42">
      <c r="AP1123"/>
    </row>
    <row r="1124" spans="42:42">
      <c r="AP1124"/>
    </row>
    <row r="1125" spans="42:42">
      <c r="AP1125"/>
    </row>
    <row r="1126" spans="42:42">
      <c r="AP1126"/>
    </row>
    <row r="1127" spans="42:42">
      <c r="AP1127"/>
    </row>
    <row r="1128" spans="42:42">
      <c r="AP1128"/>
    </row>
    <row r="1129" spans="42:42">
      <c r="AP1129"/>
    </row>
    <row r="1130" spans="42:42">
      <c r="AP1130"/>
    </row>
    <row r="1131" spans="42:42">
      <c r="AP1131"/>
    </row>
    <row r="1132" spans="42:42">
      <c r="AP1132"/>
    </row>
    <row r="1133" spans="42:42">
      <c r="AP1133"/>
    </row>
    <row r="1134" spans="42:42">
      <c r="AP1134"/>
    </row>
    <row r="1135" spans="42:42">
      <c r="AP1135"/>
    </row>
    <row r="1136" spans="42:42">
      <c r="AP1136"/>
    </row>
    <row r="1137" spans="42:42">
      <c r="AP1137"/>
    </row>
    <row r="1138" spans="42:42">
      <c r="AP1138"/>
    </row>
    <row r="1139" spans="42:42">
      <c r="AP1139"/>
    </row>
    <row r="1140" spans="42:42">
      <c r="AP1140"/>
    </row>
    <row r="1141" spans="42:42">
      <c r="AP1141"/>
    </row>
    <row r="1142" spans="42:42">
      <c r="AP1142"/>
    </row>
    <row r="1143" spans="42:42">
      <c r="AP1143"/>
    </row>
    <row r="1144" spans="42:42">
      <c r="AP1144"/>
    </row>
    <row r="1145" spans="42:42">
      <c r="AP1145"/>
    </row>
    <row r="1146" spans="42:42">
      <c r="AP1146"/>
    </row>
    <row r="1147" spans="42:42">
      <c r="AP1147"/>
    </row>
    <row r="1148" spans="42:42">
      <c r="AP1148"/>
    </row>
    <row r="1149" spans="42:42">
      <c r="AP1149"/>
    </row>
    <row r="1150" spans="42:42">
      <c r="AP1150"/>
    </row>
    <row r="1151" spans="42:42">
      <c r="AP1151"/>
    </row>
    <row r="1152" spans="42:42">
      <c r="AP1152"/>
    </row>
    <row r="1153" spans="42:42">
      <c r="AP1153"/>
    </row>
    <row r="1154" spans="42:42">
      <c r="AP1154"/>
    </row>
    <row r="1155" spans="42:42">
      <c r="AP1155"/>
    </row>
    <row r="1156" spans="42:42">
      <c r="AP1156"/>
    </row>
    <row r="1157" spans="42:42">
      <c r="AP1157"/>
    </row>
    <row r="1158" spans="42:42">
      <c r="AP1158"/>
    </row>
    <row r="1159" spans="42:42">
      <c r="AP1159"/>
    </row>
    <row r="1160" spans="42:42">
      <c r="AP1160"/>
    </row>
    <row r="1161" spans="42:42">
      <c r="AP1161"/>
    </row>
    <row r="1162" spans="42:42">
      <c r="AP1162"/>
    </row>
    <row r="1163" spans="42:42">
      <c r="AP1163"/>
    </row>
    <row r="1164" spans="42:42">
      <c r="AP1164"/>
    </row>
    <row r="1165" spans="42:42">
      <c r="AP1165"/>
    </row>
    <row r="1166" spans="42:42">
      <c r="AP1166"/>
    </row>
    <row r="1167" spans="42:42">
      <c r="AP1167"/>
    </row>
    <row r="1168" spans="42:42">
      <c r="AP1168"/>
    </row>
    <row r="1169" spans="42:42">
      <c r="AP1169"/>
    </row>
    <row r="1170" spans="42:42">
      <c r="AP1170"/>
    </row>
    <row r="1171" spans="42:42">
      <c r="AP1171"/>
    </row>
    <row r="1172" spans="42:42">
      <c r="AP1172"/>
    </row>
    <row r="1173" spans="42:42">
      <c r="AP1173"/>
    </row>
    <row r="1174" spans="42:42">
      <c r="AP1174"/>
    </row>
    <row r="1175" spans="42:42">
      <c r="AP1175"/>
    </row>
    <row r="1176" spans="42:42">
      <c r="AP1176"/>
    </row>
    <row r="1177" spans="42:42">
      <c r="AP1177"/>
    </row>
    <row r="1178" spans="42:42">
      <c r="AP1178"/>
    </row>
    <row r="1179" spans="42:42">
      <c r="AP1179"/>
    </row>
    <row r="1180" spans="42:42">
      <c r="AP1180"/>
    </row>
    <row r="1181" spans="42:42">
      <c r="AP1181"/>
    </row>
    <row r="1182" spans="42:42">
      <c r="AP1182"/>
    </row>
    <row r="1183" spans="42:42">
      <c r="AP1183"/>
    </row>
    <row r="1184" spans="42:42">
      <c r="AP1184"/>
    </row>
    <row r="1185" spans="42:42">
      <c r="AP1185"/>
    </row>
    <row r="1186" spans="42:42">
      <c r="AP1186"/>
    </row>
    <row r="1187" spans="42:42">
      <c r="AP1187"/>
    </row>
    <row r="1188" spans="42:42">
      <c r="AP1188"/>
    </row>
    <row r="1189" spans="42:42">
      <c r="AP1189"/>
    </row>
    <row r="1190" spans="42:42">
      <c r="AP1190"/>
    </row>
    <row r="1191" spans="42:42">
      <c r="AP1191"/>
    </row>
    <row r="1192" spans="42:42">
      <c r="AP1192"/>
    </row>
    <row r="1193" spans="42:42">
      <c r="AP1193"/>
    </row>
    <row r="1194" spans="42:42">
      <c r="AP1194"/>
    </row>
    <row r="1195" spans="42:42">
      <c r="AP1195"/>
    </row>
    <row r="1196" spans="42:42">
      <c r="AP1196"/>
    </row>
    <row r="1197" spans="42:42">
      <c r="AP1197"/>
    </row>
    <row r="1198" spans="42:42">
      <c r="AP1198"/>
    </row>
    <row r="1199" spans="42:42">
      <c r="AP1199"/>
    </row>
    <row r="1200" spans="42:42">
      <c r="AP1200"/>
    </row>
    <row r="1201" spans="42:42">
      <c r="AP1201"/>
    </row>
    <row r="1202" spans="42:42">
      <c r="AP1202"/>
    </row>
    <row r="1203" spans="42:42">
      <c r="AP1203"/>
    </row>
    <row r="1204" spans="42:42">
      <c r="AP1204"/>
    </row>
    <row r="1205" spans="42:42">
      <c r="AP1205"/>
    </row>
    <row r="1206" spans="42:42">
      <c r="AP1206"/>
    </row>
    <row r="1207" spans="42:42">
      <c r="AP1207"/>
    </row>
    <row r="1208" spans="42:42">
      <c r="AP1208"/>
    </row>
    <row r="1209" spans="42:42">
      <c r="AP1209"/>
    </row>
    <row r="1210" spans="42:42">
      <c r="AP1210"/>
    </row>
    <row r="1211" spans="42:42">
      <c r="AP1211"/>
    </row>
    <row r="1212" spans="42:42">
      <c r="AP1212"/>
    </row>
    <row r="1213" spans="42:42">
      <c r="AP1213"/>
    </row>
    <row r="1214" spans="42:42">
      <c r="AP1214"/>
    </row>
    <row r="1215" spans="42:42">
      <c r="AP1215"/>
    </row>
    <row r="1216" spans="42:42">
      <c r="AP1216"/>
    </row>
    <row r="1217" spans="42:42">
      <c r="AP1217"/>
    </row>
    <row r="1218" spans="42:42">
      <c r="AP1218"/>
    </row>
    <row r="1219" spans="42:42">
      <c r="AP1219"/>
    </row>
    <row r="1220" spans="42:42">
      <c r="AP1220"/>
    </row>
    <row r="1221" spans="42:42">
      <c r="AP1221"/>
    </row>
    <row r="1222" spans="42:42">
      <c r="AP1222"/>
    </row>
    <row r="1223" spans="42:42">
      <c r="AP1223"/>
    </row>
    <row r="1224" spans="42:42">
      <c r="AP1224"/>
    </row>
    <row r="1225" spans="42:42">
      <c r="AP1225"/>
    </row>
    <row r="1226" spans="42:42">
      <c r="AP1226"/>
    </row>
    <row r="1227" spans="42:42">
      <c r="AP1227"/>
    </row>
    <row r="1228" spans="42:42">
      <c r="AP1228"/>
    </row>
    <row r="1229" spans="42:42">
      <c r="AP1229"/>
    </row>
    <row r="1230" spans="42:42">
      <c r="AP1230"/>
    </row>
    <row r="1231" spans="42:42">
      <c r="AP1231"/>
    </row>
    <row r="1232" spans="42:42">
      <c r="AP1232"/>
    </row>
    <row r="1233" spans="42:42">
      <c r="AP1233"/>
    </row>
    <row r="1234" spans="42:42">
      <c r="AP1234"/>
    </row>
    <row r="1235" spans="42:42">
      <c r="AP1235"/>
    </row>
    <row r="1236" spans="42:42">
      <c r="AP1236"/>
    </row>
    <row r="1237" spans="42:42">
      <c r="AP1237"/>
    </row>
    <row r="1238" spans="42:42">
      <c r="AP1238"/>
    </row>
    <row r="1239" spans="42:42">
      <c r="AP1239"/>
    </row>
    <row r="1240" spans="42:42">
      <c r="AP1240"/>
    </row>
    <row r="1241" spans="42:42">
      <c r="AP1241"/>
    </row>
    <row r="1242" spans="42:42">
      <c r="AP1242"/>
    </row>
    <row r="1243" spans="42:42">
      <c r="AP1243"/>
    </row>
    <row r="1244" spans="42:42">
      <c r="AP1244"/>
    </row>
    <row r="1245" spans="42:42">
      <c r="AP1245"/>
    </row>
    <row r="1246" spans="42:42">
      <c r="AP1246"/>
    </row>
    <row r="1247" spans="42:42">
      <c r="AP1247"/>
    </row>
    <row r="1248" spans="42:42">
      <c r="AP1248"/>
    </row>
    <row r="1249" spans="42:42">
      <c r="AP1249"/>
    </row>
    <row r="1250" spans="42:42">
      <c r="AP1250"/>
    </row>
    <row r="1251" spans="42:42">
      <c r="AP1251"/>
    </row>
    <row r="1252" spans="42:42">
      <c r="AP1252"/>
    </row>
    <row r="1253" spans="42:42">
      <c r="AP1253"/>
    </row>
    <row r="1254" spans="42:42">
      <c r="AP1254"/>
    </row>
    <row r="1255" spans="42:42">
      <c r="AP1255"/>
    </row>
    <row r="1256" spans="42:42">
      <c r="AP1256"/>
    </row>
    <row r="1257" spans="42:42">
      <c r="AP1257"/>
    </row>
    <row r="1258" spans="42:42">
      <c r="AP1258"/>
    </row>
    <row r="1259" spans="42:42">
      <c r="AP1259"/>
    </row>
    <row r="1260" spans="42:42">
      <c r="AP1260"/>
    </row>
    <row r="1261" spans="42:42">
      <c r="AP1261"/>
    </row>
    <row r="1262" spans="42:42">
      <c r="AP1262"/>
    </row>
    <row r="1263" spans="42:42">
      <c r="AP1263"/>
    </row>
    <row r="1264" spans="42:42">
      <c r="AP1264"/>
    </row>
    <row r="1265" spans="42:42">
      <c r="AP1265"/>
    </row>
    <row r="1266" spans="42:42">
      <c r="AP1266"/>
    </row>
    <row r="1267" spans="42:42">
      <c r="AP1267"/>
    </row>
    <row r="1268" spans="42:42">
      <c r="AP1268"/>
    </row>
    <row r="1269" spans="42:42">
      <c r="AP1269"/>
    </row>
    <row r="1270" spans="42:42">
      <c r="AP1270"/>
    </row>
    <row r="1271" spans="42:42">
      <c r="AP1271"/>
    </row>
    <row r="1272" spans="42:42">
      <c r="AP1272"/>
    </row>
    <row r="1273" spans="42:42">
      <c r="AP1273"/>
    </row>
    <row r="1274" spans="42:42">
      <c r="AP1274"/>
    </row>
    <row r="1275" spans="42:42">
      <c r="AP1275"/>
    </row>
    <row r="1276" spans="42:42">
      <c r="AP1276"/>
    </row>
    <row r="1277" spans="42:42">
      <c r="AP1277"/>
    </row>
    <row r="1278" spans="42:42">
      <c r="AP1278"/>
    </row>
    <row r="1279" spans="42:42">
      <c r="AP1279"/>
    </row>
    <row r="1280" spans="42:42">
      <c r="AP1280"/>
    </row>
    <row r="1281" spans="42:42">
      <c r="AP1281"/>
    </row>
    <row r="1282" spans="42:42">
      <c r="AP1282"/>
    </row>
    <row r="1283" spans="42:42">
      <c r="AP1283"/>
    </row>
    <row r="1284" spans="42:42">
      <c r="AP1284"/>
    </row>
    <row r="1285" spans="42:42">
      <c r="AP1285"/>
    </row>
    <row r="1286" spans="42:42">
      <c r="AP1286"/>
    </row>
    <row r="1287" spans="42:42">
      <c r="AP1287"/>
    </row>
    <row r="1288" spans="42:42">
      <c r="AP1288"/>
    </row>
    <row r="1289" spans="42:42">
      <c r="AP1289"/>
    </row>
    <row r="1290" spans="42:42">
      <c r="AP1290"/>
    </row>
    <row r="1291" spans="42:42">
      <c r="AP1291"/>
    </row>
    <row r="1292" spans="42:42">
      <c r="AP1292"/>
    </row>
    <row r="1293" spans="42:42">
      <c r="AP1293"/>
    </row>
    <row r="1294" spans="42:42">
      <c r="AP1294"/>
    </row>
    <row r="1295" spans="42:42">
      <c r="AP1295"/>
    </row>
    <row r="1296" spans="42:42">
      <c r="AP1296"/>
    </row>
    <row r="1297" spans="42:42">
      <c r="AP1297"/>
    </row>
    <row r="1298" spans="42:42">
      <c r="AP1298"/>
    </row>
    <row r="1299" spans="42:42">
      <c r="AP1299"/>
    </row>
    <row r="1300" spans="42:42">
      <c r="AP1300"/>
    </row>
    <row r="1301" spans="42:42">
      <c r="AP1301"/>
    </row>
    <row r="1302" spans="42:42">
      <c r="AP1302"/>
    </row>
    <row r="1303" spans="42:42">
      <c r="AP1303"/>
    </row>
    <row r="1304" spans="42:42">
      <c r="AP1304"/>
    </row>
    <row r="1305" spans="42:42">
      <c r="AP1305"/>
    </row>
    <row r="1306" spans="42:42">
      <c r="AP1306"/>
    </row>
    <row r="1307" spans="42:42">
      <c r="AP1307"/>
    </row>
    <row r="1308" spans="42:42">
      <c r="AP1308"/>
    </row>
    <row r="1309" spans="42:42">
      <c r="AP1309"/>
    </row>
    <row r="1310" spans="42:42">
      <c r="AP1310"/>
    </row>
    <row r="1311" spans="42:42">
      <c r="AP1311"/>
    </row>
    <row r="1312" spans="42:42">
      <c r="AP1312"/>
    </row>
    <row r="1313" spans="42:42">
      <c r="AP1313"/>
    </row>
    <row r="1314" spans="42:42">
      <c r="AP1314"/>
    </row>
    <row r="1315" spans="42:42">
      <c r="AP1315"/>
    </row>
    <row r="1316" spans="42:42">
      <c r="AP1316"/>
    </row>
    <row r="1317" spans="42:42">
      <c r="AP1317"/>
    </row>
    <row r="1318" spans="42:42">
      <c r="AP1318"/>
    </row>
    <row r="1319" spans="42:42">
      <c r="AP1319"/>
    </row>
    <row r="1320" spans="42:42">
      <c r="AP1320"/>
    </row>
    <row r="1321" spans="42:42">
      <c r="AP1321"/>
    </row>
    <row r="1322" spans="42:42">
      <c r="AP1322"/>
    </row>
    <row r="1323" spans="42:42">
      <c r="AP1323"/>
    </row>
    <row r="1324" spans="42:42">
      <c r="AP1324"/>
    </row>
    <row r="1325" spans="42:42">
      <c r="AP1325"/>
    </row>
    <row r="1326" spans="42:42">
      <c r="AP1326"/>
    </row>
    <row r="1327" spans="42:42">
      <c r="AP1327"/>
    </row>
    <row r="1328" spans="42:42">
      <c r="AP1328"/>
    </row>
    <row r="1329" spans="42:42">
      <c r="AP1329"/>
    </row>
    <row r="1330" spans="42:42">
      <c r="AP1330"/>
    </row>
    <row r="1331" spans="42:42">
      <c r="AP1331"/>
    </row>
    <row r="1332" spans="42:42">
      <c r="AP1332"/>
    </row>
    <row r="1333" spans="42:42">
      <c r="AP1333"/>
    </row>
    <row r="1334" spans="42:42">
      <c r="AP1334"/>
    </row>
    <row r="1335" spans="42:42">
      <c r="AP1335"/>
    </row>
    <row r="1336" spans="42:42">
      <c r="AP1336"/>
    </row>
    <row r="1337" spans="42:42">
      <c r="AP1337"/>
    </row>
    <row r="1338" spans="42:42">
      <c r="AP1338"/>
    </row>
    <row r="1339" spans="42:42">
      <c r="AP1339"/>
    </row>
    <row r="1340" spans="42:42">
      <c r="AP1340"/>
    </row>
    <row r="1341" spans="42:42">
      <c r="AP1341"/>
    </row>
    <row r="1342" spans="42:42">
      <c r="AP1342"/>
    </row>
    <row r="1343" spans="42:42">
      <c r="AP1343"/>
    </row>
    <row r="1344" spans="42:42">
      <c r="AP1344"/>
    </row>
    <row r="1345" spans="42:42">
      <c r="AP1345"/>
    </row>
    <row r="1346" spans="42:42">
      <c r="AP1346"/>
    </row>
    <row r="1347" spans="42:42">
      <c r="AP1347"/>
    </row>
    <row r="1348" spans="42:42">
      <c r="AP1348"/>
    </row>
    <row r="1349" spans="42:42">
      <c r="AP1349"/>
    </row>
    <row r="1350" spans="42:42">
      <c r="AP1350"/>
    </row>
    <row r="1351" spans="42:42">
      <c r="AP1351"/>
    </row>
    <row r="1352" spans="42:42">
      <c r="AP1352"/>
    </row>
    <row r="1353" spans="42:42">
      <c r="AP1353"/>
    </row>
    <row r="1354" spans="42:42">
      <c r="AP1354"/>
    </row>
    <row r="1355" spans="42:42">
      <c r="AP1355"/>
    </row>
    <row r="1356" spans="42:42">
      <c r="AP1356"/>
    </row>
    <row r="1357" spans="42:42">
      <c r="AP1357"/>
    </row>
    <row r="1358" spans="42:42">
      <c r="AP1358"/>
    </row>
    <row r="1359" spans="42:42">
      <c r="AP1359"/>
    </row>
    <row r="1360" spans="42:42">
      <c r="AP1360"/>
    </row>
    <row r="1361" spans="42:42">
      <c r="AP1361"/>
    </row>
    <row r="1362" spans="42:42">
      <c r="AP1362"/>
    </row>
    <row r="1363" spans="42:42">
      <c r="AP1363"/>
    </row>
    <row r="1364" spans="42:42">
      <c r="AP1364"/>
    </row>
    <row r="1365" spans="42:42">
      <c r="AP1365"/>
    </row>
    <row r="1366" spans="42:42">
      <c r="AP1366"/>
    </row>
    <row r="1367" spans="42:42">
      <c r="AP1367"/>
    </row>
    <row r="1368" spans="42:42">
      <c r="AP1368"/>
    </row>
    <row r="1369" spans="42:42">
      <c r="AP1369"/>
    </row>
    <row r="1370" spans="42:42">
      <c r="AP1370"/>
    </row>
    <row r="1371" spans="42:42">
      <c r="AP1371"/>
    </row>
    <row r="1372" spans="42:42">
      <c r="AP1372"/>
    </row>
    <row r="1373" spans="42:42">
      <c r="AP1373"/>
    </row>
    <row r="1374" spans="42:42">
      <c r="AP1374"/>
    </row>
    <row r="1375" spans="42:42">
      <c r="AP1375"/>
    </row>
    <row r="1376" spans="42:42">
      <c r="AP1376"/>
    </row>
    <row r="1377" spans="42:42">
      <c r="AP1377"/>
    </row>
    <row r="1378" spans="42:42">
      <c r="AP1378"/>
    </row>
    <row r="1379" spans="42:42">
      <c r="AP1379"/>
    </row>
    <row r="1380" spans="42:42">
      <c r="AP1380"/>
    </row>
    <row r="1381" spans="42:42">
      <c r="AP1381"/>
    </row>
    <row r="1382" spans="42:42">
      <c r="AP1382"/>
    </row>
    <row r="1383" spans="42:42">
      <c r="AP1383"/>
    </row>
    <row r="1384" spans="42:42">
      <c r="AP1384"/>
    </row>
    <row r="1385" spans="42:42">
      <c r="AP1385"/>
    </row>
    <row r="1386" spans="42:42">
      <c r="AP1386"/>
    </row>
    <row r="1387" spans="42:42">
      <c r="AP1387"/>
    </row>
    <row r="1388" spans="42:42">
      <c r="AP1388"/>
    </row>
    <row r="1389" spans="42:42">
      <c r="AP1389"/>
    </row>
    <row r="1390" spans="42:42">
      <c r="AP1390"/>
    </row>
    <row r="1391" spans="42:42">
      <c r="AP1391"/>
    </row>
    <row r="1392" spans="42:42">
      <c r="AP1392"/>
    </row>
    <row r="1393" spans="42:42">
      <c r="AP1393"/>
    </row>
    <row r="1394" spans="42:42">
      <c r="AP1394"/>
    </row>
    <row r="1395" spans="42:42">
      <c r="AP1395"/>
    </row>
    <row r="1396" spans="42:42">
      <c r="AP1396"/>
    </row>
    <row r="1397" spans="42:42">
      <c r="AP1397"/>
    </row>
    <row r="1398" spans="42:42">
      <c r="AP1398"/>
    </row>
    <row r="1399" spans="42:42">
      <c r="AP1399"/>
    </row>
    <row r="1400" spans="42:42">
      <c r="AP1400"/>
    </row>
    <row r="1401" spans="42:42">
      <c r="AP1401"/>
    </row>
    <row r="1402" spans="42:42">
      <c r="AP1402"/>
    </row>
    <row r="1403" spans="42:42">
      <c r="AP1403"/>
    </row>
    <row r="1404" spans="42:42">
      <c r="AP1404"/>
    </row>
    <row r="1405" spans="42:42">
      <c r="AP1405"/>
    </row>
    <row r="1406" spans="42:42">
      <c r="AP1406"/>
    </row>
    <row r="1407" spans="42:42">
      <c r="AP1407"/>
    </row>
    <row r="1408" spans="42:42">
      <c r="AP1408"/>
    </row>
    <row r="1409" spans="42:42">
      <c r="AP1409"/>
    </row>
    <row r="1410" spans="42:42">
      <c r="AP1410"/>
    </row>
    <row r="1411" spans="42:42">
      <c r="AP1411"/>
    </row>
    <row r="1412" spans="42:42">
      <c r="AP1412"/>
    </row>
    <row r="1413" spans="42:42">
      <c r="AP1413"/>
    </row>
    <row r="1414" spans="42:42">
      <c r="AP1414"/>
    </row>
    <row r="1415" spans="42:42">
      <c r="AP1415"/>
    </row>
    <row r="1416" spans="42:42">
      <c r="AP1416"/>
    </row>
    <row r="1417" spans="42:42">
      <c r="AP1417"/>
    </row>
    <row r="1418" spans="42:42">
      <c r="AP1418"/>
    </row>
    <row r="1419" spans="42:42">
      <c r="AP1419"/>
    </row>
    <row r="1420" spans="42:42">
      <c r="AP1420"/>
    </row>
    <row r="1421" spans="42:42">
      <c r="AP1421"/>
    </row>
    <row r="1422" spans="42:42">
      <c r="AP1422"/>
    </row>
    <row r="1423" spans="42:42">
      <c r="AP1423"/>
    </row>
    <row r="1424" spans="42:42">
      <c r="AP1424"/>
    </row>
    <row r="1425" spans="42:42">
      <c r="AP1425"/>
    </row>
    <row r="1426" spans="42:42">
      <c r="AP1426"/>
    </row>
    <row r="1427" spans="42:42">
      <c r="AP1427"/>
    </row>
    <row r="1428" spans="42:42">
      <c r="AP1428"/>
    </row>
    <row r="1429" spans="42:42">
      <c r="AP1429"/>
    </row>
    <row r="1430" spans="42:42">
      <c r="AP1430"/>
    </row>
    <row r="1431" spans="42:42">
      <c r="AP1431"/>
    </row>
    <row r="1432" spans="42:42">
      <c r="AP1432"/>
    </row>
    <row r="1433" spans="42:42">
      <c r="AP1433"/>
    </row>
    <row r="1434" spans="42:42">
      <c r="AP1434"/>
    </row>
    <row r="1435" spans="42:42">
      <c r="AP1435"/>
    </row>
    <row r="1436" spans="42:42">
      <c r="AP1436"/>
    </row>
    <row r="1437" spans="42:42">
      <c r="AP1437"/>
    </row>
    <row r="1438" spans="42:42">
      <c r="AP1438"/>
    </row>
    <row r="1439" spans="42:42">
      <c r="AP1439"/>
    </row>
    <row r="1440" spans="42:42">
      <c r="AP1440"/>
    </row>
    <row r="1441" spans="42:42">
      <c r="AP1441"/>
    </row>
    <row r="1442" spans="42:42">
      <c r="AP1442"/>
    </row>
    <row r="1443" spans="42:42">
      <c r="AP1443"/>
    </row>
    <row r="1444" spans="42:42">
      <c r="AP1444"/>
    </row>
    <row r="1445" spans="42:42">
      <c r="AP1445"/>
    </row>
    <row r="1446" spans="42:42">
      <c r="AP1446"/>
    </row>
    <row r="1447" spans="42:42">
      <c r="AP1447"/>
    </row>
    <row r="1448" spans="42:42">
      <c r="AP1448"/>
    </row>
    <row r="1449" spans="42:42">
      <c r="AP1449"/>
    </row>
    <row r="1450" spans="42:42">
      <c r="AP1450"/>
    </row>
    <row r="1451" spans="42:42">
      <c r="AP1451"/>
    </row>
    <row r="1452" spans="42:42">
      <c r="AP1452"/>
    </row>
    <row r="1453" spans="42:42">
      <c r="AP1453"/>
    </row>
    <row r="1454" spans="42:42">
      <c r="AP1454"/>
    </row>
    <row r="1455" spans="42:42">
      <c r="AP1455"/>
    </row>
    <row r="1456" spans="42:42">
      <c r="AP1456"/>
    </row>
    <row r="1457" spans="42:42">
      <c r="AP1457"/>
    </row>
    <row r="1458" spans="42:42">
      <c r="AP1458"/>
    </row>
    <row r="1459" spans="42:42">
      <c r="AP1459"/>
    </row>
    <row r="1460" spans="42:42">
      <c r="AP1460"/>
    </row>
    <row r="1461" spans="42:42">
      <c r="AP1461"/>
    </row>
    <row r="1462" spans="42:42">
      <c r="AP1462"/>
    </row>
    <row r="1463" spans="42:42">
      <c r="AP1463"/>
    </row>
    <row r="1464" spans="42:42">
      <c r="AP1464"/>
    </row>
    <row r="1465" spans="42:42">
      <c r="AP1465"/>
    </row>
    <row r="1466" spans="42:42">
      <c r="AP1466"/>
    </row>
    <row r="1467" spans="42:42">
      <c r="AP1467"/>
    </row>
    <row r="1468" spans="42:42">
      <c r="AP1468"/>
    </row>
    <row r="1469" spans="42:42">
      <c r="AP1469"/>
    </row>
    <row r="1470" spans="42:42">
      <c r="AP1470"/>
    </row>
    <row r="1471" spans="42:42">
      <c r="AP1471"/>
    </row>
    <row r="1472" spans="42:42">
      <c r="AP1472"/>
    </row>
    <row r="1473" spans="42:42">
      <c r="AP1473"/>
    </row>
    <row r="1474" spans="42:42">
      <c r="AP1474"/>
    </row>
    <row r="1475" spans="42:42">
      <c r="AP1475"/>
    </row>
    <row r="1476" spans="42:42">
      <c r="AP1476"/>
    </row>
    <row r="1477" spans="42:42">
      <c r="AP1477"/>
    </row>
    <row r="1478" spans="42:42">
      <c r="AP1478"/>
    </row>
    <row r="1479" spans="42:42">
      <c r="AP1479"/>
    </row>
    <row r="1480" spans="42:42">
      <c r="AP1480"/>
    </row>
    <row r="1481" spans="42:42">
      <c r="AP1481"/>
    </row>
    <row r="1482" spans="42:42">
      <c r="AP1482"/>
    </row>
    <row r="1483" spans="42:42">
      <c r="AP1483"/>
    </row>
    <row r="1484" spans="42:42">
      <c r="AP1484"/>
    </row>
    <row r="1485" spans="42:42">
      <c r="AP1485"/>
    </row>
    <row r="1486" spans="42:42">
      <c r="AP1486"/>
    </row>
    <row r="1487" spans="42:42">
      <c r="AP1487"/>
    </row>
    <row r="1488" spans="42:42">
      <c r="AP1488"/>
    </row>
    <row r="1489" spans="42:42">
      <c r="AP1489"/>
    </row>
    <row r="1490" spans="42:42">
      <c r="AP1490"/>
    </row>
    <row r="1491" spans="42:42">
      <c r="AP1491"/>
    </row>
    <row r="1492" spans="42:42">
      <c r="AP1492"/>
    </row>
    <row r="1493" spans="42:42">
      <c r="AP1493"/>
    </row>
    <row r="1494" spans="42:42">
      <c r="AP1494"/>
    </row>
    <row r="1495" spans="42:42">
      <c r="AP1495"/>
    </row>
    <row r="1496" spans="42:42">
      <c r="AP1496"/>
    </row>
    <row r="1497" spans="42:42">
      <c r="AP1497"/>
    </row>
    <row r="1498" spans="42:42">
      <c r="AP1498"/>
    </row>
    <row r="1499" spans="42:42">
      <c r="AP1499"/>
    </row>
    <row r="1500" spans="42:42">
      <c r="AP1500"/>
    </row>
    <row r="1501" spans="42:42">
      <c r="AP1501"/>
    </row>
    <row r="1502" spans="42:42">
      <c r="AP1502"/>
    </row>
    <row r="1503" spans="42:42">
      <c r="AP1503"/>
    </row>
    <row r="1504" spans="42:42">
      <c r="AP1504"/>
    </row>
    <row r="1505" spans="42:42">
      <c r="AP1505"/>
    </row>
    <row r="1506" spans="42:42">
      <c r="AP1506"/>
    </row>
    <row r="1507" spans="42:42">
      <c r="AP1507"/>
    </row>
    <row r="1508" spans="42:42">
      <c r="AP1508"/>
    </row>
    <row r="1509" spans="42:42">
      <c r="AP1509"/>
    </row>
    <row r="1510" spans="42:42">
      <c r="AP1510"/>
    </row>
    <row r="1511" spans="42:42">
      <c r="AP1511"/>
    </row>
    <row r="1512" spans="42:42">
      <c r="AP1512"/>
    </row>
    <row r="1513" spans="42:42">
      <c r="AP1513"/>
    </row>
    <row r="1514" spans="42:42">
      <c r="AP1514"/>
    </row>
    <row r="1515" spans="42:42">
      <c r="AP1515"/>
    </row>
    <row r="1516" spans="42:42">
      <c r="AP1516"/>
    </row>
    <row r="1517" spans="42:42">
      <c r="AP1517"/>
    </row>
    <row r="1518" spans="42:42">
      <c r="AP1518"/>
    </row>
    <row r="1519" spans="42:42">
      <c r="AP1519"/>
    </row>
    <row r="1520" spans="42:42">
      <c r="AP1520"/>
    </row>
    <row r="1521" spans="42:42">
      <c r="AP1521"/>
    </row>
    <row r="1522" spans="42:42">
      <c r="AP1522"/>
    </row>
    <row r="1523" spans="42:42">
      <c r="AP1523"/>
    </row>
    <row r="1524" spans="42:42">
      <c r="AP1524"/>
    </row>
    <row r="1525" spans="42:42">
      <c r="AP1525"/>
    </row>
    <row r="1526" spans="42:42">
      <c r="AP1526"/>
    </row>
    <row r="1527" spans="42:42">
      <c r="AP1527"/>
    </row>
    <row r="1528" spans="42:42">
      <c r="AP1528"/>
    </row>
    <row r="1529" spans="42:42">
      <c r="AP1529"/>
    </row>
    <row r="1530" spans="42:42">
      <c r="AP1530"/>
    </row>
    <row r="1531" spans="42:42">
      <c r="AP1531"/>
    </row>
    <row r="1532" spans="42:42">
      <c r="AP1532"/>
    </row>
    <row r="1533" spans="42:42">
      <c r="AP1533"/>
    </row>
    <row r="1534" spans="42:42">
      <c r="AP1534"/>
    </row>
    <row r="1535" spans="42:42">
      <c r="AP1535"/>
    </row>
    <row r="1536" spans="42:42">
      <c r="AP1536"/>
    </row>
    <row r="1537" spans="42:42">
      <c r="AP1537"/>
    </row>
    <row r="1538" spans="42:42">
      <c r="AP1538"/>
    </row>
    <row r="1539" spans="42:42">
      <c r="AP1539"/>
    </row>
    <row r="1540" spans="42:42">
      <c r="AP1540"/>
    </row>
    <row r="1541" spans="42:42">
      <c r="AP1541"/>
    </row>
    <row r="1542" spans="42:42">
      <c r="AP1542"/>
    </row>
    <row r="1543" spans="42:42">
      <c r="AP1543"/>
    </row>
    <row r="1544" spans="42:42">
      <c r="AP1544"/>
    </row>
    <row r="1545" spans="42:42">
      <c r="AP1545"/>
    </row>
    <row r="1546" spans="42:42">
      <c r="AP1546"/>
    </row>
    <row r="1547" spans="42:42">
      <c r="AP1547"/>
    </row>
    <row r="1548" spans="42:42">
      <c r="AP1548"/>
    </row>
    <row r="1549" spans="42:42">
      <c r="AP1549"/>
    </row>
    <row r="1550" spans="42:42">
      <c r="AP1550"/>
    </row>
    <row r="1551" spans="42:42">
      <c r="AP1551"/>
    </row>
    <row r="1552" spans="42:42">
      <c r="AP1552"/>
    </row>
    <row r="1553" spans="42:42">
      <c r="AP1553"/>
    </row>
    <row r="1554" spans="42:42">
      <c r="AP1554"/>
    </row>
    <row r="1555" spans="42:42">
      <c r="AP1555"/>
    </row>
    <row r="1556" spans="42:42">
      <c r="AP1556"/>
    </row>
    <row r="1557" spans="42:42">
      <c r="AP1557"/>
    </row>
    <row r="1558" spans="42:42">
      <c r="AP1558"/>
    </row>
    <row r="1559" spans="42:42">
      <c r="AP1559"/>
    </row>
    <row r="1560" spans="42:42">
      <c r="AP1560"/>
    </row>
    <row r="1561" spans="42:42">
      <c r="AP1561"/>
    </row>
    <row r="1562" spans="42:42">
      <c r="AP1562"/>
    </row>
    <row r="1563" spans="42:42">
      <c r="AP1563"/>
    </row>
    <row r="1564" spans="42:42">
      <c r="AP1564"/>
    </row>
    <row r="1565" spans="42:42">
      <c r="AP1565"/>
    </row>
    <row r="1566" spans="42:42">
      <c r="AP1566"/>
    </row>
    <row r="1567" spans="42:42">
      <c r="AP1567"/>
    </row>
    <row r="1568" spans="42:42">
      <c r="AP1568"/>
    </row>
    <row r="1569" spans="42:42">
      <c r="AP1569"/>
    </row>
    <row r="1570" spans="42:42">
      <c r="AP1570"/>
    </row>
    <row r="1571" spans="42:42">
      <c r="AP1571"/>
    </row>
    <row r="1572" spans="42:42">
      <c r="AP1572"/>
    </row>
    <row r="1573" spans="42:42">
      <c r="AP1573"/>
    </row>
    <row r="1574" spans="42:42">
      <c r="AP1574"/>
    </row>
    <row r="1575" spans="42:42">
      <c r="AP1575"/>
    </row>
    <row r="1576" spans="42:42">
      <c r="AP1576"/>
    </row>
    <row r="1577" spans="42:42">
      <c r="AP1577"/>
    </row>
    <row r="1578" spans="42:42">
      <c r="AP1578"/>
    </row>
    <row r="1579" spans="42:42">
      <c r="AP1579"/>
    </row>
    <row r="1580" spans="42:42">
      <c r="AP1580"/>
    </row>
    <row r="1581" spans="42:42">
      <c r="AP1581"/>
    </row>
    <row r="1582" spans="42:42">
      <c r="AP1582"/>
    </row>
    <row r="1583" spans="42:42">
      <c r="AP1583"/>
    </row>
    <row r="1584" spans="42:42">
      <c r="AP1584"/>
    </row>
    <row r="1585" spans="42:42">
      <c r="AP1585"/>
    </row>
    <row r="1586" spans="42:42">
      <c r="AP1586"/>
    </row>
    <row r="1587" spans="42:42">
      <c r="AP1587"/>
    </row>
    <row r="1588" spans="42:42">
      <c r="AP1588"/>
    </row>
    <row r="1589" spans="42:42">
      <c r="AP1589"/>
    </row>
    <row r="1590" spans="42:42">
      <c r="AP1590"/>
    </row>
    <row r="1591" spans="42:42">
      <c r="AP1591"/>
    </row>
    <row r="1592" spans="42:42">
      <c r="AP1592"/>
    </row>
    <row r="1593" spans="42:42">
      <c r="AP1593"/>
    </row>
    <row r="1594" spans="42:42">
      <c r="AP1594"/>
    </row>
    <row r="1595" spans="42:42">
      <c r="AP1595"/>
    </row>
    <row r="1596" spans="42:42">
      <c r="AP1596"/>
    </row>
    <row r="1597" spans="42:42">
      <c r="AP1597"/>
    </row>
    <row r="1598" spans="42:42">
      <c r="AP1598"/>
    </row>
    <row r="1599" spans="42:42">
      <c r="AP1599"/>
    </row>
    <row r="1600" spans="42:42">
      <c r="AP1600"/>
    </row>
    <row r="1601" spans="42:42">
      <c r="AP1601"/>
    </row>
    <row r="1602" spans="42:42">
      <c r="AP1602"/>
    </row>
    <row r="1603" spans="42:42">
      <c r="AP1603"/>
    </row>
    <row r="1604" spans="42:42">
      <c r="AP1604"/>
    </row>
    <row r="1605" spans="42:42">
      <c r="AP1605"/>
    </row>
    <row r="1606" spans="42:42">
      <c r="AP1606"/>
    </row>
    <row r="1607" spans="42:42">
      <c r="AP1607"/>
    </row>
    <row r="1608" spans="42:42">
      <c r="AP1608"/>
    </row>
    <row r="1609" spans="42:42">
      <c r="AP1609"/>
    </row>
    <row r="1610" spans="42:42">
      <c r="AP1610"/>
    </row>
    <row r="1611" spans="42:42">
      <c r="AP1611"/>
    </row>
    <row r="1612" spans="42:42">
      <c r="AP1612"/>
    </row>
    <row r="1613" spans="42:42">
      <c r="AP1613"/>
    </row>
    <row r="1614" spans="42:42">
      <c r="AP1614"/>
    </row>
    <row r="1615" spans="42:42">
      <c r="AP1615"/>
    </row>
    <row r="1616" spans="42:42">
      <c r="AP1616"/>
    </row>
    <row r="1617" spans="42:42">
      <c r="AP1617"/>
    </row>
    <row r="1618" spans="42:42">
      <c r="AP1618"/>
    </row>
    <row r="1619" spans="42:42">
      <c r="AP1619"/>
    </row>
    <row r="1620" spans="42:42">
      <c r="AP1620"/>
    </row>
    <row r="1621" spans="42:42">
      <c r="AP1621"/>
    </row>
    <row r="1622" spans="42:42">
      <c r="AP1622"/>
    </row>
    <row r="1623" spans="42:42">
      <c r="AP1623"/>
    </row>
    <row r="1624" spans="42:42">
      <c r="AP1624"/>
    </row>
    <row r="1625" spans="42:42">
      <c r="AP1625"/>
    </row>
    <row r="1626" spans="42:42">
      <c r="AP1626"/>
    </row>
    <row r="1627" spans="42:42">
      <c r="AP1627"/>
    </row>
    <row r="1628" spans="42:42">
      <c r="AP1628"/>
    </row>
    <row r="1629" spans="42:42">
      <c r="AP1629"/>
    </row>
    <row r="1630" spans="42:42">
      <c r="AP1630"/>
    </row>
    <row r="1631" spans="42:42">
      <c r="AP1631"/>
    </row>
    <row r="1632" spans="42:42">
      <c r="AP1632"/>
    </row>
    <row r="1633" spans="42:42">
      <c r="AP1633"/>
    </row>
    <row r="1634" spans="42:42">
      <c r="AP1634"/>
    </row>
    <row r="1635" spans="42:42">
      <c r="AP1635"/>
    </row>
    <row r="1636" spans="42:42">
      <c r="AP1636"/>
    </row>
    <row r="1637" spans="42:42">
      <c r="AP1637"/>
    </row>
    <row r="1638" spans="42:42">
      <c r="AP1638"/>
    </row>
    <row r="1639" spans="42:42">
      <c r="AP1639"/>
    </row>
    <row r="1640" spans="42:42">
      <c r="AP1640"/>
    </row>
    <row r="1641" spans="42:42">
      <c r="AP1641"/>
    </row>
    <row r="1642" spans="42:42">
      <c r="AP1642"/>
    </row>
    <row r="1643" spans="42:42">
      <c r="AP1643"/>
    </row>
    <row r="1644" spans="42:42">
      <c r="AP1644"/>
    </row>
    <row r="1645" spans="42:42">
      <c r="AP1645"/>
    </row>
    <row r="1646" spans="42:42">
      <c r="AP1646"/>
    </row>
    <row r="1647" spans="42:42">
      <c r="AP1647"/>
    </row>
    <row r="1648" spans="42:42">
      <c r="AP1648"/>
    </row>
    <row r="1649" spans="42:42">
      <c r="AP1649"/>
    </row>
    <row r="1650" spans="42:42">
      <c r="AP1650"/>
    </row>
    <row r="1651" spans="42:42">
      <c r="AP1651"/>
    </row>
    <row r="1652" spans="42:42">
      <c r="AP1652"/>
    </row>
    <row r="1653" spans="42:42">
      <c r="AP1653"/>
    </row>
    <row r="1654" spans="42:42">
      <c r="AP1654"/>
    </row>
    <row r="1655" spans="42:42">
      <c r="AP1655"/>
    </row>
    <row r="1656" spans="42:42">
      <c r="AP1656"/>
    </row>
    <row r="1657" spans="42:42">
      <c r="AP1657"/>
    </row>
    <row r="1658" spans="42:42">
      <c r="AP1658"/>
    </row>
    <row r="1659" spans="42:42">
      <c r="AP1659"/>
    </row>
    <row r="1660" spans="42:42">
      <c r="AP1660"/>
    </row>
    <row r="1661" spans="42:42">
      <c r="AP1661"/>
    </row>
    <row r="1662" spans="42:42">
      <c r="AP1662"/>
    </row>
    <row r="1663" spans="42:42">
      <c r="AP1663"/>
    </row>
    <row r="1664" spans="42:42">
      <c r="AP1664"/>
    </row>
    <row r="1665" spans="42:42">
      <c r="AP1665"/>
    </row>
    <row r="1666" spans="42:42">
      <c r="AP1666"/>
    </row>
    <row r="1667" spans="42:42">
      <c r="AP1667"/>
    </row>
    <row r="1668" spans="42:42">
      <c r="AP1668"/>
    </row>
    <row r="1669" spans="42:42">
      <c r="AP1669"/>
    </row>
    <row r="1670" spans="42:42">
      <c r="AP1670"/>
    </row>
    <row r="1671" spans="42:42">
      <c r="AP1671"/>
    </row>
    <row r="1672" spans="42:42">
      <c r="AP1672"/>
    </row>
    <row r="1673" spans="42:42">
      <c r="AP1673"/>
    </row>
    <row r="1674" spans="42:42">
      <c r="AP1674"/>
    </row>
    <row r="1675" spans="42:42">
      <c r="AP1675"/>
    </row>
    <row r="1676" spans="42:42">
      <c r="AP1676"/>
    </row>
    <row r="1677" spans="42:42">
      <c r="AP1677"/>
    </row>
    <row r="1678" spans="42:42">
      <c r="AP1678"/>
    </row>
    <row r="1679" spans="42:42">
      <c r="AP1679"/>
    </row>
    <row r="1680" spans="42:42">
      <c r="AP1680"/>
    </row>
    <row r="1681" spans="42:42">
      <c r="AP1681"/>
    </row>
    <row r="1682" spans="42:42">
      <c r="AP1682"/>
    </row>
    <row r="1683" spans="42:42">
      <c r="AP1683"/>
    </row>
    <row r="1684" spans="42:42">
      <c r="AP1684"/>
    </row>
    <row r="1685" spans="42:42">
      <c r="AP1685"/>
    </row>
    <row r="1686" spans="42:42">
      <c r="AP1686"/>
    </row>
    <row r="1687" spans="42:42">
      <c r="AP1687"/>
    </row>
    <row r="1688" spans="42:42">
      <c r="AP1688"/>
    </row>
    <row r="1689" spans="42:42">
      <c r="AP1689"/>
    </row>
    <row r="1690" spans="42:42">
      <c r="AP1690"/>
    </row>
    <row r="1691" spans="42:42">
      <c r="AP1691"/>
    </row>
    <row r="1692" spans="42:42">
      <c r="AP1692"/>
    </row>
    <row r="1693" spans="42:42">
      <c r="AP1693"/>
    </row>
    <row r="1694" spans="42:42">
      <c r="AP1694"/>
    </row>
    <row r="1695" spans="42:42">
      <c r="AP1695"/>
    </row>
    <row r="1696" spans="42:42">
      <c r="AP1696"/>
    </row>
    <row r="1697" spans="42:42">
      <c r="AP1697"/>
    </row>
    <row r="1698" spans="42:42">
      <c r="AP1698"/>
    </row>
    <row r="1699" spans="42:42">
      <c r="AP1699"/>
    </row>
    <row r="1700" spans="42:42">
      <c r="AP1700"/>
    </row>
    <row r="1701" spans="42:42">
      <c r="AP1701"/>
    </row>
    <row r="1702" spans="42:42">
      <c r="AP1702"/>
    </row>
    <row r="1703" spans="42:42">
      <c r="AP1703"/>
    </row>
    <row r="1704" spans="42:42">
      <c r="AP1704"/>
    </row>
    <row r="1705" spans="42:42">
      <c r="AP1705"/>
    </row>
    <row r="1706" spans="42:42">
      <c r="AP1706"/>
    </row>
    <row r="1707" spans="42:42">
      <c r="AP1707"/>
    </row>
    <row r="1708" spans="42:42">
      <c r="AP1708"/>
    </row>
    <row r="1709" spans="42:42">
      <c r="AP1709"/>
    </row>
    <row r="1710" spans="42:42">
      <c r="AP1710"/>
    </row>
    <row r="1711" spans="42:42">
      <c r="AP1711"/>
    </row>
    <row r="1712" spans="42:42">
      <c r="AP1712"/>
    </row>
    <row r="1713" spans="42:42">
      <c r="AP1713"/>
    </row>
    <row r="1714" spans="42:42">
      <c r="AP1714"/>
    </row>
    <row r="1715" spans="42:42">
      <c r="AP1715"/>
    </row>
    <row r="1716" spans="42:42">
      <c r="AP1716"/>
    </row>
    <row r="1717" spans="42:42">
      <c r="AP1717"/>
    </row>
    <row r="1718" spans="42:42">
      <c r="AP1718"/>
    </row>
    <row r="1719" spans="42:42">
      <c r="AP1719"/>
    </row>
    <row r="1720" spans="42:42">
      <c r="AP1720"/>
    </row>
    <row r="1721" spans="42:42">
      <c r="AP1721"/>
    </row>
    <row r="1722" spans="42:42">
      <c r="AP1722"/>
    </row>
    <row r="1723" spans="42:42">
      <c r="AP1723"/>
    </row>
    <row r="1724" spans="42:42">
      <c r="AP1724"/>
    </row>
    <row r="1725" spans="42:42">
      <c r="AP1725"/>
    </row>
    <row r="1726" spans="42:42">
      <c r="AP1726"/>
    </row>
    <row r="1727" spans="42:42">
      <c r="AP1727"/>
    </row>
    <row r="1728" spans="42:42">
      <c r="AP1728"/>
    </row>
    <row r="1729" spans="42:42">
      <c r="AP1729"/>
    </row>
    <row r="1730" spans="42:42">
      <c r="AP1730"/>
    </row>
    <row r="1731" spans="42:42">
      <c r="AP1731"/>
    </row>
    <row r="1732" spans="42:42">
      <c r="AP1732"/>
    </row>
    <row r="1733" spans="42:42">
      <c r="AP1733"/>
    </row>
    <row r="1734" spans="42:42">
      <c r="AP1734"/>
    </row>
    <row r="1735" spans="42:42">
      <c r="AP1735"/>
    </row>
    <row r="1736" spans="42:42">
      <c r="AP1736"/>
    </row>
    <row r="1737" spans="42:42">
      <c r="AP1737"/>
    </row>
    <row r="1738" spans="42:42">
      <c r="AP1738"/>
    </row>
    <row r="1739" spans="42:42">
      <c r="AP1739"/>
    </row>
    <row r="1740" spans="42:42">
      <c r="AP1740"/>
    </row>
    <row r="1741" spans="42:42">
      <c r="AP1741"/>
    </row>
    <row r="1742" spans="42:42">
      <c r="AP1742"/>
    </row>
    <row r="1743" spans="42:42">
      <c r="AP1743"/>
    </row>
    <row r="1744" spans="42:42">
      <c r="AP1744"/>
    </row>
    <row r="1745" spans="42:42">
      <c r="AP1745"/>
    </row>
    <row r="1746" spans="42:42">
      <c r="AP1746"/>
    </row>
    <row r="1747" spans="42:42">
      <c r="AP1747"/>
    </row>
    <row r="1748" spans="42:42">
      <c r="AP1748"/>
    </row>
    <row r="1749" spans="42:42">
      <c r="AP1749"/>
    </row>
    <row r="1750" spans="42:42">
      <c r="AP1750"/>
    </row>
    <row r="1751" spans="42:42">
      <c r="AP1751"/>
    </row>
    <row r="1752" spans="42:42">
      <c r="AP1752"/>
    </row>
    <row r="1753" spans="42:42">
      <c r="AP1753"/>
    </row>
    <row r="1754" spans="42:42">
      <c r="AP1754"/>
    </row>
    <row r="1755" spans="42:42">
      <c r="AP1755"/>
    </row>
    <row r="1756" spans="42:42">
      <c r="AP1756"/>
    </row>
    <row r="1757" spans="42:42">
      <c r="AP1757"/>
    </row>
    <row r="1758" spans="42:42">
      <c r="AP1758"/>
    </row>
    <row r="1759" spans="42:42">
      <c r="AP1759"/>
    </row>
    <row r="1760" spans="42:42">
      <c r="AP1760"/>
    </row>
    <row r="1761" spans="42:42">
      <c r="AP1761"/>
    </row>
    <row r="1762" spans="42:42">
      <c r="AP1762"/>
    </row>
    <row r="1763" spans="42:42">
      <c r="AP1763"/>
    </row>
    <row r="1764" spans="42:42">
      <c r="AP1764"/>
    </row>
    <row r="1765" spans="42:42">
      <c r="AP1765"/>
    </row>
    <row r="1766" spans="42:42">
      <c r="AP1766"/>
    </row>
    <row r="1767" spans="42:42">
      <c r="AP1767"/>
    </row>
    <row r="1768" spans="42:42">
      <c r="AP1768"/>
    </row>
    <row r="1769" spans="42:42">
      <c r="AP1769"/>
    </row>
    <row r="1770" spans="42:42">
      <c r="AP1770"/>
    </row>
    <row r="1771" spans="42:42">
      <c r="AP1771"/>
    </row>
    <row r="1772" spans="42:42">
      <c r="AP1772"/>
    </row>
    <row r="1773" spans="42:42">
      <c r="AP1773"/>
    </row>
    <row r="1774" spans="42:42">
      <c r="AP1774"/>
    </row>
    <row r="1775" spans="42:42">
      <c r="AP1775"/>
    </row>
    <row r="1776" spans="42:42">
      <c r="AP1776"/>
    </row>
    <row r="1777" spans="42:42">
      <c r="AP1777"/>
    </row>
    <row r="1778" spans="42:42">
      <c r="AP1778"/>
    </row>
    <row r="1779" spans="42:42">
      <c r="AP1779"/>
    </row>
    <row r="1780" spans="42:42">
      <c r="AP1780"/>
    </row>
    <row r="1781" spans="42:42">
      <c r="AP1781"/>
    </row>
    <row r="1782" spans="42:42">
      <c r="AP1782"/>
    </row>
    <row r="1783" spans="42:42">
      <c r="AP1783"/>
    </row>
    <row r="1784" spans="42:42">
      <c r="AP1784"/>
    </row>
    <row r="1785" spans="42:42">
      <c r="AP1785"/>
    </row>
    <row r="1786" spans="42:42">
      <c r="AP1786"/>
    </row>
    <row r="1787" spans="42:42">
      <c r="AP1787"/>
    </row>
    <row r="1788" spans="42:42">
      <c r="AP1788"/>
    </row>
    <row r="1789" spans="42:42">
      <c r="AP1789"/>
    </row>
    <row r="1790" spans="42:42">
      <c r="AP1790"/>
    </row>
    <row r="1791" spans="42:42">
      <c r="AP1791"/>
    </row>
    <row r="1792" spans="42:42">
      <c r="AP1792"/>
    </row>
    <row r="1793" spans="42:42">
      <c r="AP1793"/>
    </row>
    <row r="1794" spans="42:42">
      <c r="AP1794"/>
    </row>
    <row r="1795" spans="42:42">
      <c r="AP1795"/>
    </row>
    <row r="1796" spans="42:42">
      <c r="AP1796"/>
    </row>
    <row r="1797" spans="42:42">
      <c r="AP1797"/>
    </row>
    <row r="1798" spans="42:42">
      <c r="AP1798"/>
    </row>
    <row r="1799" spans="42:42">
      <c r="AP1799"/>
    </row>
    <row r="1800" spans="42:42">
      <c r="AP1800"/>
    </row>
    <row r="1801" spans="42:42">
      <c r="AP1801"/>
    </row>
    <row r="1802" spans="42:42">
      <c r="AP1802"/>
    </row>
    <row r="1803" spans="42:42">
      <c r="AP1803"/>
    </row>
    <row r="1804" spans="42:42">
      <c r="AP1804"/>
    </row>
    <row r="1805" spans="42:42">
      <c r="AP1805"/>
    </row>
    <row r="1806" spans="42:42">
      <c r="AP1806"/>
    </row>
    <row r="1807" spans="42:42">
      <c r="AP1807"/>
    </row>
    <row r="1808" spans="42:42">
      <c r="AP1808"/>
    </row>
    <row r="1809" spans="42:42">
      <c r="AP1809"/>
    </row>
    <row r="1810" spans="42:42">
      <c r="AP1810"/>
    </row>
    <row r="1811" spans="42:42">
      <c r="AP1811"/>
    </row>
    <row r="1812" spans="42:42">
      <c r="AP1812"/>
    </row>
    <row r="1813" spans="42:42">
      <c r="AP1813"/>
    </row>
    <row r="1814" spans="42:42">
      <c r="AP1814"/>
    </row>
    <row r="1815" spans="42:42">
      <c r="AP1815"/>
    </row>
    <row r="1816" spans="42:42">
      <c r="AP1816"/>
    </row>
    <row r="1817" spans="42:42">
      <c r="AP1817"/>
    </row>
    <row r="1818" spans="42:42">
      <c r="AP1818"/>
    </row>
    <row r="1819" spans="42:42">
      <c r="AP1819"/>
    </row>
    <row r="1820" spans="42:42">
      <c r="AP1820"/>
    </row>
    <row r="1821" spans="42:42">
      <c r="AP1821"/>
    </row>
    <row r="1822" spans="42:42">
      <c r="AP1822"/>
    </row>
    <row r="1823" spans="42:42">
      <c r="AP1823"/>
    </row>
    <row r="1824" spans="42:42">
      <c r="AP1824"/>
    </row>
    <row r="1825" spans="42:42">
      <c r="AP1825"/>
    </row>
    <row r="1826" spans="42:42">
      <c r="AP1826"/>
    </row>
    <row r="1827" spans="42:42">
      <c r="AP1827"/>
    </row>
    <row r="1828" spans="42:42">
      <c r="AP1828"/>
    </row>
    <row r="1829" spans="42:42">
      <c r="AP1829"/>
    </row>
    <row r="1830" spans="42:42">
      <c r="AP1830"/>
    </row>
    <row r="1831" spans="42:42">
      <c r="AP1831"/>
    </row>
    <row r="1832" spans="42:42">
      <c r="AP1832"/>
    </row>
    <row r="1833" spans="42:42">
      <c r="AP1833"/>
    </row>
    <row r="1834" spans="42:42">
      <c r="AP1834"/>
    </row>
    <row r="1835" spans="42:42">
      <c r="AP1835"/>
    </row>
    <row r="1836" spans="42:42">
      <c r="AP1836"/>
    </row>
    <row r="1837" spans="42:42">
      <c r="AP1837"/>
    </row>
    <row r="1838" spans="42:42">
      <c r="AP1838"/>
    </row>
    <row r="1839" spans="42:42">
      <c r="AP1839"/>
    </row>
    <row r="1840" spans="42:42">
      <c r="AP1840"/>
    </row>
    <row r="1841" spans="42:42">
      <c r="AP1841"/>
    </row>
    <row r="1842" spans="42:42">
      <c r="AP1842"/>
    </row>
    <row r="1843" spans="42:42">
      <c r="AP1843"/>
    </row>
    <row r="1844" spans="42:42">
      <c r="AP1844"/>
    </row>
    <row r="1845" spans="42:42">
      <c r="AP1845"/>
    </row>
    <row r="1846" spans="42:42">
      <c r="AP1846"/>
    </row>
    <row r="1847" spans="42:42">
      <c r="AP1847"/>
    </row>
    <row r="1848" spans="42:42">
      <c r="AP1848"/>
    </row>
    <row r="1849" spans="42:42">
      <c r="AP1849"/>
    </row>
    <row r="1850" spans="42:42">
      <c r="AP1850"/>
    </row>
    <row r="1851" spans="42:42">
      <c r="AP1851"/>
    </row>
    <row r="1852" spans="42:42">
      <c r="AP1852"/>
    </row>
    <row r="1853" spans="42:42">
      <c r="AP1853"/>
    </row>
    <row r="1854" spans="42:42">
      <c r="AP1854"/>
    </row>
    <row r="1855" spans="42:42">
      <c r="AP1855"/>
    </row>
    <row r="1856" spans="42:42">
      <c r="AP1856"/>
    </row>
    <row r="1857" spans="42:42">
      <c r="AP1857"/>
    </row>
    <row r="1858" spans="42:42">
      <c r="AP1858"/>
    </row>
    <row r="1859" spans="42:42">
      <c r="AP1859"/>
    </row>
    <row r="1860" spans="42:42">
      <c r="AP1860"/>
    </row>
    <row r="1861" spans="42:42">
      <c r="AP1861"/>
    </row>
    <row r="1862" spans="42:42">
      <c r="AP1862"/>
    </row>
    <row r="1863" spans="42:42">
      <c r="AP1863"/>
    </row>
    <row r="1864" spans="42:42">
      <c r="AP1864"/>
    </row>
    <row r="1865" spans="42:42">
      <c r="AP1865"/>
    </row>
    <row r="1866" spans="42:42">
      <c r="AP1866"/>
    </row>
    <row r="1867" spans="42:42">
      <c r="AP1867"/>
    </row>
    <row r="1868" spans="42:42">
      <c r="AP1868"/>
    </row>
    <row r="1869" spans="42:42">
      <c r="AP1869"/>
    </row>
    <row r="1870" spans="42:42">
      <c r="AP1870"/>
    </row>
    <row r="1871" spans="42:42">
      <c r="AP1871"/>
    </row>
    <row r="1872" spans="42:42">
      <c r="AP1872"/>
    </row>
    <row r="1873" spans="42:42">
      <c r="AP1873"/>
    </row>
    <row r="1874" spans="42:42">
      <c r="AP1874"/>
    </row>
    <row r="1875" spans="42:42">
      <c r="AP1875"/>
    </row>
    <row r="1876" spans="42:42">
      <c r="AP1876"/>
    </row>
    <row r="1877" spans="42:42">
      <c r="AP1877"/>
    </row>
    <row r="1878" spans="42:42">
      <c r="AP1878"/>
    </row>
    <row r="1879" spans="42:42">
      <c r="AP1879"/>
    </row>
    <row r="1880" spans="42:42">
      <c r="AP1880"/>
    </row>
    <row r="1881" spans="42:42">
      <c r="AP1881"/>
    </row>
    <row r="1882" spans="42:42">
      <c r="AP1882"/>
    </row>
    <row r="1883" spans="42:42">
      <c r="AP1883"/>
    </row>
    <row r="1884" spans="42:42">
      <c r="AP1884"/>
    </row>
    <row r="1885" spans="42:42">
      <c r="AP1885"/>
    </row>
    <row r="1886" spans="42:42">
      <c r="AP1886"/>
    </row>
    <row r="1887" spans="42:42">
      <c r="AP1887"/>
    </row>
    <row r="1888" spans="42:42">
      <c r="AP1888"/>
    </row>
    <row r="1889" spans="42:42">
      <c r="AP1889"/>
    </row>
    <row r="1890" spans="42:42">
      <c r="AP1890"/>
    </row>
    <row r="1891" spans="42:42">
      <c r="AP1891"/>
    </row>
    <row r="1892" spans="42:42">
      <c r="AP1892"/>
    </row>
    <row r="1893" spans="42:42">
      <c r="AP1893"/>
    </row>
    <row r="1894" spans="42:42">
      <c r="AP1894"/>
    </row>
    <row r="1895" spans="42:42">
      <c r="AP1895"/>
    </row>
    <row r="1896" spans="42:42">
      <c r="AP1896"/>
    </row>
    <row r="1897" spans="42:42">
      <c r="AP1897"/>
    </row>
    <row r="1898" spans="42:42">
      <c r="AP1898"/>
    </row>
    <row r="1899" spans="42:42">
      <c r="AP1899"/>
    </row>
    <row r="1900" spans="42:42">
      <c r="AP1900"/>
    </row>
    <row r="1901" spans="42:42">
      <c r="AP1901"/>
    </row>
    <row r="1902" spans="42:42">
      <c r="AP1902"/>
    </row>
    <row r="1903" spans="42:42">
      <c r="AP1903"/>
    </row>
    <row r="1904" spans="42:42">
      <c r="AP1904"/>
    </row>
    <row r="1905" spans="42:42">
      <c r="AP1905"/>
    </row>
    <row r="1906" spans="42:42">
      <c r="AP1906"/>
    </row>
    <row r="1907" spans="42:42">
      <c r="AP1907"/>
    </row>
    <row r="1908" spans="42:42">
      <c r="AP1908"/>
    </row>
    <row r="1909" spans="42:42">
      <c r="AP1909"/>
    </row>
    <row r="1910" spans="42:42">
      <c r="AP1910"/>
    </row>
    <row r="1911" spans="42:42">
      <c r="AP1911"/>
    </row>
    <row r="1912" spans="42:42">
      <c r="AP1912"/>
    </row>
    <row r="1913" spans="42:42">
      <c r="AP1913"/>
    </row>
    <row r="1914" spans="42:42">
      <c r="AP1914"/>
    </row>
    <row r="1915" spans="42:42">
      <c r="AP1915"/>
    </row>
    <row r="1916" spans="42:42">
      <c r="AP1916"/>
    </row>
    <row r="1917" spans="42:42">
      <c r="AP1917"/>
    </row>
    <row r="1918" spans="42:42">
      <c r="AP1918"/>
    </row>
    <row r="1919" spans="42:42">
      <c r="AP1919"/>
    </row>
    <row r="1920" spans="42:42">
      <c r="AP1920"/>
    </row>
    <row r="1921" spans="42:42">
      <c r="AP1921"/>
    </row>
    <row r="1922" spans="42:42">
      <c r="AP1922"/>
    </row>
    <row r="1923" spans="42:42">
      <c r="AP1923"/>
    </row>
    <row r="1924" spans="42:42">
      <c r="AP1924"/>
    </row>
    <row r="1925" spans="42:42">
      <c r="AP1925"/>
    </row>
    <row r="1926" spans="42:42">
      <c r="AP1926"/>
    </row>
    <row r="1927" spans="42:42">
      <c r="AP1927"/>
    </row>
    <row r="1928" spans="42:42">
      <c r="AP1928"/>
    </row>
    <row r="1929" spans="42:42">
      <c r="AP1929"/>
    </row>
    <row r="1930" spans="42:42">
      <c r="AP1930"/>
    </row>
    <row r="1931" spans="42:42">
      <c r="AP1931"/>
    </row>
    <row r="1932" spans="42:42">
      <c r="AP1932"/>
    </row>
    <row r="1933" spans="42:42">
      <c r="AP1933"/>
    </row>
    <row r="1934" spans="42:42">
      <c r="AP1934"/>
    </row>
    <row r="1935" spans="42:42">
      <c r="AP1935"/>
    </row>
    <row r="1936" spans="42:42">
      <c r="AP1936"/>
    </row>
    <row r="1937" spans="42:42">
      <c r="AP1937"/>
    </row>
    <row r="1938" spans="42:42">
      <c r="AP1938"/>
    </row>
    <row r="1939" spans="42:42">
      <c r="AP1939"/>
    </row>
    <row r="1940" spans="42:42">
      <c r="AP1940"/>
    </row>
    <row r="1941" spans="42:42">
      <c r="AP1941"/>
    </row>
    <row r="1942" spans="42:42">
      <c r="AP1942"/>
    </row>
    <row r="1943" spans="42:42">
      <c r="AP1943"/>
    </row>
    <row r="1944" spans="42:42">
      <c r="AP1944"/>
    </row>
    <row r="1945" spans="42:42">
      <c r="AP1945"/>
    </row>
    <row r="1946" spans="42:42">
      <c r="AP1946"/>
    </row>
    <row r="1947" spans="42:42">
      <c r="AP1947"/>
    </row>
    <row r="1948" spans="42:42">
      <c r="AP1948"/>
    </row>
    <row r="1949" spans="42:42">
      <c r="AP1949"/>
    </row>
    <row r="1950" spans="42:42">
      <c r="AP1950"/>
    </row>
    <row r="1951" spans="42:42">
      <c r="AP1951"/>
    </row>
    <row r="1952" spans="42:42">
      <c r="AP1952"/>
    </row>
    <row r="1953" spans="42:42">
      <c r="AP1953"/>
    </row>
    <row r="1954" spans="42:42">
      <c r="AP1954"/>
    </row>
    <row r="1955" spans="42:42">
      <c r="AP1955"/>
    </row>
    <row r="1956" spans="42:42">
      <c r="AP1956"/>
    </row>
    <row r="1957" spans="42:42">
      <c r="AP1957"/>
    </row>
    <row r="1958" spans="42:42">
      <c r="AP1958"/>
    </row>
    <row r="1959" spans="42:42">
      <c r="AP1959"/>
    </row>
    <row r="1960" spans="42:42">
      <c r="AP1960"/>
    </row>
    <row r="1961" spans="42:42">
      <c r="AP1961"/>
    </row>
    <row r="1962" spans="42:42">
      <c r="AP1962"/>
    </row>
    <row r="1963" spans="42:42">
      <c r="AP1963"/>
    </row>
    <row r="1964" spans="42:42">
      <c r="AP1964"/>
    </row>
    <row r="1965" spans="42:42">
      <c r="AP1965"/>
    </row>
    <row r="1966" spans="42:42">
      <c r="AP1966"/>
    </row>
    <row r="1967" spans="42:42">
      <c r="AP1967"/>
    </row>
    <row r="1968" spans="42:42">
      <c r="AP1968"/>
    </row>
    <row r="1969" spans="42:42">
      <c r="AP1969"/>
    </row>
    <row r="1970" spans="42:42">
      <c r="AP1970"/>
    </row>
    <row r="1971" spans="42:42">
      <c r="AP1971"/>
    </row>
    <row r="1972" spans="42:42">
      <c r="AP1972"/>
    </row>
    <row r="1973" spans="42:42">
      <c r="AP1973"/>
    </row>
    <row r="1974" spans="42:42">
      <c r="AP1974"/>
    </row>
    <row r="1975" spans="42:42">
      <c r="AP1975"/>
    </row>
    <row r="1976" spans="42:42">
      <c r="AP1976"/>
    </row>
    <row r="1977" spans="42:42">
      <c r="AP1977"/>
    </row>
    <row r="1978" spans="42:42">
      <c r="AP1978"/>
    </row>
    <row r="1979" spans="42:42">
      <c r="AP1979"/>
    </row>
    <row r="1980" spans="42:42">
      <c r="AP1980"/>
    </row>
    <row r="1981" spans="42:42">
      <c r="AP1981"/>
    </row>
    <row r="1982" spans="42:42">
      <c r="AP1982"/>
    </row>
    <row r="1983" spans="42:42">
      <c r="AP1983"/>
    </row>
    <row r="1984" spans="42:42">
      <c r="AP1984"/>
    </row>
    <row r="1985" spans="42:42">
      <c r="AP1985"/>
    </row>
    <row r="1986" spans="42:42">
      <c r="AP1986"/>
    </row>
    <row r="1987" spans="42:42">
      <c r="AP1987"/>
    </row>
    <row r="1988" spans="42:42">
      <c r="AP1988"/>
    </row>
    <row r="1989" spans="42:42">
      <c r="AP1989"/>
    </row>
    <row r="1990" spans="42:42">
      <c r="AP1990"/>
    </row>
    <row r="1991" spans="42:42">
      <c r="AP1991"/>
    </row>
    <row r="1992" spans="42:42">
      <c r="AP1992"/>
    </row>
    <row r="1993" spans="42:42">
      <c r="AP1993"/>
    </row>
    <row r="1994" spans="42:42">
      <c r="AP1994"/>
    </row>
    <row r="1995" spans="42:42">
      <c r="AP1995"/>
    </row>
    <row r="1996" spans="42:42">
      <c r="AP1996"/>
    </row>
    <row r="1997" spans="42:42">
      <c r="AP1997"/>
    </row>
    <row r="1998" spans="42:42">
      <c r="AP1998"/>
    </row>
    <row r="1999" spans="42:42">
      <c r="AP1999"/>
    </row>
    <row r="2000" spans="42:42">
      <c r="AP2000"/>
    </row>
    <row r="2001" spans="42:42">
      <c r="AP2001"/>
    </row>
    <row r="2002" spans="42:42">
      <c r="AP2002"/>
    </row>
    <row r="2003" spans="42:42">
      <c r="AP2003"/>
    </row>
    <row r="2004" spans="42:42">
      <c r="AP2004"/>
    </row>
    <row r="2005" spans="42:42">
      <c r="AP2005"/>
    </row>
    <row r="2006" spans="42:42">
      <c r="AP2006"/>
    </row>
    <row r="2007" spans="42:42">
      <c r="AP2007"/>
    </row>
    <row r="2008" spans="42:42">
      <c r="AP2008"/>
    </row>
    <row r="2009" spans="42:42">
      <c r="AP2009"/>
    </row>
    <row r="2010" spans="42:42">
      <c r="AP2010"/>
    </row>
    <row r="2011" spans="42:42">
      <c r="AP2011"/>
    </row>
    <row r="2012" spans="42:42">
      <c r="AP2012"/>
    </row>
    <row r="2013" spans="42:42">
      <c r="AP2013"/>
    </row>
    <row r="2014" spans="42:42">
      <c r="AP2014"/>
    </row>
    <row r="2015" spans="42:42">
      <c r="AP2015"/>
    </row>
    <row r="2016" spans="42:42">
      <c r="AP2016"/>
    </row>
    <row r="2017" spans="42:42">
      <c r="AP2017"/>
    </row>
    <row r="2018" spans="42:42">
      <c r="AP2018"/>
    </row>
    <row r="2019" spans="42:42">
      <c r="AP2019"/>
    </row>
    <row r="2020" spans="42:42">
      <c r="AP2020"/>
    </row>
    <row r="2021" spans="42:42">
      <c r="AP2021"/>
    </row>
    <row r="2022" spans="42:42">
      <c r="AP2022"/>
    </row>
    <row r="2023" spans="42:42">
      <c r="AP2023"/>
    </row>
    <row r="2024" spans="42:42">
      <c r="AP2024"/>
    </row>
    <row r="2025" spans="42:42">
      <c r="AP2025"/>
    </row>
    <row r="2026" spans="42:42">
      <c r="AP2026"/>
    </row>
    <row r="2027" spans="42:42">
      <c r="AP2027"/>
    </row>
    <row r="2028" spans="42:42">
      <c r="AP2028"/>
    </row>
    <row r="2029" spans="42:42">
      <c r="AP2029"/>
    </row>
    <row r="2030" spans="42:42">
      <c r="AP2030"/>
    </row>
    <row r="2031" spans="42:42">
      <c r="AP2031"/>
    </row>
    <row r="2032" spans="42:42">
      <c r="AP2032"/>
    </row>
    <row r="2033" spans="42:42">
      <c r="AP2033"/>
    </row>
    <row r="2034" spans="42:42">
      <c r="AP2034"/>
    </row>
    <row r="2035" spans="42:42">
      <c r="AP2035"/>
    </row>
    <row r="2036" spans="42:42">
      <c r="AP2036"/>
    </row>
    <row r="2037" spans="42:42">
      <c r="AP2037"/>
    </row>
    <row r="2038" spans="42:42">
      <c r="AP2038"/>
    </row>
    <row r="2039" spans="42:42">
      <c r="AP2039"/>
    </row>
    <row r="2040" spans="42:42">
      <c r="AP2040"/>
    </row>
    <row r="2041" spans="42:42">
      <c r="AP2041"/>
    </row>
    <row r="2042" spans="42:42">
      <c r="AP2042"/>
    </row>
    <row r="2043" spans="42:42">
      <c r="AP2043"/>
    </row>
    <row r="2044" spans="42:42">
      <c r="AP2044"/>
    </row>
    <row r="2045" spans="42:42">
      <c r="AP2045"/>
    </row>
    <row r="2046" spans="42:42">
      <c r="AP2046"/>
    </row>
    <row r="2047" spans="42:42">
      <c r="AP2047"/>
    </row>
    <row r="2048" spans="42:42">
      <c r="AP2048"/>
    </row>
    <row r="2049" spans="42:42">
      <c r="AP2049"/>
    </row>
    <row r="2050" spans="42:42">
      <c r="AP2050"/>
    </row>
    <row r="2051" spans="42:42">
      <c r="AP2051"/>
    </row>
    <row r="2052" spans="42:42">
      <c r="AP2052"/>
    </row>
    <row r="2053" spans="42:42">
      <c r="AP2053"/>
    </row>
    <row r="2054" spans="42:42">
      <c r="AP2054"/>
    </row>
    <row r="2055" spans="42:42">
      <c r="AP2055"/>
    </row>
    <row r="2056" spans="42:42">
      <c r="AP2056"/>
    </row>
    <row r="2057" spans="42:42">
      <c r="AP2057"/>
    </row>
    <row r="2058" spans="42:42">
      <c r="AP2058"/>
    </row>
    <row r="2059" spans="42:42">
      <c r="AP2059"/>
    </row>
    <row r="2060" spans="42:42">
      <c r="AP2060"/>
    </row>
    <row r="2061" spans="42:42">
      <c r="AP2061"/>
    </row>
    <row r="2062" spans="42:42">
      <c r="AP2062"/>
    </row>
    <row r="2063" spans="42:42">
      <c r="AP2063"/>
    </row>
    <row r="2064" spans="42:42">
      <c r="AP2064"/>
    </row>
    <row r="2065" spans="42:42">
      <c r="AP2065"/>
    </row>
    <row r="2066" spans="42:42">
      <c r="AP2066"/>
    </row>
    <row r="2067" spans="42:42">
      <c r="AP2067"/>
    </row>
    <row r="2068" spans="42:42">
      <c r="AP2068"/>
    </row>
    <row r="2069" spans="42:42">
      <c r="AP2069"/>
    </row>
    <row r="2070" spans="42:42">
      <c r="AP2070"/>
    </row>
    <row r="2071" spans="42:42">
      <c r="AP2071"/>
    </row>
    <row r="2072" spans="42:42">
      <c r="AP2072"/>
    </row>
    <row r="2073" spans="42:42">
      <c r="AP2073"/>
    </row>
    <row r="2074" spans="42:42">
      <c r="AP2074"/>
    </row>
    <row r="2075" spans="42:42">
      <c r="AP2075"/>
    </row>
    <row r="2076" spans="42:42">
      <c r="AP2076"/>
    </row>
    <row r="2077" spans="42:42">
      <c r="AP2077"/>
    </row>
    <row r="2078" spans="42:42">
      <c r="AP2078"/>
    </row>
    <row r="2079" spans="42:42">
      <c r="AP2079"/>
    </row>
    <row r="2080" spans="42:42">
      <c r="AP2080"/>
    </row>
    <row r="2081" spans="42:42">
      <c r="AP2081"/>
    </row>
    <row r="2082" spans="42:42">
      <c r="AP2082"/>
    </row>
    <row r="2083" spans="42:42">
      <c r="AP2083"/>
    </row>
    <row r="2084" spans="42:42">
      <c r="AP2084"/>
    </row>
    <row r="2085" spans="42:42">
      <c r="AP2085"/>
    </row>
    <row r="2086" spans="42:42">
      <c r="AP2086"/>
    </row>
    <row r="2087" spans="42:42">
      <c r="AP2087"/>
    </row>
    <row r="2088" spans="42:42">
      <c r="AP2088"/>
    </row>
    <row r="2089" spans="42:42">
      <c r="AP2089"/>
    </row>
    <row r="2090" spans="42:42">
      <c r="AP2090"/>
    </row>
    <row r="2091" spans="42:42">
      <c r="AP2091"/>
    </row>
    <row r="2092" spans="42:42">
      <c r="AP2092"/>
    </row>
    <row r="2093" spans="42:42">
      <c r="AP2093"/>
    </row>
    <row r="2094" spans="42:42">
      <c r="AP2094"/>
    </row>
    <row r="2095" spans="42:42">
      <c r="AP2095"/>
    </row>
    <row r="2096" spans="42:42">
      <c r="AP2096"/>
    </row>
    <row r="2097" spans="42:42">
      <c r="AP2097"/>
    </row>
    <row r="2098" spans="42:42">
      <c r="AP2098"/>
    </row>
    <row r="2099" spans="42:42">
      <c r="AP2099"/>
    </row>
    <row r="2100" spans="42:42">
      <c r="AP2100"/>
    </row>
    <row r="2101" spans="42:42">
      <c r="AP2101"/>
    </row>
    <row r="2102" spans="42:42">
      <c r="AP2102"/>
    </row>
    <row r="2103" spans="42:42">
      <c r="AP2103"/>
    </row>
    <row r="2104" spans="42:42">
      <c r="AP2104"/>
    </row>
    <row r="2105" spans="42:42">
      <c r="AP2105"/>
    </row>
    <row r="2106" spans="42:42">
      <c r="AP2106"/>
    </row>
    <row r="2107" spans="42:42">
      <c r="AP2107"/>
    </row>
    <row r="2108" spans="42:42">
      <c r="AP2108"/>
    </row>
    <row r="2109" spans="42:42">
      <c r="AP2109"/>
    </row>
    <row r="2110" spans="42:42">
      <c r="AP2110"/>
    </row>
    <row r="2111" spans="42:42">
      <c r="AP2111"/>
    </row>
    <row r="2112" spans="42:42">
      <c r="AP2112"/>
    </row>
    <row r="2113" spans="42:42">
      <c r="AP2113"/>
    </row>
    <row r="2114" spans="42:42">
      <c r="AP2114"/>
    </row>
    <row r="2115" spans="42:42">
      <c r="AP2115"/>
    </row>
    <row r="2116" spans="42:42">
      <c r="AP2116"/>
    </row>
    <row r="2117" spans="42:42">
      <c r="AP2117"/>
    </row>
    <row r="2118" spans="42:42">
      <c r="AP2118"/>
    </row>
    <row r="2119" spans="42:42">
      <c r="AP2119"/>
    </row>
    <row r="2120" spans="42:42">
      <c r="AP2120"/>
    </row>
    <row r="2121" spans="42:42">
      <c r="AP2121"/>
    </row>
    <row r="2122" spans="42:42">
      <c r="AP2122"/>
    </row>
    <row r="2123" spans="42:42">
      <c r="AP2123"/>
    </row>
    <row r="2124" spans="42:42">
      <c r="AP2124"/>
    </row>
    <row r="2125" spans="42:42">
      <c r="AP2125"/>
    </row>
    <row r="2126" spans="42:42">
      <c r="AP2126"/>
    </row>
    <row r="2127" spans="42:42">
      <c r="AP2127"/>
    </row>
    <row r="2128" spans="42:42">
      <c r="AP2128"/>
    </row>
    <row r="2129" spans="42:42">
      <c r="AP2129"/>
    </row>
    <row r="2130" spans="42:42">
      <c r="AP2130"/>
    </row>
    <row r="2131" spans="42:42">
      <c r="AP2131"/>
    </row>
    <row r="2132" spans="42:42">
      <c r="AP2132"/>
    </row>
    <row r="2133" spans="42:42">
      <c r="AP2133"/>
    </row>
    <row r="2134" spans="42:42">
      <c r="AP2134"/>
    </row>
    <row r="2135" spans="42:42">
      <c r="AP2135"/>
    </row>
    <row r="2136" spans="42:42">
      <c r="AP2136"/>
    </row>
    <row r="2137" spans="42:42">
      <c r="AP2137"/>
    </row>
    <row r="2138" spans="42:42">
      <c r="AP2138"/>
    </row>
    <row r="2139" spans="42:42">
      <c r="AP2139"/>
    </row>
    <row r="2140" spans="42:42">
      <c r="AP2140"/>
    </row>
    <row r="2141" spans="42:42">
      <c r="AP2141"/>
    </row>
    <row r="2142" spans="42:42">
      <c r="AP2142"/>
    </row>
    <row r="2143" spans="42:42">
      <c r="AP2143"/>
    </row>
    <row r="2144" spans="42:42">
      <c r="AP2144"/>
    </row>
    <row r="2145" spans="42:42">
      <c r="AP2145"/>
    </row>
    <row r="2146" spans="42:42">
      <c r="AP2146"/>
    </row>
    <row r="2147" spans="42:42">
      <c r="AP2147"/>
    </row>
    <row r="2148" spans="42:42">
      <c r="AP2148"/>
    </row>
    <row r="2149" spans="42:42">
      <c r="AP2149"/>
    </row>
    <row r="2150" spans="42:42">
      <c r="AP2150"/>
    </row>
    <row r="2151" spans="42:42">
      <c r="AP2151"/>
    </row>
    <row r="2152" spans="42:42">
      <c r="AP2152"/>
    </row>
    <row r="2153" spans="42:42">
      <c r="AP2153"/>
    </row>
    <row r="2154" spans="42:42">
      <c r="AP2154"/>
    </row>
    <row r="2155" spans="42:42">
      <c r="AP2155"/>
    </row>
    <row r="2156" spans="42:42">
      <c r="AP2156"/>
    </row>
    <row r="2157" spans="42:42">
      <c r="AP2157"/>
    </row>
    <row r="2158" spans="42:42">
      <c r="AP2158"/>
    </row>
    <row r="2159" spans="42:42">
      <c r="AP2159"/>
    </row>
    <row r="2160" spans="42:42">
      <c r="AP2160"/>
    </row>
    <row r="2161" spans="42:42">
      <c r="AP2161"/>
    </row>
    <row r="2162" spans="42:42">
      <c r="AP2162"/>
    </row>
    <row r="2163" spans="42:42">
      <c r="AP2163"/>
    </row>
    <row r="2164" spans="42:42">
      <c r="AP2164"/>
    </row>
    <row r="2165" spans="42:42">
      <c r="AP2165"/>
    </row>
    <row r="2166" spans="42:42">
      <c r="AP2166"/>
    </row>
    <row r="2167" spans="42:42">
      <c r="AP2167"/>
    </row>
    <row r="2168" spans="42:42">
      <c r="AP2168"/>
    </row>
    <row r="2169" spans="42:42">
      <c r="AP2169"/>
    </row>
    <row r="2170" spans="42:42">
      <c r="AP2170"/>
    </row>
    <row r="2171" spans="42:42">
      <c r="AP2171"/>
    </row>
    <row r="2172" spans="42:42">
      <c r="AP2172"/>
    </row>
    <row r="2173" spans="42:42">
      <c r="AP2173"/>
    </row>
    <row r="2174" spans="42:42">
      <c r="AP2174"/>
    </row>
    <row r="2175" spans="42:42">
      <c r="AP2175"/>
    </row>
    <row r="2176" spans="42:42">
      <c r="AP2176"/>
    </row>
    <row r="2177" spans="42:42">
      <c r="AP2177"/>
    </row>
    <row r="2178" spans="42:42">
      <c r="AP2178"/>
    </row>
    <row r="2179" spans="42:42">
      <c r="AP2179"/>
    </row>
    <row r="2180" spans="42:42">
      <c r="AP2180"/>
    </row>
    <row r="2181" spans="42:42">
      <c r="AP2181"/>
    </row>
    <row r="2182" spans="42:42">
      <c r="AP2182"/>
    </row>
    <row r="2183" spans="42:42">
      <c r="AP2183"/>
    </row>
    <row r="2184" spans="42:42">
      <c r="AP2184"/>
    </row>
    <row r="2185" spans="42:42">
      <c r="AP2185"/>
    </row>
    <row r="2186" spans="42:42">
      <c r="AP2186"/>
    </row>
    <row r="2187" spans="42:42">
      <c r="AP2187"/>
    </row>
    <row r="2188" spans="42:42">
      <c r="AP2188"/>
    </row>
    <row r="2189" spans="42:42">
      <c r="AP2189"/>
    </row>
    <row r="2190" spans="42:42">
      <c r="AP2190"/>
    </row>
    <row r="2191" spans="42:42">
      <c r="AP2191"/>
    </row>
    <row r="2192" spans="42:42">
      <c r="AP2192"/>
    </row>
    <row r="2193" spans="42:42">
      <c r="AP2193"/>
    </row>
    <row r="2194" spans="42:42">
      <c r="AP2194"/>
    </row>
    <row r="2195" spans="42:42">
      <c r="AP2195"/>
    </row>
    <row r="2196" spans="42:42">
      <c r="AP2196"/>
    </row>
    <row r="2197" spans="42:42">
      <c r="AP2197"/>
    </row>
    <row r="2198" spans="42:42">
      <c r="AP2198"/>
    </row>
    <row r="2199" spans="42:42">
      <c r="AP2199"/>
    </row>
    <row r="2200" spans="42:42">
      <c r="AP2200"/>
    </row>
    <row r="2201" spans="42:42">
      <c r="AP2201"/>
    </row>
    <row r="2202" spans="42:42">
      <c r="AP2202"/>
    </row>
    <row r="2203" spans="42:42">
      <c r="AP2203"/>
    </row>
    <row r="2204" spans="42:42">
      <c r="AP2204"/>
    </row>
    <row r="2205" spans="42:42">
      <c r="AP2205"/>
    </row>
    <row r="2206" spans="42:42">
      <c r="AP2206"/>
    </row>
    <row r="2207" spans="42:42">
      <c r="AP2207"/>
    </row>
    <row r="2208" spans="42:42">
      <c r="AP2208"/>
    </row>
    <row r="2209" spans="42:42">
      <c r="AP2209"/>
    </row>
    <row r="2210" spans="42:42">
      <c r="AP2210"/>
    </row>
    <row r="2211" spans="42:42">
      <c r="AP2211"/>
    </row>
    <row r="2212" spans="42:42">
      <c r="AP2212"/>
    </row>
    <row r="2213" spans="42:42">
      <c r="AP2213"/>
    </row>
    <row r="2214" spans="42:42">
      <c r="AP2214"/>
    </row>
    <row r="2215" spans="42:42">
      <c r="AP2215"/>
    </row>
    <row r="2216" spans="42:42">
      <c r="AP2216"/>
    </row>
    <row r="2217" spans="42:42">
      <c r="AP2217"/>
    </row>
    <row r="2218" spans="42:42">
      <c r="AP2218"/>
    </row>
    <row r="2219" spans="42:42">
      <c r="AP2219"/>
    </row>
    <row r="2220" spans="42:42">
      <c r="AP2220"/>
    </row>
    <row r="2221" spans="42:42">
      <c r="AP2221"/>
    </row>
    <row r="2222" spans="42:42">
      <c r="AP2222"/>
    </row>
    <row r="2223" spans="42:42">
      <c r="AP2223"/>
    </row>
    <row r="2224" spans="42:42">
      <c r="AP2224"/>
    </row>
    <row r="2225" spans="42:42">
      <c r="AP2225"/>
    </row>
    <row r="2226" spans="42:42">
      <c r="AP2226"/>
    </row>
    <row r="2227" spans="42:42">
      <c r="AP2227"/>
    </row>
    <row r="2228" spans="42:42">
      <c r="AP2228"/>
    </row>
    <row r="2229" spans="42:42">
      <c r="AP2229"/>
    </row>
    <row r="2230" spans="42:42">
      <c r="AP2230"/>
    </row>
    <row r="2231" spans="42:42">
      <c r="AP2231"/>
    </row>
    <row r="2232" spans="42:42">
      <c r="AP2232"/>
    </row>
    <row r="2233" spans="42:42">
      <c r="AP2233"/>
    </row>
    <row r="2234" spans="42:42">
      <c r="AP2234"/>
    </row>
    <row r="2235" spans="42:42">
      <c r="AP2235"/>
    </row>
    <row r="2236" spans="42:42">
      <c r="AP2236"/>
    </row>
    <row r="2237" spans="42:42">
      <c r="AP2237"/>
    </row>
    <row r="2238" spans="42:42">
      <c r="AP2238"/>
    </row>
    <row r="2239" spans="42:42">
      <c r="AP2239"/>
    </row>
    <row r="2240" spans="42:42">
      <c r="AP2240"/>
    </row>
    <row r="2241" spans="42:42">
      <c r="AP2241"/>
    </row>
    <row r="2242" spans="42:42">
      <c r="AP2242"/>
    </row>
    <row r="2243" spans="42:42">
      <c r="AP2243"/>
    </row>
    <row r="2244" spans="42:42">
      <c r="AP2244"/>
    </row>
    <row r="2245" spans="42:42">
      <c r="AP2245"/>
    </row>
    <row r="2246" spans="42:42">
      <c r="AP2246"/>
    </row>
    <row r="2247" spans="42:42">
      <c r="AP2247"/>
    </row>
    <row r="2248" spans="42:42">
      <c r="AP2248"/>
    </row>
    <row r="2249" spans="42:42">
      <c r="AP2249"/>
    </row>
    <row r="2250" spans="42:42">
      <c r="AP2250"/>
    </row>
    <row r="2251" spans="42:42">
      <c r="AP2251"/>
    </row>
    <row r="2252" spans="42:42">
      <c r="AP2252"/>
    </row>
    <row r="2253" spans="42:42">
      <c r="AP2253"/>
    </row>
    <row r="2254" spans="42:42">
      <c r="AP2254"/>
    </row>
    <row r="2255" spans="42:42">
      <c r="AP2255"/>
    </row>
    <row r="2256" spans="42:42">
      <c r="AP2256"/>
    </row>
    <row r="2257" spans="42:42">
      <c r="AP2257"/>
    </row>
    <row r="2258" spans="42:42">
      <c r="AP2258"/>
    </row>
    <row r="2259" spans="42:42">
      <c r="AP2259"/>
    </row>
    <row r="2260" spans="42:42">
      <c r="AP2260"/>
    </row>
    <row r="2261" spans="42:42">
      <c r="AP2261"/>
    </row>
    <row r="2262" spans="42:42">
      <c r="AP2262"/>
    </row>
    <row r="2263" spans="42:42">
      <c r="AP2263"/>
    </row>
    <row r="2264" spans="42:42">
      <c r="AP2264"/>
    </row>
    <row r="2265" spans="42:42">
      <c r="AP2265"/>
    </row>
    <row r="2266" spans="42:42">
      <c r="AP2266"/>
    </row>
    <row r="2267" spans="42:42">
      <c r="AP2267"/>
    </row>
    <row r="2268" spans="42:42">
      <c r="AP2268"/>
    </row>
    <row r="2269" spans="42:42">
      <c r="AP2269"/>
    </row>
    <row r="2270" spans="42:42">
      <c r="AP2270"/>
    </row>
    <row r="2271" spans="42:42">
      <c r="AP2271"/>
    </row>
    <row r="2272" spans="42:42">
      <c r="AP2272"/>
    </row>
    <row r="2273" spans="42:42">
      <c r="AP2273"/>
    </row>
    <row r="2274" spans="42:42">
      <c r="AP2274"/>
    </row>
    <row r="2275" spans="42:42">
      <c r="AP2275"/>
    </row>
    <row r="2276" spans="42:42">
      <c r="AP2276"/>
    </row>
    <row r="2277" spans="42:42">
      <c r="AP2277"/>
    </row>
    <row r="2278" spans="42:42">
      <c r="AP2278"/>
    </row>
    <row r="2279" spans="42:42">
      <c r="AP2279"/>
    </row>
    <row r="2280" spans="42:42">
      <c r="AP2280"/>
    </row>
    <row r="2281" spans="42:42">
      <c r="AP2281"/>
    </row>
    <row r="2282" spans="42:42">
      <c r="AP2282"/>
    </row>
    <row r="2283" spans="42:42">
      <c r="AP2283"/>
    </row>
    <row r="2284" spans="42:42">
      <c r="AP2284"/>
    </row>
    <row r="2285" spans="42:42">
      <c r="AP2285"/>
    </row>
    <row r="2286" spans="42:42">
      <c r="AP2286"/>
    </row>
    <row r="2287" spans="42:42">
      <c r="AP2287"/>
    </row>
    <row r="2288" spans="42:42">
      <c r="AP2288"/>
    </row>
    <row r="2289" spans="42:42">
      <c r="AP2289"/>
    </row>
    <row r="2290" spans="42:42">
      <c r="AP2290"/>
    </row>
    <row r="2291" spans="42:42">
      <c r="AP2291"/>
    </row>
    <row r="2292" spans="42:42">
      <c r="AP2292"/>
    </row>
    <row r="2293" spans="42:42">
      <c r="AP2293"/>
    </row>
    <row r="2294" spans="42:42">
      <c r="AP2294"/>
    </row>
    <row r="2295" spans="42:42">
      <c r="AP2295"/>
    </row>
    <row r="2296" spans="42:42">
      <c r="AP2296"/>
    </row>
    <row r="2297" spans="42:42">
      <c r="AP2297"/>
    </row>
    <row r="2298" spans="42:42">
      <c r="AP2298"/>
    </row>
    <row r="2299" spans="42:42">
      <c r="AP2299"/>
    </row>
    <row r="2300" spans="42:42">
      <c r="AP2300"/>
    </row>
    <row r="2301" spans="42:42">
      <c r="AP2301"/>
    </row>
    <row r="2302" spans="42:42">
      <c r="AP2302"/>
    </row>
    <row r="2303" spans="42:42">
      <c r="AP2303"/>
    </row>
    <row r="2304" spans="42:42">
      <c r="AP2304"/>
    </row>
    <row r="2305" spans="42:42">
      <c r="AP2305"/>
    </row>
    <row r="2306" spans="42:42">
      <c r="AP2306"/>
    </row>
    <row r="2307" spans="42:42">
      <c r="AP2307"/>
    </row>
    <row r="2308" spans="42:42">
      <c r="AP2308"/>
    </row>
    <row r="2309" spans="42:42">
      <c r="AP2309"/>
    </row>
    <row r="2310" spans="42:42">
      <c r="AP2310"/>
    </row>
    <row r="2311" spans="42:42">
      <c r="AP2311"/>
    </row>
    <row r="2312" spans="42:42">
      <c r="AP2312"/>
    </row>
    <row r="2313" spans="42:42">
      <c r="AP2313"/>
    </row>
    <row r="2314" spans="42:42">
      <c r="AP2314"/>
    </row>
    <row r="2315" spans="42:42">
      <c r="AP2315"/>
    </row>
    <row r="2316" spans="42:42">
      <c r="AP2316"/>
    </row>
    <row r="2317" spans="42:42">
      <c r="AP2317"/>
    </row>
    <row r="2318" spans="42:42">
      <c r="AP2318"/>
    </row>
    <row r="2319" spans="42:42">
      <c r="AP2319"/>
    </row>
    <row r="2320" spans="42:42">
      <c r="AP2320"/>
    </row>
    <row r="2321" spans="42:42">
      <c r="AP2321"/>
    </row>
    <row r="2322" spans="42:42">
      <c r="AP2322"/>
    </row>
    <row r="2323" spans="42:42">
      <c r="AP2323"/>
    </row>
    <row r="2324" spans="42:42">
      <c r="AP2324"/>
    </row>
    <row r="2325" spans="42:42">
      <c r="AP2325"/>
    </row>
    <row r="2326" spans="42:42">
      <c r="AP2326"/>
    </row>
    <row r="2327" spans="42:42">
      <c r="AP2327"/>
    </row>
    <row r="2328" spans="42:42">
      <c r="AP2328"/>
    </row>
    <row r="2329" spans="42:42">
      <c r="AP2329"/>
    </row>
    <row r="2330" spans="42:42">
      <c r="AP2330"/>
    </row>
    <row r="2331" spans="42:42">
      <c r="AP2331"/>
    </row>
    <row r="2332" spans="42:42">
      <c r="AP2332"/>
    </row>
    <row r="2333" spans="42:42">
      <c r="AP2333"/>
    </row>
    <row r="2334" spans="42:42">
      <c r="AP2334"/>
    </row>
    <row r="2335" spans="42:42">
      <c r="AP2335"/>
    </row>
    <row r="2336" spans="42:42">
      <c r="AP2336"/>
    </row>
    <row r="2337" spans="42:42">
      <c r="AP2337"/>
    </row>
    <row r="2338" spans="42:42">
      <c r="AP2338"/>
    </row>
    <row r="2339" spans="42:42">
      <c r="AP2339"/>
    </row>
    <row r="2340" spans="42:42">
      <c r="AP2340"/>
    </row>
    <row r="2341" spans="42:42">
      <c r="AP2341"/>
    </row>
    <row r="2342" spans="42:42">
      <c r="AP2342"/>
    </row>
    <row r="2343" spans="42:42">
      <c r="AP2343"/>
    </row>
    <row r="2344" spans="42:42">
      <c r="AP2344"/>
    </row>
    <row r="2345" spans="42:42">
      <c r="AP2345"/>
    </row>
    <row r="2346" spans="42:42">
      <c r="AP2346"/>
    </row>
    <row r="2347" spans="42:42">
      <c r="AP2347"/>
    </row>
    <row r="2348" spans="42:42">
      <c r="AP2348"/>
    </row>
    <row r="2349" spans="42:42">
      <c r="AP2349"/>
    </row>
    <row r="2350" spans="42:42">
      <c r="AP2350"/>
    </row>
    <row r="2351" spans="42:42">
      <c r="AP2351"/>
    </row>
    <row r="2352" spans="42:42">
      <c r="AP2352"/>
    </row>
    <row r="2353" spans="42:42">
      <c r="AP2353"/>
    </row>
    <row r="2354" spans="42:42">
      <c r="AP2354"/>
    </row>
    <row r="2355" spans="42:42">
      <c r="AP2355"/>
    </row>
    <row r="2356" spans="42:42">
      <c r="AP2356"/>
    </row>
    <row r="2357" spans="42:42">
      <c r="AP2357"/>
    </row>
    <row r="2358" spans="42:42">
      <c r="AP2358"/>
    </row>
    <row r="2359" spans="42:42">
      <c r="AP2359"/>
    </row>
    <row r="2360" spans="42:42">
      <c r="AP2360"/>
    </row>
    <row r="2361" spans="42:42">
      <c r="AP2361"/>
    </row>
    <row r="2362" spans="42:42">
      <c r="AP2362"/>
    </row>
    <row r="2363" spans="42:42">
      <c r="AP2363"/>
    </row>
    <row r="2364" spans="42:42">
      <c r="AP2364"/>
    </row>
    <row r="2365" spans="42:42">
      <c r="AP2365"/>
    </row>
    <row r="2366" spans="42:42">
      <c r="AP2366"/>
    </row>
    <row r="2367" spans="42:42">
      <c r="AP2367"/>
    </row>
    <row r="2368" spans="42:42">
      <c r="AP2368"/>
    </row>
    <row r="2369" spans="42:42">
      <c r="AP2369"/>
    </row>
    <row r="2370" spans="42:42">
      <c r="AP2370"/>
    </row>
    <row r="2371" spans="42:42">
      <c r="AP2371"/>
    </row>
    <row r="2372" spans="42:42">
      <c r="AP2372"/>
    </row>
    <row r="2373" spans="42:42">
      <c r="AP2373"/>
    </row>
    <row r="2374" spans="42:42">
      <c r="AP2374"/>
    </row>
    <row r="2375" spans="42:42">
      <c r="AP2375"/>
    </row>
    <row r="2376" spans="42:42">
      <c r="AP2376"/>
    </row>
    <row r="2377" spans="42:42">
      <c r="AP2377"/>
    </row>
    <row r="2378" spans="42:42">
      <c r="AP2378"/>
    </row>
    <row r="2379" spans="42:42">
      <c r="AP2379"/>
    </row>
    <row r="2380" spans="42:42">
      <c r="AP2380"/>
    </row>
    <row r="2381" spans="42:42">
      <c r="AP2381"/>
    </row>
    <row r="2382" spans="42:42">
      <c r="AP2382"/>
    </row>
    <row r="2383" spans="42:42">
      <c r="AP2383"/>
    </row>
    <row r="2384" spans="42:42">
      <c r="AP2384"/>
    </row>
    <row r="2385" spans="42:42">
      <c r="AP2385"/>
    </row>
    <row r="2386" spans="42:42">
      <c r="AP2386"/>
    </row>
    <row r="2387" spans="42:42">
      <c r="AP2387"/>
    </row>
    <row r="2388" spans="42:42">
      <c r="AP2388"/>
    </row>
    <row r="2389" spans="42:42">
      <c r="AP2389"/>
    </row>
    <row r="2390" spans="42:42">
      <c r="AP2390"/>
    </row>
    <row r="2391" spans="42:42">
      <c r="AP2391"/>
    </row>
    <row r="2392" spans="42:42">
      <c r="AP2392"/>
    </row>
    <row r="2393" spans="42:42">
      <c r="AP2393"/>
    </row>
    <row r="2394" spans="42:42">
      <c r="AP2394"/>
    </row>
    <row r="2395" spans="42:42">
      <c r="AP2395"/>
    </row>
    <row r="2396" spans="42:42">
      <c r="AP2396"/>
    </row>
    <row r="2397" spans="42:42">
      <c r="AP2397"/>
    </row>
    <row r="2398" spans="42:42">
      <c r="AP2398"/>
    </row>
    <row r="2399" spans="42:42">
      <c r="AP2399"/>
    </row>
    <row r="2400" spans="42:42">
      <c r="AP2400"/>
    </row>
    <row r="2401" spans="42:42">
      <c r="AP2401"/>
    </row>
    <row r="2402" spans="42:42">
      <c r="AP2402"/>
    </row>
    <row r="2403" spans="42:42">
      <c r="AP2403"/>
    </row>
    <row r="2404" spans="42:42">
      <c r="AP2404"/>
    </row>
    <row r="2405" spans="42:42">
      <c r="AP2405"/>
    </row>
    <row r="2406" spans="42:42">
      <c r="AP2406"/>
    </row>
    <row r="2407" spans="42:42">
      <c r="AP2407"/>
    </row>
    <row r="2408" spans="42:42">
      <c r="AP2408"/>
    </row>
    <row r="2409" spans="42:42">
      <c r="AP2409"/>
    </row>
    <row r="2410" spans="42:42">
      <c r="AP2410"/>
    </row>
    <row r="2411" spans="42:42">
      <c r="AP2411"/>
    </row>
    <row r="2412" spans="42:42">
      <c r="AP2412"/>
    </row>
    <row r="2413" spans="42:42">
      <c r="AP2413"/>
    </row>
    <row r="2414" spans="42:42">
      <c r="AP2414"/>
    </row>
    <row r="2415" spans="42:42">
      <c r="AP2415"/>
    </row>
    <row r="2416" spans="42:42">
      <c r="AP2416"/>
    </row>
    <row r="2417" spans="42:42">
      <c r="AP2417"/>
    </row>
    <row r="2418" spans="42:42">
      <c r="AP2418"/>
    </row>
    <row r="2419" spans="42:42">
      <c r="AP2419"/>
    </row>
    <row r="2420" spans="42:42">
      <c r="AP2420"/>
    </row>
    <row r="2421" spans="42:42">
      <c r="AP2421"/>
    </row>
    <row r="2422" spans="42:42">
      <c r="AP2422"/>
    </row>
    <row r="2423" spans="42:42">
      <c r="AP2423"/>
    </row>
    <row r="2424" spans="42:42">
      <c r="AP2424"/>
    </row>
    <row r="2425" spans="42:42">
      <c r="AP2425"/>
    </row>
    <row r="2426" spans="42:42">
      <c r="AP2426"/>
    </row>
    <row r="2427" spans="42:42">
      <c r="AP2427"/>
    </row>
    <row r="2428" spans="42:42">
      <c r="AP2428"/>
    </row>
    <row r="2429" spans="42:42">
      <c r="AP2429"/>
    </row>
    <row r="2430" spans="42:42">
      <c r="AP2430"/>
    </row>
    <row r="2431" spans="42:42">
      <c r="AP2431"/>
    </row>
    <row r="2432" spans="42:42">
      <c r="AP2432"/>
    </row>
    <row r="2433" spans="42:42">
      <c r="AP2433"/>
    </row>
    <row r="2434" spans="42:42">
      <c r="AP2434"/>
    </row>
    <row r="2435" spans="42:42">
      <c r="AP2435"/>
    </row>
    <row r="2436" spans="42:42">
      <c r="AP2436"/>
    </row>
    <row r="2437" spans="42:42">
      <c r="AP2437"/>
    </row>
    <row r="2438" spans="42:42">
      <c r="AP2438"/>
    </row>
    <row r="2439" spans="42:42">
      <c r="AP2439"/>
    </row>
    <row r="2440" spans="42:42">
      <c r="AP2440"/>
    </row>
    <row r="2441" spans="42:42">
      <c r="AP2441"/>
    </row>
    <row r="2442" spans="42:42">
      <c r="AP2442"/>
    </row>
    <row r="2443" spans="42:42">
      <c r="AP2443"/>
    </row>
    <row r="2444" spans="42:42">
      <c r="AP2444"/>
    </row>
    <row r="2445" spans="42:42">
      <c r="AP2445"/>
    </row>
    <row r="2446" spans="42:42">
      <c r="AP2446"/>
    </row>
    <row r="2447" spans="42:42">
      <c r="AP2447"/>
    </row>
    <row r="2448" spans="42:42">
      <c r="AP2448"/>
    </row>
    <row r="2449" spans="42:42">
      <c r="AP2449"/>
    </row>
    <row r="2450" spans="42:42">
      <c r="AP2450"/>
    </row>
    <row r="2451" spans="42:42">
      <c r="AP2451"/>
    </row>
    <row r="2452" spans="42:42">
      <c r="AP2452"/>
    </row>
    <row r="2453" spans="42:42">
      <c r="AP2453"/>
    </row>
    <row r="2454" spans="42:42">
      <c r="AP2454"/>
    </row>
    <row r="2455" spans="42:42">
      <c r="AP2455"/>
    </row>
    <row r="2456" spans="42:42">
      <c r="AP2456"/>
    </row>
    <row r="2457" spans="42:42">
      <c r="AP2457"/>
    </row>
    <row r="2458" spans="42:42">
      <c r="AP2458"/>
    </row>
    <row r="2459" spans="42:42">
      <c r="AP2459"/>
    </row>
    <row r="2460" spans="42:42">
      <c r="AP2460"/>
    </row>
    <row r="2461" spans="42:42">
      <c r="AP2461"/>
    </row>
    <row r="2462" spans="42:42">
      <c r="AP2462"/>
    </row>
    <row r="2463" spans="42:42">
      <c r="AP2463"/>
    </row>
    <row r="2464" spans="42:42">
      <c r="AP2464"/>
    </row>
    <row r="2465" spans="42:42">
      <c r="AP2465"/>
    </row>
    <row r="2466" spans="42:42">
      <c r="AP2466"/>
    </row>
    <row r="2467" spans="42:42">
      <c r="AP2467"/>
    </row>
    <row r="2468" spans="42:42">
      <c r="AP2468"/>
    </row>
    <row r="2469" spans="42:42">
      <c r="AP2469"/>
    </row>
    <row r="2470" spans="42:42">
      <c r="AP2470"/>
    </row>
    <row r="2471" spans="42:42">
      <c r="AP2471"/>
    </row>
    <row r="2472" spans="42:42">
      <c r="AP2472"/>
    </row>
    <row r="2473" spans="42:42">
      <c r="AP2473"/>
    </row>
    <row r="2474" spans="42:42">
      <c r="AP2474"/>
    </row>
    <row r="2475" spans="42:42">
      <c r="AP2475"/>
    </row>
    <row r="2476" spans="42:42">
      <c r="AP2476"/>
    </row>
    <row r="2477" spans="42:42">
      <c r="AP2477"/>
    </row>
    <row r="2478" spans="42:42">
      <c r="AP2478"/>
    </row>
    <row r="2479" spans="42:42">
      <c r="AP2479"/>
    </row>
    <row r="2480" spans="42:42">
      <c r="AP2480"/>
    </row>
    <row r="2481" spans="42:42">
      <c r="AP2481"/>
    </row>
    <row r="2482" spans="42:42">
      <c r="AP2482"/>
    </row>
    <row r="2483" spans="42:42">
      <c r="AP2483"/>
    </row>
    <row r="2484" spans="42:42">
      <c r="AP2484"/>
    </row>
    <row r="2485" spans="42:42">
      <c r="AP2485"/>
    </row>
    <row r="2486" spans="42:42">
      <c r="AP2486"/>
    </row>
    <row r="2487" spans="42:42">
      <c r="AP2487"/>
    </row>
    <row r="2488" spans="42:42">
      <c r="AP2488"/>
    </row>
    <row r="2489" spans="42:42">
      <c r="AP2489"/>
    </row>
    <row r="2490" spans="42:42">
      <c r="AP2490"/>
    </row>
    <row r="2491" spans="42:42">
      <c r="AP2491"/>
    </row>
    <row r="2492" spans="42:42">
      <c r="AP2492"/>
    </row>
    <row r="2493" spans="42:42">
      <c r="AP2493"/>
    </row>
    <row r="2494" spans="42:42">
      <c r="AP2494"/>
    </row>
    <row r="2495" spans="42:42">
      <c r="AP2495"/>
    </row>
    <row r="2496" spans="42:42">
      <c r="AP2496"/>
    </row>
    <row r="2497" spans="42:42">
      <c r="AP2497"/>
    </row>
    <row r="2498" spans="42:42">
      <c r="AP2498"/>
    </row>
    <row r="2499" spans="42:42">
      <c r="AP2499"/>
    </row>
    <row r="2500" spans="42:42">
      <c r="AP2500"/>
    </row>
    <row r="2501" spans="42:42">
      <c r="AP2501"/>
    </row>
    <row r="2502" spans="42:42">
      <c r="AP2502"/>
    </row>
    <row r="2503" spans="42:42">
      <c r="AP2503"/>
    </row>
    <row r="2504" spans="42:42">
      <c r="AP2504"/>
    </row>
    <row r="2505" spans="42:42">
      <c r="AP2505"/>
    </row>
    <row r="2506" spans="42:42">
      <c r="AP2506"/>
    </row>
    <row r="2507" spans="42:42">
      <c r="AP2507"/>
    </row>
    <row r="2508" spans="42:42">
      <c r="AP2508"/>
    </row>
    <row r="2509" spans="42:42">
      <c r="AP2509"/>
    </row>
    <row r="2510" spans="42:42">
      <c r="AP2510"/>
    </row>
    <row r="2511" spans="42:42">
      <c r="AP2511"/>
    </row>
    <row r="2512" spans="42:42">
      <c r="AP2512"/>
    </row>
    <row r="2513" spans="42:42">
      <c r="AP2513"/>
    </row>
    <row r="2514" spans="42:42">
      <c r="AP2514"/>
    </row>
    <row r="2515" spans="42:42">
      <c r="AP2515"/>
    </row>
    <row r="2516" spans="42:42">
      <c r="AP2516"/>
    </row>
    <row r="2517" spans="42:42">
      <c r="AP2517"/>
    </row>
    <row r="2518" spans="42:42">
      <c r="AP2518"/>
    </row>
    <row r="2519" spans="42:42">
      <c r="AP2519"/>
    </row>
    <row r="2520" spans="42:42">
      <c r="AP2520"/>
    </row>
    <row r="2521" spans="42:42">
      <c r="AP2521"/>
    </row>
    <row r="2522" spans="42:42">
      <c r="AP2522"/>
    </row>
    <row r="2523" spans="42:42">
      <c r="AP2523"/>
    </row>
    <row r="2524" spans="42:42">
      <c r="AP2524"/>
    </row>
    <row r="2525" spans="42:42">
      <c r="AP2525"/>
    </row>
    <row r="2526" spans="42:42">
      <c r="AP2526"/>
    </row>
    <row r="2527" spans="42:42">
      <c r="AP2527"/>
    </row>
    <row r="2528" spans="42:42">
      <c r="AP2528"/>
    </row>
    <row r="2529" spans="42:42">
      <c r="AP2529"/>
    </row>
    <row r="2530" spans="42:42">
      <c r="AP2530"/>
    </row>
    <row r="2531" spans="42:42">
      <c r="AP2531"/>
    </row>
    <row r="2532" spans="42:42">
      <c r="AP2532"/>
    </row>
    <row r="2533" spans="42:42">
      <c r="AP2533"/>
    </row>
    <row r="2534" spans="42:42">
      <c r="AP2534"/>
    </row>
    <row r="2535" spans="42:42">
      <c r="AP2535"/>
    </row>
    <row r="2536" spans="42:42">
      <c r="AP2536"/>
    </row>
    <row r="2537" spans="42:42">
      <c r="AP2537"/>
    </row>
    <row r="2538" spans="42:42">
      <c r="AP2538"/>
    </row>
    <row r="2539" spans="42:42">
      <c r="AP2539"/>
    </row>
    <row r="2540" spans="42:42">
      <c r="AP2540"/>
    </row>
    <row r="2541" spans="42:42">
      <c r="AP2541"/>
    </row>
    <row r="2542" spans="42:42">
      <c r="AP2542"/>
    </row>
    <row r="2543" spans="42:42">
      <c r="AP2543"/>
    </row>
    <row r="2544" spans="42:42">
      <c r="AP2544"/>
    </row>
    <row r="2545" spans="42:42">
      <c r="AP2545"/>
    </row>
    <row r="2546" spans="42:42">
      <c r="AP2546"/>
    </row>
    <row r="2547" spans="42:42">
      <c r="AP2547"/>
    </row>
    <row r="2548" spans="42:42">
      <c r="AP2548"/>
    </row>
    <row r="2549" spans="42:42">
      <c r="AP2549"/>
    </row>
    <row r="2550" spans="42:42">
      <c r="AP2550"/>
    </row>
    <row r="2551" spans="42:42">
      <c r="AP2551"/>
    </row>
    <row r="2552" spans="42:42">
      <c r="AP2552"/>
    </row>
    <row r="2553" spans="42:42">
      <c r="AP2553"/>
    </row>
    <row r="2554" spans="42:42">
      <c r="AP2554"/>
    </row>
    <row r="2555" spans="42:42">
      <c r="AP2555"/>
    </row>
    <row r="2556" spans="42:42">
      <c r="AP2556"/>
    </row>
    <row r="2557" spans="42:42">
      <c r="AP2557"/>
    </row>
    <row r="2558" spans="42:42">
      <c r="AP2558"/>
    </row>
    <row r="2559" spans="42:42">
      <c r="AP2559"/>
    </row>
    <row r="2560" spans="42:42">
      <c r="AP2560"/>
    </row>
    <row r="2561" spans="42:42">
      <c r="AP2561"/>
    </row>
    <row r="2562" spans="42:42">
      <c r="AP2562"/>
    </row>
    <row r="2563" spans="42:42">
      <c r="AP2563"/>
    </row>
    <row r="2564" spans="42:42">
      <c r="AP2564"/>
    </row>
    <row r="2565" spans="42:42">
      <c r="AP2565"/>
    </row>
    <row r="2566" spans="42:42">
      <c r="AP2566"/>
    </row>
    <row r="2567" spans="42:42">
      <c r="AP2567"/>
    </row>
    <row r="2568" spans="42:42">
      <c r="AP2568"/>
    </row>
    <row r="2569" spans="42:42">
      <c r="AP2569"/>
    </row>
    <row r="2570" spans="42:42">
      <c r="AP2570"/>
    </row>
    <row r="2571" spans="42:42">
      <c r="AP2571"/>
    </row>
    <row r="2572" spans="42:42">
      <c r="AP2572"/>
    </row>
    <row r="2573" spans="42:42">
      <c r="AP2573"/>
    </row>
    <row r="2574" spans="42:42">
      <c r="AP2574"/>
    </row>
    <row r="2575" spans="42:42">
      <c r="AP2575"/>
    </row>
    <row r="2576" spans="42:42">
      <c r="AP2576"/>
    </row>
    <row r="2577" spans="42:42">
      <c r="AP2577"/>
    </row>
    <row r="2578" spans="42:42">
      <c r="AP2578"/>
    </row>
    <row r="2579" spans="42:42">
      <c r="AP2579"/>
    </row>
    <row r="2580" spans="42:42">
      <c r="AP2580"/>
    </row>
    <row r="2581" spans="42:42">
      <c r="AP2581"/>
    </row>
    <row r="2582" spans="42:42">
      <c r="AP2582"/>
    </row>
    <row r="2583" spans="42:42">
      <c r="AP2583"/>
    </row>
    <row r="2584" spans="42:42">
      <c r="AP2584"/>
    </row>
    <row r="2585" spans="42:42">
      <c r="AP2585"/>
    </row>
    <row r="2586" spans="42:42">
      <c r="AP2586"/>
    </row>
    <row r="2587" spans="42:42">
      <c r="AP2587"/>
    </row>
    <row r="2588" spans="42:42">
      <c r="AP2588"/>
    </row>
    <row r="2589" spans="42:42">
      <c r="AP2589"/>
    </row>
    <row r="2590" spans="42:42">
      <c r="AP2590"/>
    </row>
    <row r="2591" spans="42:42">
      <c r="AP2591"/>
    </row>
    <row r="2592" spans="42:42">
      <c r="AP2592"/>
    </row>
    <row r="2593" spans="42:42">
      <c r="AP2593"/>
    </row>
    <row r="2594" spans="42:42">
      <c r="AP2594"/>
    </row>
    <row r="2595" spans="42:42">
      <c r="AP2595"/>
    </row>
    <row r="2596" spans="42:42">
      <c r="AP2596"/>
    </row>
    <row r="2597" spans="42:42">
      <c r="AP2597"/>
    </row>
    <row r="2598" spans="42:42">
      <c r="AP2598"/>
    </row>
    <row r="2599" spans="42:42">
      <c r="AP2599"/>
    </row>
    <row r="2600" spans="42:42">
      <c r="AP2600"/>
    </row>
    <row r="2601" spans="42:42">
      <c r="AP2601"/>
    </row>
    <row r="2602" spans="42:42">
      <c r="AP2602"/>
    </row>
    <row r="2603" spans="42:42">
      <c r="AP2603"/>
    </row>
    <row r="2604" spans="42:42">
      <c r="AP2604"/>
    </row>
    <row r="2605" spans="42:42">
      <c r="AP2605"/>
    </row>
    <row r="2606" spans="42:42">
      <c r="AP2606"/>
    </row>
    <row r="2607" spans="42:42">
      <c r="AP2607"/>
    </row>
    <row r="2608" spans="42:42">
      <c r="AP2608"/>
    </row>
    <row r="2609" spans="42:42">
      <c r="AP2609"/>
    </row>
    <row r="2610" spans="42:42">
      <c r="AP2610"/>
    </row>
    <row r="2611" spans="42:42">
      <c r="AP2611"/>
    </row>
    <row r="2612" spans="42:42">
      <c r="AP2612"/>
    </row>
    <row r="2613" spans="42:42">
      <c r="AP2613"/>
    </row>
    <row r="2614" spans="42:42">
      <c r="AP2614"/>
    </row>
    <row r="2615" spans="42:42">
      <c r="AP2615"/>
    </row>
    <row r="2616" spans="42:42">
      <c r="AP2616"/>
    </row>
    <row r="2617" spans="42:42">
      <c r="AP2617"/>
    </row>
    <row r="2618" spans="42:42">
      <c r="AP2618"/>
    </row>
    <row r="2619" spans="42:42">
      <c r="AP2619"/>
    </row>
    <row r="2620" spans="42:42">
      <c r="AP2620"/>
    </row>
    <row r="2621" spans="42:42">
      <c r="AP2621"/>
    </row>
    <row r="2622" spans="42:42">
      <c r="AP2622"/>
    </row>
    <row r="2623" spans="42:42">
      <c r="AP2623"/>
    </row>
    <row r="2624" spans="42:42">
      <c r="AP2624"/>
    </row>
    <row r="2625" spans="42:42">
      <c r="AP2625"/>
    </row>
    <row r="2626" spans="42:42">
      <c r="AP2626"/>
    </row>
    <row r="2627" spans="42:42">
      <c r="AP2627"/>
    </row>
    <row r="2628" spans="42:42">
      <c r="AP2628"/>
    </row>
    <row r="2629" spans="42:42">
      <c r="AP2629"/>
    </row>
    <row r="2630" spans="42:42">
      <c r="AP2630"/>
    </row>
    <row r="2631" spans="42:42">
      <c r="AP2631"/>
    </row>
    <row r="2632" spans="42:42">
      <c r="AP2632"/>
    </row>
    <row r="2633" spans="42:42">
      <c r="AP2633"/>
    </row>
    <row r="2634" spans="42:42">
      <c r="AP2634"/>
    </row>
    <row r="2635" spans="42:42">
      <c r="AP2635"/>
    </row>
    <row r="2636" spans="42:42">
      <c r="AP2636"/>
    </row>
    <row r="2637" spans="42:42">
      <c r="AP2637"/>
    </row>
    <row r="2638" spans="42:42">
      <c r="AP2638"/>
    </row>
    <row r="2639" spans="42:42">
      <c r="AP2639"/>
    </row>
    <row r="2640" spans="42:42">
      <c r="AP2640"/>
    </row>
    <row r="2641" spans="42:42">
      <c r="AP2641"/>
    </row>
    <row r="2642" spans="42:42">
      <c r="AP2642"/>
    </row>
    <row r="2643" spans="42:42">
      <c r="AP2643"/>
    </row>
    <row r="2644" spans="42:42">
      <c r="AP2644"/>
    </row>
    <row r="2645" spans="42:42">
      <c r="AP2645"/>
    </row>
    <row r="2646" spans="42:42">
      <c r="AP2646"/>
    </row>
    <row r="2647" spans="42:42">
      <c r="AP2647"/>
    </row>
    <row r="2648" spans="42:42">
      <c r="AP2648"/>
    </row>
    <row r="2649" spans="42:42">
      <c r="AP2649"/>
    </row>
    <row r="2650" spans="42:42">
      <c r="AP2650"/>
    </row>
    <row r="2651" spans="42:42">
      <c r="AP2651"/>
    </row>
    <row r="2652" spans="42:42">
      <c r="AP2652"/>
    </row>
    <row r="2653" spans="42:42">
      <c r="AP2653"/>
    </row>
    <row r="2654" spans="42:42">
      <c r="AP2654"/>
    </row>
    <row r="2655" spans="42:42">
      <c r="AP2655"/>
    </row>
    <row r="2656" spans="42:42">
      <c r="AP2656"/>
    </row>
    <row r="2657" spans="42:42">
      <c r="AP2657"/>
    </row>
    <row r="2658" spans="42:42">
      <c r="AP2658"/>
    </row>
    <row r="2659" spans="42:42">
      <c r="AP2659"/>
    </row>
    <row r="2660" spans="42:42">
      <c r="AP2660"/>
    </row>
    <row r="2661" spans="42:42">
      <c r="AP2661"/>
    </row>
    <row r="2662" spans="42:42">
      <c r="AP2662"/>
    </row>
    <row r="2663" spans="42:42">
      <c r="AP2663"/>
    </row>
    <row r="2664" spans="42:42">
      <c r="AP2664"/>
    </row>
    <row r="2665" spans="42:42">
      <c r="AP2665"/>
    </row>
    <row r="2666" spans="42:42">
      <c r="AP2666"/>
    </row>
    <row r="2667" spans="42:42">
      <c r="AP2667"/>
    </row>
    <row r="2668" spans="42:42">
      <c r="AP2668"/>
    </row>
    <row r="2669" spans="42:42">
      <c r="AP2669"/>
    </row>
    <row r="2670" spans="42:42">
      <c r="AP2670"/>
    </row>
    <row r="2671" spans="42:42">
      <c r="AP2671"/>
    </row>
    <row r="2672" spans="42:42">
      <c r="AP2672"/>
    </row>
    <row r="2673" spans="42:42">
      <c r="AP2673"/>
    </row>
    <row r="2674" spans="42:42">
      <c r="AP2674"/>
    </row>
    <row r="2675" spans="42:42">
      <c r="AP2675"/>
    </row>
    <row r="2676" spans="42:42">
      <c r="AP2676"/>
    </row>
    <row r="2677" spans="42:42">
      <c r="AP2677"/>
    </row>
    <row r="2678" spans="42:42">
      <c r="AP2678"/>
    </row>
    <row r="2679" spans="42:42">
      <c r="AP2679"/>
    </row>
    <row r="2680" spans="42:42">
      <c r="AP2680"/>
    </row>
    <row r="2681" spans="42:42">
      <c r="AP2681"/>
    </row>
    <row r="2682" spans="42:42">
      <c r="AP2682"/>
    </row>
    <row r="2683" spans="42:42">
      <c r="AP2683"/>
    </row>
    <row r="2684" spans="42:42">
      <c r="AP2684"/>
    </row>
    <row r="2685" spans="42:42">
      <c r="AP2685"/>
    </row>
    <row r="2686" spans="42:42">
      <c r="AP2686"/>
    </row>
    <row r="2687" spans="42:42">
      <c r="AP2687"/>
    </row>
    <row r="2688" spans="42:42">
      <c r="AP2688"/>
    </row>
    <row r="2689" spans="42:42">
      <c r="AP2689"/>
    </row>
    <row r="2690" spans="42:42">
      <c r="AP2690"/>
    </row>
    <row r="2691" spans="42:42">
      <c r="AP2691"/>
    </row>
    <row r="2692" spans="42:42">
      <c r="AP2692"/>
    </row>
    <row r="2693" spans="42:42">
      <c r="AP2693"/>
    </row>
    <row r="2694" spans="42:42">
      <c r="AP2694"/>
    </row>
    <row r="2695" spans="42:42">
      <c r="AP2695"/>
    </row>
    <row r="2696" spans="42:42">
      <c r="AP2696"/>
    </row>
    <row r="2697" spans="42:42">
      <c r="AP2697"/>
    </row>
    <row r="2698" spans="42:42">
      <c r="AP2698"/>
    </row>
    <row r="2699" spans="42:42">
      <c r="AP2699"/>
    </row>
    <row r="2700" spans="42:42">
      <c r="AP2700"/>
    </row>
    <row r="2701" spans="42:42">
      <c r="AP2701"/>
    </row>
    <row r="2702" spans="42:42">
      <c r="AP2702"/>
    </row>
    <row r="2703" spans="42:42">
      <c r="AP2703"/>
    </row>
    <row r="2704" spans="42:42">
      <c r="AP2704"/>
    </row>
    <row r="2705" spans="42:42">
      <c r="AP2705"/>
    </row>
    <row r="2706" spans="42:42">
      <c r="AP2706"/>
    </row>
    <row r="2707" spans="42:42">
      <c r="AP2707"/>
    </row>
    <row r="2708" spans="42:42">
      <c r="AP2708"/>
    </row>
    <row r="2709" spans="42:42">
      <c r="AP2709"/>
    </row>
    <row r="2710" spans="42:42">
      <c r="AP2710"/>
    </row>
    <row r="2711" spans="42:42">
      <c r="AP2711"/>
    </row>
    <row r="2712" spans="42:42">
      <c r="AP2712"/>
    </row>
    <row r="2713" spans="42:42">
      <c r="AP2713"/>
    </row>
    <row r="2714" spans="42:42">
      <c r="AP2714"/>
    </row>
    <row r="2715" spans="42:42">
      <c r="AP2715"/>
    </row>
    <row r="2716" spans="42:42">
      <c r="AP2716"/>
    </row>
    <row r="2717" spans="42:42">
      <c r="AP2717"/>
    </row>
    <row r="2718" spans="42:42">
      <c r="AP2718"/>
    </row>
    <row r="2719" spans="42:42">
      <c r="AP2719"/>
    </row>
    <row r="2720" spans="42:42">
      <c r="AP2720"/>
    </row>
    <row r="2721" spans="42:42">
      <c r="AP2721"/>
    </row>
    <row r="2722" spans="42:42">
      <c r="AP2722"/>
    </row>
    <row r="2723" spans="42:42">
      <c r="AP2723"/>
    </row>
    <row r="2724" spans="42:42">
      <c r="AP2724"/>
    </row>
    <row r="2725" spans="42:42">
      <c r="AP2725"/>
    </row>
    <row r="2726" spans="42:42">
      <c r="AP2726"/>
    </row>
    <row r="2727" spans="42:42">
      <c r="AP2727"/>
    </row>
    <row r="2728" spans="42:42">
      <c r="AP2728"/>
    </row>
    <row r="2729" spans="42:42">
      <c r="AP2729"/>
    </row>
    <row r="2730" spans="42:42">
      <c r="AP2730"/>
    </row>
    <row r="2731" spans="42:42">
      <c r="AP2731"/>
    </row>
    <row r="2732" spans="42:42">
      <c r="AP2732"/>
    </row>
    <row r="2733" spans="42:42">
      <c r="AP2733"/>
    </row>
    <row r="2734" spans="42:42">
      <c r="AP2734"/>
    </row>
    <row r="2735" spans="42:42">
      <c r="AP2735"/>
    </row>
    <row r="2736" spans="42:42">
      <c r="AP2736"/>
    </row>
    <row r="2737" spans="42:42">
      <c r="AP2737"/>
    </row>
    <row r="2738" spans="42:42">
      <c r="AP2738"/>
    </row>
    <row r="2739" spans="42:42">
      <c r="AP2739"/>
    </row>
    <row r="2740" spans="42:42">
      <c r="AP2740"/>
    </row>
    <row r="2741" spans="42:42">
      <c r="AP2741"/>
    </row>
    <row r="2742" spans="42:42">
      <c r="AP2742"/>
    </row>
    <row r="2743" spans="42:42">
      <c r="AP2743"/>
    </row>
    <row r="2744" spans="42:42">
      <c r="AP2744"/>
    </row>
    <row r="2745" spans="42:42">
      <c r="AP2745"/>
    </row>
    <row r="2746" spans="42:42">
      <c r="AP2746"/>
    </row>
    <row r="2747" spans="42:42">
      <c r="AP2747"/>
    </row>
    <row r="2748" spans="42:42">
      <c r="AP2748"/>
    </row>
    <row r="2749" spans="42:42">
      <c r="AP2749"/>
    </row>
    <row r="2750" spans="42:42">
      <c r="AP2750"/>
    </row>
    <row r="2751" spans="42:42">
      <c r="AP2751"/>
    </row>
    <row r="2752" spans="42:42">
      <c r="AP2752"/>
    </row>
    <row r="2753" spans="42:42">
      <c r="AP2753"/>
    </row>
    <row r="2754" spans="42:42">
      <c r="AP2754"/>
    </row>
    <row r="2755" spans="42:42">
      <c r="AP2755"/>
    </row>
    <row r="2756" spans="42:42">
      <c r="AP2756"/>
    </row>
    <row r="2757" spans="42:42">
      <c r="AP2757"/>
    </row>
    <row r="2758" spans="42:42">
      <c r="AP2758"/>
    </row>
    <row r="2759" spans="42:42">
      <c r="AP2759"/>
    </row>
    <row r="2760" spans="42:42">
      <c r="AP2760"/>
    </row>
    <row r="2761" spans="42:42">
      <c r="AP2761"/>
    </row>
    <row r="2762" spans="42:42">
      <c r="AP2762"/>
    </row>
    <row r="2763" spans="42:42">
      <c r="AP2763"/>
    </row>
    <row r="2764" spans="42:42">
      <c r="AP2764"/>
    </row>
    <row r="2765" spans="42:42">
      <c r="AP2765"/>
    </row>
    <row r="2766" spans="42:42">
      <c r="AP2766"/>
    </row>
    <row r="2767" spans="42:42">
      <c r="AP2767"/>
    </row>
    <row r="2768" spans="42:42">
      <c r="AP2768"/>
    </row>
    <row r="2769" spans="42:42">
      <c r="AP2769"/>
    </row>
    <row r="2770" spans="42:42">
      <c r="AP2770"/>
    </row>
    <row r="2771" spans="42:42">
      <c r="AP2771"/>
    </row>
    <row r="2772" spans="42:42">
      <c r="AP2772"/>
    </row>
    <row r="2773" spans="42:42">
      <c r="AP2773"/>
    </row>
    <row r="2774" spans="42:42">
      <c r="AP2774"/>
    </row>
    <row r="2775" spans="42:42">
      <c r="AP2775"/>
    </row>
    <row r="2776" spans="42:42">
      <c r="AP2776"/>
    </row>
    <row r="2777" spans="42:42">
      <c r="AP2777"/>
    </row>
    <row r="2778" spans="42:42">
      <c r="AP2778"/>
    </row>
    <row r="2779" spans="42:42">
      <c r="AP2779"/>
    </row>
    <row r="2780" spans="42:42">
      <c r="AP2780"/>
    </row>
    <row r="2781" spans="42:42">
      <c r="AP2781"/>
    </row>
    <row r="2782" spans="42:42">
      <c r="AP2782"/>
    </row>
    <row r="2783" spans="42:42">
      <c r="AP2783"/>
    </row>
    <row r="2784" spans="42:42">
      <c r="AP2784"/>
    </row>
    <row r="2785" spans="42:42">
      <c r="AP2785"/>
    </row>
    <row r="2786" spans="42:42">
      <c r="AP2786"/>
    </row>
    <row r="2787" spans="42:42">
      <c r="AP2787"/>
    </row>
    <row r="2788" spans="42:42">
      <c r="AP2788"/>
    </row>
    <row r="2789" spans="42:42">
      <c r="AP2789"/>
    </row>
    <row r="2790" spans="42:42">
      <c r="AP2790"/>
    </row>
    <row r="2791" spans="42:42">
      <c r="AP2791"/>
    </row>
    <row r="2792" spans="42:42">
      <c r="AP2792"/>
    </row>
    <row r="2793" spans="42:42">
      <c r="AP2793"/>
    </row>
    <row r="2794" spans="42:42">
      <c r="AP2794"/>
    </row>
    <row r="2795" spans="42:42">
      <c r="AP2795"/>
    </row>
    <row r="2796" spans="42:42">
      <c r="AP2796"/>
    </row>
    <row r="2797" spans="42:42">
      <c r="AP2797"/>
    </row>
    <row r="2798" spans="42:42">
      <c r="AP2798"/>
    </row>
    <row r="2799" spans="42:42">
      <c r="AP2799"/>
    </row>
    <row r="2800" spans="42:42">
      <c r="AP2800"/>
    </row>
    <row r="2801" spans="42:42">
      <c r="AP2801"/>
    </row>
    <row r="2802" spans="42:42">
      <c r="AP2802"/>
    </row>
    <row r="2803" spans="42:42">
      <c r="AP2803"/>
    </row>
    <row r="2804" spans="42:42">
      <c r="AP2804"/>
    </row>
    <row r="2805" spans="42:42">
      <c r="AP2805"/>
    </row>
    <row r="2806" spans="42:42">
      <c r="AP2806"/>
    </row>
    <row r="2807" spans="42:42">
      <c r="AP2807"/>
    </row>
    <row r="2808" spans="42:42">
      <c r="AP2808"/>
    </row>
    <row r="2809" spans="42:42">
      <c r="AP2809"/>
    </row>
    <row r="2810" spans="42:42">
      <c r="AP2810"/>
    </row>
    <row r="2811" spans="42:42">
      <c r="AP2811"/>
    </row>
    <row r="2812" spans="42:42">
      <c r="AP2812"/>
    </row>
    <row r="2813" spans="42:42">
      <c r="AP2813"/>
    </row>
    <row r="2814" spans="42:42">
      <c r="AP2814"/>
    </row>
    <row r="2815" spans="42:42">
      <c r="AP2815"/>
    </row>
    <row r="2816" spans="42:42">
      <c r="AP2816"/>
    </row>
    <row r="2817" spans="42:42">
      <c r="AP2817"/>
    </row>
    <row r="2818" spans="42:42">
      <c r="AP2818"/>
    </row>
    <row r="2819" spans="42:42">
      <c r="AP2819"/>
    </row>
    <row r="2820" spans="42:42">
      <c r="AP2820"/>
    </row>
    <row r="2821" spans="42:42">
      <c r="AP2821"/>
    </row>
    <row r="2822" spans="42:42">
      <c r="AP2822"/>
    </row>
    <row r="2823" spans="42:42">
      <c r="AP2823"/>
    </row>
    <row r="2824" spans="42:42">
      <c r="AP2824"/>
    </row>
    <row r="2825" spans="42:42">
      <c r="AP2825"/>
    </row>
    <row r="2826" spans="42:42">
      <c r="AP2826"/>
    </row>
    <row r="2827" spans="42:42">
      <c r="AP2827"/>
    </row>
    <row r="2828" spans="42:42">
      <c r="AP2828"/>
    </row>
    <row r="2829" spans="42:42">
      <c r="AP2829"/>
    </row>
    <row r="2830" spans="42:42">
      <c r="AP2830"/>
    </row>
    <row r="2831" spans="42:42">
      <c r="AP2831"/>
    </row>
    <row r="2832" spans="42:42">
      <c r="AP2832"/>
    </row>
    <row r="2833" spans="42:42">
      <c r="AP2833"/>
    </row>
    <row r="2834" spans="42:42">
      <c r="AP2834"/>
    </row>
    <row r="2835" spans="42:42">
      <c r="AP2835"/>
    </row>
    <row r="2836" spans="42:42">
      <c r="AP2836"/>
    </row>
    <row r="2837" spans="42:42">
      <c r="AP2837"/>
    </row>
    <row r="2838" spans="42:42">
      <c r="AP2838"/>
    </row>
    <row r="2839" spans="42:42">
      <c r="AP2839"/>
    </row>
    <row r="2840" spans="42:42">
      <c r="AP2840"/>
    </row>
    <row r="2841" spans="42:42">
      <c r="AP2841"/>
    </row>
    <row r="2842" spans="42:42">
      <c r="AP2842"/>
    </row>
    <row r="2843" spans="42:42">
      <c r="AP2843"/>
    </row>
    <row r="2844" spans="42:42">
      <c r="AP2844"/>
    </row>
    <row r="2845" spans="42:42">
      <c r="AP2845"/>
    </row>
    <row r="2846" spans="42:42">
      <c r="AP2846"/>
    </row>
    <row r="2847" spans="42:42">
      <c r="AP2847"/>
    </row>
    <row r="2848" spans="42:42">
      <c r="AP2848"/>
    </row>
    <row r="2849" spans="42:42">
      <c r="AP2849"/>
    </row>
    <row r="2850" spans="42:42">
      <c r="AP2850"/>
    </row>
    <row r="2851" spans="42:42">
      <c r="AP2851"/>
    </row>
    <row r="2852" spans="42:42">
      <c r="AP2852"/>
    </row>
    <row r="2853" spans="42:42">
      <c r="AP2853"/>
    </row>
    <row r="2854" spans="42:42">
      <c r="AP2854"/>
    </row>
    <row r="2855" spans="42:42">
      <c r="AP2855"/>
    </row>
    <row r="2856" spans="42:42">
      <c r="AP2856"/>
    </row>
    <row r="2857" spans="42:42">
      <c r="AP2857"/>
    </row>
    <row r="2858" spans="42:42">
      <c r="AP2858"/>
    </row>
    <row r="2859" spans="42:42">
      <c r="AP2859"/>
    </row>
    <row r="2860" spans="42:42">
      <c r="AP2860"/>
    </row>
    <row r="2861" spans="42:42">
      <c r="AP2861"/>
    </row>
    <row r="2862" spans="42:42">
      <c r="AP2862"/>
    </row>
    <row r="2863" spans="42:42">
      <c r="AP2863"/>
    </row>
    <row r="2864" spans="42:42">
      <c r="AP2864"/>
    </row>
    <row r="2865" spans="42:42">
      <c r="AP2865"/>
    </row>
    <row r="2866" spans="42:42">
      <c r="AP2866"/>
    </row>
    <row r="2867" spans="42:42">
      <c r="AP2867"/>
    </row>
    <row r="2868" spans="42:42">
      <c r="AP2868"/>
    </row>
    <row r="2869" spans="42:42">
      <c r="AP2869"/>
    </row>
    <row r="2870" spans="42:42">
      <c r="AP2870"/>
    </row>
    <row r="2871" spans="42:42">
      <c r="AP2871"/>
    </row>
    <row r="2872" spans="42:42">
      <c r="AP2872"/>
    </row>
    <row r="2873" spans="42:42">
      <c r="AP2873"/>
    </row>
    <row r="2874" spans="42:42">
      <c r="AP2874"/>
    </row>
    <row r="2875" spans="42:42">
      <c r="AP2875"/>
    </row>
    <row r="2876" spans="42:42">
      <c r="AP2876"/>
    </row>
    <row r="2877" spans="42:42">
      <c r="AP2877"/>
    </row>
    <row r="2878" spans="42:42">
      <c r="AP2878"/>
    </row>
    <row r="2879" spans="42:42">
      <c r="AP2879"/>
    </row>
    <row r="2880" spans="42:42">
      <c r="AP2880"/>
    </row>
    <row r="2881" spans="42:42">
      <c r="AP2881"/>
    </row>
    <row r="2882" spans="42:42">
      <c r="AP2882"/>
    </row>
    <row r="2883" spans="42:42">
      <c r="AP2883"/>
    </row>
    <row r="2884" spans="42:42">
      <c r="AP2884"/>
    </row>
    <row r="2885" spans="42:42">
      <c r="AP2885"/>
    </row>
    <row r="2886" spans="42:42">
      <c r="AP2886"/>
    </row>
    <row r="2887" spans="42:42">
      <c r="AP2887"/>
    </row>
    <row r="2888" spans="42:42">
      <c r="AP2888"/>
    </row>
    <row r="2889" spans="42:42">
      <c r="AP2889"/>
    </row>
    <row r="2890" spans="42:42">
      <c r="AP2890"/>
    </row>
    <row r="2891" spans="42:42">
      <c r="AP2891"/>
    </row>
    <row r="2892" spans="42:42">
      <c r="AP2892"/>
    </row>
    <row r="2893" spans="42:42">
      <c r="AP2893"/>
    </row>
    <row r="2894" spans="42:42">
      <c r="AP2894"/>
    </row>
    <row r="2895" spans="42:42">
      <c r="AP2895"/>
    </row>
    <row r="2896" spans="42:42">
      <c r="AP2896"/>
    </row>
    <row r="2897" spans="42:42">
      <c r="AP2897"/>
    </row>
    <row r="2898" spans="42:42">
      <c r="AP2898"/>
    </row>
    <row r="2899" spans="42:42">
      <c r="AP2899"/>
    </row>
    <row r="2900" spans="42:42">
      <c r="AP2900"/>
    </row>
    <row r="2901" spans="42:42">
      <c r="AP2901"/>
    </row>
    <row r="2902" spans="42:42">
      <c r="AP2902"/>
    </row>
    <row r="2903" spans="42:42">
      <c r="AP2903"/>
    </row>
    <row r="2904" spans="42:42">
      <c r="AP2904"/>
    </row>
    <row r="2905" spans="42:42">
      <c r="AP2905"/>
    </row>
    <row r="2906" spans="42:42">
      <c r="AP2906"/>
    </row>
    <row r="2907" spans="42:42">
      <c r="AP2907"/>
    </row>
    <row r="2908" spans="42:42">
      <c r="AP2908"/>
    </row>
    <row r="2909" spans="42:42">
      <c r="AP2909"/>
    </row>
    <row r="2910" spans="42:42">
      <c r="AP2910"/>
    </row>
    <row r="2911" spans="42:42">
      <c r="AP2911"/>
    </row>
    <row r="2912" spans="42:42">
      <c r="AP2912"/>
    </row>
    <row r="2913" spans="42:42">
      <c r="AP2913"/>
    </row>
    <row r="2914" spans="42:42">
      <c r="AP2914"/>
    </row>
    <row r="2915" spans="42:42">
      <c r="AP2915"/>
    </row>
    <row r="2916" spans="42:42">
      <c r="AP2916"/>
    </row>
    <row r="2917" spans="42:42">
      <c r="AP2917"/>
    </row>
    <row r="2918" spans="42:42">
      <c r="AP2918"/>
    </row>
    <row r="2919" spans="42:42">
      <c r="AP2919"/>
    </row>
    <row r="2920" spans="42:42">
      <c r="AP2920"/>
    </row>
    <row r="2921" spans="42:42">
      <c r="AP2921"/>
    </row>
    <row r="2922" spans="42:42">
      <c r="AP2922"/>
    </row>
    <row r="2923" spans="42:42">
      <c r="AP2923"/>
    </row>
    <row r="2924" spans="42:42">
      <c r="AP2924"/>
    </row>
    <row r="2925" spans="42:42">
      <c r="AP2925"/>
    </row>
    <row r="2926" spans="42:42">
      <c r="AP2926"/>
    </row>
    <row r="2927" spans="42:42">
      <c r="AP2927"/>
    </row>
    <row r="2928" spans="42:42">
      <c r="AP2928"/>
    </row>
    <row r="2929" spans="42:42">
      <c r="AP2929"/>
    </row>
    <row r="2930" spans="42:42">
      <c r="AP2930"/>
    </row>
    <row r="2931" spans="42:42">
      <c r="AP2931"/>
    </row>
    <row r="2932" spans="42:42">
      <c r="AP2932"/>
    </row>
    <row r="2933" spans="42:42">
      <c r="AP2933"/>
    </row>
    <row r="2934" spans="42:42">
      <c r="AP2934"/>
    </row>
    <row r="2935" spans="42:42">
      <c r="AP2935"/>
    </row>
    <row r="2936" spans="42:42">
      <c r="AP2936"/>
    </row>
    <row r="2937" spans="42:42">
      <c r="AP2937"/>
    </row>
    <row r="2938" spans="42:42">
      <c r="AP2938"/>
    </row>
    <row r="2939" spans="42:42">
      <c r="AP2939"/>
    </row>
    <row r="2940" spans="42:42">
      <c r="AP2940"/>
    </row>
    <row r="2941" spans="42:42">
      <c r="AP2941"/>
    </row>
    <row r="2942" spans="42:42">
      <c r="AP2942"/>
    </row>
    <row r="2943" spans="42:42">
      <c r="AP2943"/>
    </row>
    <row r="2944" spans="42:42">
      <c r="AP2944"/>
    </row>
    <row r="2945" spans="42:42">
      <c r="AP2945"/>
    </row>
    <row r="2946" spans="42:42">
      <c r="AP2946"/>
    </row>
    <row r="2947" spans="42:42">
      <c r="AP2947"/>
    </row>
    <row r="2948" spans="42:42">
      <c r="AP2948"/>
    </row>
    <row r="2949" spans="42:42">
      <c r="AP2949"/>
    </row>
    <row r="2950" spans="42:42">
      <c r="AP2950"/>
    </row>
    <row r="2951" spans="42:42">
      <c r="AP2951"/>
    </row>
    <row r="2952" spans="42:42">
      <c r="AP2952"/>
    </row>
    <row r="2953" spans="42:42">
      <c r="AP2953"/>
    </row>
    <row r="2954" spans="42:42">
      <c r="AP2954"/>
    </row>
    <row r="2955" spans="42:42">
      <c r="AP2955"/>
    </row>
    <row r="2956" spans="42:42">
      <c r="AP2956"/>
    </row>
    <row r="2957" spans="42:42">
      <c r="AP2957"/>
    </row>
    <row r="2958" spans="42:42">
      <c r="AP2958"/>
    </row>
    <row r="2959" spans="42:42">
      <c r="AP2959"/>
    </row>
    <row r="2960" spans="42:42">
      <c r="AP2960"/>
    </row>
    <row r="2961" spans="42:42">
      <c r="AP2961"/>
    </row>
    <row r="2962" spans="42:42">
      <c r="AP2962"/>
    </row>
    <row r="2963" spans="42:42">
      <c r="AP2963"/>
    </row>
    <row r="2964" spans="42:42">
      <c r="AP2964"/>
    </row>
    <row r="2965" spans="42:42">
      <c r="AP2965"/>
    </row>
    <row r="2966" spans="42:42">
      <c r="AP2966"/>
    </row>
    <row r="2967" spans="42:42">
      <c r="AP2967"/>
    </row>
    <row r="2968" spans="42:42">
      <c r="AP2968"/>
    </row>
    <row r="2969" spans="42:42">
      <c r="AP2969"/>
    </row>
    <row r="2970" spans="42:42">
      <c r="AP2970"/>
    </row>
    <row r="2971" spans="42:42">
      <c r="AP2971"/>
    </row>
    <row r="2972" spans="42:42">
      <c r="AP2972"/>
    </row>
    <row r="2973" spans="42:42">
      <c r="AP2973"/>
    </row>
    <row r="2974" spans="42:42">
      <c r="AP2974"/>
    </row>
    <row r="2975" spans="42:42">
      <c r="AP2975"/>
    </row>
    <row r="2976" spans="42:42">
      <c r="AP2976"/>
    </row>
    <row r="2977" spans="42:42">
      <c r="AP2977"/>
    </row>
    <row r="2978" spans="42:42">
      <c r="AP2978"/>
    </row>
    <row r="2979" spans="42:42">
      <c r="AP2979"/>
    </row>
    <row r="2980" spans="42:42">
      <c r="AP2980"/>
    </row>
    <row r="2981" spans="42:42">
      <c r="AP2981"/>
    </row>
    <row r="2982" spans="42:42">
      <c r="AP2982"/>
    </row>
    <row r="2983" spans="42:42">
      <c r="AP2983"/>
    </row>
    <row r="2984" spans="42:42">
      <c r="AP2984"/>
    </row>
    <row r="2985" spans="42:42">
      <c r="AP2985"/>
    </row>
    <row r="2986" spans="42:42">
      <c r="AP2986"/>
    </row>
    <row r="2987" spans="42:42">
      <c r="AP2987"/>
    </row>
    <row r="2988" spans="42:42">
      <c r="AP2988"/>
    </row>
    <row r="2989" spans="42:42">
      <c r="AP2989"/>
    </row>
    <row r="2990" spans="42:42">
      <c r="AP2990"/>
    </row>
    <row r="2991" spans="42:42">
      <c r="AP2991"/>
    </row>
    <row r="2992" spans="42:42">
      <c r="AP2992"/>
    </row>
    <row r="2993" spans="42:42">
      <c r="AP2993"/>
    </row>
    <row r="2994" spans="42:42">
      <c r="AP2994"/>
    </row>
    <row r="2995" spans="42:42">
      <c r="AP2995"/>
    </row>
    <row r="2996" spans="42:42">
      <c r="AP2996"/>
    </row>
    <row r="2997" spans="42:42">
      <c r="AP2997"/>
    </row>
    <row r="2998" spans="42:42">
      <c r="AP2998"/>
    </row>
    <row r="2999" spans="42:42">
      <c r="AP2999"/>
    </row>
    <row r="3000" spans="42:42">
      <c r="AP3000"/>
    </row>
    <row r="3001" spans="42:42">
      <c r="AP3001"/>
    </row>
    <row r="3002" spans="42:42">
      <c r="AP3002"/>
    </row>
    <row r="3003" spans="42:42">
      <c r="AP3003"/>
    </row>
    <row r="3004" spans="42:42">
      <c r="AP3004"/>
    </row>
    <row r="3005" spans="42:42">
      <c r="AP3005"/>
    </row>
    <row r="3006" spans="42:42">
      <c r="AP3006"/>
    </row>
    <row r="3007" spans="42:42">
      <c r="AP3007"/>
    </row>
    <row r="3008" spans="42:42">
      <c r="AP3008"/>
    </row>
    <row r="3009" spans="42:42">
      <c r="AP3009"/>
    </row>
    <row r="3010" spans="42:42">
      <c r="AP3010"/>
    </row>
    <row r="3011" spans="42:42">
      <c r="AP3011"/>
    </row>
    <row r="3012" spans="42:42">
      <c r="AP3012"/>
    </row>
    <row r="3013" spans="42:42">
      <c r="AP3013"/>
    </row>
    <row r="3014" spans="42:42">
      <c r="AP3014"/>
    </row>
    <row r="3015" spans="42:42">
      <c r="AP3015"/>
    </row>
    <row r="3016" spans="42:42">
      <c r="AP3016"/>
    </row>
    <row r="3017" spans="42:42">
      <c r="AP3017"/>
    </row>
    <row r="3018" spans="42:42">
      <c r="AP3018"/>
    </row>
    <row r="3019" spans="42:42">
      <c r="AP3019"/>
    </row>
    <row r="3020" spans="42:42">
      <c r="AP3020"/>
    </row>
    <row r="3021" spans="42:42">
      <c r="AP3021"/>
    </row>
    <row r="3022" spans="42:42">
      <c r="AP3022"/>
    </row>
    <row r="3023" spans="42:42">
      <c r="AP3023"/>
    </row>
    <row r="3024" spans="42:42">
      <c r="AP3024"/>
    </row>
    <row r="3025" spans="42:42">
      <c r="AP3025"/>
    </row>
    <row r="3026" spans="42:42">
      <c r="AP3026"/>
    </row>
    <row r="3027" spans="42:42">
      <c r="AP3027"/>
    </row>
    <row r="3028" spans="42:42">
      <c r="AP3028"/>
    </row>
    <row r="3029" spans="42:42">
      <c r="AP3029"/>
    </row>
    <row r="3030" spans="42:42">
      <c r="AP3030"/>
    </row>
    <row r="3031" spans="42:42">
      <c r="AP3031"/>
    </row>
    <row r="3032" spans="42:42">
      <c r="AP3032"/>
    </row>
    <row r="3033" spans="42:42">
      <c r="AP3033"/>
    </row>
    <row r="3034" spans="42:42">
      <c r="AP3034"/>
    </row>
    <row r="3035" spans="42:42">
      <c r="AP3035"/>
    </row>
    <row r="3036" spans="42:42">
      <c r="AP3036"/>
    </row>
    <row r="3037" spans="42:42">
      <c r="AP3037"/>
    </row>
    <row r="3038" spans="42:42">
      <c r="AP3038"/>
    </row>
    <row r="3039" spans="42:42">
      <c r="AP3039"/>
    </row>
    <row r="3040" spans="42:42">
      <c r="AP3040"/>
    </row>
    <row r="3041" spans="42:42">
      <c r="AP3041"/>
    </row>
    <row r="3042" spans="42:42">
      <c r="AP3042"/>
    </row>
    <row r="3043" spans="42:42">
      <c r="AP3043"/>
    </row>
    <row r="3044" spans="42:42">
      <c r="AP3044"/>
    </row>
    <row r="3045" spans="42:42">
      <c r="AP3045"/>
    </row>
    <row r="3046" spans="42:42">
      <c r="AP3046"/>
    </row>
    <row r="3047" spans="42:42">
      <c r="AP3047"/>
    </row>
    <row r="3048" spans="42:42">
      <c r="AP3048"/>
    </row>
    <row r="3049" spans="42:42">
      <c r="AP3049"/>
    </row>
    <row r="3050" spans="42:42">
      <c r="AP3050"/>
    </row>
    <row r="3051" spans="42:42">
      <c r="AP3051"/>
    </row>
    <row r="3052" spans="42:42">
      <c r="AP3052"/>
    </row>
    <row r="3053" spans="42:42">
      <c r="AP3053"/>
    </row>
    <row r="3054" spans="42:42">
      <c r="AP3054"/>
    </row>
    <row r="3055" spans="42:42">
      <c r="AP3055"/>
    </row>
    <row r="3056" spans="42:42">
      <c r="AP3056"/>
    </row>
    <row r="3057" spans="42:42">
      <c r="AP3057"/>
    </row>
    <row r="3058" spans="42:42">
      <c r="AP3058"/>
    </row>
    <row r="3059" spans="42:42">
      <c r="AP3059"/>
    </row>
    <row r="3060" spans="42:42">
      <c r="AP3060"/>
    </row>
    <row r="3061" spans="42:42">
      <c r="AP3061"/>
    </row>
    <row r="3062" spans="42:42">
      <c r="AP3062"/>
    </row>
    <row r="3063" spans="42:42">
      <c r="AP3063"/>
    </row>
    <row r="3064" spans="42:42">
      <c r="AP3064"/>
    </row>
    <row r="3065" spans="42:42">
      <c r="AP3065"/>
    </row>
    <row r="3066" spans="42:42">
      <c r="AP3066"/>
    </row>
    <row r="3067" spans="42:42">
      <c r="AP3067"/>
    </row>
    <row r="3068" spans="42:42">
      <c r="AP3068"/>
    </row>
    <row r="3069" spans="42:42">
      <c r="AP3069"/>
    </row>
    <row r="3070" spans="42:42">
      <c r="AP3070"/>
    </row>
    <row r="3071" spans="42:42">
      <c r="AP3071"/>
    </row>
    <row r="3072" spans="42:42">
      <c r="AP3072"/>
    </row>
    <row r="3073" spans="42:42">
      <c r="AP3073"/>
    </row>
    <row r="3074" spans="42:42">
      <c r="AP3074"/>
    </row>
    <row r="3075" spans="42:42">
      <c r="AP3075"/>
    </row>
    <row r="3076" spans="42:42">
      <c r="AP3076"/>
    </row>
    <row r="3077" spans="42:42">
      <c r="AP3077"/>
    </row>
    <row r="3078" spans="42:42">
      <c r="AP3078"/>
    </row>
    <row r="3079" spans="42:42">
      <c r="AP3079"/>
    </row>
    <row r="3080" spans="42:42">
      <c r="AP3080"/>
    </row>
    <row r="3081" spans="42:42">
      <c r="AP3081"/>
    </row>
    <row r="3082" spans="42:42">
      <c r="AP3082"/>
    </row>
    <row r="3083" spans="42:42">
      <c r="AP3083"/>
    </row>
    <row r="3084" spans="42:42">
      <c r="AP3084"/>
    </row>
    <row r="3085" spans="42:42">
      <c r="AP3085"/>
    </row>
    <row r="3086" spans="42:42">
      <c r="AP3086"/>
    </row>
    <row r="3087" spans="42:42">
      <c r="AP3087"/>
    </row>
    <row r="3088" spans="42:42">
      <c r="AP3088"/>
    </row>
    <row r="3089" spans="42:42">
      <c r="AP3089"/>
    </row>
    <row r="3090" spans="42:42">
      <c r="AP3090"/>
    </row>
    <row r="3091" spans="42:42">
      <c r="AP3091"/>
    </row>
    <row r="3092" spans="42:42">
      <c r="AP3092"/>
    </row>
    <row r="3093" spans="42:42">
      <c r="AP3093"/>
    </row>
    <row r="3094" spans="42:42">
      <c r="AP3094"/>
    </row>
    <row r="3095" spans="42:42">
      <c r="AP3095"/>
    </row>
    <row r="3096" spans="42:42">
      <c r="AP3096"/>
    </row>
    <row r="3097" spans="42:42">
      <c r="AP3097"/>
    </row>
    <row r="3098" spans="42:42">
      <c r="AP3098"/>
    </row>
    <row r="3099" spans="42:42">
      <c r="AP3099"/>
    </row>
    <row r="3100" spans="42:42">
      <c r="AP3100"/>
    </row>
    <row r="3101" spans="42:42">
      <c r="AP3101"/>
    </row>
    <row r="3102" spans="42:42">
      <c r="AP3102"/>
    </row>
    <row r="3103" spans="42:42">
      <c r="AP3103"/>
    </row>
    <row r="3104" spans="42:42">
      <c r="AP3104"/>
    </row>
    <row r="3105" spans="42:42">
      <c r="AP3105"/>
    </row>
    <row r="3106" spans="42:42">
      <c r="AP3106"/>
    </row>
    <row r="3107" spans="42:42">
      <c r="AP3107"/>
    </row>
    <row r="3108" spans="42:42">
      <c r="AP3108"/>
    </row>
    <row r="3109" spans="42:42">
      <c r="AP3109"/>
    </row>
    <row r="3110" spans="42:42">
      <c r="AP3110"/>
    </row>
    <row r="3111" spans="42:42">
      <c r="AP3111"/>
    </row>
    <row r="3112" spans="42:42">
      <c r="AP3112"/>
    </row>
    <row r="3113" spans="42:42">
      <c r="AP3113"/>
    </row>
    <row r="3114" spans="42:42">
      <c r="AP3114"/>
    </row>
    <row r="3115" spans="42:42">
      <c r="AP3115"/>
    </row>
    <row r="3116" spans="42:42">
      <c r="AP3116"/>
    </row>
    <row r="3117" spans="42:42">
      <c r="AP3117"/>
    </row>
    <row r="3118" spans="42:42">
      <c r="AP3118"/>
    </row>
    <row r="3119" spans="42:42">
      <c r="AP3119"/>
    </row>
    <row r="3120" spans="42:42">
      <c r="AP3120"/>
    </row>
    <row r="3121" spans="42:42">
      <c r="AP3121"/>
    </row>
    <row r="3122" spans="42:42">
      <c r="AP3122"/>
    </row>
    <row r="3123" spans="42:42">
      <c r="AP3123"/>
    </row>
    <row r="3124" spans="42:42">
      <c r="AP3124"/>
    </row>
    <row r="3125" spans="42:42">
      <c r="AP3125"/>
    </row>
    <row r="3126" spans="42:42">
      <c r="AP3126"/>
    </row>
    <row r="3127" spans="42:42">
      <c r="AP3127"/>
    </row>
    <row r="3128" spans="42:42">
      <c r="AP3128"/>
    </row>
    <row r="3129" spans="42:42">
      <c r="AP3129"/>
    </row>
    <row r="3130" spans="42:42">
      <c r="AP3130"/>
    </row>
    <row r="3131" spans="42:42">
      <c r="AP3131"/>
    </row>
    <row r="3132" spans="42:42">
      <c r="AP3132"/>
    </row>
    <row r="3133" spans="42:42">
      <c r="AP3133"/>
    </row>
    <row r="3134" spans="42:42">
      <c r="AP3134"/>
    </row>
    <row r="3135" spans="42:42">
      <c r="AP3135"/>
    </row>
    <row r="3136" spans="42:42">
      <c r="AP3136"/>
    </row>
    <row r="3137" spans="42:42">
      <c r="AP3137"/>
    </row>
    <row r="3138" spans="42:42">
      <c r="AP3138"/>
    </row>
    <row r="3139" spans="42:42">
      <c r="AP3139"/>
    </row>
    <row r="3140" spans="42:42">
      <c r="AP3140"/>
    </row>
    <row r="3141" spans="42:42">
      <c r="AP3141"/>
    </row>
    <row r="3142" spans="42:42">
      <c r="AP3142"/>
    </row>
    <row r="3143" spans="42:42">
      <c r="AP3143"/>
    </row>
    <row r="3144" spans="42:42">
      <c r="AP3144"/>
    </row>
    <row r="3145" spans="42:42">
      <c r="AP3145"/>
    </row>
    <row r="3146" spans="42:42">
      <c r="AP3146"/>
    </row>
    <row r="3147" spans="42:42">
      <c r="AP3147"/>
    </row>
    <row r="3148" spans="42:42">
      <c r="AP3148"/>
    </row>
    <row r="3149" spans="42:42">
      <c r="AP3149"/>
    </row>
    <row r="3150" spans="42:42">
      <c r="AP3150"/>
    </row>
    <row r="3151" spans="42:42">
      <c r="AP3151"/>
    </row>
    <row r="3152" spans="42:42">
      <c r="AP3152"/>
    </row>
    <row r="3153" spans="42:42">
      <c r="AP3153"/>
    </row>
    <row r="3154" spans="42:42">
      <c r="AP3154"/>
    </row>
    <row r="3155" spans="42:42">
      <c r="AP3155"/>
    </row>
    <row r="3156" spans="42:42">
      <c r="AP3156"/>
    </row>
    <row r="3157" spans="42:42">
      <c r="AP3157"/>
    </row>
    <row r="3158" spans="42:42">
      <c r="AP3158"/>
    </row>
    <row r="3159" spans="42:42">
      <c r="AP3159"/>
    </row>
    <row r="3160" spans="42:42">
      <c r="AP3160"/>
    </row>
    <row r="3161" spans="42:42">
      <c r="AP3161"/>
    </row>
    <row r="3162" spans="42:42">
      <c r="AP3162"/>
    </row>
    <row r="3163" spans="42:42">
      <c r="AP3163"/>
    </row>
    <row r="3164" spans="42:42">
      <c r="AP3164"/>
    </row>
    <row r="3165" spans="42:42">
      <c r="AP3165"/>
    </row>
    <row r="3166" spans="42:42">
      <c r="AP3166"/>
    </row>
    <row r="3167" spans="42:42">
      <c r="AP3167"/>
    </row>
    <row r="3168" spans="42:42">
      <c r="AP3168"/>
    </row>
    <row r="3169" spans="42:42">
      <c r="AP3169"/>
    </row>
    <row r="3170" spans="42:42">
      <c r="AP3170"/>
    </row>
    <row r="3171" spans="42:42">
      <c r="AP3171"/>
    </row>
    <row r="3172" spans="42:42">
      <c r="AP3172"/>
    </row>
    <row r="3173" spans="42:42">
      <c r="AP3173"/>
    </row>
    <row r="3174" spans="42:42">
      <c r="AP3174"/>
    </row>
    <row r="3175" spans="42:42">
      <c r="AP3175"/>
    </row>
    <row r="3176" spans="42:42">
      <c r="AP3176"/>
    </row>
    <row r="3177" spans="42:42">
      <c r="AP3177"/>
    </row>
    <row r="3178" spans="42:42">
      <c r="AP3178"/>
    </row>
    <row r="3179" spans="42:42">
      <c r="AP3179"/>
    </row>
    <row r="3180" spans="42:42">
      <c r="AP3180"/>
    </row>
    <row r="3181" spans="42:42">
      <c r="AP3181"/>
    </row>
    <row r="3182" spans="42:42">
      <c r="AP3182"/>
    </row>
    <row r="3183" spans="42:42">
      <c r="AP3183"/>
    </row>
    <row r="3184" spans="42:42">
      <c r="AP3184"/>
    </row>
    <row r="3185" spans="42:42">
      <c r="AP3185"/>
    </row>
    <row r="3186" spans="42:42">
      <c r="AP3186"/>
    </row>
    <row r="3187" spans="42:42">
      <c r="AP3187"/>
    </row>
    <row r="3188" spans="42:42">
      <c r="AP3188"/>
    </row>
    <row r="3189" spans="42:42">
      <c r="AP3189"/>
    </row>
    <row r="3190" spans="42:42">
      <c r="AP3190"/>
    </row>
    <row r="3191" spans="42:42">
      <c r="AP3191"/>
    </row>
    <row r="3192" spans="42:42">
      <c r="AP3192"/>
    </row>
    <row r="3193" spans="42:42">
      <c r="AP3193"/>
    </row>
    <row r="3194" spans="42:42">
      <c r="AP3194"/>
    </row>
    <row r="3195" spans="42:42">
      <c r="AP3195"/>
    </row>
    <row r="3196" spans="42:42">
      <c r="AP3196"/>
    </row>
    <row r="3197" spans="42:42">
      <c r="AP3197"/>
    </row>
    <row r="3198" spans="42:42">
      <c r="AP3198"/>
    </row>
    <row r="3199" spans="42:42">
      <c r="AP3199"/>
    </row>
    <row r="3200" spans="42:42">
      <c r="AP3200"/>
    </row>
    <row r="3201" spans="42:42">
      <c r="AP3201"/>
    </row>
    <row r="3202" spans="42:42">
      <c r="AP3202"/>
    </row>
    <row r="3203" spans="42:42">
      <c r="AP3203"/>
    </row>
    <row r="3204" spans="42:42">
      <c r="AP3204"/>
    </row>
    <row r="3205" spans="42:42">
      <c r="AP3205"/>
    </row>
    <row r="3206" spans="42:42">
      <c r="AP3206"/>
    </row>
    <row r="3207" spans="42:42">
      <c r="AP3207"/>
    </row>
    <row r="3208" spans="42:42">
      <c r="AP3208"/>
    </row>
    <row r="3209" spans="42:42">
      <c r="AP3209"/>
    </row>
    <row r="3210" spans="42:42">
      <c r="AP3210"/>
    </row>
    <row r="3211" spans="42:42">
      <c r="AP3211"/>
    </row>
    <row r="3212" spans="42:42">
      <c r="AP3212"/>
    </row>
    <row r="3213" spans="42:42">
      <c r="AP3213"/>
    </row>
    <row r="3214" spans="42:42">
      <c r="AP3214"/>
    </row>
    <row r="3215" spans="42:42">
      <c r="AP3215"/>
    </row>
    <row r="3216" spans="42:42">
      <c r="AP3216"/>
    </row>
    <row r="3217" spans="42:42">
      <c r="AP3217"/>
    </row>
    <row r="3218" spans="42:42">
      <c r="AP3218"/>
    </row>
    <row r="3219" spans="42:42">
      <c r="AP3219"/>
    </row>
    <row r="3220" spans="42:42">
      <c r="AP3220"/>
    </row>
    <row r="3221" spans="42:42">
      <c r="AP3221"/>
    </row>
    <row r="3222" spans="42:42">
      <c r="AP3222"/>
    </row>
    <row r="3223" spans="42:42">
      <c r="AP3223"/>
    </row>
    <row r="3224" spans="42:42">
      <c r="AP3224"/>
    </row>
    <row r="3225" spans="42:42">
      <c r="AP3225"/>
    </row>
    <row r="3226" spans="42:42">
      <c r="AP3226"/>
    </row>
    <row r="3227" spans="42:42">
      <c r="AP3227"/>
    </row>
    <row r="3228" spans="42:42">
      <c r="AP3228"/>
    </row>
    <row r="3229" spans="42:42">
      <c r="AP3229"/>
    </row>
    <row r="3230" spans="42:42">
      <c r="AP3230"/>
    </row>
    <row r="3231" spans="42:42">
      <c r="AP3231"/>
    </row>
    <row r="3232" spans="42:42">
      <c r="AP3232"/>
    </row>
    <row r="3233" spans="42:42">
      <c r="AP3233"/>
    </row>
    <row r="3234" spans="42:42">
      <c r="AP3234"/>
    </row>
    <row r="3235" spans="42:42">
      <c r="AP3235"/>
    </row>
    <row r="3236" spans="42:42">
      <c r="AP3236"/>
    </row>
    <row r="3237" spans="42:42">
      <c r="AP3237"/>
    </row>
    <row r="3238" spans="42:42">
      <c r="AP3238"/>
    </row>
    <row r="3239" spans="42:42">
      <c r="AP3239"/>
    </row>
    <row r="3240" spans="42:42">
      <c r="AP3240"/>
    </row>
    <row r="3241" spans="42:42">
      <c r="AP3241"/>
    </row>
    <row r="3242" spans="42:42">
      <c r="AP3242"/>
    </row>
    <row r="3243" spans="42:42">
      <c r="AP3243"/>
    </row>
    <row r="3244" spans="42:42">
      <c r="AP3244"/>
    </row>
    <row r="3245" spans="42:42">
      <c r="AP3245"/>
    </row>
    <row r="3246" spans="42:42">
      <c r="AP3246"/>
    </row>
    <row r="3247" spans="42:42">
      <c r="AP3247"/>
    </row>
    <row r="3248" spans="42:42">
      <c r="AP3248"/>
    </row>
    <row r="3249" spans="42:42">
      <c r="AP3249"/>
    </row>
    <row r="3250" spans="42:42">
      <c r="AP3250"/>
    </row>
    <row r="3251" spans="42:42">
      <c r="AP3251"/>
    </row>
    <row r="3252" spans="42:42">
      <c r="AP3252"/>
    </row>
    <row r="3253" spans="42:42">
      <c r="AP3253"/>
    </row>
    <row r="3254" spans="42:42">
      <c r="AP3254"/>
    </row>
    <row r="3255" spans="42:42">
      <c r="AP3255"/>
    </row>
    <row r="3256" spans="42:42">
      <c r="AP3256"/>
    </row>
    <row r="3257" spans="42:42">
      <c r="AP3257"/>
    </row>
    <row r="3258" spans="42:42">
      <c r="AP3258"/>
    </row>
    <row r="3259" spans="42:42">
      <c r="AP3259"/>
    </row>
    <row r="3260" spans="42:42">
      <c r="AP3260"/>
    </row>
    <row r="3261" spans="42:42">
      <c r="AP3261"/>
    </row>
    <row r="3262" spans="42:42">
      <c r="AP3262"/>
    </row>
    <row r="3263" spans="42:42">
      <c r="AP3263"/>
    </row>
    <row r="3264" spans="42:42">
      <c r="AP3264"/>
    </row>
    <row r="3265" spans="42:42">
      <c r="AP3265"/>
    </row>
    <row r="3266" spans="42:42">
      <c r="AP3266"/>
    </row>
    <row r="3267" spans="42:42">
      <c r="AP3267"/>
    </row>
    <row r="3268" spans="42:42">
      <c r="AP3268"/>
    </row>
    <row r="3269" spans="42:42">
      <c r="AP3269"/>
    </row>
    <row r="3270" spans="42:42">
      <c r="AP3270"/>
    </row>
    <row r="3271" spans="42:42">
      <c r="AP3271"/>
    </row>
    <row r="3272" spans="42:42">
      <c r="AP3272"/>
    </row>
    <row r="3273" spans="42:42">
      <c r="AP3273"/>
    </row>
    <row r="3274" spans="42:42">
      <c r="AP3274"/>
    </row>
    <row r="3275" spans="42:42">
      <c r="AP3275"/>
    </row>
    <row r="3276" spans="42:42">
      <c r="AP3276"/>
    </row>
    <row r="3277" spans="42:42">
      <c r="AP3277"/>
    </row>
    <row r="3278" spans="42:42">
      <c r="AP3278"/>
    </row>
    <row r="3279" spans="42:42">
      <c r="AP3279"/>
    </row>
    <row r="3280" spans="42:42">
      <c r="AP3280"/>
    </row>
    <row r="3281" spans="42:42">
      <c r="AP3281"/>
    </row>
    <row r="3282" spans="42:42">
      <c r="AP3282"/>
    </row>
    <row r="3283" spans="42:42">
      <c r="AP3283"/>
    </row>
    <row r="3284" spans="42:42">
      <c r="AP3284"/>
    </row>
    <row r="3285" spans="42:42">
      <c r="AP3285"/>
    </row>
    <row r="3286" spans="42:42">
      <c r="AP3286"/>
    </row>
    <row r="3287" spans="42:42">
      <c r="AP3287"/>
    </row>
    <row r="3288" spans="42:42">
      <c r="AP3288"/>
    </row>
    <row r="3289" spans="42:42">
      <c r="AP3289"/>
    </row>
    <row r="3290" spans="42:42">
      <c r="AP3290"/>
    </row>
    <row r="3291" spans="42:42">
      <c r="AP3291"/>
    </row>
    <row r="3292" spans="42:42">
      <c r="AP3292"/>
    </row>
    <row r="3293" spans="42:42">
      <c r="AP3293"/>
    </row>
    <row r="3294" spans="42:42">
      <c r="AP3294"/>
    </row>
    <row r="3295" spans="42:42">
      <c r="AP3295"/>
    </row>
    <row r="3296" spans="42:42">
      <c r="AP3296"/>
    </row>
    <row r="3297" spans="42:42">
      <c r="AP3297"/>
    </row>
    <row r="3298" spans="42:42">
      <c r="AP3298"/>
    </row>
    <row r="3299" spans="42:42">
      <c r="AP3299"/>
    </row>
    <row r="3300" spans="42:42">
      <c r="AP3300"/>
    </row>
    <row r="3301" spans="42:42">
      <c r="AP3301"/>
    </row>
    <row r="3302" spans="42:42">
      <c r="AP3302"/>
    </row>
    <row r="3303" spans="42:42">
      <c r="AP3303"/>
    </row>
    <row r="3304" spans="42:42">
      <c r="AP3304"/>
    </row>
    <row r="3305" spans="42:42">
      <c r="AP3305"/>
    </row>
    <row r="3306" spans="42:42">
      <c r="AP3306"/>
    </row>
    <row r="3307" spans="42:42">
      <c r="AP3307"/>
    </row>
    <row r="3308" spans="42:42">
      <c r="AP3308"/>
    </row>
    <row r="3309" spans="42:42">
      <c r="AP3309"/>
    </row>
    <row r="3310" spans="42:42">
      <c r="AP3310"/>
    </row>
    <row r="3311" spans="42:42">
      <c r="AP3311"/>
    </row>
    <row r="3312" spans="42:42">
      <c r="AP3312"/>
    </row>
    <row r="3313" spans="42:42">
      <c r="AP3313"/>
    </row>
    <row r="3314" spans="42:42">
      <c r="AP3314"/>
    </row>
    <row r="3315" spans="42:42">
      <c r="AP3315"/>
    </row>
    <row r="3316" spans="42:42">
      <c r="AP3316"/>
    </row>
    <row r="3317" spans="42:42">
      <c r="AP3317"/>
    </row>
    <row r="3318" spans="42:42">
      <c r="AP3318"/>
    </row>
    <row r="3319" spans="42:42">
      <c r="AP3319"/>
    </row>
    <row r="3320" spans="42:42">
      <c r="AP3320"/>
    </row>
    <row r="3321" spans="42:42">
      <c r="AP3321"/>
    </row>
    <row r="3322" spans="42:42">
      <c r="AP3322"/>
    </row>
    <row r="3323" spans="42:42">
      <c r="AP3323"/>
    </row>
    <row r="3324" spans="42:42">
      <c r="AP3324"/>
    </row>
    <row r="3325" spans="42:42">
      <c r="AP3325"/>
    </row>
    <row r="3326" spans="42:42">
      <c r="AP3326"/>
    </row>
    <row r="3327" spans="42:42">
      <c r="AP3327"/>
    </row>
    <row r="3328" spans="42:42">
      <c r="AP3328"/>
    </row>
    <row r="3329" spans="42:42">
      <c r="AP3329"/>
    </row>
    <row r="3330" spans="42:42">
      <c r="AP3330"/>
    </row>
    <row r="3331" spans="42:42">
      <c r="AP3331"/>
    </row>
    <row r="3332" spans="42:42">
      <c r="AP3332"/>
    </row>
    <row r="3333" spans="42:42">
      <c r="AP3333"/>
    </row>
    <row r="3334" spans="42:42">
      <c r="AP3334"/>
    </row>
    <row r="3335" spans="42:42">
      <c r="AP3335"/>
    </row>
    <row r="3336" spans="42:42">
      <c r="AP3336"/>
    </row>
    <row r="3337" spans="42:42">
      <c r="AP3337"/>
    </row>
    <row r="3338" spans="42:42">
      <c r="AP3338"/>
    </row>
    <row r="3339" spans="42:42">
      <c r="AP3339"/>
    </row>
    <row r="3340" spans="42:42">
      <c r="AP3340"/>
    </row>
    <row r="3341" spans="42:42">
      <c r="AP3341"/>
    </row>
    <row r="3342" spans="42:42">
      <c r="AP3342"/>
    </row>
    <row r="3343" spans="42:42">
      <c r="AP3343"/>
    </row>
    <row r="3344" spans="42:42">
      <c r="AP3344"/>
    </row>
    <row r="3345" spans="42:42">
      <c r="AP3345"/>
    </row>
    <row r="3346" spans="42:42">
      <c r="AP3346"/>
    </row>
    <row r="3347" spans="42:42">
      <c r="AP3347"/>
    </row>
    <row r="3348" spans="42:42">
      <c r="AP3348"/>
    </row>
    <row r="3349" spans="42:42">
      <c r="AP3349"/>
    </row>
    <row r="3350" spans="42:42">
      <c r="AP3350"/>
    </row>
    <row r="3351" spans="42:42">
      <c r="AP3351"/>
    </row>
    <row r="3352" spans="42:42">
      <c r="AP3352"/>
    </row>
    <row r="3353" spans="42:42">
      <c r="AP3353"/>
    </row>
    <row r="3354" spans="42:42">
      <c r="AP3354"/>
    </row>
    <row r="3355" spans="42:42">
      <c r="AP3355"/>
    </row>
    <row r="3356" spans="42:42">
      <c r="AP3356"/>
    </row>
    <row r="3357" spans="42:42">
      <c r="AP3357"/>
    </row>
    <row r="3358" spans="42:42">
      <c r="AP3358"/>
    </row>
    <row r="3359" spans="42:42">
      <c r="AP3359"/>
    </row>
    <row r="3360" spans="42:42">
      <c r="AP3360"/>
    </row>
    <row r="3361" spans="42:42">
      <c r="AP3361"/>
    </row>
    <row r="3362" spans="42:42">
      <c r="AP3362"/>
    </row>
    <row r="3363" spans="42:42">
      <c r="AP3363"/>
    </row>
    <row r="3364" spans="42:42">
      <c r="AP3364"/>
    </row>
    <row r="3365" spans="42:42">
      <c r="AP3365"/>
    </row>
    <row r="3366" spans="42:42">
      <c r="AP3366"/>
    </row>
    <row r="3367" spans="42:42">
      <c r="AP3367"/>
    </row>
    <row r="3368" spans="42:42">
      <c r="AP3368"/>
    </row>
    <row r="3369" spans="42:42">
      <c r="AP3369"/>
    </row>
    <row r="3370" spans="42:42">
      <c r="AP3370"/>
    </row>
    <row r="3371" spans="42:42">
      <c r="AP3371"/>
    </row>
    <row r="3372" spans="42:42">
      <c r="AP3372"/>
    </row>
    <row r="3373" spans="42:42">
      <c r="AP3373"/>
    </row>
    <row r="3374" spans="42:42">
      <c r="AP3374"/>
    </row>
    <row r="3375" spans="42:42">
      <c r="AP3375"/>
    </row>
    <row r="3376" spans="42:42">
      <c r="AP3376"/>
    </row>
    <row r="3377" spans="42:42">
      <c r="AP3377"/>
    </row>
    <row r="3378" spans="42:42">
      <c r="AP3378"/>
    </row>
    <row r="3379" spans="42:42">
      <c r="AP3379"/>
    </row>
    <row r="3380" spans="42:42">
      <c r="AP3380"/>
    </row>
    <row r="3381" spans="42:42">
      <c r="AP3381"/>
    </row>
    <row r="3382" spans="42:42">
      <c r="AP3382"/>
    </row>
    <row r="3383" spans="42:42">
      <c r="AP3383"/>
    </row>
    <row r="3384" spans="42:42">
      <c r="AP3384"/>
    </row>
    <row r="3385" spans="42:42">
      <c r="AP3385"/>
    </row>
    <row r="3386" spans="42:42">
      <c r="AP3386"/>
    </row>
    <row r="3387" spans="42:42">
      <c r="AP3387"/>
    </row>
    <row r="3388" spans="42:42">
      <c r="AP3388"/>
    </row>
    <row r="3389" spans="42:42">
      <c r="AP3389"/>
    </row>
    <row r="3390" spans="42:42">
      <c r="AP3390"/>
    </row>
    <row r="3391" spans="42:42">
      <c r="AP3391"/>
    </row>
    <row r="3392" spans="42:42">
      <c r="AP3392"/>
    </row>
    <row r="3393" spans="42:42">
      <c r="AP3393"/>
    </row>
    <row r="3394" spans="42:42">
      <c r="AP3394"/>
    </row>
    <row r="3395" spans="42:42">
      <c r="AP3395"/>
    </row>
    <row r="3396" spans="42:42">
      <c r="AP3396"/>
    </row>
    <row r="3397" spans="42:42">
      <c r="AP3397"/>
    </row>
    <row r="3398" spans="42:42">
      <c r="AP3398"/>
    </row>
    <row r="3399" spans="42:42">
      <c r="AP3399"/>
    </row>
    <row r="3400" spans="42:42">
      <c r="AP3400"/>
    </row>
    <row r="3401" spans="42:42">
      <c r="AP3401"/>
    </row>
    <row r="3402" spans="42:42">
      <c r="AP3402"/>
    </row>
    <row r="3403" spans="42:42">
      <c r="AP3403"/>
    </row>
    <row r="3404" spans="42:42">
      <c r="AP3404"/>
    </row>
    <row r="3405" spans="42:42">
      <c r="AP3405"/>
    </row>
    <row r="3406" spans="42:42">
      <c r="AP3406"/>
    </row>
    <row r="3407" spans="42:42">
      <c r="AP3407"/>
    </row>
    <row r="3408" spans="42:42">
      <c r="AP3408"/>
    </row>
    <row r="3409" spans="42:42">
      <c r="AP3409"/>
    </row>
    <row r="3410" spans="42:42">
      <c r="AP3410"/>
    </row>
    <row r="3411" spans="42:42">
      <c r="AP3411"/>
    </row>
    <row r="3412" spans="42:42">
      <c r="AP3412"/>
    </row>
    <row r="3413" spans="42:42">
      <c r="AP3413"/>
    </row>
    <row r="3414" spans="42:42">
      <c r="AP3414"/>
    </row>
    <row r="3415" spans="42:42">
      <c r="AP3415"/>
    </row>
    <row r="3416" spans="42:42">
      <c r="AP3416"/>
    </row>
    <row r="3417" spans="42:42">
      <c r="AP3417"/>
    </row>
    <row r="3418" spans="42:42">
      <c r="AP3418"/>
    </row>
    <row r="3419" spans="42:42">
      <c r="AP3419"/>
    </row>
    <row r="3420" spans="42:42">
      <c r="AP3420"/>
    </row>
    <row r="3421" spans="42:42">
      <c r="AP3421"/>
    </row>
    <row r="3422" spans="42:42">
      <c r="AP3422"/>
    </row>
    <row r="3423" spans="42:42">
      <c r="AP3423"/>
    </row>
    <row r="3424" spans="42:42">
      <c r="AP3424"/>
    </row>
    <row r="3425" spans="42:42">
      <c r="AP3425"/>
    </row>
    <row r="3426" spans="42:42">
      <c r="AP3426"/>
    </row>
    <row r="3427" spans="42:42">
      <c r="AP3427"/>
    </row>
    <row r="3428" spans="42:42">
      <c r="AP3428"/>
    </row>
    <row r="3429" spans="42:42">
      <c r="AP3429"/>
    </row>
    <row r="3430" spans="42:42">
      <c r="AP3430"/>
    </row>
    <row r="3431" spans="42:42">
      <c r="AP3431"/>
    </row>
    <row r="3432" spans="42:42">
      <c r="AP3432"/>
    </row>
    <row r="3433" spans="42:42">
      <c r="AP3433"/>
    </row>
    <row r="3434" spans="42:42">
      <c r="AP3434"/>
    </row>
    <row r="3435" spans="42:42">
      <c r="AP3435"/>
    </row>
    <row r="3436" spans="42:42">
      <c r="AP3436"/>
    </row>
    <row r="3437" spans="42:42">
      <c r="AP3437"/>
    </row>
    <row r="3438" spans="42:42">
      <c r="AP3438"/>
    </row>
    <row r="3439" spans="42:42">
      <c r="AP3439"/>
    </row>
    <row r="3440" spans="42:42">
      <c r="AP3440"/>
    </row>
    <row r="3441" spans="42:42">
      <c r="AP3441"/>
    </row>
    <row r="3442" spans="42:42">
      <c r="AP3442"/>
    </row>
    <row r="3443" spans="42:42">
      <c r="AP3443"/>
    </row>
    <row r="3444" spans="42:42">
      <c r="AP3444"/>
    </row>
    <row r="3445" spans="42:42">
      <c r="AP3445"/>
    </row>
    <row r="3446" spans="42:42">
      <c r="AP3446"/>
    </row>
    <row r="3447" spans="42:42">
      <c r="AP3447"/>
    </row>
    <row r="3448" spans="42:42">
      <c r="AP3448"/>
    </row>
    <row r="3449" spans="42:42">
      <c r="AP3449"/>
    </row>
    <row r="3450" spans="42:42">
      <c r="AP3450"/>
    </row>
    <row r="3451" spans="42:42">
      <c r="AP3451"/>
    </row>
    <row r="3452" spans="42:42">
      <c r="AP3452"/>
    </row>
    <row r="3453" spans="42:42">
      <c r="AP3453"/>
    </row>
    <row r="3454" spans="42:42">
      <c r="AP3454"/>
    </row>
    <row r="3455" spans="42:42">
      <c r="AP3455"/>
    </row>
    <row r="3456" spans="42:42">
      <c r="AP3456"/>
    </row>
    <row r="3457" spans="42:42">
      <c r="AP3457"/>
    </row>
    <row r="3458" spans="42:42">
      <c r="AP3458"/>
    </row>
    <row r="3459" spans="42:42">
      <c r="AP3459"/>
    </row>
    <row r="3460" spans="42:42">
      <c r="AP3460"/>
    </row>
    <row r="3461" spans="42:42">
      <c r="AP3461"/>
    </row>
    <row r="3462" spans="42:42">
      <c r="AP3462"/>
    </row>
    <row r="3463" spans="42:42">
      <c r="AP3463"/>
    </row>
    <row r="3464" spans="42:42">
      <c r="AP3464"/>
    </row>
    <row r="3465" spans="42:42">
      <c r="AP3465"/>
    </row>
    <row r="3466" spans="42:42">
      <c r="AP3466"/>
    </row>
    <row r="3467" spans="42:42">
      <c r="AP3467"/>
    </row>
    <row r="3468" spans="42:42">
      <c r="AP3468"/>
    </row>
    <row r="3469" spans="42:42">
      <c r="AP3469"/>
    </row>
    <row r="3470" spans="42:42">
      <c r="AP3470"/>
    </row>
    <row r="3471" spans="42:42">
      <c r="AP3471"/>
    </row>
    <row r="3472" spans="42:42">
      <c r="AP3472"/>
    </row>
    <row r="3473" spans="42:42">
      <c r="AP3473"/>
    </row>
    <row r="3474" spans="42:42">
      <c r="AP3474"/>
    </row>
    <row r="3475" spans="42:42">
      <c r="AP3475"/>
    </row>
    <row r="3476" spans="42:42">
      <c r="AP3476"/>
    </row>
    <row r="3477" spans="42:42">
      <c r="AP3477"/>
    </row>
    <row r="3478" spans="42:42">
      <c r="AP3478"/>
    </row>
    <row r="3479" spans="42:42">
      <c r="AP3479"/>
    </row>
    <row r="3480" spans="42:42">
      <c r="AP3480"/>
    </row>
    <row r="3481" spans="42:42">
      <c r="AP3481"/>
    </row>
    <row r="3482" spans="42:42">
      <c r="AP3482"/>
    </row>
    <row r="3483" spans="42:42">
      <c r="AP3483"/>
    </row>
    <row r="3484" spans="42:42">
      <c r="AP3484"/>
    </row>
    <row r="3485" spans="42:42">
      <c r="AP3485"/>
    </row>
    <row r="3486" spans="42:42">
      <c r="AP3486"/>
    </row>
    <row r="3487" spans="42:42">
      <c r="AP3487"/>
    </row>
    <row r="3488" spans="42:42">
      <c r="AP3488"/>
    </row>
    <row r="3489" spans="42:42">
      <c r="AP3489"/>
    </row>
    <row r="3490" spans="42:42">
      <c r="AP3490"/>
    </row>
    <row r="3491" spans="42:42">
      <c r="AP3491"/>
    </row>
    <row r="3492" spans="42:42">
      <c r="AP3492"/>
    </row>
    <row r="3493" spans="42:42">
      <c r="AP3493"/>
    </row>
    <row r="3494" spans="42:42">
      <c r="AP3494"/>
    </row>
    <row r="3495" spans="42:42">
      <c r="AP3495"/>
    </row>
    <row r="3496" spans="42:42">
      <c r="AP3496"/>
    </row>
    <row r="3497" spans="42:42">
      <c r="AP3497"/>
    </row>
    <row r="3498" spans="42:42">
      <c r="AP3498"/>
    </row>
    <row r="3499" spans="42:42">
      <c r="AP3499"/>
    </row>
    <row r="3500" spans="42:42">
      <c r="AP3500"/>
    </row>
    <row r="3501" spans="42:42">
      <c r="AP3501"/>
    </row>
    <row r="3502" spans="42:42">
      <c r="AP3502"/>
    </row>
    <row r="3503" spans="42:42">
      <c r="AP3503"/>
    </row>
    <row r="3504" spans="42:42">
      <c r="AP3504"/>
    </row>
    <row r="3505" spans="42:42">
      <c r="AP3505"/>
    </row>
    <row r="3506" spans="42:42">
      <c r="AP3506"/>
    </row>
    <row r="3507" spans="42:42">
      <c r="AP3507"/>
    </row>
    <row r="3508" spans="42:42">
      <c r="AP3508"/>
    </row>
    <row r="3509" spans="42:42">
      <c r="AP3509"/>
    </row>
    <row r="3510" spans="42:42">
      <c r="AP3510"/>
    </row>
    <row r="3511" spans="42:42">
      <c r="AP3511"/>
    </row>
    <row r="3512" spans="42:42">
      <c r="AP3512"/>
    </row>
    <row r="3513" spans="42:42">
      <c r="AP3513"/>
    </row>
    <row r="3514" spans="42:42">
      <c r="AP3514"/>
    </row>
    <row r="3515" spans="42:42">
      <c r="AP3515"/>
    </row>
    <row r="3516" spans="42:42">
      <c r="AP3516"/>
    </row>
    <row r="3517" spans="42:42">
      <c r="AP3517"/>
    </row>
    <row r="3518" spans="42:42">
      <c r="AP3518"/>
    </row>
    <row r="3519" spans="42:42">
      <c r="AP3519"/>
    </row>
    <row r="3520" spans="42:42">
      <c r="AP3520"/>
    </row>
    <row r="3521" spans="42:42">
      <c r="AP3521"/>
    </row>
    <row r="3522" spans="42:42">
      <c r="AP3522"/>
    </row>
    <row r="3523" spans="42:42">
      <c r="AP3523"/>
    </row>
    <row r="3524" spans="42:42">
      <c r="AP3524"/>
    </row>
    <row r="3525" spans="42:42">
      <c r="AP3525"/>
    </row>
    <row r="3526" spans="42:42">
      <c r="AP3526"/>
    </row>
    <row r="3527" spans="42:42">
      <c r="AP3527"/>
    </row>
    <row r="3528" spans="42:42">
      <c r="AP3528"/>
    </row>
    <row r="3529" spans="42:42">
      <c r="AP3529"/>
    </row>
    <row r="3530" spans="42:42">
      <c r="AP3530"/>
    </row>
    <row r="3531" spans="42:42">
      <c r="AP3531"/>
    </row>
    <row r="3532" spans="42:42">
      <c r="AP3532"/>
    </row>
    <row r="3533" spans="42:42">
      <c r="AP3533"/>
    </row>
    <row r="3534" spans="42:42">
      <c r="AP3534"/>
    </row>
    <row r="3535" spans="42:42">
      <c r="AP3535"/>
    </row>
    <row r="3536" spans="42:42">
      <c r="AP3536"/>
    </row>
    <row r="3537" spans="42:42">
      <c r="AP3537"/>
    </row>
    <row r="3538" spans="42:42">
      <c r="AP3538"/>
    </row>
    <row r="3539" spans="42:42">
      <c r="AP3539"/>
    </row>
    <row r="3540" spans="42:42">
      <c r="AP3540"/>
    </row>
    <row r="3541" spans="42:42">
      <c r="AP3541"/>
    </row>
    <row r="3542" spans="42:42">
      <c r="AP3542"/>
    </row>
    <row r="3543" spans="42:42">
      <c r="AP3543"/>
    </row>
    <row r="3544" spans="42:42">
      <c r="AP3544"/>
    </row>
    <row r="3545" spans="42:42">
      <c r="AP3545"/>
    </row>
    <row r="3546" spans="42:42">
      <c r="AP3546"/>
    </row>
    <row r="3547" spans="42:42">
      <c r="AP3547"/>
    </row>
    <row r="3548" spans="42:42">
      <c r="AP3548"/>
    </row>
    <row r="3549" spans="42:42">
      <c r="AP3549"/>
    </row>
    <row r="3550" spans="42:42">
      <c r="AP3550"/>
    </row>
    <row r="3551" spans="42:42">
      <c r="AP3551"/>
    </row>
    <row r="3552" spans="42:42">
      <c r="AP3552"/>
    </row>
    <row r="3553" spans="42:42">
      <c r="AP3553"/>
    </row>
    <row r="3554" spans="42:42">
      <c r="AP3554"/>
    </row>
    <row r="3555" spans="42:42">
      <c r="AP3555"/>
    </row>
    <row r="3556" spans="42:42">
      <c r="AP3556"/>
    </row>
    <row r="3557" spans="42:42">
      <c r="AP3557"/>
    </row>
    <row r="3558" spans="42:42">
      <c r="AP3558"/>
    </row>
    <row r="3559" spans="42:42">
      <c r="AP3559"/>
    </row>
    <row r="3560" spans="42:42">
      <c r="AP3560"/>
    </row>
    <row r="3561" spans="42:42">
      <c r="AP3561"/>
    </row>
    <row r="3562" spans="42:42">
      <c r="AP3562"/>
    </row>
    <row r="3563" spans="42:42">
      <c r="AP3563"/>
    </row>
    <row r="3564" spans="42:42">
      <c r="AP3564"/>
    </row>
    <row r="3565" spans="42:42">
      <c r="AP3565"/>
    </row>
    <row r="3566" spans="42:42">
      <c r="AP3566"/>
    </row>
    <row r="3567" spans="42:42">
      <c r="AP3567"/>
    </row>
    <row r="3568" spans="42:42">
      <c r="AP3568"/>
    </row>
    <row r="3569" spans="42:42">
      <c r="AP3569"/>
    </row>
    <row r="3570" spans="42:42">
      <c r="AP3570"/>
    </row>
    <row r="3571" spans="42:42">
      <c r="AP3571"/>
    </row>
    <row r="3572" spans="42:42">
      <c r="AP3572"/>
    </row>
    <row r="3573" spans="42:42">
      <c r="AP3573"/>
    </row>
    <row r="3574" spans="42:42">
      <c r="AP3574"/>
    </row>
    <row r="3575" spans="42:42">
      <c r="AP3575"/>
    </row>
    <row r="3576" spans="42:42">
      <c r="AP3576"/>
    </row>
    <row r="3577" spans="42:42">
      <c r="AP3577"/>
    </row>
    <row r="3578" spans="42:42">
      <c r="AP3578"/>
    </row>
    <row r="3579" spans="42:42">
      <c r="AP3579"/>
    </row>
    <row r="3580" spans="42:42">
      <c r="AP3580"/>
    </row>
    <row r="3581" spans="42:42">
      <c r="AP3581"/>
    </row>
    <row r="3582" spans="42:42">
      <c r="AP3582"/>
    </row>
    <row r="3583" spans="42:42">
      <c r="AP3583"/>
    </row>
    <row r="3584" spans="42:42">
      <c r="AP3584"/>
    </row>
    <row r="3585" spans="42:42">
      <c r="AP3585"/>
    </row>
    <row r="3586" spans="42:42">
      <c r="AP3586"/>
    </row>
    <row r="3587" spans="42:42">
      <c r="AP3587"/>
    </row>
    <row r="3588" spans="42:42">
      <c r="AP3588"/>
    </row>
    <row r="3589" spans="42:42">
      <c r="AP3589"/>
    </row>
    <row r="3590" spans="42:42">
      <c r="AP3590"/>
    </row>
    <row r="3591" spans="42:42">
      <c r="AP3591"/>
    </row>
    <row r="3592" spans="42:42">
      <c r="AP3592"/>
    </row>
    <row r="3593" spans="42:42">
      <c r="AP3593"/>
    </row>
    <row r="3594" spans="42:42">
      <c r="AP3594"/>
    </row>
    <row r="3595" spans="42:42">
      <c r="AP3595"/>
    </row>
    <row r="3596" spans="42:42">
      <c r="AP3596"/>
    </row>
    <row r="3597" spans="42:42">
      <c r="AP3597"/>
    </row>
    <row r="3598" spans="42:42">
      <c r="AP3598"/>
    </row>
    <row r="3599" spans="42:42">
      <c r="AP3599"/>
    </row>
    <row r="3600" spans="42:42">
      <c r="AP3600"/>
    </row>
    <row r="3601" spans="42:42">
      <c r="AP3601"/>
    </row>
    <row r="3602" spans="42:42">
      <c r="AP3602"/>
    </row>
    <row r="3603" spans="42:42">
      <c r="AP3603"/>
    </row>
    <row r="3604" spans="42:42">
      <c r="AP3604"/>
    </row>
    <row r="3605" spans="42:42">
      <c r="AP3605"/>
    </row>
    <row r="3606" spans="42:42">
      <c r="AP3606"/>
    </row>
    <row r="3607" spans="42:42">
      <c r="AP3607"/>
    </row>
    <row r="3608" spans="42:42">
      <c r="AP3608"/>
    </row>
    <row r="3609" spans="42:42">
      <c r="AP3609"/>
    </row>
    <row r="3610" spans="42:42">
      <c r="AP3610"/>
    </row>
    <row r="3611" spans="42:42">
      <c r="AP3611"/>
    </row>
    <row r="3612" spans="42:42">
      <c r="AP3612"/>
    </row>
    <row r="3613" spans="42:42">
      <c r="AP3613"/>
    </row>
    <row r="3614" spans="42:42">
      <c r="AP3614"/>
    </row>
    <row r="3615" spans="42:42">
      <c r="AP3615"/>
    </row>
    <row r="3616" spans="42:42">
      <c r="AP3616"/>
    </row>
    <row r="3617" spans="42:42">
      <c r="AP3617"/>
    </row>
    <row r="3618" spans="42:42">
      <c r="AP3618"/>
    </row>
    <row r="3619" spans="42:42">
      <c r="AP3619"/>
    </row>
    <row r="3620" spans="42:42">
      <c r="AP3620"/>
    </row>
    <row r="3621" spans="42:42">
      <c r="AP3621"/>
    </row>
    <row r="3622" spans="42:42">
      <c r="AP3622"/>
    </row>
    <row r="3623" spans="42:42">
      <c r="AP3623"/>
    </row>
    <row r="3624" spans="42:42">
      <c r="AP3624"/>
    </row>
    <row r="3625" spans="42:42">
      <c r="AP3625"/>
    </row>
    <row r="3626" spans="42:42">
      <c r="AP3626"/>
    </row>
    <row r="3627" spans="42:42">
      <c r="AP3627"/>
    </row>
    <row r="3628" spans="42:42">
      <c r="AP3628"/>
    </row>
    <row r="3629" spans="42:42">
      <c r="AP3629"/>
    </row>
    <row r="3630" spans="42:42">
      <c r="AP3630"/>
    </row>
    <row r="3631" spans="42:42">
      <c r="AP3631"/>
    </row>
    <row r="3632" spans="42:42">
      <c r="AP3632"/>
    </row>
    <row r="3633" spans="42:42">
      <c r="AP3633"/>
    </row>
    <row r="3634" spans="42:42">
      <c r="AP3634"/>
    </row>
    <row r="3635" spans="42:42">
      <c r="AP3635"/>
    </row>
    <row r="3636" spans="42:42">
      <c r="AP3636"/>
    </row>
    <row r="3637" spans="42:42">
      <c r="AP3637"/>
    </row>
    <row r="3638" spans="42:42">
      <c r="AP3638"/>
    </row>
    <row r="3639" spans="42:42">
      <c r="AP3639"/>
    </row>
    <row r="3640" spans="42:42">
      <c r="AP3640"/>
    </row>
    <row r="3641" spans="42:42">
      <c r="AP3641"/>
    </row>
    <row r="3642" spans="42:42">
      <c r="AP3642"/>
    </row>
    <row r="3643" spans="42:42">
      <c r="AP3643"/>
    </row>
    <row r="3644" spans="42:42">
      <c r="AP3644"/>
    </row>
    <row r="3645" spans="42:42">
      <c r="AP3645"/>
    </row>
    <row r="3646" spans="42:42">
      <c r="AP3646"/>
    </row>
    <row r="3647" spans="42:42">
      <c r="AP3647"/>
    </row>
    <row r="3648" spans="42:42">
      <c r="AP3648"/>
    </row>
    <row r="3649" spans="42:42">
      <c r="AP3649"/>
    </row>
    <row r="3650" spans="42:42">
      <c r="AP3650"/>
    </row>
    <row r="3651" spans="42:42">
      <c r="AP3651"/>
    </row>
    <row r="3652" spans="42:42">
      <c r="AP3652"/>
    </row>
    <row r="3653" spans="42:42">
      <c r="AP3653"/>
    </row>
    <row r="3654" spans="42:42">
      <c r="AP3654"/>
    </row>
    <row r="3655" spans="42:42">
      <c r="AP3655"/>
    </row>
    <row r="3656" spans="42:42">
      <c r="AP3656"/>
    </row>
    <row r="3657" spans="42:42">
      <c r="AP3657"/>
    </row>
    <row r="3658" spans="42:42">
      <c r="AP3658"/>
    </row>
    <row r="3659" spans="42:42">
      <c r="AP3659"/>
    </row>
    <row r="3660" spans="42:42">
      <c r="AP3660"/>
    </row>
    <row r="3661" spans="42:42">
      <c r="AP3661"/>
    </row>
    <row r="3662" spans="42:42">
      <c r="AP3662"/>
    </row>
    <row r="3663" spans="42:42">
      <c r="AP3663"/>
    </row>
    <row r="3664" spans="42:42">
      <c r="AP3664"/>
    </row>
    <row r="3665" spans="42:42">
      <c r="AP3665"/>
    </row>
    <row r="3666" spans="42:42">
      <c r="AP3666"/>
    </row>
    <row r="3667" spans="42:42">
      <c r="AP3667"/>
    </row>
    <row r="3668" spans="42:42">
      <c r="AP3668"/>
    </row>
    <row r="3669" spans="42:42">
      <c r="AP3669"/>
    </row>
    <row r="3670" spans="42:42">
      <c r="AP3670"/>
    </row>
    <row r="3671" spans="42:42">
      <c r="AP3671"/>
    </row>
    <row r="3672" spans="42:42">
      <c r="AP3672"/>
    </row>
    <row r="3673" spans="42:42">
      <c r="AP3673"/>
    </row>
    <row r="3674" spans="42:42">
      <c r="AP3674"/>
    </row>
    <row r="3675" spans="42:42">
      <c r="AP3675"/>
    </row>
    <row r="3676" spans="42:42">
      <c r="AP3676"/>
    </row>
    <row r="3677" spans="42:42">
      <c r="AP3677"/>
    </row>
    <row r="3678" spans="42:42">
      <c r="AP3678"/>
    </row>
    <row r="3679" spans="42:42">
      <c r="AP3679"/>
    </row>
    <row r="3680" spans="42:42">
      <c r="AP3680"/>
    </row>
    <row r="3681" spans="42:42">
      <c r="AP3681"/>
    </row>
    <row r="3682" spans="42:42">
      <c r="AP3682"/>
    </row>
    <row r="3683" spans="42:42">
      <c r="AP3683"/>
    </row>
    <row r="3684" spans="42:42">
      <c r="AP3684"/>
    </row>
    <row r="3685" spans="42:42">
      <c r="AP3685"/>
    </row>
    <row r="3686" spans="42:42">
      <c r="AP3686"/>
    </row>
    <row r="3687" spans="42:42">
      <c r="AP3687"/>
    </row>
    <row r="3688" spans="42:42">
      <c r="AP3688"/>
    </row>
    <row r="3689" spans="42:42">
      <c r="AP3689"/>
    </row>
    <row r="3690" spans="42:42">
      <c r="AP3690"/>
    </row>
    <row r="3691" spans="42:42">
      <c r="AP3691"/>
    </row>
    <row r="3692" spans="42:42">
      <c r="AP3692"/>
    </row>
    <row r="3693" spans="42:42">
      <c r="AP3693"/>
    </row>
    <row r="3694" spans="42:42">
      <c r="AP3694"/>
    </row>
    <row r="3695" spans="42:42">
      <c r="AP3695"/>
    </row>
    <row r="3696" spans="42:42">
      <c r="AP3696"/>
    </row>
    <row r="3697" spans="42:42">
      <c r="AP3697"/>
    </row>
    <row r="3698" spans="42:42">
      <c r="AP3698"/>
    </row>
    <row r="3699" spans="42:42">
      <c r="AP3699"/>
    </row>
    <row r="3700" spans="42:42">
      <c r="AP3700"/>
    </row>
    <row r="3701" spans="42:42">
      <c r="AP3701"/>
    </row>
    <row r="3702" spans="42:42">
      <c r="AP3702"/>
    </row>
    <row r="3703" spans="42:42">
      <c r="AP3703"/>
    </row>
    <row r="3704" spans="42:42">
      <c r="AP3704"/>
    </row>
    <row r="3705" spans="42:42">
      <c r="AP3705"/>
    </row>
    <row r="3706" spans="42:42">
      <c r="AP3706"/>
    </row>
    <row r="3707" spans="42:42">
      <c r="AP3707"/>
    </row>
    <row r="3708" spans="42:42">
      <c r="AP3708"/>
    </row>
    <row r="3709" spans="42:42">
      <c r="AP3709"/>
    </row>
    <row r="3710" spans="42:42">
      <c r="AP3710"/>
    </row>
    <row r="3711" spans="42:42">
      <c r="AP3711"/>
    </row>
    <row r="3712" spans="42:42">
      <c r="AP3712"/>
    </row>
    <row r="3713" spans="42:42">
      <c r="AP3713"/>
    </row>
    <row r="3714" spans="42:42">
      <c r="AP3714"/>
    </row>
    <row r="3715" spans="42:42">
      <c r="AP3715"/>
    </row>
    <row r="3716" spans="42:42">
      <c r="AP3716"/>
    </row>
    <row r="3717" spans="42:42">
      <c r="AP3717"/>
    </row>
    <row r="3718" spans="42:42">
      <c r="AP3718"/>
    </row>
    <row r="3719" spans="42:42">
      <c r="AP3719"/>
    </row>
    <row r="3720" spans="42:42">
      <c r="AP3720"/>
    </row>
    <row r="3721" spans="42:42">
      <c r="AP3721"/>
    </row>
    <row r="3722" spans="42:42">
      <c r="AP3722"/>
    </row>
    <row r="3723" spans="42:42">
      <c r="AP3723"/>
    </row>
    <row r="3724" spans="42:42">
      <c r="AP3724"/>
    </row>
    <row r="3725" spans="42:42">
      <c r="AP3725"/>
    </row>
    <row r="3726" spans="42:42">
      <c r="AP3726"/>
    </row>
    <row r="3727" spans="42:42">
      <c r="AP3727"/>
    </row>
    <row r="3728" spans="42:42">
      <c r="AP3728"/>
    </row>
    <row r="3729" spans="42:42">
      <c r="AP3729"/>
    </row>
    <row r="3730" spans="42:42">
      <c r="AP3730"/>
    </row>
    <row r="3731" spans="42:42">
      <c r="AP3731"/>
    </row>
    <row r="3732" spans="42:42">
      <c r="AP3732"/>
    </row>
    <row r="3733" spans="42:42">
      <c r="AP3733"/>
    </row>
    <row r="3734" spans="42:42">
      <c r="AP3734"/>
    </row>
    <row r="3735" spans="42:42">
      <c r="AP3735"/>
    </row>
    <row r="3736" spans="42:42">
      <c r="AP3736"/>
    </row>
    <row r="3737" spans="42:42">
      <c r="AP3737"/>
    </row>
    <row r="3738" spans="42:42">
      <c r="AP3738"/>
    </row>
    <row r="3739" spans="42:42">
      <c r="AP3739"/>
    </row>
    <row r="3740" spans="42:42">
      <c r="AP3740"/>
    </row>
    <row r="3741" spans="42:42">
      <c r="AP3741"/>
    </row>
    <row r="3742" spans="42:42">
      <c r="AP3742"/>
    </row>
    <row r="3743" spans="42:42">
      <c r="AP3743"/>
    </row>
    <row r="3744" spans="42:42">
      <c r="AP3744"/>
    </row>
    <row r="3745" spans="42:42">
      <c r="AP3745"/>
    </row>
    <row r="3746" spans="42:42">
      <c r="AP3746"/>
    </row>
    <row r="3747" spans="42:42">
      <c r="AP3747"/>
    </row>
    <row r="3748" spans="42:42">
      <c r="AP3748"/>
    </row>
    <row r="3749" spans="42:42">
      <c r="AP3749"/>
    </row>
    <row r="3750" spans="42:42">
      <c r="AP3750"/>
    </row>
    <row r="3751" spans="42:42">
      <c r="AP3751"/>
    </row>
    <row r="3752" spans="42:42">
      <c r="AP3752"/>
    </row>
    <row r="3753" spans="42:42">
      <c r="AP3753"/>
    </row>
    <row r="3754" spans="42:42">
      <c r="AP3754"/>
    </row>
    <row r="3755" spans="42:42">
      <c r="AP3755"/>
    </row>
    <row r="3756" spans="42:42">
      <c r="AP3756"/>
    </row>
    <row r="3757" spans="42:42">
      <c r="AP3757"/>
    </row>
    <row r="3758" spans="42:42">
      <c r="AP3758"/>
    </row>
    <row r="3759" spans="42:42">
      <c r="AP3759"/>
    </row>
    <row r="3760" spans="42:42">
      <c r="AP3760"/>
    </row>
    <row r="3761" spans="42:42">
      <c r="AP3761"/>
    </row>
    <row r="3762" spans="42:42">
      <c r="AP3762"/>
    </row>
    <row r="3763" spans="42:42">
      <c r="AP3763"/>
    </row>
    <row r="3764" spans="42:42">
      <c r="AP3764"/>
    </row>
    <row r="3765" spans="42:42">
      <c r="AP3765"/>
    </row>
    <row r="3766" spans="42:42">
      <c r="AP3766"/>
    </row>
    <row r="3767" spans="42:42">
      <c r="AP3767"/>
    </row>
    <row r="3768" spans="42:42">
      <c r="AP3768"/>
    </row>
    <row r="3769" spans="42:42">
      <c r="AP3769"/>
    </row>
    <row r="3770" spans="42:42">
      <c r="AP3770"/>
    </row>
    <row r="3771" spans="42:42">
      <c r="AP3771"/>
    </row>
    <row r="3772" spans="42:42">
      <c r="AP3772"/>
    </row>
    <row r="3773" spans="42:42">
      <c r="AP3773"/>
    </row>
    <row r="3774" spans="42:42">
      <c r="AP3774"/>
    </row>
    <row r="3775" spans="42:42">
      <c r="AP3775"/>
    </row>
    <row r="3776" spans="42:42">
      <c r="AP3776"/>
    </row>
    <row r="3777" spans="42:42">
      <c r="AP3777"/>
    </row>
    <row r="3778" spans="42:42">
      <c r="AP3778"/>
    </row>
    <row r="3779" spans="42:42">
      <c r="AP3779"/>
    </row>
    <row r="3780" spans="42:42">
      <c r="AP3780"/>
    </row>
    <row r="3781" spans="42:42">
      <c r="AP3781"/>
    </row>
    <row r="3782" spans="42:42">
      <c r="AP3782"/>
    </row>
    <row r="3783" spans="42:42">
      <c r="AP3783"/>
    </row>
    <row r="3784" spans="42:42">
      <c r="AP3784"/>
    </row>
    <row r="3785" spans="42:42">
      <c r="AP3785"/>
    </row>
    <row r="3786" spans="42:42">
      <c r="AP3786"/>
    </row>
    <row r="3787" spans="42:42">
      <c r="AP3787"/>
    </row>
    <row r="3788" spans="42:42">
      <c r="AP3788"/>
    </row>
    <row r="3789" spans="42:42">
      <c r="AP3789"/>
    </row>
    <row r="3790" spans="42:42">
      <c r="AP3790"/>
    </row>
    <row r="3791" spans="42:42">
      <c r="AP3791"/>
    </row>
    <row r="3792" spans="42:42">
      <c r="AP3792"/>
    </row>
    <row r="3793" spans="42:42">
      <c r="AP3793"/>
    </row>
    <row r="3794" spans="42:42">
      <c r="AP3794"/>
    </row>
    <row r="3795" spans="42:42">
      <c r="AP3795"/>
    </row>
    <row r="3796" spans="42:42">
      <c r="AP3796"/>
    </row>
    <row r="3797" spans="42:42">
      <c r="AP3797"/>
    </row>
    <row r="3798" spans="42:42">
      <c r="AP3798"/>
    </row>
    <row r="3799" spans="42:42">
      <c r="AP3799"/>
    </row>
    <row r="3800" spans="42:42">
      <c r="AP3800"/>
    </row>
    <row r="3801" spans="42:42">
      <c r="AP3801"/>
    </row>
    <row r="3802" spans="42:42">
      <c r="AP3802"/>
    </row>
    <row r="3803" spans="42:42">
      <c r="AP3803"/>
    </row>
    <row r="3804" spans="42:42">
      <c r="AP3804"/>
    </row>
    <row r="3805" spans="42:42">
      <c r="AP3805"/>
    </row>
    <row r="3806" spans="42:42">
      <c r="AP3806"/>
    </row>
    <row r="3807" spans="42:42">
      <c r="AP3807"/>
    </row>
    <row r="3808" spans="42:42">
      <c r="AP3808"/>
    </row>
    <row r="3809" spans="42:42">
      <c r="AP3809"/>
    </row>
    <row r="3810" spans="42:42">
      <c r="AP3810"/>
    </row>
    <row r="3811" spans="42:42">
      <c r="AP3811"/>
    </row>
    <row r="3812" spans="42:42">
      <c r="AP3812"/>
    </row>
    <row r="3813" spans="42:42">
      <c r="AP3813"/>
    </row>
    <row r="3814" spans="42:42">
      <c r="AP3814"/>
    </row>
    <row r="3815" spans="42:42">
      <c r="AP3815"/>
    </row>
    <row r="3816" spans="42:42">
      <c r="AP3816"/>
    </row>
    <row r="3817" spans="42:42">
      <c r="AP3817"/>
    </row>
    <row r="3818" spans="42:42">
      <c r="AP3818"/>
    </row>
    <row r="3819" spans="42:42">
      <c r="AP3819"/>
    </row>
    <row r="3820" spans="42:42">
      <c r="AP3820"/>
    </row>
    <row r="3821" spans="42:42">
      <c r="AP3821"/>
    </row>
    <row r="3822" spans="42:42">
      <c r="AP3822"/>
    </row>
    <row r="3823" spans="42:42">
      <c r="AP3823"/>
    </row>
    <row r="3824" spans="42:42">
      <c r="AP3824"/>
    </row>
    <row r="3825" spans="42:42">
      <c r="AP3825"/>
    </row>
    <row r="3826" spans="42:42">
      <c r="AP3826"/>
    </row>
    <row r="3827" spans="42:42">
      <c r="AP3827"/>
    </row>
    <row r="3828" spans="42:42">
      <c r="AP3828"/>
    </row>
    <row r="3829" spans="42:42">
      <c r="AP3829"/>
    </row>
    <row r="3830" spans="42:42">
      <c r="AP3830"/>
    </row>
    <row r="3831" spans="42:42">
      <c r="AP3831"/>
    </row>
    <row r="3832" spans="42:42">
      <c r="AP3832"/>
    </row>
    <row r="3833" spans="42:42">
      <c r="AP3833"/>
    </row>
    <row r="3834" spans="42:42">
      <c r="AP3834"/>
    </row>
    <row r="3835" spans="42:42">
      <c r="AP3835"/>
    </row>
    <row r="3836" spans="42:42">
      <c r="AP3836"/>
    </row>
    <row r="3837" spans="42:42">
      <c r="AP3837"/>
    </row>
    <row r="3838" spans="42:42">
      <c r="AP3838"/>
    </row>
    <row r="3839" spans="42:42">
      <c r="AP3839"/>
    </row>
    <row r="3840" spans="42:42">
      <c r="AP3840"/>
    </row>
    <row r="3841" spans="42:42">
      <c r="AP3841"/>
    </row>
    <row r="3842" spans="42:42">
      <c r="AP3842"/>
    </row>
    <row r="3843" spans="42:42">
      <c r="AP3843"/>
    </row>
    <row r="3844" spans="42:42">
      <c r="AP3844"/>
    </row>
    <row r="3845" spans="42:42">
      <c r="AP3845"/>
    </row>
    <row r="3846" spans="42:42">
      <c r="AP3846"/>
    </row>
    <row r="3847" spans="42:42">
      <c r="AP3847"/>
    </row>
    <row r="3848" spans="42:42">
      <c r="AP3848"/>
    </row>
    <row r="3849" spans="42:42">
      <c r="AP3849"/>
    </row>
    <row r="3850" spans="42:42">
      <c r="AP3850"/>
    </row>
    <row r="3851" spans="42:42">
      <c r="AP3851"/>
    </row>
    <row r="3852" spans="42:42">
      <c r="AP3852"/>
    </row>
    <row r="3853" spans="42:42">
      <c r="AP3853"/>
    </row>
    <row r="3854" spans="42:42">
      <c r="AP3854"/>
    </row>
    <row r="3855" spans="42:42">
      <c r="AP3855"/>
    </row>
    <row r="3856" spans="42:42">
      <c r="AP3856"/>
    </row>
    <row r="3857" spans="42:42">
      <c r="AP3857"/>
    </row>
    <row r="3858" spans="42:42">
      <c r="AP3858"/>
    </row>
    <row r="3859" spans="42:42">
      <c r="AP3859"/>
    </row>
    <row r="3860" spans="42:42">
      <c r="AP3860"/>
    </row>
    <row r="3861" spans="42:42">
      <c r="AP3861"/>
    </row>
    <row r="3862" spans="42:42">
      <c r="AP3862"/>
    </row>
    <row r="3863" spans="42:42">
      <c r="AP3863"/>
    </row>
    <row r="3864" spans="42:42">
      <c r="AP3864"/>
    </row>
    <row r="3865" spans="42:42">
      <c r="AP3865"/>
    </row>
    <row r="3866" spans="42:42">
      <c r="AP3866"/>
    </row>
    <row r="3867" spans="42:42">
      <c r="AP3867"/>
    </row>
    <row r="3868" spans="42:42">
      <c r="AP3868"/>
    </row>
    <row r="3869" spans="42:42">
      <c r="AP3869"/>
    </row>
    <row r="3870" spans="42:42">
      <c r="AP3870"/>
    </row>
    <row r="3871" spans="42:42">
      <c r="AP3871"/>
    </row>
    <row r="3872" spans="42:42">
      <c r="AP3872"/>
    </row>
    <row r="3873" spans="42:42">
      <c r="AP3873"/>
    </row>
    <row r="3874" spans="42:42">
      <c r="AP3874"/>
    </row>
    <row r="3875" spans="42:42">
      <c r="AP3875"/>
    </row>
    <row r="3876" spans="42:42">
      <c r="AP3876"/>
    </row>
    <row r="3877" spans="42:42">
      <c r="AP3877"/>
    </row>
    <row r="3878" spans="42:42">
      <c r="AP3878"/>
    </row>
    <row r="3879" spans="42:42">
      <c r="AP3879"/>
    </row>
    <row r="3880" spans="42:42">
      <c r="AP3880"/>
    </row>
    <row r="3881" spans="42:42">
      <c r="AP3881"/>
    </row>
    <row r="3882" spans="42:42">
      <c r="AP3882"/>
    </row>
    <row r="3883" spans="42:42">
      <c r="AP3883"/>
    </row>
    <row r="3884" spans="42:42">
      <c r="AP3884"/>
    </row>
    <row r="3885" spans="42:42">
      <c r="AP3885"/>
    </row>
    <row r="3886" spans="42:42">
      <c r="AP3886"/>
    </row>
    <row r="3887" spans="42:42">
      <c r="AP3887"/>
    </row>
    <row r="3888" spans="42:42">
      <c r="AP3888"/>
    </row>
    <row r="3889" spans="42:42">
      <c r="AP3889"/>
    </row>
    <row r="3890" spans="42:42">
      <c r="AP3890"/>
    </row>
    <row r="3891" spans="42:42">
      <c r="AP3891"/>
    </row>
    <row r="3892" spans="42:42">
      <c r="AP3892"/>
    </row>
    <row r="3893" spans="42:42">
      <c r="AP3893"/>
    </row>
    <row r="3894" spans="42:42">
      <c r="AP3894"/>
    </row>
    <row r="3895" spans="42:42">
      <c r="AP3895"/>
    </row>
    <row r="3896" spans="42:42">
      <c r="AP3896"/>
    </row>
    <row r="3897" spans="42:42">
      <c r="AP3897"/>
    </row>
    <row r="3898" spans="42:42">
      <c r="AP3898"/>
    </row>
    <row r="3899" spans="42:42">
      <c r="AP3899"/>
    </row>
    <row r="3900" spans="42:42">
      <c r="AP3900"/>
    </row>
    <row r="3901" spans="42:42">
      <c r="AP3901"/>
    </row>
    <row r="3902" spans="42:42">
      <c r="AP3902"/>
    </row>
    <row r="3903" spans="42:42">
      <c r="AP3903"/>
    </row>
    <row r="3904" spans="42:42">
      <c r="AP3904"/>
    </row>
    <row r="3905" spans="42:42">
      <c r="AP3905"/>
    </row>
    <row r="3906" spans="42:42">
      <c r="AP3906"/>
    </row>
    <row r="3907" spans="42:42">
      <c r="AP3907"/>
    </row>
    <row r="3908" spans="42:42">
      <c r="AP3908"/>
    </row>
    <row r="3909" spans="42:42">
      <c r="AP3909"/>
    </row>
    <row r="3910" spans="42:42">
      <c r="AP3910"/>
    </row>
    <row r="3911" spans="42:42">
      <c r="AP3911"/>
    </row>
    <row r="3912" spans="42:42">
      <c r="AP3912"/>
    </row>
    <row r="3913" spans="42:42">
      <c r="AP3913"/>
    </row>
    <row r="3914" spans="42:42">
      <c r="AP3914"/>
    </row>
    <row r="3915" spans="42:42">
      <c r="AP3915"/>
    </row>
    <row r="3916" spans="42:42">
      <c r="AP3916"/>
    </row>
    <row r="3917" spans="42:42">
      <c r="AP3917"/>
    </row>
    <row r="3918" spans="42:42">
      <c r="AP3918"/>
    </row>
    <row r="3919" spans="42:42">
      <c r="AP3919"/>
    </row>
    <row r="3920" spans="42:42">
      <c r="AP3920"/>
    </row>
    <row r="3921" spans="42:42">
      <c r="AP3921"/>
    </row>
    <row r="3922" spans="42:42">
      <c r="AP3922"/>
    </row>
    <row r="3923" spans="42:42">
      <c r="AP3923"/>
    </row>
    <row r="3924" spans="42:42">
      <c r="AP3924"/>
    </row>
    <row r="3925" spans="42:42">
      <c r="AP3925"/>
    </row>
    <row r="3926" spans="42:42">
      <c r="AP3926"/>
    </row>
    <row r="3927" spans="42:42">
      <c r="AP3927"/>
    </row>
    <row r="3928" spans="42:42">
      <c r="AP3928"/>
    </row>
    <row r="3929" spans="42:42">
      <c r="AP3929"/>
    </row>
    <row r="3930" spans="42:42">
      <c r="AP3930"/>
    </row>
    <row r="3931" spans="42:42">
      <c r="AP3931"/>
    </row>
    <row r="3932" spans="42:42">
      <c r="AP3932"/>
    </row>
    <row r="3933" spans="42:42">
      <c r="AP3933"/>
    </row>
    <row r="3934" spans="42:42">
      <c r="AP3934"/>
    </row>
    <row r="3935" spans="42:42">
      <c r="AP3935"/>
    </row>
    <row r="3936" spans="42:42">
      <c r="AP3936"/>
    </row>
    <row r="3937" spans="42:42">
      <c r="AP3937"/>
    </row>
    <row r="3938" spans="42:42">
      <c r="AP3938"/>
    </row>
    <row r="3939" spans="42:42">
      <c r="AP3939"/>
    </row>
    <row r="3940" spans="42:42">
      <c r="AP3940"/>
    </row>
    <row r="3941" spans="42:42">
      <c r="AP3941"/>
    </row>
    <row r="3942" spans="42:42">
      <c r="AP3942"/>
    </row>
    <row r="3943" spans="42:42">
      <c r="AP3943"/>
    </row>
    <row r="3944" spans="42:42">
      <c r="AP3944"/>
    </row>
    <row r="3945" spans="42:42">
      <c r="AP3945"/>
    </row>
    <row r="3946" spans="42:42">
      <c r="AP3946"/>
    </row>
    <row r="3947" spans="42:42">
      <c r="AP3947"/>
    </row>
    <row r="3948" spans="42:42">
      <c r="AP3948"/>
    </row>
    <row r="3949" spans="42:42">
      <c r="AP3949"/>
    </row>
    <row r="3950" spans="42:42">
      <c r="AP3950"/>
    </row>
    <row r="3951" spans="42:42">
      <c r="AP3951"/>
    </row>
    <row r="3952" spans="42:42">
      <c r="AP3952"/>
    </row>
    <row r="3953" spans="42:42">
      <c r="AP3953"/>
    </row>
    <row r="3954" spans="42:42">
      <c r="AP3954"/>
    </row>
    <row r="3955" spans="42:42">
      <c r="AP3955"/>
    </row>
    <row r="3956" spans="42:42">
      <c r="AP3956"/>
    </row>
    <row r="3957" spans="42:42">
      <c r="AP3957"/>
    </row>
    <row r="3958" spans="42:42">
      <c r="AP3958"/>
    </row>
    <row r="3959" spans="42:42">
      <c r="AP3959"/>
    </row>
    <row r="3960" spans="42:42">
      <c r="AP3960"/>
    </row>
    <row r="3961" spans="42:42">
      <c r="AP3961"/>
    </row>
    <row r="3962" spans="42:42">
      <c r="AP3962"/>
    </row>
    <row r="3963" spans="42:42">
      <c r="AP3963"/>
    </row>
    <row r="3964" spans="42:42">
      <c r="AP3964"/>
    </row>
    <row r="3965" spans="42:42">
      <c r="AP3965"/>
    </row>
    <row r="3966" spans="42:42">
      <c r="AP3966"/>
    </row>
    <row r="3967" spans="42:42">
      <c r="AP3967"/>
    </row>
    <row r="3968" spans="42:42">
      <c r="AP3968"/>
    </row>
    <row r="3969" spans="42:42">
      <c r="AP3969"/>
    </row>
    <row r="3970" spans="42:42">
      <c r="AP3970"/>
    </row>
    <row r="3971" spans="42:42">
      <c r="AP3971"/>
    </row>
    <row r="3972" spans="42:42">
      <c r="AP3972"/>
    </row>
    <row r="3973" spans="42:42">
      <c r="AP3973"/>
    </row>
    <row r="3974" spans="42:42">
      <c r="AP3974"/>
    </row>
    <row r="3975" spans="42:42">
      <c r="AP3975"/>
    </row>
    <row r="3976" spans="42:42">
      <c r="AP3976"/>
    </row>
    <row r="3977" spans="42:42">
      <c r="AP3977"/>
    </row>
    <row r="3978" spans="42:42">
      <c r="AP3978"/>
    </row>
    <row r="3979" spans="42:42">
      <c r="AP3979"/>
    </row>
    <row r="3980" spans="42:42">
      <c r="AP3980"/>
    </row>
    <row r="3981" spans="42:42">
      <c r="AP3981"/>
    </row>
    <row r="3982" spans="42:42">
      <c r="AP3982"/>
    </row>
    <row r="3983" spans="42:42">
      <c r="AP3983"/>
    </row>
    <row r="3984" spans="42:42">
      <c r="AP3984"/>
    </row>
    <row r="3985" spans="42:42">
      <c r="AP3985"/>
    </row>
    <row r="3986" spans="42:42">
      <c r="AP3986"/>
    </row>
    <row r="3987" spans="42:42">
      <c r="AP3987"/>
    </row>
    <row r="3988" spans="42:42">
      <c r="AP3988"/>
    </row>
    <row r="3989" spans="42:42">
      <c r="AP3989"/>
    </row>
    <row r="3990" spans="42:42">
      <c r="AP3990"/>
    </row>
    <row r="3991" spans="42:42">
      <c r="AP3991"/>
    </row>
    <row r="3992" spans="42:42">
      <c r="AP3992"/>
    </row>
    <row r="3993" spans="42:42">
      <c r="AP3993"/>
    </row>
    <row r="3994" spans="42:42">
      <c r="AP3994"/>
    </row>
    <row r="3995" spans="42:42">
      <c r="AP3995"/>
    </row>
    <row r="3996" spans="42:42">
      <c r="AP3996"/>
    </row>
    <row r="3997" spans="42:42">
      <c r="AP3997"/>
    </row>
    <row r="3998" spans="42:42">
      <c r="AP3998"/>
    </row>
    <row r="3999" spans="42:42">
      <c r="AP3999"/>
    </row>
    <row r="4000" spans="42:42">
      <c r="AP4000"/>
    </row>
    <row r="4001" spans="42:42">
      <c r="AP4001"/>
    </row>
    <row r="4002" spans="42:42">
      <c r="AP4002"/>
    </row>
    <row r="4003" spans="42:42">
      <c r="AP4003"/>
    </row>
    <row r="4004" spans="42:42">
      <c r="AP4004"/>
    </row>
    <row r="4005" spans="42:42">
      <c r="AP4005"/>
    </row>
    <row r="4006" spans="42:42">
      <c r="AP4006"/>
    </row>
    <row r="4007" spans="42:42">
      <c r="AP4007"/>
    </row>
    <row r="4008" spans="42:42">
      <c r="AP4008"/>
    </row>
    <row r="4009" spans="42:42">
      <c r="AP4009"/>
    </row>
    <row r="4010" spans="42:42">
      <c r="AP4010"/>
    </row>
    <row r="4011" spans="42:42">
      <c r="AP4011"/>
    </row>
    <row r="4012" spans="42:42">
      <c r="AP4012"/>
    </row>
    <row r="4013" spans="42:42">
      <c r="AP4013"/>
    </row>
    <row r="4014" spans="42:42">
      <c r="AP4014"/>
    </row>
    <row r="4015" spans="42:42">
      <c r="AP4015"/>
    </row>
    <row r="4016" spans="42:42">
      <c r="AP4016"/>
    </row>
    <row r="4017" spans="42:42">
      <c r="AP4017"/>
    </row>
    <row r="4018" spans="42:42">
      <c r="AP4018"/>
    </row>
    <row r="4019" spans="42:42">
      <c r="AP4019"/>
    </row>
    <row r="4020" spans="42:42">
      <c r="AP4020"/>
    </row>
    <row r="4021" spans="42:42">
      <c r="AP4021"/>
    </row>
    <row r="4022" spans="42:42">
      <c r="AP4022"/>
    </row>
    <row r="4023" spans="42:42">
      <c r="AP4023"/>
    </row>
    <row r="4024" spans="42:42">
      <c r="AP4024"/>
    </row>
    <row r="4025" spans="42:42">
      <c r="AP4025"/>
    </row>
    <row r="4026" spans="42:42">
      <c r="AP4026"/>
    </row>
    <row r="4027" spans="42:42">
      <c r="AP4027"/>
    </row>
    <row r="4028" spans="42:42">
      <c r="AP4028"/>
    </row>
    <row r="4029" spans="42:42">
      <c r="AP4029"/>
    </row>
    <row r="4030" spans="42:42">
      <c r="AP4030"/>
    </row>
    <row r="4031" spans="42:42">
      <c r="AP4031"/>
    </row>
    <row r="4032" spans="42:42">
      <c r="AP4032"/>
    </row>
    <row r="4033" spans="42:42">
      <c r="AP4033"/>
    </row>
    <row r="4034" spans="42:42">
      <c r="AP4034"/>
    </row>
    <row r="4035" spans="42:42">
      <c r="AP4035"/>
    </row>
    <row r="4036" spans="42:42">
      <c r="AP4036"/>
    </row>
    <row r="4037" spans="42:42">
      <c r="AP4037"/>
    </row>
    <row r="4038" spans="42:42">
      <c r="AP4038"/>
    </row>
    <row r="4039" spans="42:42">
      <c r="AP4039"/>
    </row>
    <row r="4040" spans="42:42">
      <c r="AP4040"/>
    </row>
    <row r="4041" spans="42:42">
      <c r="AP4041"/>
    </row>
    <row r="4042" spans="42:42">
      <c r="AP4042"/>
    </row>
    <row r="4043" spans="42:42">
      <c r="AP4043"/>
    </row>
    <row r="4044" spans="42:42">
      <c r="AP4044"/>
    </row>
    <row r="4045" spans="42:42">
      <c r="AP4045"/>
    </row>
    <row r="4046" spans="42:42">
      <c r="AP4046"/>
    </row>
    <row r="4047" spans="42:42">
      <c r="AP4047"/>
    </row>
    <row r="4048" spans="42:42">
      <c r="AP4048"/>
    </row>
    <row r="4049" spans="42:42">
      <c r="AP4049"/>
    </row>
    <row r="4050" spans="42:42">
      <c r="AP4050"/>
    </row>
    <row r="4051" spans="42:42">
      <c r="AP4051"/>
    </row>
    <row r="4052" spans="42:42">
      <c r="AP4052"/>
    </row>
    <row r="4053" spans="42:42">
      <c r="AP4053"/>
    </row>
    <row r="4054" spans="42:42">
      <c r="AP4054"/>
    </row>
    <row r="4055" spans="42:42">
      <c r="AP4055"/>
    </row>
    <row r="4056" spans="42:42">
      <c r="AP4056"/>
    </row>
    <row r="4057" spans="42:42">
      <c r="AP4057"/>
    </row>
    <row r="4058" spans="42:42">
      <c r="AP4058"/>
    </row>
    <row r="4059" spans="42:42">
      <c r="AP4059"/>
    </row>
    <row r="4060" spans="42:42">
      <c r="AP4060"/>
    </row>
    <row r="4061" spans="42:42">
      <c r="AP4061"/>
    </row>
    <row r="4062" spans="42:42">
      <c r="AP4062"/>
    </row>
    <row r="4063" spans="42:42">
      <c r="AP4063"/>
    </row>
    <row r="4064" spans="42:42">
      <c r="AP4064"/>
    </row>
    <row r="4065" spans="42:42">
      <c r="AP4065"/>
    </row>
    <row r="4066" spans="42:42">
      <c r="AP4066"/>
    </row>
    <row r="4067" spans="42:42">
      <c r="AP4067"/>
    </row>
    <row r="4068" spans="42:42">
      <c r="AP4068"/>
    </row>
    <row r="4069" spans="42:42">
      <c r="AP4069"/>
    </row>
    <row r="4070" spans="42:42">
      <c r="AP4070"/>
    </row>
    <row r="4071" spans="42:42">
      <c r="AP4071"/>
    </row>
    <row r="4072" spans="42:42">
      <c r="AP4072"/>
    </row>
    <row r="4073" spans="42:42">
      <c r="AP4073"/>
    </row>
    <row r="4074" spans="42:42">
      <c r="AP4074"/>
    </row>
    <row r="4075" spans="42:42">
      <c r="AP4075"/>
    </row>
    <row r="4076" spans="42:42">
      <c r="AP4076"/>
    </row>
    <row r="4077" spans="42:42">
      <c r="AP4077"/>
    </row>
    <row r="4078" spans="42:42">
      <c r="AP4078"/>
    </row>
    <row r="4079" spans="42:42">
      <c r="AP4079"/>
    </row>
    <row r="4080" spans="42:42">
      <c r="AP4080"/>
    </row>
    <row r="4081" spans="42:42">
      <c r="AP4081"/>
    </row>
    <row r="4082" spans="42:42">
      <c r="AP4082"/>
    </row>
    <row r="4083" spans="42:42">
      <c r="AP4083"/>
    </row>
    <row r="4084" spans="42:42">
      <c r="AP4084"/>
    </row>
    <row r="4085" spans="42:42">
      <c r="AP4085"/>
    </row>
    <row r="4086" spans="42:42">
      <c r="AP4086"/>
    </row>
    <row r="4087" spans="42:42">
      <c r="AP4087"/>
    </row>
    <row r="4088" spans="42:42">
      <c r="AP4088"/>
    </row>
    <row r="4089" spans="42:42">
      <c r="AP4089"/>
    </row>
    <row r="4090" spans="42:42">
      <c r="AP4090"/>
    </row>
    <row r="4091" spans="42:42">
      <c r="AP4091"/>
    </row>
    <row r="4092" spans="42:42">
      <c r="AP4092"/>
    </row>
    <row r="4093" spans="42:42">
      <c r="AP4093"/>
    </row>
    <row r="4094" spans="42:42">
      <c r="AP4094"/>
    </row>
    <row r="4095" spans="42:42">
      <c r="AP4095"/>
    </row>
    <row r="4096" spans="42:42">
      <c r="AP4096"/>
    </row>
    <row r="4097" spans="42:42">
      <c r="AP4097"/>
    </row>
    <row r="4098" spans="42:42">
      <c r="AP4098"/>
    </row>
    <row r="4099" spans="42:42">
      <c r="AP4099"/>
    </row>
    <row r="4100" spans="42:42">
      <c r="AP4100"/>
    </row>
    <row r="4101" spans="42:42">
      <c r="AP4101"/>
    </row>
    <row r="4102" spans="42:42">
      <c r="AP4102"/>
    </row>
    <row r="4103" spans="42:42">
      <c r="AP4103"/>
    </row>
    <row r="4104" spans="42:42">
      <c r="AP4104"/>
    </row>
    <row r="4105" spans="42:42">
      <c r="AP4105"/>
    </row>
    <row r="4106" spans="42:42">
      <c r="AP4106"/>
    </row>
    <row r="4107" spans="42:42">
      <c r="AP4107"/>
    </row>
    <row r="4108" spans="42:42">
      <c r="AP4108"/>
    </row>
    <row r="4109" spans="42:42">
      <c r="AP4109"/>
    </row>
    <row r="4110" spans="42:42">
      <c r="AP4110"/>
    </row>
    <row r="4111" spans="42:42">
      <c r="AP4111"/>
    </row>
    <row r="4112" spans="42:42">
      <c r="AP4112"/>
    </row>
    <row r="4113" spans="42:42">
      <c r="AP4113"/>
    </row>
    <row r="4114" spans="42:42">
      <c r="AP4114"/>
    </row>
    <row r="4115" spans="42:42">
      <c r="AP4115"/>
    </row>
    <row r="4116" spans="42:42">
      <c r="AP4116"/>
    </row>
    <row r="4117" spans="42:42">
      <c r="AP4117"/>
    </row>
    <row r="4118" spans="42:42">
      <c r="AP4118"/>
    </row>
    <row r="4119" spans="42:42">
      <c r="AP4119"/>
    </row>
    <row r="4120" spans="42:42">
      <c r="AP4120"/>
    </row>
    <row r="4121" spans="42:42">
      <c r="AP4121"/>
    </row>
    <row r="4122" spans="42:42">
      <c r="AP4122"/>
    </row>
    <row r="4123" spans="42:42">
      <c r="AP4123"/>
    </row>
    <row r="4124" spans="42:42">
      <c r="AP4124"/>
    </row>
    <row r="4125" spans="42:42">
      <c r="AP4125"/>
    </row>
    <row r="4126" spans="42:42">
      <c r="AP4126"/>
    </row>
    <row r="4127" spans="42:42">
      <c r="AP4127"/>
    </row>
    <row r="4128" spans="42:42">
      <c r="AP4128"/>
    </row>
    <row r="4129" spans="42:42">
      <c r="AP4129"/>
    </row>
    <row r="4130" spans="42:42">
      <c r="AP4130"/>
    </row>
    <row r="4131" spans="42:42">
      <c r="AP4131"/>
    </row>
    <row r="4132" spans="42:42">
      <c r="AP4132"/>
    </row>
    <row r="4133" spans="42:42">
      <c r="AP4133"/>
    </row>
    <row r="4134" spans="42:42">
      <c r="AP4134"/>
    </row>
    <row r="4135" spans="42:42">
      <c r="AP4135"/>
    </row>
    <row r="4136" spans="42:42">
      <c r="AP4136"/>
    </row>
    <row r="4137" spans="42:42">
      <c r="AP4137"/>
    </row>
    <row r="4138" spans="42:42">
      <c r="AP4138"/>
    </row>
    <row r="4139" spans="42:42">
      <c r="AP4139"/>
    </row>
    <row r="4140" spans="42:42">
      <c r="AP4140"/>
    </row>
    <row r="4141" spans="42:42">
      <c r="AP4141"/>
    </row>
    <row r="4142" spans="42:42">
      <c r="AP4142"/>
    </row>
    <row r="4143" spans="42:42">
      <c r="AP4143"/>
    </row>
    <row r="4144" spans="42:42">
      <c r="AP4144"/>
    </row>
    <row r="4145" spans="42:42">
      <c r="AP4145"/>
    </row>
    <row r="4146" spans="42:42">
      <c r="AP4146"/>
    </row>
    <row r="4147" spans="42:42">
      <c r="AP4147"/>
    </row>
    <row r="4148" spans="42:42">
      <c r="AP4148"/>
    </row>
    <row r="4149" spans="42:42">
      <c r="AP4149"/>
    </row>
    <row r="4150" spans="42:42">
      <c r="AP4150"/>
    </row>
    <row r="4151" spans="42:42">
      <c r="AP4151"/>
    </row>
    <row r="4152" spans="42:42">
      <c r="AP4152"/>
    </row>
    <row r="4153" spans="42:42">
      <c r="AP4153"/>
    </row>
    <row r="4154" spans="42:42">
      <c r="AP4154"/>
    </row>
    <row r="4155" spans="42:42">
      <c r="AP4155"/>
    </row>
    <row r="4156" spans="42:42">
      <c r="AP4156"/>
    </row>
    <row r="4157" spans="42:42">
      <c r="AP4157"/>
    </row>
    <row r="4158" spans="42:42">
      <c r="AP4158"/>
    </row>
    <row r="4159" spans="42:42">
      <c r="AP4159"/>
    </row>
    <row r="4160" spans="42:42">
      <c r="AP4160"/>
    </row>
    <row r="4161" spans="42:42">
      <c r="AP4161"/>
    </row>
    <row r="4162" spans="42:42">
      <c r="AP4162"/>
    </row>
    <row r="4163" spans="42:42">
      <c r="AP4163"/>
    </row>
    <row r="4164" spans="42:42">
      <c r="AP4164"/>
    </row>
    <row r="4165" spans="42:42">
      <c r="AP4165"/>
    </row>
    <row r="4166" spans="42:42">
      <c r="AP4166"/>
    </row>
    <row r="4167" spans="42:42">
      <c r="AP4167"/>
    </row>
    <row r="4168" spans="42:42">
      <c r="AP4168"/>
    </row>
    <row r="4169" spans="42:42">
      <c r="AP4169"/>
    </row>
    <row r="4170" spans="42:42">
      <c r="AP4170"/>
    </row>
    <row r="4171" spans="42:42">
      <c r="AP4171"/>
    </row>
    <row r="4172" spans="42:42">
      <c r="AP4172"/>
    </row>
    <row r="4173" spans="42:42">
      <c r="AP4173"/>
    </row>
    <row r="4174" spans="42:42">
      <c r="AP4174"/>
    </row>
    <row r="4175" spans="42:42">
      <c r="AP4175"/>
    </row>
    <row r="4176" spans="42:42">
      <c r="AP4176"/>
    </row>
    <row r="4177" spans="42:42">
      <c r="AP4177"/>
    </row>
    <row r="4178" spans="42:42">
      <c r="AP4178"/>
    </row>
    <row r="4179" spans="42:42">
      <c r="AP4179"/>
    </row>
    <row r="4180" spans="42:42">
      <c r="AP4180"/>
    </row>
    <row r="4181" spans="42:42">
      <c r="AP4181"/>
    </row>
    <row r="4182" spans="42:42">
      <c r="AP4182"/>
    </row>
    <row r="4183" spans="42:42">
      <c r="AP4183"/>
    </row>
    <row r="4184" spans="42:42">
      <c r="AP4184"/>
    </row>
    <row r="4185" spans="42:42">
      <c r="AP4185"/>
    </row>
    <row r="4186" spans="42:42">
      <c r="AP4186"/>
    </row>
    <row r="4187" spans="42:42">
      <c r="AP4187"/>
    </row>
    <row r="4188" spans="42:42">
      <c r="AP4188"/>
    </row>
    <row r="4189" spans="42:42">
      <c r="AP4189"/>
    </row>
    <row r="4190" spans="42:42">
      <c r="AP4190"/>
    </row>
    <row r="4191" spans="42:42">
      <c r="AP4191"/>
    </row>
    <row r="4192" spans="42:42">
      <c r="AP4192"/>
    </row>
    <row r="4193" spans="42:42">
      <c r="AP4193"/>
    </row>
    <row r="4194" spans="42:42">
      <c r="AP4194"/>
    </row>
    <row r="4195" spans="42:42">
      <c r="AP4195"/>
    </row>
    <row r="4196" spans="42:42">
      <c r="AP4196"/>
    </row>
    <row r="4197" spans="42:42">
      <c r="AP4197"/>
    </row>
    <row r="4198" spans="42:42">
      <c r="AP4198"/>
    </row>
    <row r="4199" spans="42:42">
      <c r="AP4199"/>
    </row>
    <row r="4200" spans="42:42">
      <c r="AP4200"/>
    </row>
    <row r="4201" spans="42:42">
      <c r="AP4201"/>
    </row>
    <row r="4202" spans="42:42">
      <c r="AP4202"/>
    </row>
    <row r="4203" spans="42:42">
      <c r="AP4203"/>
    </row>
    <row r="4204" spans="42:42">
      <c r="AP4204"/>
    </row>
    <row r="4205" spans="42:42">
      <c r="AP4205"/>
    </row>
    <row r="4206" spans="42:42">
      <c r="AP4206"/>
    </row>
    <row r="4207" spans="42:42">
      <c r="AP4207"/>
    </row>
    <row r="4208" spans="42:42">
      <c r="AP4208"/>
    </row>
    <row r="4209" spans="42:42">
      <c r="AP4209"/>
    </row>
    <row r="4210" spans="42:42">
      <c r="AP4210"/>
    </row>
    <row r="4211" spans="42:42">
      <c r="AP4211"/>
    </row>
    <row r="4212" spans="42:42">
      <c r="AP4212"/>
    </row>
    <row r="4213" spans="42:42">
      <c r="AP4213"/>
    </row>
    <row r="4214" spans="42:42">
      <c r="AP4214"/>
    </row>
    <row r="4215" spans="42:42">
      <c r="AP4215"/>
    </row>
    <row r="4216" spans="42:42">
      <c r="AP4216"/>
    </row>
    <row r="4217" spans="42:42">
      <c r="AP4217"/>
    </row>
    <row r="4218" spans="42:42">
      <c r="AP4218"/>
    </row>
    <row r="4219" spans="42:42">
      <c r="AP4219"/>
    </row>
    <row r="4220" spans="42:42">
      <c r="AP4220"/>
    </row>
    <row r="4221" spans="42:42">
      <c r="AP4221"/>
    </row>
    <row r="4222" spans="42:42">
      <c r="AP4222"/>
    </row>
    <row r="4223" spans="42:42">
      <c r="AP4223"/>
    </row>
    <row r="4224" spans="42:42">
      <c r="AP4224"/>
    </row>
    <row r="4225" spans="42:42">
      <c r="AP4225"/>
    </row>
    <row r="4226" spans="42:42">
      <c r="AP4226"/>
    </row>
    <row r="4227" spans="42:42">
      <c r="AP4227"/>
    </row>
    <row r="4228" spans="42:42">
      <c r="AP4228"/>
    </row>
    <row r="4229" spans="42:42">
      <c r="AP4229"/>
    </row>
    <row r="4230" spans="42:42">
      <c r="AP4230"/>
    </row>
    <row r="4231" spans="42:42">
      <c r="AP4231"/>
    </row>
    <row r="4232" spans="42:42">
      <c r="AP4232"/>
    </row>
    <row r="4233" spans="42:42">
      <c r="AP4233"/>
    </row>
    <row r="4234" spans="42:42">
      <c r="AP4234"/>
    </row>
    <row r="4235" spans="42:42">
      <c r="AP4235"/>
    </row>
    <row r="4236" spans="42:42">
      <c r="AP4236"/>
    </row>
    <row r="4237" spans="42:42">
      <c r="AP4237"/>
    </row>
    <row r="4238" spans="42:42">
      <c r="AP4238"/>
    </row>
    <row r="4239" spans="42:42">
      <c r="AP4239"/>
    </row>
    <row r="4240" spans="42:42">
      <c r="AP4240"/>
    </row>
    <row r="4241" spans="42:42">
      <c r="AP4241"/>
    </row>
    <row r="4242" spans="42:42">
      <c r="AP4242"/>
    </row>
    <row r="4243" spans="42:42">
      <c r="AP4243"/>
    </row>
    <row r="4244" spans="42:42">
      <c r="AP4244"/>
    </row>
    <row r="4245" spans="42:42">
      <c r="AP4245"/>
    </row>
    <row r="4246" spans="42:42">
      <c r="AP4246"/>
    </row>
    <row r="4247" spans="42:42">
      <c r="AP4247"/>
    </row>
    <row r="4248" spans="42:42">
      <c r="AP4248"/>
    </row>
    <row r="4249" spans="42:42">
      <c r="AP4249"/>
    </row>
    <row r="4250" spans="42:42">
      <c r="AP4250"/>
    </row>
    <row r="4251" spans="42:42">
      <c r="AP4251"/>
    </row>
    <row r="4252" spans="42:42">
      <c r="AP4252"/>
    </row>
    <row r="4253" spans="42:42">
      <c r="AP4253"/>
    </row>
    <row r="4254" spans="42:42">
      <c r="AP4254"/>
    </row>
    <row r="4255" spans="42:42">
      <c r="AP4255"/>
    </row>
    <row r="4256" spans="42:42">
      <c r="AP4256"/>
    </row>
    <row r="4257" spans="42:42">
      <c r="AP4257"/>
    </row>
    <row r="4258" spans="42:42">
      <c r="AP4258"/>
    </row>
    <row r="4259" spans="42:42">
      <c r="AP4259"/>
    </row>
    <row r="4260" spans="42:42">
      <c r="AP4260"/>
    </row>
    <row r="4261" spans="42:42">
      <c r="AP4261"/>
    </row>
    <row r="4262" spans="42:42">
      <c r="AP4262"/>
    </row>
    <row r="4263" spans="42:42">
      <c r="AP4263"/>
    </row>
    <row r="4264" spans="42:42">
      <c r="AP4264"/>
    </row>
    <row r="4265" spans="42:42">
      <c r="AP4265"/>
    </row>
    <row r="4266" spans="42:42">
      <c r="AP4266"/>
    </row>
    <row r="4267" spans="42:42">
      <c r="AP4267"/>
    </row>
    <row r="4268" spans="42:42">
      <c r="AP4268"/>
    </row>
    <row r="4269" spans="42:42">
      <c r="AP4269"/>
    </row>
    <row r="4270" spans="42:42">
      <c r="AP4270"/>
    </row>
    <row r="4271" spans="42:42">
      <c r="AP4271"/>
    </row>
    <row r="4272" spans="42:42">
      <c r="AP4272"/>
    </row>
    <row r="4273" spans="42:42">
      <c r="AP4273"/>
    </row>
    <row r="4274" spans="42:42">
      <c r="AP4274"/>
    </row>
    <row r="4275" spans="42:42">
      <c r="AP4275"/>
    </row>
    <row r="4276" spans="42:42">
      <c r="AP4276"/>
    </row>
    <row r="4277" spans="42:42">
      <c r="AP4277"/>
    </row>
    <row r="4278" spans="42:42">
      <c r="AP4278"/>
    </row>
    <row r="4279" spans="42:42">
      <c r="AP4279"/>
    </row>
    <row r="4280" spans="42:42">
      <c r="AP4280"/>
    </row>
    <row r="4281" spans="42:42">
      <c r="AP4281"/>
    </row>
    <row r="4282" spans="42:42">
      <c r="AP4282"/>
    </row>
    <row r="4283" spans="42:42">
      <c r="AP4283"/>
    </row>
    <row r="4284" spans="42:42">
      <c r="AP4284"/>
    </row>
    <row r="4285" spans="42:42">
      <c r="AP4285"/>
    </row>
    <row r="4286" spans="42:42">
      <c r="AP4286"/>
    </row>
    <row r="4287" spans="42:42">
      <c r="AP4287"/>
    </row>
    <row r="4288" spans="42:42">
      <c r="AP4288"/>
    </row>
    <row r="4289" spans="42:42">
      <c r="AP4289"/>
    </row>
    <row r="4290" spans="42:42">
      <c r="AP4290"/>
    </row>
    <row r="4291" spans="42:42">
      <c r="AP4291"/>
    </row>
    <row r="4292" spans="42:42">
      <c r="AP4292"/>
    </row>
    <row r="4293" spans="42:42">
      <c r="AP4293"/>
    </row>
    <row r="4294" spans="42:42">
      <c r="AP4294"/>
    </row>
    <row r="4295" spans="42:42">
      <c r="AP4295"/>
    </row>
    <row r="4296" spans="42:42">
      <c r="AP4296"/>
    </row>
    <row r="4297" spans="42:42">
      <c r="AP4297"/>
    </row>
    <row r="4298" spans="42:42">
      <c r="AP4298"/>
    </row>
    <row r="4299" spans="42:42">
      <c r="AP4299"/>
    </row>
    <row r="4300" spans="42:42">
      <c r="AP4300"/>
    </row>
    <row r="4301" spans="42:42">
      <c r="AP4301"/>
    </row>
    <row r="4302" spans="42:42">
      <c r="AP4302"/>
    </row>
    <row r="4303" spans="42:42">
      <c r="AP4303"/>
    </row>
    <row r="4304" spans="42:42">
      <c r="AP4304"/>
    </row>
    <row r="4305" spans="42:42">
      <c r="AP4305"/>
    </row>
    <row r="4306" spans="42:42">
      <c r="AP4306"/>
    </row>
    <row r="4307" spans="42:42">
      <c r="AP4307"/>
    </row>
    <row r="4308" spans="42:42">
      <c r="AP4308"/>
    </row>
    <row r="4309" spans="42:42">
      <c r="AP4309"/>
    </row>
    <row r="4310" spans="42:42">
      <c r="AP4310"/>
    </row>
    <row r="4311" spans="42:42">
      <c r="AP4311"/>
    </row>
    <row r="4312" spans="42:42">
      <c r="AP4312"/>
    </row>
    <row r="4313" spans="42:42">
      <c r="AP4313"/>
    </row>
    <row r="4314" spans="42:42">
      <c r="AP4314"/>
    </row>
    <row r="4315" spans="42:42">
      <c r="AP4315"/>
    </row>
    <row r="4316" spans="42:42">
      <c r="AP4316"/>
    </row>
    <row r="4317" spans="42:42">
      <c r="AP4317"/>
    </row>
    <row r="4318" spans="42:42">
      <c r="AP4318"/>
    </row>
    <row r="4319" spans="42:42">
      <c r="AP4319"/>
    </row>
    <row r="4320" spans="42:42">
      <c r="AP4320"/>
    </row>
    <row r="4321" spans="42:42">
      <c r="AP4321"/>
    </row>
    <row r="4322" spans="42:42">
      <c r="AP4322"/>
    </row>
    <row r="4323" spans="42:42">
      <c r="AP4323"/>
    </row>
    <row r="4324" spans="42:42">
      <c r="AP4324"/>
    </row>
    <row r="4325" spans="42:42">
      <c r="AP4325"/>
    </row>
    <row r="4326" spans="42:42">
      <c r="AP4326"/>
    </row>
    <row r="4327" spans="42:42">
      <c r="AP4327"/>
    </row>
    <row r="4328" spans="42:42">
      <c r="AP4328"/>
    </row>
    <row r="4329" spans="42:42">
      <c r="AP4329"/>
    </row>
    <row r="4330" spans="42:42">
      <c r="AP4330"/>
    </row>
    <row r="4331" spans="42:42">
      <c r="AP4331"/>
    </row>
    <row r="4332" spans="42:42">
      <c r="AP4332"/>
    </row>
    <row r="4333" spans="42:42">
      <c r="AP4333"/>
    </row>
    <row r="4334" spans="42:42">
      <c r="AP4334"/>
    </row>
    <row r="4335" spans="42:42">
      <c r="AP4335"/>
    </row>
    <row r="4336" spans="42:42">
      <c r="AP4336"/>
    </row>
    <row r="4337" spans="42:42">
      <c r="AP4337"/>
    </row>
    <row r="4338" spans="42:42">
      <c r="AP4338"/>
    </row>
    <row r="4339" spans="42:42">
      <c r="AP4339"/>
    </row>
    <row r="4340" spans="42:42">
      <c r="AP4340"/>
    </row>
    <row r="4341" spans="42:42">
      <c r="AP4341"/>
    </row>
    <row r="4342" spans="42:42">
      <c r="AP4342"/>
    </row>
    <row r="4343" spans="42:42">
      <c r="AP4343"/>
    </row>
    <row r="4344" spans="42:42">
      <c r="AP4344"/>
    </row>
    <row r="4345" spans="42:42">
      <c r="AP4345"/>
    </row>
    <row r="4346" spans="42:42">
      <c r="AP4346"/>
    </row>
    <row r="4347" spans="42:42">
      <c r="AP4347"/>
    </row>
    <row r="4348" spans="42:42">
      <c r="AP4348"/>
    </row>
    <row r="4349" spans="42:42">
      <c r="AP4349"/>
    </row>
    <row r="4350" spans="42:42">
      <c r="AP4350"/>
    </row>
    <row r="4351" spans="42:42">
      <c r="AP4351"/>
    </row>
    <row r="4352" spans="42:42">
      <c r="AP4352"/>
    </row>
    <row r="4353" spans="42:42">
      <c r="AP4353"/>
    </row>
    <row r="4354" spans="42:42">
      <c r="AP4354"/>
    </row>
    <row r="4355" spans="42:42">
      <c r="AP4355"/>
    </row>
    <row r="4356" spans="42:42">
      <c r="AP4356"/>
    </row>
    <row r="4357" spans="42:42">
      <c r="AP4357"/>
    </row>
    <row r="4358" spans="42:42">
      <c r="AP4358"/>
    </row>
    <row r="4359" spans="42:42">
      <c r="AP4359"/>
    </row>
    <row r="4360" spans="42:42">
      <c r="AP4360"/>
    </row>
    <row r="4361" spans="42:42">
      <c r="AP4361"/>
    </row>
    <row r="4362" spans="42:42">
      <c r="AP4362"/>
    </row>
    <row r="4363" spans="42:42">
      <c r="AP4363"/>
    </row>
    <row r="4364" spans="42:42">
      <c r="AP4364"/>
    </row>
    <row r="4365" spans="42:42">
      <c r="AP4365"/>
    </row>
    <row r="4366" spans="42:42">
      <c r="AP4366"/>
    </row>
    <row r="4367" spans="42:42">
      <c r="AP4367"/>
    </row>
    <row r="4368" spans="42:42">
      <c r="AP4368"/>
    </row>
    <row r="4369" spans="42:42">
      <c r="AP4369"/>
    </row>
    <row r="4370" spans="42:42">
      <c r="AP4370"/>
    </row>
    <row r="4371" spans="42:42">
      <c r="AP4371"/>
    </row>
    <row r="4372" spans="42:42">
      <c r="AP4372"/>
    </row>
    <row r="4373" spans="42:42">
      <c r="AP4373"/>
    </row>
    <row r="4374" spans="42:42">
      <c r="AP4374"/>
    </row>
    <row r="4375" spans="42:42">
      <c r="AP4375"/>
    </row>
    <row r="4376" spans="42:42">
      <c r="AP4376"/>
    </row>
    <row r="4377" spans="42:42">
      <c r="AP4377"/>
    </row>
    <row r="4378" spans="42:42">
      <c r="AP4378"/>
    </row>
    <row r="4379" spans="42:42">
      <c r="AP4379"/>
    </row>
    <row r="4380" spans="42:42">
      <c r="AP4380"/>
    </row>
    <row r="4381" spans="42:42">
      <c r="AP4381"/>
    </row>
    <row r="4382" spans="42:42">
      <c r="AP4382"/>
    </row>
    <row r="4383" spans="42:42">
      <c r="AP4383"/>
    </row>
    <row r="4384" spans="42:42">
      <c r="AP4384"/>
    </row>
    <row r="4385" spans="42:42">
      <c r="AP4385"/>
    </row>
    <row r="4386" spans="42:42">
      <c r="AP4386"/>
    </row>
    <row r="4387" spans="42:42">
      <c r="AP4387"/>
    </row>
    <row r="4388" spans="42:42">
      <c r="AP4388"/>
    </row>
    <row r="4389" spans="42:42">
      <c r="AP4389"/>
    </row>
    <row r="4390" spans="42:42">
      <c r="AP4390"/>
    </row>
    <row r="4391" spans="42:42">
      <c r="AP4391"/>
    </row>
    <row r="4392" spans="42:42">
      <c r="AP4392"/>
    </row>
    <row r="4393" spans="42:42">
      <c r="AP4393"/>
    </row>
    <row r="4394" spans="42:42">
      <c r="AP4394"/>
    </row>
    <row r="4395" spans="42:42">
      <c r="AP4395"/>
    </row>
    <row r="4396" spans="42:42">
      <c r="AP4396"/>
    </row>
    <row r="4397" spans="42:42">
      <c r="AP4397"/>
    </row>
    <row r="4398" spans="42:42">
      <c r="AP4398"/>
    </row>
    <row r="4399" spans="42:42">
      <c r="AP4399"/>
    </row>
    <row r="4400" spans="42:42">
      <c r="AP4400"/>
    </row>
    <row r="4401" spans="42:42">
      <c r="AP4401"/>
    </row>
    <row r="4402" spans="42:42">
      <c r="AP4402"/>
    </row>
    <row r="4403" spans="42:42">
      <c r="AP4403"/>
    </row>
    <row r="4404" spans="42:42">
      <c r="AP4404"/>
    </row>
    <row r="4405" spans="42:42">
      <c r="AP4405"/>
    </row>
    <row r="4406" spans="42:42">
      <c r="AP4406"/>
    </row>
    <row r="4407" spans="42:42">
      <c r="AP4407"/>
    </row>
    <row r="4408" spans="42:42">
      <c r="AP4408"/>
    </row>
    <row r="4409" spans="42:42">
      <c r="AP4409"/>
    </row>
    <row r="4410" spans="42:42">
      <c r="AP4410"/>
    </row>
    <row r="4411" spans="42:42">
      <c r="AP4411"/>
    </row>
    <row r="4412" spans="42:42">
      <c r="AP4412"/>
    </row>
    <row r="4413" spans="42:42">
      <c r="AP4413"/>
    </row>
    <row r="4414" spans="42:42">
      <c r="AP4414"/>
    </row>
    <row r="4415" spans="42:42">
      <c r="AP4415"/>
    </row>
    <row r="4416" spans="42:42">
      <c r="AP4416"/>
    </row>
    <row r="4417" spans="42:42">
      <c r="AP4417"/>
    </row>
    <row r="4418" spans="42:42">
      <c r="AP4418"/>
    </row>
    <row r="4419" spans="42:42">
      <c r="AP4419"/>
    </row>
    <row r="4420" spans="42:42">
      <c r="AP4420"/>
    </row>
    <row r="4421" spans="42:42">
      <c r="AP4421"/>
    </row>
    <row r="4422" spans="42:42">
      <c r="AP4422"/>
    </row>
    <row r="4423" spans="42:42">
      <c r="AP4423"/>
    </row>
    <row r="4424" spans="42:42">
      <c r="AP4424"/>
    </row>
    <row r="4425" spans="42:42">
      <c r="AP4425"/>
    </row>
    <row r="4426" spans="42:42">
      <c r="AP4426"/>
    </row>
    <row r="4427" spans="42:42">
      <c r="AP4427"/>
    </row>
    <row r="4428" spans="42:42">
      <c r="AP4428"/>
    </row>
    <row r="4429" spans="42:42">
      <c r="AP4429"/>
    </row>
    <row r="4430" spans="42:42">
      <c r="AP4430"/>
    </row>
    <row r="4431" spans="42:42">
      <c r="AP4431"/>
    </row>
    <row r="4432" spans="42:42">
      <c r="AP4432"/>
    </row>
    <row r="4433" spans="42:42">
      <c r="AP4433"/>
    </row>
    <row r="4434" spans="42:42">
      <c r="AP4434"/>
    </row>
    <row r="4435" spans="42:42">
      <c r="AP4435"/>
    </row>
    <row r="4436" spans="42:42">
      <c r="AP4436"/>
    </row>
    <row r="4437" spans="42:42">
      <c r="AP4437"/>
    </row>
    <row r="4438" spans="42:42">
      <c r="AP4438"/>
    </row>
    <row r="4439" spans="42:42">
      <c r="AP4439"/>
    </row>
    <row r="4440" spans="42:42">
      <c r="AP4440"/>
    </row>
    <row r="4441" spans="42:42">
      <c r="AP4441"/>
    </row>
    <row r="4442" spans="42:42">
      <c r="AP4442"/>
    </row>
    <row r="4443" spans="42:42">
      <c r="AP4443"/>
    </row>
    <row r="4444" spans="42:42">
      <c r="AP4444"/>
    </row>
    <row r="4445" spans="42:42">
      <c r="AP4445"/>
    </row>
    <row r="4446" spans="42:42">
      <c r="AP4446"/>
    </row>
    <row r="4447" spans="42:42">
      <c r="AP4447"/>
    </row>
    <row r="4448" spans="42:42">
      <c r="AP4448"/>
    </row>
    <row r="4449" spans="42:42">
      <c r="AP4449"/>
    </row>
    <row r="4450" spans="42:42">
      <c r="AP4450"/>
    </row>
    <row r="4451" spans="42:42">
      <c r="AP4451"/>
    </row>
    <row r="4452" spans="42:42">
      <c r="AP4452"/>
    </row>
    <row r="4453" spans="42:42">
      <c r="AP4453"/>
    </row>
    <row r="4454" spans="42:42">
      <c r="AP4454"/>
    </row>
    <row r="4455" spans="42:42">
      <c r="AP4455"/>
    </row>
    <row r="4456" spans="42:42">
      <c r="AP4456"/>
    </row>
    <row r="4457" spans="42:42">
      <c r="AP4457"/>
    </row>
    <row r="4458" spans="42:42">
      <c r="AP4458"/>
    </row>
    <row r="4459" spans="42:42">
      <c r="AP4459"/>
    </row>
    <row r="4460" spans="42:42">
      <c r="AP4460"/>
    </row>
    <row r="4461" spans="42:42">
      <c r="AP4461"/>
    </row>
    <row r="4462" spans="42:42">
      <c r="AP4462"/>
    </row>
    <row r="4463" spans="42:42">
      <c r="AP4463"/>
    </row>
    <row r="4464" spans="42:42">
      <c r="AP4464"/>
    </row>
    <row r="4465" spans="42:42">
      <c r="AP4465"/>
    </row>
    <row r="4466" spans="42:42">
      <c r="AP4466"/>
    </row>
    <row r="4467" spans="42:42">
      <c r="AP4467"/>
    </row>
    <row r="4468" spans="42:42">
      <c r="AP4468"/>
    </row>
    <row r="4469" spans="42:42">
      <c r="AP4469"/>
    </row>
    <row r="4470" spans="42:42">
      <c r="AP4470"/>
    </row>
    <row r="4471" spans="42:42">
      <c r="AP4471"/>
    </row>
    <row r="4472" spans="42:42">
      <c r="AP4472"/>
    </row>
    <row r="4473" spans="42:42">
      <c r="AP4473"/>
    </row>
    <row r="4474" spans="42:42">
      <c r="AP4474"/>
    </row>
    <row r="4475" spans="42:42">
      <c r="AP4475"/>
    </row>
    <row r="4476" spans="42:42">
      <c r="AP4476"/>
    </row>
    <row r="4477" spans="42:42">
      <c r="AP4477"/>
    </row>
    <row r="4478" spans="42:42">
      <c r="AP4478"/>
    </row>
    <row r="4479" spans="42:42">
      <c r="AP4479"/>
    </row>
    <row r="4480" spans="42:42">
      <c r="AP4480"/>
    </row>
    <row r="4481" spans="42:42">
      <c r="AP4481"/>
    </row>
    <row r="4482" spans="42:42">
      <c r="AP4482"/>
    </row>
    <row r="4483" spans="42:42">
      <c r="AP4483"/>
    </row>
    <row r="4484" spans="42:42">
      <c r="AP4484"/>
    </row>
    <row r="4485" spans="42:42">
      <c r="AP4485"/>
    </row>
    <row r="4486" spans="42:42">
      <c r="AP4486"/>
    </row>
    <row r="4487" spans="42:42">
      <c r="AP4487"/>
    </row>
    <row r="4488" spans="42:42">
      <c r="AP4488"/>
    </row>
    <row r="4489" spans="42:42">
      <c r="AP4489"/>
    </row>
    <row r="4490" spans="42:42">
      <c r="AP4490"/>
    </row>
    <row r="4491" spans="42:42">
      <c r="AP4491"/>
    </row>
    <row r="4492" spans="42:42">
      <c r="AP4492"/>
    </row>
    <row r="4493" spans="42:42">
      <c r="AP4493"/>
    </row>
    <row r="4494" spans="42:42">
      <c r="AP4494"/>
    </row>
    <row r="4495" spans="42:42">
      <c r="AP4495"/>
    </row>
    <row r="4496" spans="42:42">
      <c r="AP4496"/>
    </row>
    <row r="4497" spans="42:42">
      <c r="AP4497"/>
    </row>
    <row r="4498" spans="42:42">
      <c r="AP4498"/>
    </row>
    <row r="4499" spans="42:42">
      <c r="AP4499"/>
    </row>
    <row r="4500" spans="42:42">
      <c r="AP4500"/>
    </row>
    <row r="4501" spans="42:42">
      <c r="AP4501"/>
    </row>
    <row r="4502" spans="42:42">
      <c r="AP4502"/>
    </row>
    <row r="4503" spans="42:42">
      <c r="AP4503"/>
    </row>
    <row r="4504" spans="42:42">
      <c r="AP4504"/>
    </row>
    <row r="4505" spans="42:42">
      <c r="AP4505"/>
    </row>
    <row r="4506" spans="42:42">
      <c r="AP4506"/>
    </row>
    <row r="4507" spans="42:42">
      <c r="AP4507"/>
    </row>
    <row r="4508" spans="42:42">
      <c r="AP4508"/>
    </row>
    <row r="4509" spans="42:42">
      <c r="AP4509"/>
    </row>
    <row r="4510" spans="42:42">
      <c r="AP4510"/>
    </row>
    <row r="4511" spans="42:42">
      <c r="AP4511"/>
    </row>
    <row r="4512" spans="42:42">
      <c r="AP4512"/>
    </row>
    <row r="4513" spans="42:42">
      <c r="AP4513"/>
    </row>
    <row r="4514" spans="42:42">
      <c r="AP4514"/>
    </row>
    <row r="4515" spans="42:42">
      <c r="AP4515"/>
    </row>
    <row r="4516" spans="42:42">
      <c r="AP4516"/>
    </row>
    <row r="4517" spans="42:42">
      <c r="AP4517"/>
    </row>
    <row r="4518" spans="42:42">
      <c r="AP4518"/>
    </row>
    <row r="4519" spans="42:42">
      <c r="AP4519"/>
    </row>
    <row r="4520" spans="42:42">
      <c r="AP4520"/>
    </row>
    <row r="4521" spans="42:42">
      <c r="AP4521"/>
    </row>
    <row r="4522" spans="42:42">
      <c r="AP4522"/>
    </row>
    <row r="4523" spans="42:42">
      <c r="AP4523"/>
    </row>
    <row r="4524" spans="42:42">
      <c r="AP4524"/>
    </row>
    <row r="4525" spans="42:42">
      <c r="AP4525"/>
    </row>
    <row r="4526" spans="42:42">
      <c r="AP4526"/>
    </row>
    <row r="4527" spans="42:42">
      <c r="AP4527"/>
    </row>
    <row r="4528" spans="42:42">
      <c r="AP4528"/>
    </row>
    <row r="4529" spans="42:42">
      <c r="AP4529"/>
    </row>
    <row r="4530" spans="42:42">
      <c r="AP4530"/>
    </row>
    <row r="4531" spans="42:42">
      <c r="AP4531"/>
    </row>
    <row r="4532" spans="42:42">
      <c r="AP4532"/>
    </row>
    <row r="4533" spans="42:42">
      <c r="AP4533"/>
    </row>
    <row r="4534" spans="42:42">
      <c r="AP4534"/>
    </row>
    <row r="4535" spans="42:42">
      <c r="AP4535"/>
    </row>
    <row r="4536" spans="42:42">
      <c r="AP4536"/>
    </row>
    <row r="4537" spans="42:42">
      <c r="AP4537"/>
    </row>
    <row r="4538" spans="42:42">
      <c r="AP4538"/>
    </row>
    <row r="4539" spans="42:42">
      <c r="AP4539"/>
    </row>
    <row r="4540" spans="42:42">
      <c r="AP4540"/>
    </row>
    <row r="4541" spans="42:42">
      <c r="AP4541"/>
    </row>
    <row r="4542" spans="42:42">
      <c r="AP4542"/>
    </row>
    <row r="4543" spans="42:42">
      <c r="AP4543"/>
    </row>
    <row r="4544" spans="42:42">
      <c r="AP4544"/>
    </row>
    <row r="4545" spans="42:42">
      <c r="AP4545"/>
    </row>
    <row r="4546" spans="42:42">
      <c r="AP4546"/>
    </row>
    <row r="4547" spans="42:42">
      <c r="AP4547"/>
    </row>
    <row r="4548" spans="42:42">
      <c r="AP4548"/>
    </row>
    <row r="4549" spans="42:42">
      <c r="AP4549"/>
    </row>
    <row r="4550" spans="42:42">
      <c r="AP4550"/>
    </row>
    <row r="4551" spans="42:42">
      <c r="AP4551"/>
    </row>
    <row r="4552" spans="42:42">
      <c r="AP4552"/>
    </row>
    <row r="4553" spans="42:42">
      <c r="AP4553"/>
    </row>
    <row r="4554" spans="42:42">
      <c r="AP4554"/>
    </row>
    <row r="4555" spans="42:42">
      <c r="AP4555"/>
    </row>
    <row r="4556" spans="42:42">
      <c r="AP4556"/>
    </row>
    <row r="4557" spans="42:42">
      <c r="AP4557"/>
    </row>
    <row r="4558" spans="42:42">
      <c r="AP4558"/>
    </row>
    <row r="4559" spans="42:42">
      <c r="AP4559"/>
    </row>
    <row r="4560" spans="42:42">
      <c r="AP4560"/>
    </row>
    <row r="4561" spans="42:42">
      <c r="AP4561"/>
    </row>
    <row r="4562" spans="42:42">
      <c r="AP4562"/>
    </row>
    <row r="4563" spans="42:42">
      <c r="AP4563"/>
    </row>
    <row r="4564" spans="42:42">
      <c r="AP4564"/>
    </row>
    <row r="4565" spans="42:42">
      <c r="AP4565"/>
    </row>
    <row r="4566" spans="42:42">
      <c r="AP4566"/>
    </row>
    <row r="4567" spans="42:42">
      <c r="AP4567"/>
    </row>
    <row r="4568" spans="42:42">
      <c r="AP4568"/>
    </row>
    <row r="4569" spans="42:42">
      <c r="AP4569"/>
    </row>
    <row r="4570" spans="42:42">
      <c r="AP4570"/>
    </row>
    <row r="4571" spans="42:42">
      <c r="AP4571"/>
    </row>
    <row r="4572" spans="42:42">
      <c r="AP4572"/>
    </row>
    <row r="4573" spans="42:42">
      <c r="AP4573"/>
    </row>
    <row r="4574" spans="42:42">
      <c r="AP4574"/>
    </row>
    <row r="4575" spans="42:42">
      <c r="AP4575"/>
    </row>
    <row r="4576" spans="42:42">
      <c r="AP4576"/>
    </row>
    <row r="4577" spans="42:42">
      <c r="AP4577"/>
    </row>
    <row r="4578" spans="42:42">
      <c r="AP4578"/>
    </row>
    <row r="4579" spans="42:42">
      <c r="AP4579"/>
    </row>
    <row r="4580" spans="42:42">
      <c r="AP4580"/>
    </row>
    <row r="4581" spans="42:42">
      <c r="AP4581"/>
    </row>
    <row r="4582" spans="42:42">
      <c r="AP4582"/>
    </row>
    <row r="4583" spans="42:42">
      <c r="AP4583"/>
    </row>
    <row r="4584" spans="42:42">
      <c r="AP4584"/>
    </row>
    <row r="4585" spans="42:42">
      <c r="AP4585"/>
    </row>
    <row r="4586" spans="42:42">
      <c r="AP4586"/>
    </row>
    <row r="4587" spans="42:42">
      <c r="AP4587"/>
    </row>
    <row r="4588" spans="42:42">
      <c r="AP4588"/>
    </row>
    <row r="4589" spans="42:42">
      <c r="AP4589"/>
    </row>
    <row r="4590" spans="42:42">
      <c r="AP4590"/>
    </row>
    <row r="4591" spans="42:42">
      <c r="AP4591"/>
    </row>
    <row r="4592" spans="42:42">
      <c r="AP4592"/>
    </row>
    <row r="4593" spans="42:42">
      <c r="AP4593"/>
    </row>
    <row r="4594" spans="42:42">
      <c r="AP4594"/>
    </row>
    <row r="4595" spans="42:42">
      <c r="AP4595"/>
    </row>
    <row r="4596" spans="42:42">
      <c r="AP4596"/>
    </row>
    <row r="4597" spans="42:42">
      <c r="AP4597"/>
    </row>
    <row r="4598" spans="42:42">
      <c r="AP4598"/>
    </row>
    <row r="4599" spans="42:42">
      <c r="AP4599"/>
    </row>
    <row r="4600" spans="42:42">
      <c r="AP4600"/>
    </row>
    <row r="4601" spans="42:42">
      <c r="AP4601"/>
    </row>
    <row r="4602" spans="42:42">
      <c r="AP4602"/>
    </row>
    <row r="4603" spans="42:42">
      <c r="AP4603"/>
    </row>
    <row r="4604" spans="42:42">
      <c r="AP4604"/>
    </row>
    <row r="4605" spans="42:42">
      <c r="AP4605"/>
    </row>
    <row r="4606" spans="42:42">
      <c r="AP4606"/>
    </row>
    <row r="4607" spans="42:42">
      <c r="AP4607"/>
    </row>
    <row r="4608" spans="42:42">
      <c r="AP4608"/>
    </row>
    <row r="4609" spans="42:42">
      <c r="AP4609"/>
    </row>
    <row r="4610" spans="42:42">
      <c r="AP4610"/>
    </row>
    <row r="4611" spans="42:42">
      <c r="AP4611"/>
    </row>
    <row r="4612" spans="42:42">
      <c r="AP4612"/>
    </row>
    <row r="4613" spans="42:42">
      <c r="AP4613"/>
    </row>
    <row r="4614" spans="42:42">
      <c r="AP4614"/>
    </row>
    <row r="4615" spans="42:42">
      <c r="AP4615"/>
    </row>
    <row r="4616" spans="42:42">
      <c r="AP4616"/>
    </row>
    <row r="4617" spans="42:42">
      <c r="AP4617"/>
    </row>
    <row r="4618" spans="42:42">
      <c r="AP4618"/>
    </row>
    <row r="4619" spans="42:42">
      <c r="AP4619"/>
    </row>
    <row r="4620" spans="42:42">
      <c r="AP4620"/>
    </row>
    <row r="4621" spans="42:42">
      <c r="AP4621"/>
    </row>
    <row r="4622" spans="42:42">
      <c r="AP4622"/>
    </row>
    <row r="4623" spans="42:42">
      <c r="AP4623"/>
    </row>
    <row r="4624" spans="42:42">
      <c r="AP4624"/>
    </row>
    <row r="4625" spans="42:42">
      <c r="AP4625"/>
    </row>
    <row r="4626" spans="42:42">
      <c r="AP4626"/>
    </row>
    <row r="4627" spans="42:42">
      <c r="AP4627"/>
    </row>
    <row r="4628" spans="42:42">
      <c r="AP4628"/>
    </row>
    <row r="4629" spans="42:42">
      <c r="AP4629"/>
    </row>
    <row r="4630" spans="42:42">
      <c r="AP4630"/>
    </row>
    <row r="4631" spans="42:42">
      <c r="AP4631"/>
    </row>
    <row r="4632" spans="42:42">
      <c r="AP4632"/>
    </row>
    <row r="4633" spans="42:42">
      <c r="AP4633"/>
    </row>
    <row r="4634" spans="42:42">
      <c r="AP4634"/>
    </row>
    <row r="4635" spans="42:42">
      <c r="AP4635"/>
    </row>
    <row r="4636" spans="42:42">
      <c r="AP4636"/>
    </row>
    <row r="4637" spans="42:42">
      <c r="AP4637"/>
    </row>
    <row r="4638" spans="42:42">
      <c r="AP4638"/>
    </row>
    <row r="4639" spans="42:42">
      <c r="AP4639"/>
    </row>
    <row r="4640" spans="42:42">
      <c r="AP4640"/>
    </row>
    <row r="4641" spans="42:42">
      <c r="AP4641"/>
    </row>
    <row r="4642" spans="42:42">
      <c r="AP4642"/>
    </row>
    <row r="4643" spans="42:42">
      <c r="AP4643"/>
    </row>
    <row r="4644" spans="42:42">
      <c r="AP4644"/>
    </row>
    <row r="4645" spans="42:42">
      <c r="AP4645"/>
    </row>
    <row r="4646" spans="42:42">
      <c r="AP4646"/>
    </row>
    <row r="4647" spans="42:42">
      <c r="AP4647"/>
    </row>
    <row r="4648" spans="42:42">
      <c r="AP4648"/>
    </row>
    <row r="4649" spans="42:42">
      <c r="AP4649"/>
    </row>
    <row r="4650" spans="42:42">
      <c r="AP4650"/>
    </row>
    <row r="4651" spans="42:42">
      <c r="AP4651"/>
    </row>
    <row r="4652" spans="42:42">
      <c r="AP4652"/>
    </row>
    <row r="4653" spans="42:42">
      <c r="AP4653"/>
    </row>
    <row r="4654" spans="42:42">
      <c r="AP4654"/>
    </row>
    <row r="4655" spans="42:42">
      <c r="AP4655"/>
    </row>
    <row r="4656" spans="42:42">
      <c r="AP4656"/>
    </row>
    <row r="4657" spans="42:42">
      <c r="AP4657"/>
    </row>
    <row r="4658" spans="42:42">
      <c r="AP4658"/>
    </row>
    <row r="4659" spans="42:42">
      <c r="AP4659"/>
    </row>
    <row r="4660" spans="42:42">
      <c r="AP4660"/>
    </row>
    <row r="4661" spans="42:42">
      <c r="AP4661"/>
    </row>
    <row r="4662" spans="42:42">
      <c r="AP4662"/>
    </row>
    <row r="4663" spans="42:42">
      <c r="AP4663"/>
    </row>
    <row r="4664" spans="42:42">
      <c r="AP4664"/>
    </row>
    <row r="4665" spans="42:42">
      <c r="AP4665"/>
    </row>
    <row r="4666" spans="42:42">
      <c r="AP4666"/>
    </row>
    <row r="4667" spans="42:42">
      <c r="AP4667"/>
    </row>
    <row r="4668" spans="42:42">
      <c r="AP4668"/>
    </row>
    <row r="4669" spans="42:42">
      <c r="AP4669"/>
    </row>
    <row r="4670" spans="42:42">
      <c r="AP4670"/>
    </row>
    <row r="4671" spans="42:42">
      <c r="AP4671"/>
    </row>
    <row r="4672" spans="42:42">
      <c r="AP4672"/>
    </row>
    <row r="4673" spans="42:42">
      <c r="AP4673"/>
    </row>
    <row r="4674" spans="42:42">
      <c r="AP4674"/>
    </row>
    <row r="4675" spans="42:42">
      <c r="AP4675"/>
    </row>
    <row r="4676" spans="42:42">
      <c r="AP4676"/>
    </row>
    <row r="4677" spans="42:42">
      <c r="AP4677"/>
    </row>
    <row r="4678" spans="42:42">
      <c r="AP4678"/>
    </row>
    <row r="4679" spans="42:42">
      <c r="AP4679"/>
    </row>
    <row r="4680" spans="42:42">
      <c r="AP4680"/>
    </row>
    <row r="4681" spans="42:42">
      <c r="AP4681"/>
    </row>
    <row r="4682" spans="42:42">
      <c r="AP4682"/>
    </row>
    <row r="4683" spans="42:42">
      <c r="AP4683"/>
    </row>
    <row r="4684" spans="42:42">
      <c r="AP4684"/>
    </row>
    <row r="4685" spans="42:42">
      <c r="AP4685"/>
    </row>
    <row r="4686" spans="42:42">
      <c r="AP4686"/>
    </row>
    <row r="4687" spans="42:42">
      <c r="AP4687"/>
    </row>
    <row r="4688" spans="42:42">
      <c r="AP4688"/>
    </row>
    <row r="4689" spans="42:42">
      <c r="AP4689"/>
    </row>
    <row r="4690" spans="42:42">
      <c r="AP4690"/>
    </row>
    <row r="4691" spans="42:42">
      <c r="AP4691"/>
    </row>
    <row r="4692" spans="42:42">
      <c r="AP4692"/>
    </row>
    <row r="4693" spans="42:42">
      <c r="AP4693"/>
    </row>
    <row r="4694" spans="42:42">
      <c r="AP4694"/>
    </row>
    <row r="4695" spans="42:42">
      <c r="AP4695"/>
    </row>
    <row r="4696" spans="42:42">
      <c r="AP4696"/>
    </row>
    <row r="4697" spans="42:42">
      <c r="AP4697"/>
    </row>
    <row r="4698" spans="42:42">
      <c r="AP4698"/>
    </row>
    <row r="4699" spans="42:42">
      <c r="AP4699"/>
    </row>
    <row r="4700" spans="42:42">
      <c r="AP4700"/>
    </row>
    <row r="4701" spans="42:42">
      <c r="AP4701"/>
    </row>
    <row r="4702" spans="42:42">
      <c r="AP4702"/>
    </row>
    <row r="4703" spans="42:42">
      <c r="AP4703"/>
    </row>
    <row r="4704" spans="42:42">
      <c r="AP4704"/>
    </row>
    <row r="4705" spans="42:42">
      <c r="AP4705"/>
    </row>
    <row r="4706" spans="42:42">
      <c r="AP4706"/>
    </row>
    <row r="4707" spans="42:42">
      <c r="AP4707"/>
    </row>
    <row r="4708" spans="42:42">
      <c r="AP4708"/>
    </row>
    <row r="4709" spans="42:42">
      <c r="AP4709"/>
    </row>
    <row r="4710" spans="42:42">
      <c r="AP4710"/>
    </row>
    <row r="4711" spans="42:42">
      <c r="AP4711"/>
    </row>
    <row r="4712" spans="42:42">
      <c r="AP4712"/>
    </row>
    <row r="4713" spans="42:42">
      <c r="AP4713"/>
    </row>
    <row r="4714" spans="42:42">
      <c r="AP4714"/>
    </row>
    <row r="4715" spans="42:42">
      <c r="AP4715"/>
    </row>
    <row r="4716" spans="42:42">
      <c r="AP4716"/>
    </row>
    <row r="4717" spans="42:42">
      <c r="AP4717"/>
    </row>
    <row r="4718" spans="42:42">
      <c r="AP4718"/>
    </row>
    <row r="4719" spans="42:42">
      <c r="AP4719"/>
    </row>
    <row r="4720" spans="42:42">
      <c r="AP4720"/>
    </row>
    <row r="4721" spans="42:42">
      <c r="AP4721"/>
    </row>
    <row r="4722" spans="42:42">
      <c r="AP4722"/>
    </row>
    <row r="4723" spans="42:42">
      <c r="AP4723"/>
    </row>
    <row r="4724" spans="42:42">
      <c r="AP4724"/>
    </row>
    <row r="4725" spans="42:42">
      <c r="AP4725"/>
    </row>
    <row r="4726" spans="42:42">
      <c r="AP4726"/>
    </row>
    <row r="4727" spans="42:42">
      <c r="AP4727"/>
    </row>
    <row r="4728" spans="42:42">
      <c r="AP4728"/>
    </row>
    <row r="4729" spans="42:42">
      <c r="AP4729"/>
    </row>
    <row r="4730" spans="42:42">
      <c r="AP4730"/>
    </row>
    <row r="4731" spans="42:42">
      <c r="AP4731"/>
    </row>
    <row r="4732" spans="42:42">
      <c r="AP4732"/>
    </row>
    <row r="4733" spans="42:42">
      <c r="AP4733"/>
    </row>
    <row r="4734" spans="42:42">
      <c r="AP4734"/>
    </row>
    <row r="4735" spans="42:42">
      <c r="AP4735"/>
    </row>
    <row r="4736" spans="42:42">
      <c r="AP4736"/>
    </row>
    <row r="4737" spans="42:42">
      <c r="AP4737"/>
    </row>
    <row r="4738" spans="42:42">
      <c r="AP4738"/>
    </row>
    <row r="4739" spans="42:42">
      <c r="AP4739"/>
    </row>
    <row r="4740" spans="42:42">
      <c r="AP4740"/>
    </row>
    <row r="4741" spans="42:42">
      <c r="AP4741"/>
    </row>
    <row r="4742" spans="42:42">
      <c r="AP4742"/>
    </row>
    <row r="4743" spans="42:42">
      <c r="AP4743"/>
    </row>
    <row r="4744" spans="42:42">
      <c r="AP4744"/>
    </row>
    <row r="4745" spans="42:42">
      <c r="AP4745"/>
    </row>
    <row r="4746" spans="42:42">
      <c r="AP4746"/>
    </row>
    <row r="4747" spans="42:42">
      <c r="AP4747"/>
    </row>
    <row r="4748" spans="42:42">
      <c r="AP4748"/>
    </row>
    <row r="4749" spans="42:42">
      <c r="AP4749"/>
    </row>
    <row r="4750" spans="42:42">
      <c r="AP4750"/>
    </row>
    <row r="4751" spans="42:42">
      <c r="AP4751"/>
    </row>
    <row r="4752" spans="42:42">
      <c r="AP4752"/>
    </row>
    <row r="4753" spans="42:42">
      <c r="AP4753"/>
    </row>
    <row r="4754" spans="42:42">
      <c r="AP4754"/>
    </row>
    <row r="4755" spans="42:42">
      <c r="AP4755"/>
    </row>
    <row r="4756" spans="42:42">
      <c r="AP4756"/>
    </row>
    <row r="4757" spans="42:42">
      <c r="AP4757"/>
    </row>
    <row r="4758" spans="42:42">
      <c r="AP4758"/>
    </row>
    <row r="4759" spans="42:42">
      <c r="AP4759"/>
    </row>
    <row r="4760" spans="42:42">
      <c r="AP4760"/>
    </row>
    <row r="4761" spans="42:42">
      <c r="AP4761"/>
    </row>
    <row r="4762" spans="42:42">
      <c r="AP4762"/>
    </row>
    <row r="4763" spans="42:42">
      <c r="AP4763"/>
    </row>
    <row r="4764" spans="42:42">
      <c r="AP4764"/>
    </row>
    <row r="4765" spans="42:42">
      <c r="AP4765"/>
    </row>
    <row r="4766" spans="42:42">
      <c r="AP4766"/>
    </row>
    <row r="4767" spans="42:42">
      <c r="AP4767"/>
    </row>
    <row r="4768" spans="42:42">
      <c r="AP4768"/>
    </row>
    <row r="4769" spans="42:42">
      <c r="AP4769"/>
    </row>
    <row r="4770" spans="42:42">
      <c r="AP4770"/>
    </row>
    <row r="4771" spans="42:42">
      <c r="AP4771"/>
    </row>
    <row r="4772" spans="42:42">
      <c r="AP4772"/>
    </row>
    <row r="4773" spans="42:42">
      <c r="AP4773"/>
    </row>
    <row r="4774" spans="42:42">
      <c r="AP4774"/>
    </row>
    <row r="4775" spans="42:42">
      <c r="AP4775"/>
    </row>
    <row r="4776" spans="42:42">
      <c r="AP4776"/>
    </row>
    <row r="4777" spans="42:42">
      <c r="AP4777"/>
    </row>
    <row r="4778" spans="42:42">
      <c r="AP4778"/>
    </row>
    <row r="4779" spans="42:42">
      <c r="AP4779"/>
    </row>
    <row r="4780" spans="42:42">
      <c r="AP4780"/>
    </row>
    <row r="4781" spans="42:42">
      <c r="AP4781"/>
    </row>
    <row r="4782" spans="42:42">
      <c r="AP4782"/>
    </row>
    <row r="4783" spans="42:42">
      <c r="AP4783"/>
    </row>
    <row r="4784" spans="42:42">
      <c r="AP4784"/>
    </row>
    <row r="4785" spans="42:42">
      <c r="AP4785"/>
    </row>
    <row r="4786" spans="42:42">
      <c r="AP4786"/>
    </row>
    <row r="4787" spans="42:42">
      <c r="AP4787"/>
    </row>
    <row r="4788" spans="42:42">
      <c r="AP4788"/>
    </row>
    <row r="4789" spans="42:42">
      <c r="AP4789"/>
    </row>
    <row r="4790" spans="42:42">
      <c r="AP4790"/>
    </row>
    <row r="4791" spans="42:42">
      <c r="AP4791"/>
    </row>
    <row r="4792" spans="42:42">
      <c r="AP4792"/>
    </row>
    <row r="4793" spans="42:42">
      <c r="AP4793"/>
    </row>
    <row r="4794" spans="42:42">
      <c r="AP4794"/>
    </row>
    <row r="4795" spans="42:42">
      <c r="AP4795"/>
    </row>
    <row r="4796" spans="42:42">
      <c r="AP4796"/>
    </row>
    <row r="4797" spans="42:42">
      <c r="AP4797"/>
    </row>
    <row r="4798" spans="42:42">
      <c r="AP4798"/>
    </row>
    <row r="4799" spans="42:42">
      <c r="AP4799"/>
    </row>
    <row r="4800" spans="42:42">
      <c r="AP4800"/>
    </row>
    <row r="4801" spans="42:42">
      <c r="AP4801"/>
    </row>
    <row r="4802" spans="42:42">
      <c r="AP4802"/>
    </row>
    <row r="4803" spans="42:42">
      <c r="AP4803"/>
    </row>
    <row r="4804" spans="42:42">
      <c r="AP4804"/>
    </row>
    <row r="4805" spans="42:42">
      <c r="AP4805"/>
    </row>
    <row r="4806" spans="42:42">
      <c r="AP4806"/>
    </row>
    <row r="4807" spans="42:42">
      <c r="AP4807"/>
    </row>
    <row r="4808" spans="42:42">
      <c r="AP4808"/>
    </row>
    <row r="4809" spans="42:42">
      <c r="AP4809"/>
    </row>
    <row r="4810" spans="42:42">
      <c r="AP4810"/>
    </row>
    <row r="4811" spans="42:42">
      <c r="AP4811"/>
    </row>
    <row r="4812" spans="42:42">
      <c r="AP4812"/>
    </row>
    <row r="4813" spans="42:42">
      <c r="AP4813"/>
    </row>
    <row r="4814" spans="42:42">
      <c r="AP4814"/>
    </row>
    <row r="4815" spans="42:42">
      <c r="AP4815"/>
    </row>
    <row r="4816" spans="42:42">
      <c r="AP4816"/>
    </row>
    <row r="4817" spans="42:42">
      <c r="AP4817"/>
    </row>
    <row r="4818" spans="42:42">
      <c r="AP4818"/>
    </row>
    <row r="4819" spans="42:42">
      <c r="AP4819"/>
    </row>
    <row r="4820" spans="42:42">
      <c r="AP4820"/>
    </row>
    <row r="4821" spans="42:42">
      <c r="AP4821"/>
    </row>
    <row r="4822" spans="42:42">
      <c r="AP4822"/>
    </row>
    <row r="4823" spans="42:42">
      <c r="AP4823"/>
    </row>
    <row r="4824" spans="42:42">
      <c r="AP4824"/>
    </row>
    <row r="4825" spans="42:42">
      <c r="AP4825"/>
    </row>
    <row r="4826" spans="42:42">
      <c r="AP4826"/>
    </row>
    <row r="4827" spans="42:42">
      <c r="AP4827"/>
    </row>
    <row r="4828" spans="42:42">
      <c r="AP4828"/>
    </row>
    <row r="4829" spans="42:42">
      <c r="AP4829"/>
    </row>
    <row r="4830" spans="42:42">
      <c r="AP4830"/>
    </row>
    <row r="4831" spans="42:42">
      <c r="AP4831"/>
    </row>
    <row r="4832" spans="42:42">
      <c r="AP4832"/>
    </row>
    <row r="4833" spans="42:42">
      <c r="AP4833"/>
    </row>
    <row r="4834" spans="42:42">
      <c r="AP4834"/>
    </row>
    <row r="4835" spans="42:42">
      <c r="AP4835"/>
    </row>
    <row r="4836" spans="42:42">
      <c r="AP4836"/>
    </row>
    <row r="4837" spans="42:42">
      <c r="AP4837"/>
    </row>
    <row r="4838" spans="42:42">
      <c r="AP4838"/>
    </row>
    <row r="4839" spans="42:42">
      <c r="AP4839"/>
    </row>
    <row r="4840" spans="42:42">
      <c r="AP4840"/>
    </row>
    <row r="4841" spans="42:42">
      <c r="AP4841"/>
    </row>
    <row r="4842" spans="42:42">
      <c r="AP4842"/>
    </row>
    <row r="4843" spans="42:42">
      <c r="AP4843"/>
    </row>
    <row r="4844" spans="42:42">
      <c r="AP4844"/>
    </row>
    <row r="4845" spans="42:42">
      <c r="AP4845"/>
    </row>
    <row r="4846" spans="42:42">
      <c r="AP4846"/>
    </row>
    <row r="4847" spans="42:42">
      <c r="AP4847"/>
    </row>
    <row r="4848" spans="42:42">
      <c r="AP4848"/>
    </row>
    <row r="4849" spans="42:42">
      <c r="AP4849"/>
    </row>
    <row r="4850" spans="42:42">
      <c r="AP4850"/>
    </row>
    <row r="4851" spans="42:42">
      <c r="AP4851"/>
    </row>
    <row r="4852" spans="42:42">
      <c r="AP4852"/>
    </row>
    <row r="4853" spans="42:42">
      <c r="AP4853"/>
    </row>
    <row r="4854" spans="42:42">
      <c r="AP4854"/>
    </row>
    <row r="4855" spans="42:42">
      <c r="AP4855"/>
    </row>
    <row r="4856" spans="42:42">
      <c r="AP4856"/>
    </row>
    <row r="4857" spans="42:42">
      <c r="AP4857"/>
    </row>
    <row r="4858" spans="42:42">
      <c r="AP4858"/>
    </row>
    <row r="4859" spans="42:42">
      <c r="AP4859"/>
    </row>
    <row r="4860" spans="42:42">
      <c r="AP4860"/>
    </row>
    <row r="4861" spans="42:42">
      <c r="AP4861"/>
    </row>
    <row r="4862" spans="42:42">
      <c r="AP4862"/>
    </row>
    <row r="4863" spans="42:42">
      <c r="AP4863"/>
    </row>
    <row r="4864" spans="42:42">
      <c r="AP4864"/>
    </row>
    <row r="4865" spans="42:42">
      <c r="AP4865"/>
    </row>
    <row r="4866" spans="42:42">
      <c r="AP4866"/>
    </row>
    <row r="4867" spans="42:42">
      <c r="AP4867"/>
    </row>
    <row r="4868" spans="42:42">
      <c r="AP4868"/>
    </row>
    <row r="4869" spans="42:42">
      <c r="AP4869"/>
    </row>
    <row r="4870" spans="42:42">
      <c r="AP4870"/>
    </row>
    <row r="4871" spans="42:42">
      <c r="AP4871"/>
    </row>
    <row r="4872" spans="42:42">
      <c r="AP4872"/>
    </row>
    <row r="4873" spans="42:42">
      <c r="AP4873"/>
    </row>
    <row r="4874" spans="42:42">
      <c r="AP4874"/>
    </row>
    <row r="4875" spans="42:42">
      <c r="AP4875"/>
    </row>
    <row r="4876" spans="42:42">
      <c r="AP4876"/>
    </row>
    <row r="4877" spans="42:42">
      <c r="AP4877"/>
    </row>
    <row r="4878" spans="42:42">
      <c r="AP4878"/>
    </row>
    <row r="4879" spans="42:42">
      <c r="AP4879"/>
    </row>
    <row r="4880" spans="42:42">
      <c r="AP4880"/>
    </row>
    <row r="4881" spans="42:42">
      <c r="AP4881"/>
    </row>
    <row r="4882" spans="42:42">
      <c r="AP4882"/>
    </row>
    <row r="4883" spans="42:42">
      <c r="AP4883"/>
    </row>
    <row r="4884" spans="42:42">
      <c r="AP4884"/>
    </row>
    <row r="4885" spans="42:42">
      <c r="AP4885"/>
    </row>
    <row r="4886" spans="42:42">
      <c r="AP4886"/>
    </row>
    <row r="4887" spans="42:42">
      <c r="AP4887"/>
    </row>
    <row r="4888" spans="42:42">
      <c r="AP4888"/>
    </row>
    <row r="4889" spans="42:42">
      <c r="AP4889"/>
    </row>
    <row r="4890" spans="42:42">
      <c r="AP4890"/>
    </row>
    <row r="4891" spans="42:42">
      <c r="AP4891"/>
    </row>
    <row r="4892" spans="42:42">
      <c r="AP4892"/>
    </row>
    <row r="4893" spans="42:42">
      <c r="AP4893"/>
    </row>
    <row r="4894" spans="42:42">
      <c r="AP4894"/>
    </row>
    <row r="4895" spans="42:42">
      <c r="AP4895"/>
    </row>
    <row r="4896" spans="42:42">
      <c r="AP4896"/>
    </row>
    <row r="4897" spans="42:42">
      <c r="AP4897"/>
    </row>
    <row r="4898" spans="42:42">
      <c r="AP4898"/>
    </row>
    <row r="4899" spans="42:42">
      <c r="AP4899"/>
    </row>
    <row r="4900" spans="42:42">
      <c r="AP4900"/>
    </row>
    <row r="4901" spans="42:42">
      <c r="AP4901"/>
    </row>
    <row r="4902" spans="42:42">
      <c r="AP4902"/>
    </row>
    <row r="4903" spans="42:42">
      <c r="AP4903"/>
    </row>
    <row r="4904" spans="42:42">
      <c r="AP4904"/>
    </row>
    <row r="4905" spans="42:42">
      <c r="AP4905"/>
    </row>
    <row r="4906" spans="42:42">
      <c r="AP4906"/>
    </row>
    <row r="4907" spans="42:42">
      <c r="AP4907"/>
    </row>
    <row r="4908" spans="42:42">
      <c r="AP4908"/>
    </row>
    <row r="4909" spans="42:42">
      <c r="AP4909"/>
    </row>
    <row r="4910" spans="42:42">
      <c r="AP4910"/>
    </row>
    <row r="4911" spans="42:42">
      <c r="AP4911"/>
    </row>
    <row r="4912" spans="42:42">
      <c r="AP4912"/>
    </row>
    <row r="4913" spans="42:42">
      <c r="AP4913"/>
    </row>
    <row r="4914" spans="42:42">
      <c r="AP4914"/>
    </row>
    <row r="4915" spans="42:42">
      <c r="AP4915"/>
    </row>
    <row r="4916" spans="42:42">
      <c r="AP4916"/>
    </row>
    <row r="4917" spans="42:42">
      <c r="AP4917"/>
    </row>
    <row r="4918" spans="42:42">
      <c r="AP4918"/>
    </row>
    <row r="4919" spans="42:42">
      <c r="AP4919"/>
    </row>
    <row r="4920" spans="42:42">
      <c r="AP4920"/>
    </row>
    <row r="4921" spans="42:42">
      <c r="AP4921"/>
    </row>
    <row r="4922" spans="42:42">
      <c r="AP4922"/>
    </row>
    <row r="4923" spans="42:42">
      <c r="AP4923"/>
    </row>
    <row r="4924" spans="42:42">
      <c r="AP4924"/>
    </row>
    <row r="4925" spans="42:42">
      <c r="AP4925"/>
    </row>
    <row r="4926" spans="42:42">
      <c r="AP4926"/>
    </row>
    <row r="4927" spans="42:42">
      <c r="AP4927"/>
    </row>
    <row r="4928" spans="42:42">
      <c r="AP4928"/>
    </row>
    <row r="4929" spans="42:42">
      <c r="AP4929"/>
    </row>
    <row r="4930" spans="42:42">
      <c r="AP4930"/>
    </row>
    <row r="4931" spans="42:42">
      <c r="AP4931"/>
    </row>
    <row r="4932" spans="42:42">
      <c r="AP4932"/>
    </row>
    <row r="4933" spans="42:42">
      <c r="AP4933"/>
    </row>
    <row r="4934" spans="42:42">
      <c r="AP4934"/>
    </row>
    <row r="4935" spans="42:42">
      <c r="AP4935"/>
    </row>
    <row r="4936" spans="42:42">
      <c r="AP4936"/>
    </row>
    <row r="4937" spans="42:42">
      <c r="AP4937"/>
    </row>
    <row r="4938" spans="42:42">
      <c r="AP4938"/>
    </row>
    <row r="4939" spans="42:42">
      <c r="AP4939"/>
    </row>
    <row r="4940" spans="42:42">
      <c r="AP4940"/>
    </row>
    <row r="4941" spans="42:42">
      <c r="AP4941"/>
    </row>
    <row r="4942" spans="42:42">
      <c r="AP4942"/>
    </row>
    <row r="4943" spans="42:42">
      <c r="AP4943"/>
    </row>
    <row r="4944" spans="42:42">
      <c r="AP4944"/>
    </row>
    <row r="4945" spans="42:42">
      <c r="AP4945"/>
    </row>
    <row r="4946" spans="42:42">
      <c r="AP4946"/>
    </row>
    <row r="4947" spans="42:42">
      <c r="AP4947"/>
    </row>
    <row r="4948" spans="42:42">
      <c r="AP4948"/>
    </row>
    <row r="4949" spans="42:42">
      <c r="AP4949"/>
    </row>
    <row r="4950" spans="42:42">
      <c r="AP4950"/>
    </row>
    <row r="4951" spans="42:42">
      <c r="AP4951"/>
    </row>
    <row r="4952" spans="42:42">
      <c r="AP4952"/>
    </row>
    <row r="4953" spans="42:42">
      <c r="AP4953"/>
    </row>
    <row r="4954" spans="42:42">
      <c r="AP4954"/>
    </row>
    <row r="4955" spans="42:42">
      <c r="AP4955"/>
    </row>
    <row r="4956" spans="42:42">
      <c r="AP4956"/>
    </row>
    <row r="4957" spans="42:42">
      <c r="AP4957"/>
    </row>
    <row r="4958" spans="42:42">
      <c r="AP4958"/>
    </row>
    <row r="4959" spans="42:42">
      <c r="AP4959"/>
    </row>
    <row r="4960" spans="42:42">
      <c r="AP4960"/>
    </row>
    <row r="4961" spans="42:42">
      <c r="AP4961"/>
    </row>
    <row r="4962" spans="42:42">
      <c r="AP4962"/>
    </row>
    <row r="4963" spans="42:42">
      <c r="AP4963"/>
    </row>
    <row r="4964" spans="42:42">
      <c r="AP4964"/>
    </row>
    <row r="4965" spans="42:42">
      <c r="AP4965"/>
    </row>
    <row r="4966" spans="42:42">
      <c r="AP4966"/>
    </row>
    <row r="4967" spans="42:42">
      <c r="AP4967"/>
    </row>
    <row r="4968" spans="42:42">
      <c r="AP4968"/>
    </row>
    <row r="4969" spans="42:42">
      <c r="AP4969"/>
    </row>
    <row r="4970" spans="42:42">
      <c r="AP4970"/>
    </row>
    <row r="4971" spans="42:42">
      <c r="AP4971"/>
    </row>
    <row r="4972" spans="42:42">
      <c r="AP4972"/>
    </row>
    <row r="4973" spans="42:42">
      <c r="AP4973"/>
    </row>
    <row r="4974" spans="42:42">
      <c r="AP4974"/>
    </row>
    <row r="4975" spans="42:42">
      <c r="AP4975"/>
    </row>
    <row r="4976" spans="42:42">
      <c r="AP4976"/>
    </row>
    <row r="4977" spans="42:42">
      <c r="AP4977"/>
    </row>
    <row r="4978" spans="42:42">
      <c r="AP4978"/>
    </row>
    <row r="4979" spans="42:42">
      <c r="AP4979"/>
    </row>
    <row r="4980" spans="42:42">
      <c r="AP4980"/>
    </row>
    <row r="4981" spans="42:42">
      <c r="AP4981"/>
    </row>
    <row r="4982" spans="42:42">
      <c r="AP4982"/>
    </row>
    <row r="4983" spans="42:42">
      <c r="AP4983"/>
    </row>
    <row r="4984" spans="42:42">
      <c r="AP4984"/>
    </row>
    <row r="4985" spans="42:42">
      <c r="AP4985"/>
    </row>
    <row r="4986" spans="42:42">
      <c r="AP4986"/>
    </row>
    <row r="4987" spans="42:42">
      <c r="AP4987"/>
    </row>
    <row r="4988" spans="42:42">
      <c r="AP4988"/>
    </row>
    <row r="4989" spans="42:42">
      <c r="AP4989"/>
    </row>
    <row r="4990" spans="42:42">
      <c r="AP4990"/>
    </row>
    <row r="4991" spans="42:42">
      <c r="AP4991"/>
    </row>
    <row r="4992" spans="42:42">
      <c r="AP4992"/>
    </row>
    <row r="4993" spans="42:42">
      <c r="AP4993"/>
    </row>
    <row r="4994" spans="42:42">
      <c r="AP4994"/>
    </row>
    <row r="4995" spans="42:42">
      <c r="AP4995"/>
    </row>
    <row r="4996" spans="42:42">
      <c r="AP4996"/>
    </row>
    <row r="4997" spans="42:42">
      <c r="AP4997"/>
    </row>
    <row r="4998" spans="42:42">
      <c r="AP4998"/>
    </row>
    <row r="4999" spans="42:42">
      <c r="AP4999"/>
    </row>
    <row r="5000" spans="42:42">
      <c r="AP5000"/>
    </row>
    <row r="5001" spans="42:42">
      <c r="AP5001"/>
    </row>
    <row r="5002" spans="42:42">
      <c r="AP5002"/>
    </row>
    <row r="5003" spans="42:42">
      <c r="AP5003"/>
    </row>
    <row r="5004" spans="42:42">
      <c r="AP5004"/>
    </row>
    <row r="5005" spans="42:42">
      <c r="AP5005"/>
    </row>
    <row r="5006" spans="42:42">
      <c r="AP5006"/>
    </row>
    <row r="5007" spans="42:42">
      <c r="AP5007"/>
    </row>
    <row r="5008" spans="42:42">
      <c r="AP5008"/>
    </row>
    <row r="5009" spans="42:42">
      <c r="AP5009"/>
    </row>
    <row r="5010" spans="42:42">
      <c r="AP5010"/>
    </row>
    <row r="5011" spans="42:42">
      <c r="AP5011"/>
    </row>
    <row r="5012" spans="42:42">
      <c r="AP5012"/>
    </row>
    <row r="5013" spans="42:42">
      <c r="AP5013"/>
    </row>
    <row r="5014" spans="42:42">
      <c r="AP5014"/>
    </row>
    <row r="5015" spans="42:42">
      <c r="AP5015"/>
    </row>
    <row r="5016" spans="42:42">
      <c r="AP5016"/>
    </row>
    <row r="5017" spans="42:42">
      <c r="AP5017"/>
    </row>
    <row r="5018" spans="42:42">
      <c r="AP5018"/>
    </row>
    <row r="5019" spans="42:42">
      <c r="AP5019"/>
    </row>
    <row r="5020" spans="42:42">
      <c r="AP5020"/>
    </row>
    <row r="5021" spans="42:42">
      <c r="AP5021"/>
    </row>
    <row r="5022" spans="42:42">
      <c r="AP5022"/>
    </row>
    <row r="5023" spans="42:42">
      <c r="AP5023"/>
    </row>
    <row r="5024" spans="42:42">
      <c r="AP5024"/>
    </row>
    <row r="5025" spans="42:42">
      <c r="AP5025"/>
    </row>
    <row r="5026" spans="42:42">
      <c r="AP5026"/>
    </row>
    <row r="5027" spans="42:42">
      <c r="AP5027"/>
    </row>
    <row r="5028" spans="42:42">
      <c r="AP5028"/>
    </row>
    <row r="5029" spans="42:42">
      <c r="AP5029"/>
    </row>
    <row r="5030" spans="42:42">
      <c r="AP5030"/>
    </row>
    <row r="5031" spans="42:42">
      <c r="AP5031"/>
    </row>
    <row r="5032" spans="42:42">
      <c r="AP5032"/>
    </row>
    <row r="5033" spans="42:42">
      <c r="AP5033"/>
    </row>
    <row r="5034" spans="42:42">
      <c r="AP5034"/>
    </row>
    <row r="5035" spans="42:42">
      <c r="AP5035"/>
    </row>
    <row r="5036" spans="42:42">
      <c r="AP5036"/>
    </row>
    <row r="5037" spans="42:42">
      <c r="AP5037"/>
    </row>
    <row r="5038" spans="42:42">
      <c r="AP5038"/>
    </row>
    <row r="5039" spans="42:42">
      <c r="AP5039"/>
    </row>
    <row r="5040" spans="42:42">
      <c r="AP5040"/>
    </row>
    <row r="5041" spans="42:42">
      <c r="AP5041"/>
    </row>
    <row r="5042" spans="42:42">
      <c r="AP5042"/>
    </row>
    <row r="5043" spans="42:42">
      <c r="AP5043"/>
    </row>
    <row r="5044" spans="42:42">
      <c r="AP5044"/>
    </row>
    <row r="5045" spans="42:42">
      <c r="AP5045"/>
    </row>
    <row r="5046" spans="42:42">
      <c r="AP5046"/>
    </row>
    <row r="5047" spans="42:42">
      <c r="AP5047"/>
    </row>
    <row r="5048" spans="42:42">
      <c r="AP5048"/>
    </row>
    <row r="5049" spans="42:42">
      <c r="AP5049"/>
    </row>
    <row r="5050" spans="42:42">
      <c r="AP5050"/>
    </row>
    <row r="5051" spans="42:42">
      <c r="AP5051"/>
    </row>
    <row r="5052" spans="42:42">
      <c r="AP5052"/>
    </row>
    <row r="5053" spans="42:42">
      <c r="AP5053"/>
    </row>
    <row r="5054" spans="42:42">
      <c r="AP5054"/>
    </row>
    <row r="5055" spans="42:42">
      <c r="AP5055"/>
    </row>
    <row r="5056" spans="42:42">
      <c r="AP5056"/>
    </row>
    <row r="5057" spans="42:42">
      <c r="AP5057"/>
    </row>
    <row r="5058" spans="42:42">
      <c r="AP5058"/>
    </row>
    <row r="5059" spans="42:42">
      <c r="AP5059"/>
    </row>
    <row r="5060" spans="42:42">
      <c r="AP5060"/>
    </row>
    <row r="5061" spans="42:42">
      <c r="AP5061"/>
    </row>
    <row r="5062" spans="42:42">
      <c r="AP5062"/>
    </row>
    <row r="5063" spans="42:42">
      <c r="AP5063"/>
    </row>
    <row r="5064" spans="42:42">
      <c r="AP5064"/>
    </row>
    <row r="5065" spans="42:42">
      <c r="AP5065"/>
    </row>
    <row r="5066" spans="42:42">
      <c r="AP5066"/>
    </row>
    <row r="5067" spans="42:42">
      <c r="AP5067"/>
    </row>
    <row r="5068" spans="42:42">
      <c r="AP5068"/>
    </row>
    <row r="5069" spans="42:42">
      <c r="AP5069"/>
    </row>
    <row r="5070" spans="42:42">
      <c r="AP5070"/>
    </row>
    <row r="5071" spans="42:42">
      <c r="AP5071"/>
    </row>
    <row r="5072" spans="42:42">
      <c r="AP5072"/>
    </row>
    <row r="5073" spans="42:42">
      <c r="AP5073"/>
    </row>
    <row r="5074" spans="42:42">
      <c r="AP5074"/>
    </row>
    <row r="5075" spans="42:42">
      <c r="AP5075"/>
    </row>
    <row r="5076" spans="42:42">
      <c r="AP5076"/>
    </row>
    <row r="5077" spans="42:42">
      <c r="AP5077"/>
    </row>
    <row r="5078" spans="42:42">
      <c r="AP5078"/>
    </row>
    <row r="5079" spans="42:42">
      <c r="AP5079"/>
    </row>
    <row r="5080" spans="42:42">
      <c r="AP5080"/>
    </row>
    <row r="5081" spans="42:42">
      <c r="AP5081"/>
    </row>
    <row r="5082" spans="42:42">
      <c r="AP5082"/>
    </row>
    <row r="5083" spans="42:42">
      <c r="AP5083"/>
    </row>
    <row r="5084" spans="42:42">
      <c r="AP5084"/>
    </row>
    <row r="5085" spans="42:42">
      <c r="AP5085"/>
    </row>
    <row r="5086" spans="42:42">
      <c r="AP5086"/>
    </row>
    <row r="5087" spans="42:42">
      <c r="AP5087"/>
    </row>
    <row r="5088" spans="42:42">
      <c r="AP5088"/>
    </row>
    <row r="5089" spans="42:42">
      <c r="AP5089"/>
    </row>
    <row r="5090" spans="42:42">
      <c r="AP5090"/>
    </row>
    <row r="5091" spans="42:42">
      <c r="AP5091"/>
    </row>
    <row r="5092" spans="42:42">
      <c r="AP5092"/>
    </row>
    <row r="5093" spans="42:42">
      <c r="AP5093"/>
    </row>
    <row r="5094" spans="42:42">
      <c r="AP5094"/>
    </row>
    <row r="5095" spans="42:42">
      <c r="AP5095"/>
    </row>
    <row r="5096" spans="42:42">
      <c r="AP5096"/>
    </row>
    <row r="5097" spans="42:42">
      <c r="AP5097"/>
    </row>
    <row r="5098" spans="42:42">
      <c r="AP5098"/>
    </row>
    <row r="5099" spans="42:42">
      <c r="AP5099"/>
    </row>
    <row r="5100" spans="42:42">
      <c r="AP5100"/>
    </row>
    <row r="5101" spans="42:42">
      <c r="AP5101"/>
    </row>
    <row r="5102" spans="42:42">
      <c r="AP5102"/>
    </row>
    <row r="5103" spans="42:42">
      <c r="AP5103"/>
    </row>
    <row r="5104" spans="42:42">
      <c r="AP5104"/>
    </row>
    <row r="5105" spans="42:42">
      <c r="AP5105"/>
    </row>
    <row r="5106" spans="42:42">
      <c r="AP5106"/>
    </row>
    <row r="5107" spans="42:42">
      <c r="AP5107"/>
    </row>
    <row r="5108" spans="42:42">
      <c r="AP5108"/>
    </row>
    <row r="5109" spans="42:42">
      <c r="AP5109"/>
    </row>
    <row r="5110" spans="42:42">
      <c r="AP5110"/>
    </row>
    <row r="5111" spans="42:42">
      <c r="AP5111"/>
    </row>
    <row r="5112" spans="42:42">
      <c r="AP5112"/>
    </row>
    <row r="5113" spans="42:42">
      <c r="AP5113"/>
    </row>
    <row r="5114" spans="42:42">
      <c r="AP5114"/>
    </row>
    <row r="5115" spans="42:42">
      <c r="AP5115"/>
    </row>
    <row r="5116" spans="42:42">
      <c r="AP5116"/>
    </row>
    <row r="5117" spans="42:42">
      <c r="AP5117"/>
    </row>
    <row r="5118" spans="42:42">
      <c r="AP5118"/>
    </row>
    <row r="5119" spans="42:42">
      <c r="AP5119"/>
    </row>
    <row r="5120" spans="42:42">
      <c r="AP5120"/>
    </row>
    <row r="5121" spans="42:42">
      <c r="AP5121"/>
    </row>
    <row r="5122" spans="42:42">
      <c r="AP5122"/>
    </row>
    <row r="5123" spans="42:42">
      <c r="AP5123"/>
    </row>
    <row r="5124" spans="42:42">
      <c r="AP5124"/>
    </row>
    <row r="5125" spans="42:42">
      <c r="AP5125"/>
    </row>
    <row r="5126" spans="42:42">
      <c r="AP5126"/>
    </row>
    <row r="5127" spans="42:42">
      <c r="AP5127"/>
    </row>
    <row r="5128" spans="42:42">
      <c r="AP5128"/>
    </row>
    <row r="5129" spans="42:42">
      <c r="AP5129"/>
    </row>
    <row r="5130" spans="42:42">
      <c r="AP5130"/>
    </row>
    <row r="5131" spans="42:42">
      <c r="AP5131"/>
    </row>
    <row r="5132" spans="42:42">
      <c r="AP5132"/>
    </row>
    <row r="5133" spans="42:42">
      <c r="AP5133"/>
    </row>
    <row r="5134" spans="42:42">
      <c r="AP5134"/>
    </row>
    <row r="5135" spans="42:42">
      <c r="AP5135"/>
    </row>
    <row r="5136" spans="42:42">
      <c r="AP5136"/>
    </row>
    <row r="5137" spans="42:42">
      <c r="AP5137"/>
    </row>
    <row r="5138" spans="42:42">
      <c r="AP5138"/>
    </row>
    <row r="5139" spans="42:42">
      <c r="AP5139"/>
    </row>
    <row r="5140" spans="42:42">
      <c r="AP5140"/>
    </row>
    <row r="5141" spans="42:42">
      <c r="AP5141"/>
    </row>
    <row r="5142" spans="42:42">
      <c r="AP5142"/>
    </row>
    <row r="5143" spans="42:42">
      <c r="AP5143"/>
    </row>
    <row r="5144" spans="42:42">
      <c r="AP5144"/>
    </row>
    <row r="5145" spans="42:42">
      <c r="AP5145"/>
    </row>
    <row r="5146" spans="42:42">
      <c r="AP5146"/>
    </row>
    <row r="5147" spans="42:42">
      <c r="AP5147"/>
    </row>
    <row r="5148" spans="42:42">
      <c r="AP5148"/>
    </row>
    <row r="5149" spans="42:42">
      <c r="AP5149"/>
    </row>
    <row r="5150" spans="42:42">
      <c r="AP5150"/>
    </row>
    <row r="5151" spans="42:42">
      <c r="AP5151"/>
    </row>
    <row r="5152" spans="42:42">
      <c r="AP5152"/>
    </row>
    <row r="5153" spans="42:42">
      <c r="AP5153"/>
    </row>
    <row r="5154" spans="42:42">
      <c r="AP5154"/>
    </row>
    <row r="5155" spans="42:42">
      <c r="AP5155"/>
    </row>
    <row r="5156" spans="42:42">
      <c r="AP5156"/>
    </row>
    <row r="5157" spans="42:42">
      <c r="AP5157"/>
    </row>
    <row r="5158" spans="42:42">
      <c r="AP5158"/>
    </row>
    <row r="5159" spans="42:42">
      <c r="AP5159"/>
    </row>
    <row r="5160" spans="42:42">
      <c r="AP5160"/>
    </row>
    <row r="5161" spans="42:42">
      <c r="AP5161"/>
    </row>
    <row r="5162" spans="42:42">
      <c r="AP5162"/>
    </row>
    <row r="5163" spans="42:42">
      <c r="AP5163"/>
    </row>
    <row r="5164" spans="42:42">
      <c r="AP5164"/>
    </row>
    <row r="5165" spans="42:42">
      <c r="AP5165"/>
    </row>
    <row r="5166" spans="42:42">
      <c r="AP5166"/>
    </row>
    <row r="5167" spans="42:42">
      <c r="AP5167"/>
    </row>
    <row r="5168" spans="42:42">
      <c r="AP5168"/>
    </row>
    <row r="5169" spans="42:42">
      <c r="AP5169"/>
    </row>
    <row r="5170" spans="42:42">
      <c r="AP5170"/>
    </row>
    <row r="5171" spans="42:42">
      <c r="AP5171"/>
    </row>
    <row r="5172" spans="42:42">
      <c r="AP5172"/>
    </row>
    <row r="5173" spans="42:42">
      <c r="AP5173"/>
    </row>
    <row r="5174" spans="42:42">
      <c r="AP5174"/>
    </row>
    <row r="5175" spans="42:42">
      <c r="AP5175"/>
    </row>
    <row r="5176" spans="42:42">
      <c r="AP5176"/>
    </row>
    <row r="5177" spans="42:42">
      <c r="AP5177"/>
    </row>
    <row r="5178" spans="42:42">
      <c r="AP5178"/>
    </row>
    <row r="5179" spans="42:42">
      <c r="AP5179"/>
    </row>
    <row r="5180" spans="42:42">
      <c r="AP5180"/>
    </row>
    <row r="5181" spans="42:42">
      <c r="AP5181"/>
    </row>
    <row r="5182" spans="42:42">
      <c r="AP5182"/>
    </row>
    <row r="5183" spans="42:42">
      <c r="AP5183"/>
    </row>
    <row r="5184" spans="42:42">
      <c r="AP5184"/>
    </row>
    <row r="5185" spans="42:42">
      <c r="AP5185"/>
    </row>
    <row r="5186" spans="42:42">
      <c r="AP5186"/>
    </row>
    <row r="5187" spans="42:42">
      <c r="AP5187"/>
    </row>
    <row r="5188" spans="42:42">
      <c r="AP5188"/>
    </row>
    <row r="5189" spans="42:42">
      <c r="AP5189"/>
    </row>
    <row r="5190" spans="42:42">
      <c r="AP5190"/>
    </row>
    <row r="5191" spans="42:42">
      <c r="AP5191"/>
    </row>
    <row r="5192" spans="42:42">
      <c r="AP5192"/>
    </row>
    <row r="5193" spans="42:42">
      <c r="AP5193"/>
    </row>
    <row r="5194" spans="42:42">
      <c r="AP5194"/>
    </row>
    <row r="5195" spans="42:42">
      <c r="AP5195"/>
    </row>
    <row r="5196" spans="42:42">
      <c r="AP5196"/>
    </row>
    <row r="5197" spans="42:42">
      <c r="AP5197"/>
    </row>
    <row r="5198" spans="42:42">
      <c r="AP5198"/>
    </row>
    <row r="5199" spans="42:42">
      <c r="AP5199"/>
    </row>
    <row r="5200" spans="42:42">
      <c r="AP5200"/>
    </row>
    <row r="5201" spans="42:42">
      <c r="AP5201"/>
    </row>
    <row r="5202" spans="42:42">
      <c r="AP5202"/>
    </row>
    <row r="5203" spans="42:42">
      <c r="AP5203"/>
    </row>
    <row r="5204" spans="42:42">
      <c r="AP5204"/>
    </row>
    <row r="5205" spans="42:42">
      <c r="AP5205"/>
    </row>
    <row r="5206" spans="42:42">
      <c r="AP5206"/>
    </row>
    <row r="5207" spans="42:42">
      <c r="AP5207"/>
    </row>
    <row r="5208" spans="42:42">
      <c r="AP5208"/>
    </row>
    <row r="5209" spans="42:42">
      <c r="AP5209"/>
    </row>
    <row r="5210" spans="42:42">
      <c r="AP5210"/>
    </row>
    <row r="5211" spans="42:42">
      <c r="AP5211"/>
    </row>
    <row r="5212" spans="42:42">
      <c r="AP5212"/>
    </row>
    <row r="5213" spans="42:42">
      <c r="AP5213"/>
    </row>
    <row r="5214" spans="42:42">
      <c r="AP5214"/>
    </row>
    <row r="5215" spans="42:42">
      <c r="AP5215"/>
    </row>
    <row r="5216" spans="42:42">
      <c r="AP5216"/>
    </row>
    <row r="5217" spans="42:42">
      <c r="AP5217"/>
    </row>
    <row r="5218" spans="42:42">
      <c r="AP5218"/>
    </row>
    <row r="5219" spans="42:42">
      <c r="AP5219"/>
    </row>
    <row r="5220" spans="42:42">
      <c r="AP5220"/>
    </row>
    <row r="5221" spans="42:42">
      <c r="AP5221"/>
    </row>
    <row r="5222" spans="42:42">
      <c r="AP5222"/>
    </row>
    <row r="5223" spans="42:42">
      <c r="AP5223"/>
    </row>
    <row r="5224" spans="42:42">
      <c r="AP5224"/>
    </row>
    <row r="5225" spans="42:42">
      <c r="AP5225"/>
    </row>
    <row r="5226" spans="42:42">
      <c r="AP5226"/>
    </row>
    <row r="5227" spans="42:42">
      <c r="AP5227"/>
    </row>
    <row r="5228" spans="42:42">
      <c r="AP5228"/>
    </row>
    <row r="5229" spans="42:42">
      <c r="AP5229"/>
    </row>
    <row r="5230" spans="42:42">
      <c r="AP5230"/>
    </row>
    <row r="5231" spans="42:42">
      <c r="AP5231"/>
    </row>
    <row r="5232" spans="42:42">
      <c r="AP5232"/>
    </row>
    <row r="5233" spans="42:42">
      <c r="AP5233"/>
    </row>
    <row r="5234" spans="42:42">
      <c r="AP5234"/>
    </row>
    <row r="5235" spans="42:42">
      <c r="AP5235"/>
    </row>
    <row r="5236" spans="42:42">
      <c r="AP5236"/>
    </row>
    <row r="5237" spans="42:42">
      <c r="AP5237"/>
    </row>
    <row r="5238" spans="42:42">
      <c r="AP5238"/>
    </row>
    <row r="5239" spans="42:42">
      <c r="AP5239"/>
    </row>
    <row r="5240" spans="42:42">
      <c r="AP5240"/>
    </row>
    <row r="5241" spans="42:42">
      <c r="AP5241"/>
    </row>
    <row r="5242" spans="42:42">
      <c r="AP5242"/>
    </row>
    <row r="5243" spans="42:42">
      <c r="AP5243"/>
    </row>
    <row r="5244" spans="42:42">
      <c r="AP5244"/>
    </row>
    <row r="5245" spans="42:42">
      <c r="AP5245"/>
    </row>
    <row r="5246" spans="42:42">
      <c r="AP5246"/>
    </row>
    <row r="5247" spans="42:42">
      <c r="AP5247"/>
    </row>
    <row r="5248" spans="42:42">
      <c r="AP5248"/>
    </row>
    <row r="5249" spans="42:42">
      <c r="AP5249"/>
    </row>
    <row r="5250" spans="42:42">
      <c r="AP5250"/>
    </row>
    <row r="5251" spans="42:42">
      <c r="AP5251"/>
    </row>
    <row r="5252" spans="42:42">
      <c r="AP5252"/>
    </row>
    <row r="5253" spans="42:42">
      <c r="AP5253"/>
    </row>
    <row r="5254" spans="42:42">
      <c r="AP5254"/>
    </row>
    <row r="5255" spans="42:42">
      <c r="AP5255"/>
    </row>
    <row r="5256" spans="42:42">
      <c r="AP5256"/>
    </row>
    <row r="5257" spans="42:42">
      <c r="AP5257"/>
    </row>
    <row r="5258" spans="42:42">
      <c r="AP5258"/>
    </row>
    <row r="5259" spans="42:42">
      <c r="AP5259"/>
    </row>
    <row r="5260" spans="42:42">
      <c r="AP5260"/>
    </row>
    <row r="5261" spans="42:42">
      <c r="AP5261"/>
    </row>
    <row r="5262" spans="42:42">
      <c r="AP5262"/>
    </row>
    <row r="5263" spans="42:42">
      <c r="AP5263"/>
    </row>
    <row r="5264" spans="42:42">
      <c r="AP5264"/>
    </row>
    <row r="5265" spans="42:42">
      <c r="AP5265"/>
    </row>
    <row r="5266" spans="42:42">
      <c r="AP5266"/>
    </row>
    <row r="5267" spans="42:42">
      <c r="AP5267"/>
    </row>
    <row r="5268" spans="42:42">
      <c r="AP5268"/>
    </row>
    <row r="5269" spans="42:42">
      <c r="AP5269"/>
    </row>
    <row r="5270" spans="42:42">
      <c r="AP5270"/>
    </row>
    <row r="5271" spans="42:42">
      <c r="AP5271"/>
    </row>
    <row r="5272" spans="42:42">
      <c r="AP5272"/>
    </row>
    <row r="5273" spans="42:42">
      <c r="AP5273"/>
    </row>
    <row r="5274" spans="42:42">
      <c r="AP5274"/>
    </row>
    <row r="5275" spans="42:42">
      <c r="AP5275"/>
    </row>
    <row r="5276" spans="42:42">
      <c r="AP5276"/>
    </row>
    <row r="5277" spans="42:42">
      <c r="AP5277"/>
    </row>
    <row r="5278" spans="42:42">
      <c r="AP5278"/>
    </row>
    <row r="5279" spans="42:42">
      <c r="AP5279"/>
    </row>
    <row r="5280" spans="42:42">
      <c r="AP5280"/>
    </row>
    <row r="5281" spans="42:42">
      <c r="AP5281"/>
    </row>
    <row r="5282" spans="42:42">
      <c r="AP5282"/>
    </row>
    <row r="5283" spans="42:42">
      <c r="AP5283"/>
    </row>
    <row r="5284" spans="42:42">
      <c r="AP5284"/>
    </row>
    <row r="5285" spans="42:42">
      <c r="AP5285"/>
    </row>
    <row r="5286" spans="42:42">
      <c r="AP5286"/>
    </row>
    <row r="5287" spans="42:42">
      <c r="AP5287"/>
    </row>
    <row r="5288" spans="42:42">
      <c r="AP5288"/>
    </row>
    <row r="5289" spans="42:42">
      <c r="AP5289"/>
    </row>
    <row r="5290" spans="42:42">
      <c r="AP5290"/>
    </row>
    <row r="5291" spans="42:42">
      <c r="AP5291"/>
    </row>
    <row r="5292" spans="42:42">
      <c r="AP5292"/>
    </row>
    <row r="5293" spans="42:42">
      <c r="AP5293"/>
    </row>
    <row r="5294" spans="42:42">
      <c r="AP5294"/>
    </row>
    <row r="5295" spans="42:42">
      <c r="AP5295"/>
    </row>
    <row r="5296" spans="42:42">
      <c r="AP5296"/>
    </row>
    <row r="5297" spans="42:42">
      <c r="AP5297"/>
    </row>
    <row r="5298" spans="42:42">
      <c r="AP5298"/>
    </row>
    <row r="5299" spans="42:42">
      <c r="AP5299"/>
    </row>
    <row r="5300" spans="42:42">
      <c r="AP5300"/>
    </row>
    <row r="5301" spans="42:42">
      <c r="AP5301"/>
    </row>
    <row r="5302" spans="42:42">
      <c r="AP5302"/>
    </row>
    <row r="5303" spans="42:42">
      <c r="AP5303"/>
    </row>
    <row r="5304" spans="42:42">
      <c r="AP5304"/>
    </row>
    <row r="5305" spans="42:42">
      <c r="AP5305"/>
    </row>
    <row r="5306" spans="42:42">
      <c r="AP5306"/>
    </row>
    <row r="5307" spans="42:42">
      <c r="AP5307"/>
    </row>
    <row r="5308" spans="42:42">
      <c r="AP5308"/>
    </row>
    <row r="5309" spans="42:42">
      <c r="AP5309"/>
    </row>
    <row r="5310" spans="42:42">
      <c r="AP5310"/>
    </row>
    <row r="5311" spans="42:42">
      <c r="AP5311"/>
    </row>
    <row r="5312" spans="42:42">
      <c r="AP5312"/>
    </row>
    <row r="5313" spans="42:42">
      <c r="AP5313"/>
    </row>
    <row r="5314" spans="42:42">
      <c r="AP5314"/>
    </row>
    <row r="5315" spans="42:42">
      <c r="AP5315"/>
    </row>
    <row r="5316" spans="42:42">
      <c r="AP5316"/>
    </row>
    <row r="5317" spans="42:42">
      <c r="AP5317"/>
    </row>
    <row r="5318" spans="42:42">
      <c r="AP5318"/>
    </row>
    <row r="5319" spans="42:42">
      <c r="AP5319"/>
    </row>
    <row r="5320" spans="42:42">
      <c r="AP5320"/>
    </row>
    <row r="5321" spans="42:42">
      <c r="AP5321"/>
    </row>
    <row r="5322" spans="42:42">
      <c r="AP5322"/>
    </row>
    <row r="5323" spans="42:42">
      <c r="AP5323"/>
    </row>
    <row r="5324" spans="42:42">
      <c r="AP5324"/>
    </row>
    <row r="5325" spans="42:42">
      <c r="AP5325"/>
    </row>
    <row r="5326" spans="42:42">
      <c r="AP5326"/>
    </row>
    <row r="5327" spans="42:42">
      <c r="AP5327"/>
    </row>
    <row r="5328" spans="42:42">
      <c r="AP5328"/>
    </row>
    <row r="5329" spans="42:42">
      <c r="AP5329"/>
    </row>
    <row r="5330" spans="42:42">
      <c r="AP5330"/>
    </row>
    <row r="5331" spans="42:42">
      <c r="AP5331"/>
    </row>
    <row r="5332" spans="42:42">
      <c r="AP5332"/>
    </row>
    <row r="5333" spans="42:42">
      <c r="AP5333"/>
    </row>
    <row r="5334" spans="42:42">
      <c r="AP5334"/>
    </row>
    <row r="5335" spans="42:42">
      <c r="AP5335"/>
    </row>
    <row r="5336" spans="42:42">
      <c r="AP5336"/>
    </row>
    <row r="5337" spans="42:42">
      <c r="AP5337"/>
    </row>
    <row r="5338" spans="42:42">
      <c r="AP5338"/>
    </row>
    <row r="5339" spans="42:42">
      <c r="AP5339"/>
    </row>
    <row r="5340" spans="42:42">
      <c r="AP5340"/>
    </row>
    <row r="5341" spans="42:42">
      <c r="AP5341"/>
    </row>
    <row r="5342" spans="42:42">
      <c r="AP5342"/>
    </row>
    <row r="5343" spans="42:42">
      <c r="AP5343"/>
    </row>
    <row r="5344" spans="42:42">
      <c r="AP5344"/>
    </row>
    <row r="5345" spans="42:42">
      <c r="AP5345"/>
    </row>
    <row r="5346" spans="42:42">
      <c r="AP5346"/>
    </row>
    <row r="5347" spans="42:42">
      <c r="AP5347"/>
    </row>
    <row r="5348" spans="42:42">
      <c r="AP5348"/>
    </row>
    <row r="5349" spans="42:42">
      <c r="AP5349"/>
    </row>
    <row r="5350" spans="42:42">
      <c r="AP5350"/>
    </row>
    <row r="5351" spans="42:42">
      <c r="AP5351"/>
    </row>
    <row r="5352" spans="42:42">
      <c r="AP5352"/>
    </row>
    <row r="5353" spans="42:42">
      <c r="AP5353"/>
    </row>
    <row r="5354" spans="42:42">
      <c r="AP5354"/>
    </row>
    <row r="5355" spans="42:42">
      <c r="AP5355"/>
    </row>
    <row r="5356" spans="42:42">
      <c r="AP5356"/>
    </row>
    <row r="5357" spans="42:42">
      <c r="AP5357"/>
    </row>
    <row r="5358" spans="42:42">
      <c r="AP5358"/>
    </row>
    <row r="5359" spans="42:42">
      <c r="AP5359"/>
    </row>
    <row r="5360" spans="42:42">
      <c r="AP5360"/>
    </row>
    <row r="5361" spans="42:42">
      <c r="AP5361"/>
    </row>
    <row r="5362" spans="42:42">
      <c r="AP5362"/>
    </row>
    <row r="5363" spans="42:42">
      <c r="AP5363"/>
    </row>
    <row r="5364" spans="42:42">
      <c r="AP5364"/>
    </row>
    <row r="5365" spans="42:42">
      <c r="AP5365"/>
    </row>
    <row r="5366" spans="42:42">
      <c r="AP5366"/>
    </row>
    <row r="5367" spans="42:42">
      <c r="AP5367"/>
    </row>
    <row r="5368" spans="42:42">
      <c r="AP5368"/>
    </row>
    <row r="5369" spans="42:42">
      <c r="AP5369"/>
    </row>
    <row r="5370" spans="42:42">
      <c r="AP5370"/>
    </row>
    <row r="5371" spans="42:42">
      <c r="AP5371"/>
    </row>
    <row r="5372" spans="42:42">
      <c r="AP5372"/>
    </row>
    <row r="5373" spans="42:42">
      <c r="AP5373"/>
    </row>
    <row r="5374" spans="42:42">
      <c r="AP5374"/>
    </row>
    <row r="5375" spans="42:42">
      <c r="AP5375"/>
    </row>
    <row r="5376" spans="42:42">
      <c r="AP5376"/>
    </row>
    <row r="5377" spans="42:42">
      <c r="AP5377"/>
    </row>
    <row r="5378" spans="42:42">
      <c r="AP5378"/>
    </row>
    <row r="5379" spans="42:42">
      <c r="AP5379"/>
    </row>
    <row r="5380" spans="42:42">
      <c r="AP5380"/>
    </row>
    <row r="5381" spans="42:42">
      <c r="AP5381"/>
    </row>
    <row r="5382" spans="42:42">
      <c r="AP5382"/>
    </row>
    <row r="5383" spans="42:42">
      <c r="AP5383"/>
    </row>
    <row r="5384" spans="42:42">
      <c r="AP5384"/>
    </row>
    <row r="5385" spans="42:42">
      <c r="AP5385"/>
    </row>
    <row r="5386" spans="42:42">
      <c r="AP5386"/>
    </row>
    <row r="5387" spans="42:42">
      <c r="AP5387"/>
    </row>
    <row r="5388" spans="42:42">
      <c r="AP5388"/>
    </row>
    <row r="5389" spans="42:42">
      <c r="AP5389"/>
    </row>
    <row r="5390" spans="42:42">
      <c r="AP5390"/>
    </row>
    <row r="5391" spans="42:42">
      <c r="AP5391"/>
    </row>
    <row r="5392" spans="42:42">
      <c r="AP5392"/>
    </row>
    <row r="5393" spans="42:42">
      <c r="AP5393"/>
    </row>
    <row r="5394" spans="42:42">
      <c r="AP5394"/>
    </row>
    <row r="5395" spans="42:42">
      <c r="AP5395"/>
    </row>
    <row r="5396" spans="42:42">
      <c r="AP5396"/>
    </row>
    <row r="5397" spans="42:42">
      <c r="AP5397"/>
    </row>
    <row r="5398" spans="42:42">
      <c r="AP5398"/>
    </row>
    <row r="5399" spans="42:42">
      <c r="AP5399"/>
    </row>
    <row r="5400" spans="42:42">
      <c r="AP5400"/>
    </row>
    <row r="5401" spans="42:42">
      <c r="AP5401"/>
    </row>
    <row r="5402" spans="42:42">
      <c r="AP5402"/>
    </row>
    <row r="5403" spans="42:42">
      <c r="AP5403"/>
    </row>
    <row r="5404" spans="42:42">
      <c r="AP5404"/>
    </row>
    <row r="5405" spans="42:42">
      <c r="AP5405"/>
    </row>
    <row r="5406" spans="42:42">
      <c r="AP5406"/>
    </row>
    <row r="5407" spans="42:42">
      <c r="AP5407"/>
    </row>
    <row r="5408" spans="42:42">
      <c r="AP5408"/>
    </row>
    <row r="5409" spans="42:42">
      <c r="AP5409"/>
    </row>
    <row r="5410" spans="42:42">
      <c r="AP5410"/>
    </row>
    <row r="5411" spans="42:42">
      <c r="AP5411"/>
    </row>
    <row r="5412" spans="42:42">
      <c r="AP5412"/>
    </row>
    <row r="5413" spans="42:42">
      <c r="AP5413"/>
    </row>
    <row r="5414" spans="42:42">
      <c r="AP5414"/>
    </row>
    <row r="5415" spans="42:42">
      <c r="AP5415"/>
    </row>
    <row r="5416" spans="42:42">
      <c r="AP5416"/>
    </row>
    <row r="5417" spans="42:42">
      <c r="AP5417"/>
    </row>
    <row r="5418" spans="42:42">
      <c r="AP5418"/>
    </row>
    <row r="5419" spans="42:42">
      <c r="AP5419"/>
    </row>
    <row r="5420" spans="42:42">
      <c r="AP5420"/>
    </row>
    <row r="5421" spans="42:42">
      <c r="AP5421"/>
    </row>
    <row r="5422" spans="42:42">
      <c r="AP5422"/>
    </row>
    <row r="5423" spans="42:42">
      <c r="AP5423"/>
    </row>
    <row r="5424" spans="42:42">
      <c r="AP5424"/>
    </row>
    <row r="5425" spans="42:42">
      <c r="AP5425"/>
    </row>
    <row r="5426" spans="42:42">
      <c r="AP5426"/>
    </row>
    <row r="5427" spans="42:42">
      <c r="AP5427"/>
    </row>
    <row r="5428" spans="42:42">
      <c r="AP5428"/>
    </row>
    <row r="5429" spans="42:42">
      <c r="AP5429"/>
    </row>
    <row r="5430" spans="42:42">
      <c r="AP5430"/>
    </row>
    <row r="5431" spans="42:42">
      <c r="AP5431"/>
    </row>
    <row r="5432" spans="42:42">
      <c r="AP5432"/>
    </row>
    <row r="5433" spans="42:42">
      <c r="AP5433"/>
    </row>
    <row r="5434" spans="42:42">
      <c r="AP5434"/>
    </row>
    <row r="5435" spans="42:42">
      <c r="AP5435"/>
    </row>
    <row r="5436" spans="42:42">
      <c r="AP5436"/>
    </row>
    <row r="5437" spans="42:42">
      <c r="AP5437"/>
    </row>
    <row r="5438" spans="42:42">
      <c r="AP5438"/>
    </row>
    <row r="5439" spans="42:42">
      <c r="AP5439"/>
    </row>
    <row r="5440" spans="42:42">
      <c r="AP5440"/>
    </row>
    <row r="5441" spans="42:42">
      <c r="AP5441"/>
    </row>
    <row r="5442" spans="42:42">
      <c r="AP5442"/>
    </row>
    <row r="5443" spans="42:42">
      <c r="AP5443"/>
    </row>
    <row r="5444" spans="42:42">
      <c r="AP5444"/>
    </row>
    <row r="5445" spans="42:42">
      <c r="AP5445"/>
    </row>
    <row r="5446" spans="42:42">
      <c r="AP5446"/>
    </row>
    <row r="5447" spans="42:42">
      <c r="AP5447"/>
    </row>
    <row r="5448" spans="42:42">
      <c r="AP5448"/>
    </row>
    <row r="5449" spans="42:42">
      <c r="AP5449"/>
    </row>
    <row r="5450" spans="42:42">
      <c r="AP5450"/>
    </row>
    <row r="5451" spans="42:42">
      <c r="AP5451"/>
    </row>
    <row r="5452" spans="42:42">
      <c r="AP5452"/>
    </row>
    <row r="5453" spans="42:42">
      <c r="AP5453"/>
    </row>
    <row r="5454" spans="42:42">
      <c r="AP5454"/>
    </row>
    <row r="5455" spans="42:42">
      <c r="AP5455"/>
    </row>
    <row r="5456" spans="42:42">
      <c r="AP5456"/>
    </row>
    <row r="5457" spans="42:42">
      <c r="AP5457"/>
    </row>
    <row r="5458" spans="42:42">
      <c r="AP5458"/>
    </row>
    <row r="5459" spans="42:42">
      <c r="AP5459"/>
    </row>
    <row r="5460" spans="42:42">
      <c r="AP5460"/>
    </row>
    <row r="5461" spans="42:42">
      <c r="AP5461"/>
    </row>
    <row r="5462" spans="42:42">
      <c r="AP5462"/>
    </row>
    <row r="5463" spans="42:42">
      <c r="AP5463"/>
    </row>
    <row r="5464" spans="42:42">
      <c r="AP5464"/>
    </row>
    <row r="5465" spans="42:42">
      <c r="AP5465"/>
    </row>
    <row r="5466" spans="42:42">
      <c r="AP5466"/>
    </row>
    <row r="5467" spans="42:42">
      <c r="AP5467"/>
    </row>
    <row r="5468" spans="42:42">
      <c r="AP5468"/>
    </row>
    <row r="5469" spans="42:42">
      <c r="AP5469"/>
    </row>
    <row r="5470" spans="42:42">
      <c r="AP5470"/>
    </row>
    <row r="5471" spans="42:42">
      <c r="AP5471"/>
    </row>
    <row r="5472" spans="42:42">
      <c r="AP5472"/>
    </row>
    <row r="5473" spans="42:42">
      <c r="AP5473"/>
    </row>
    <row r="5474" spans="42:42">
      <c r="AP5474"/>
    </row>
    <row r="5475" spans="42:42">
      <c r="AP5475"/>
    </row>
    <row r="5476" spans="42:42">
      <c r="AP5476"/>
    </row>
    <row r="5477" spans="42:42">
      <c r="AP5477"/>
    </row>
    <row r="5478" spans="42:42">
      <c r="AP5478"/>
    </row>
    <row r="5479" spans="42:42">
      <c r="AP5479"/>
    </row>
    <row r="5480" spans="42:42">
      <c r="AP5480"/>
    </row>
    <row r="5481" spans="42:42">
      <c r="AP5481"/>
    </row>
    <row r="5482" spans="42:42">
      <c r="AP5482"/>
    </row>
    <row r="5483" spans="42:42">
      <c r="AP5483"/>
    </row>
    <row r="5484" spans="42:42">
      <c r="AP5484"/>
    </row>
    <row r="5485" spans="42:42">
      <c r="AP5485"/>
    </row>
    <row r="5486" spans="42:42">
      <c r="AP5486"/>
    </row>
    <row r="5487" spans="42:42">
      <c r="AP5487"/>
    </row>
    <row r="5488" spans="42:42">
      <c r="AP5488"/>
    </row>
    <row r="5489" spans="42:42">
      <c r="AP5489"/>
    </row>
    <row r="5490" spans="42:42">
      <c r="AP5490"/>
    </row>
    <row r="5491" spans="42:42">
      <c r="AP5491"/>
    </row>
    <row r="5492" spans="42:42">
      <c r="AP5492"/>
    </row>
    <row r="5493" spans="42:42">
      <c r="AP5493"/>
    </row>
    <row r="5494" spans="42:42">
      <c r="AP5494"/>
    </row>
    <row r="5495" spans="42:42">
      <c r="AP5495"/>
    </row>
    <row r="5496" spans="42:42">
      <c r="AP5496"/>
    </row>
    <row r="5497" spans="42:42">
      <c r="AP5497"/>
    </row>
    <row r="5498" spans="42:42">
      <c r="AP5498"/>
    </row>
    <row r="5499" spans="42:42">
      <c r="AP5499"/>
    </row>
    <row r="5500" spans="42:42">
      <c r="AP5500"/>
    </row>
    <row r="5501" spans="42:42">
      <c r="AP5501"/>
    </row>
    <row r="5502" spans="42:42">
      <c r="AP5502"/>
    </row>
    <row r="5503" spans="42:42">
      <c r="AP5503"/>
    </row>
    <row r="5504" spans="42:42">
      <c r="AP5504"/>
    </row>
    <row r="5505" spans="42:42">
      <c r="AP5505"/>
    </row>
    <row r="5506" spans="42:42">
      <c r="AP5506"/>
    </row>
    <row r="5507" spans="42:42">
      <c r="AP5507"/>
    </row>
    <row r="5508" spans="42:42">
      <c r="AP5508"/>
    </row>
    <row r="5509" spans="42:42">
      <c r="AP5509"/>
    </row>
    <row r="5510" spans="42:42">
      <c r="AP5510"/>
    </row>
    <row r="5511" spans="42:42">
      <c r="AP5511"/>
    </row>
    <row r="5512" spans="42:42">
      <c r="AP5512"/>
    </row>
    <row r="5513" spans="42:42">
      <c r="AP5513"/>
    </row>
    <row r="5514" spans="42:42">
      <c r="AP5514"/>
    </row>
    <row r="5515" spans="42:42">
      <c r="AP5515"/>
    </row>
    <row r="5516" spans="42:42">
      <c r="AP5516"/>
    </row>
    <row r="5517" spans="42:42">
      <c r="AP5517"/>
    </row>
    <row r="5518" spans="42:42">
      <c r="AP5518"/>
    </row>
    <row r="5519" spans="42:42">
      <c r="AP5519"/>
    </row>
    <row r="5520" spans="42:42">
      <c r="AP5520"/>
    </row>
    <row r="5521" spans="42:42">
      <c r="AP5521"/>
    </row>
    <row r="5522" spans="42:42">
      <c r="AP5522"/>
    </row>
    <row r="5523" spans="42:42">
      <c r="AP5523"/>
    </row>
    <row r="5524" spans="42:42">
      <c r="AP5524"/>
    </row>
    <row r="5525" spans="42:42">
      <c r="AP5525"/>
    </row>
    <row r="5526" spans="42:42">
      <c r="AP5526"/>
    </row>
    <row r="5527" spans="42:42">
      <c r="AP5527"/>
    </row>
    <row r="5528" spans="42:42">
      <c r="AP5528"/>
    </row>
    <row r="5529" spans="42:42">
      <c r="AP5529"/>
    </row>
    <row r="5530" spans="42:42">
      <c r="AP5530"/>
    </row>
    <row r="5531" spans="42:42">
      <c r="AP5531"/>
    </row>
    <row r="5532" spans="42:42">
      <c r="AP5532"/>
    </row>
    <row r="5533" spans="42:42">
      <c r="AP5533"/>
    </row>
    <row r="5534" spans="42:42">
      <c r="AP5534"/>
    </row>
    <row r="5535" spans="42:42">
      <c r="AP5535"/>
    </row>
    <row r="5536" spans="42:42">
      <c r="AP5536"/>
    </row>
    <row r="5537" spans="42:42">
      <c r="AP5537"/>
    </row>
    <row r="5538" spans="42:42">
      <c r="AP5538"/>
    </row>
    <row r="5539" spans="42:42">
      <c r="AP5539"/>
    </row>
    <row r="5540" spans="42:42">
      <c r="AP5540"/>
    </row>
    <row r="5541" spans="42:42">
      <c r="AP5541"/>
    </row>
    <row r="5542" spans="42:42">
      <c r="AP5542"/>
    </row>
    <row r="5543" spans="42:42">
      <c r="AP5543"/>
    </row>
    <row r="5544" spans="42:42">
      <c r="AP5544"/>
    </row>
    <row r="5545" spans="42:42">
      <c r="AP5545"/>
    </row>
    <row r="5546" spans="42:42">
      <c r="AP5546"/>
    </row>
    <row r="5547" spans="42:42">
      <c r="AP5547"/>
    </row>
    <row r="5548" spans="42:42">
      <c r="AP5548"/>
    </row>
    <row r="5549" spans="42:42">
      <c r="AP5549"/>
    </row>
    <row r="5550" spans="42:42">
      <c r="AP5550"/>
    </row>
    <row r="5551" spans="42:42">
      <c r="AP5551"/>
    </row>
    <row r="5552" spans="42:42">
      <c r="AP5552"/>
    </row>
    <row r="5553" spans="42:42">
      <c r="AP5553"/>
    </row>
    <row r="5554" spans="42:42">
      <c r="AP5554"/>
    </row>
    <row r="5555" spans="42:42">
      <c r="AP5555"/>
    </row>
    <row r="5556" spans="42:42">
      <c r="AP5556"/>
    </row>
    <row r="5557" spans="42:42">
      <c r="AP5557"/>
    </row>
    <row r="5558" spans="42:42">
      <c r="AP5558"/>
    </row>
    <row r="5559" spans="42:42">
      <c r="AP5559"/>
    </row>
    <row r="5560" spans="42:42">
      <c r="AP5560"/>
    </row>
    <row r="5561" spans="42:42">
      <c r="AP5561"/>
    </row>
    <row r="5562" spans="42:42">
      <c r="AP5562"/>
    </row>
    <row r="5563" spans="42:42">
      <c r="AP5563"/>
    </row>
    <row r="5564" spans="42:42">
      <c r="AP5564"/>
    </row>
    <row r="5565" spans="42:42">
      <c r="AP5565"/>
    </row>
    <row r="5566" spans="42:42">
      <c r="AP5566"/>
    </row>
    <row r="5567" spans="42:42">
      <c r="AP5567"/>
    </row>
    <row r="5568" spans="42:42">
      <c r="AP5568"/>
    </row>
    <row r="5569" spans="42:42">
      <c r="AP5569"/>
    </row>
    <row r="5570" spans="42:42">
      <c r="AP5570"/>
    </row>
    <row r="5571" spans="42:42">
      <c r="AP5571"/>
    </row>
    <row r="5572" spans="42:42">
      <c r="AP5572"/>
    </row>
    <row r="5573" spans="42:42">
      <c r="AP5573"/>
    </row>
    <row r="5574" spans="42:42">
      <c r="AP5574"/>
    </row>
    <row r="5575" spans="42:42">
      <c r="AP5575"/>
    </row>
    <row r="5576" spans="42:42">
      <c r="AP5576"/>
    </row>
    <row r="5577" spans="42:42">
      <c r="AP5577"/>
    </row>
    <row r="5578" spans="42:42">
      <c r="AP5578"/>
    </row>
    <row r="5579" spans="42:42">
      <c r="AP5579"/>
    </row>
    <row r="5580" spans="42:42">
      <c r="AP5580"/>
    </row>
    <row r="5581" spans="42:42">
      <c r="AP5581"/>
    </row>
    <row r="5582" spans="42:42">
      <c r="AP5582"/>
    </row>
    <row r="5583" spans="42:42">
      <c r="AP5583"/>
    </row>
    <row r="5584" spans="42:42">
      <c r="AP5584"/>
    </row>
    <row r="5585" spans="42:42">
      <c r="AP5585"/>
    </row>
    <row r="5586" spans="42:42">
      <c r="AP5586"/>
    </row>
    <row r="5587" spans="42:42">
      <c r="AP5587"/>
    </row>
    <row r="5588" spans="42:42">
      <c r="AP5588"/>
    </row>
    <row r="5589" spans="42:42">
      <c r="AP5589"/>
    </row>
    <row r="5590" spans="42:42">
      <c r="AP5590"/>
    </row>
    <row r="5591" spans="42:42">
      <c r="AP5591"/>
    </row>
    <row r="5592" spans="42:42">
      <c r="AP5592"/>
    </row>
    <row r="5593" spans="42:42">
      <c r="AP5593"/>
    </row>
    <row r="5594" spans="42:42">
      <c r="AP5594"/>
    </row>
    <row r="5595" spans="42:42">
      <c r="AP5595"/>
    </row>
    <row r="5596" spans="42:42">
      <c r="AP5596"/>
    </row>
    <row r="5597" spans="42:42">
      <c r="AP5597"/>
    </row>
    <row r="5598" spans="42:42">
      <c r="AP5598"/>
    </row>
    <row r="5599" spans="42:42">
      <c r="AP5599"/>
    </row>
    <row r="5600" spans="42:42">
      <c r="AP5600"/>
    </row>
    <row r="5601" spans="42:42">
      <c r="AP5601"/>
    </row>
    <row r="5602" spans="42:42">
      <c r="AP5602"/>
    </row>
    <row r="5603" spans="42:42">
      <c r="AP5603"/>
    </row>
    <row r="5604" spans="42:42">
      <c r="AP5604"/>
    </row>
    <row r="5605" spans="42:42">
      <c r="AP5605"/>
    </row>
    <row r="5606" spans="42:42">
      <c r="AP5606"/>
    </row>
    <row r="5607" spans="42:42">
      <c r="AP5607"/>
    </row>
    <row r="5608" spans="42:42">
      <c r="AP5608"/>
    </row>
    <row r="5609" spans="42:42">
      <c r="AP5609"/>
    </row>
    <row r="5610" spans="42:42">
      <c r="AP5610"/>
    </row>
    <row r="5611" spans="42:42">
      <c r="AP5611"/>
    </row>
    <row r="5612" spans="42:42">
      <c r="AP5612"/>
    </row>
    <row r="5613" spans="42:42">
      <c r="AP5613"/>
    </row>
    <row r="5614" spans="42:42">
      <c r="AP5614"/>
    </row>
    <row r="5615" spans="42:42">
      <c r="AP5615"/>
    </row>
    <row r="5616" spans="42:42">
      <c r="AP5616"/>
    </row>
    <row r="5617" spans="42:42">
      <c r="AP5617"/>
    </row>
    <row r="5618" spans="42:42">
      <c r="AP5618"/>
    </row>
    <row r="5619" spans="42:42">
      <c r="AP5619"/>
    </row>
    <row r="5620" spans="42:42">
      <c r="AP5620"/>
    </row>
    <row r="5621" spans="42:42">
      <c r="AP5621"/>
    </row>
    <row r="5622" spans="42:42">
      <c r="AP5622"/>
    </row>
    <row r="5623" spans="42:42">
      <c r="AP5623"/>
    </row>
    <row r="5624" spans="42:42">
      <c r="AP5624"/>
    </row>
    <row r="5625" spans="42:42">
      <c r="AP5625"/>
    </row>
    <row r="5626" spans="42:42">
      <c r="AP5626"/>
    </row>
    <row r="5627" spans="42:42">
      <c r="AP5627"/>
    </row>
    <row r="5628" spans="42:42">
      <c r="AP5628"/>
    </row>
    <row r="5629" spans="42:42">
      <c r="AP5629"/>
    </row>
    <row r="5630" spans="42:42">
      <c r="AP5630"/>
    </row>
    <row r="5631" spans="42:42">
      <c r="AP5631"/>
    </row>
    <row r="5632" spans="42:42">
      <c r="AP5632"/>
    </row>
    <row r="5633" spans="42:42">
      <c r="AP5633"/>
    </row>
    <row r="5634" spans="42:42">
      <c r="AP5634"/>
    </row>
    <row r="5635" spans="42:42">
      <c r="AP5635"/>
    </row>
    <row r="5636" spans="42:42">
      <c r="AP5636"/>
    </row>
    <row r="5637" spans="42:42">
      <c r="AP5637"/>
    </row>
    <row r="5638" spans="42:42">
      <c r="AP5638"/>
    </row>
    <row r="5639" spans="42:42">
      <c r="AP5639"/>
    </row>
    <row r="5640" spans="42:42">
      <c r="AP5640"/>
    </row>
    <row r="5641" spans="42:42">
      <c r="AP5641"/>
    </row>
    <row r="5642" spans="42:42">
      <c r="AP5642"/>
    </row>
    <row r="5643" spans="42:42">
      <c r="AP5643"/>
    </row>
    <row r="5644" spans="42:42">
      <c r="AP5644"/>
    </row>
    <row r="5645" spans="42:42">
      <c r="AP5645"/>
    </row>
    <row r="5646" spans="42:42">
      <c r="AP5646"/>
    </row>
    <row r="5647" spans="42:42">
      <c r="AP5647"/>
    </row>
    <row r="5648" spans="42:42">
      <c r="AP5648"/>
    </row>
    <row r="5649" spans="42:42">
      <c r="AP5649"/>
    </row>
    <row r="5650" spans="42:42">
      <c r="AP5650"/>
    </row>
    <row r="5651" spans="42:42">
      <c r="AP5651"/>
    </row>
    <row r="5652" spans="42:42">
      <c r="AP5652"/>
    </row>
    <row r="5653" spans="42:42">
      <c r="AP5653"/>
    </row>
    <row r="5654" spans="42:42">
      <c r="AP5654"/>
    </row>
    <row r="5655" spans="42:42">
      <c r="AP5655"/>
    </row>
    <row r="5656" spans="42:42">
      <c r="AP5656"/>
    </row>
    <row r="5657" spans="42:42">
      <c r="AP5657"/>
    </row>
    <row r="5658" spans="42:42">
      <c r="AP5658"/>
    </row>
    <row r="5659" spans="42:42">
      <c r="AP5659"/>
    </row>
    <row r="5660" spans="42:42">
      <c r="AP5660"/>
    </row>
    <row r="5661" spans="42:42">
      <c r="AP5661"/>
    </row>
    <row r="5662" spans="42:42">
      <c r="AP5662"/>
    </row>
    <row r="5663" spans="42:42">
      <c r="AP5663"/>
    </row>
    <row r="5664" spans="42:42">
      <c r="AP5664"/>
    </row>
    <row r="5665" spans="42:42">
      <c r="AP5665"/>
    </row>
    <row r="5666" spans="42:42">
      <c r="AP5666"/>
    </row>
    <row r="5667" spans="42:42">
      <c r="AP5667"/>
    </row>
    <row r="5668" spans="42:42">
      <c r="AP5668"/>
    </row>
    <row r="5669" spans="42:42">
      <c r="AP5669"/>
    </row>
    <row r="5670" spans="42:42">
      <c r="AP5670"/>
    </row>
    <row r="5671" spans="42:42">
      <c r="AP5671"/>
    </row>
    <row r="5672" spans="42:42">
      <c r="AP5672"/>
    </row>
    <row r="5673" spans="42:42">
      <c r="AP5673"/>
    </row>
    <row r="5674" spans="42:42">
      <c r="AP5674"/>
    </row>
    <row r="5675" spans="42:42">
      <c r="AP5675"/>
    </row>
    <row r="5676" spans="42:42">
      <c r="AP5676"/>
    </row>
    <row r="5677" spans="42:42">
      <c r="AP5677"/>
    </row>
    <row r="5678" spans="42:42">
      <c r="AP5678"/>
    </row>
    <row r="5679" spans="42:42">
      <c r="AP5679"/>
    </row>
    <row r="5680" spans="42:42">
      <c r="AP5680"/>
    </row>
    <row r="5681" spans="42:42">
      <c r="AP5681"/>
    </row>
    <row r="5682" spans="42:42">
      <c r="AP5682"/>
    </row>
    <row r="5683" spans="42:42">
      <c r="AP5683"/>
    </row>
    <row r="5684" spans="42:42">
      <c r="AP5684"/>
    </row>
    <row r="5685" spans="42:42">
      <c r="AP5685"/>
    </row>
    <row r="5686" spans="42:42">
      <c r="AP5686"/>
    </row>
    <row r="5687" spans="42:42">
      <c r="AP5687"/>
    </row>
    <row r="5688" spans="42:42">
      <c r="AP5688"/>
    </row>
    <row r="5689" spans="42:42">
      <c r="AP5689"/>
    </row>
    <row r="5690" spans="42:42">
      <c r="AP5690"/>
    </row>
    <row r="5691" spans="42:42">
      <c r="AP5691"/>
    </row>
    <row r="5692" spans="42:42">
      <c r="AP5692"/>
    </row>
    <row r="5693" spans="42:42">
      <c r="AP5693"/>
    </row>
    <row r="5694" spans="42:42">
      <c r="AP5694"/>
    </row>
    <row r="5695" spans="42:42">
      <c r="AP5695"/>
    </row>
    <row r="5696" spans="42:42">
      <c r="AP5696"/>
    </row>
    <row r="5697" spans="42:42">
      <c r="AP5697"/>
    </row>
    <row r="5698" spans="42:42">
      <c r="AP5698"/>
    </row>
    <row r="5699" spans="42:42">
      <c r="AP5699"/>
    </row>
    <row r="5700" spans="42:42">
      <c r="AP5700"/>
    </row>
    <row r="5701" spans="42:42">
      <c r="AP5701"/>
    </row>
    <row r="5702" spans="42:42">
      <c r="AP5702"/>
    </row>
    <row r="5703" spans="42:42">
      <c r="AP5703"/>
    </row>
    <row r="5704" spans="42:42">
      <c r="AP5704"/>
    </row>
    <row r="5705" spans="42:42">
      <c r="AP5705"/>
    </row>
    <row r="5706" spans="42:42">
      <c r="AP5706"/>
    </row>
    <row r="5707" spans="42:42">
      <c r="AP5707"/>
    </row>
    <row r="5708" spans="42:42">
      <c r="AP5708"/>
    </row>
    <row r="5709" spans="42:42">
      <c r="AP5709"/>
    </row>
    <row r="5710" spans="42:42">
      <c r="AP5710"/>
    </row>
    <row r="5711" spans="42:42">
      <c r="AP5711"/>
    </row>
    <row r="5712" spans="42:42">
      <c r="AP5712"/>
    </row>
    <row r="5713" spans="42:42">
      <c r="AP5713"/>
    </row>
    <row r="5714" spans="42:42">
      <c r="AP5714"/>
    </row>
    <row r="5715" spans="42:42">
      <c r="AP5715"/>
    </row>
    <row r="5716" spans="42:42">
      <c r="AP5716"/>
    </row>
    <row r="5717" spans="42:42">
      <c r="AP5717"/>
    </row>
    <row r="5718" spans="42:42">
      <c r="AP5718"/>
    </row>
    <row r="5719" spans="42:42">
      <c r="AP5719"/>
    </row>
    <row r="5720" spans="42:42">
      <c r="AP5720"/>
    </row>
    <row r="5721" spans="42:42">
      <c r="AP5721"/>
    </row>
    <row r="5722" spans="42:42">
      <c r="AP5722"/>
    </row>
    <row r="5723" spans="42:42">
      <c r="AP5723"/>
    </row>
    <row r="5724" spans="42:42">
      <c r="AP5724"/>
    </row>
    <row r="5725" spans="42:42">
      <c r="AP5725"/>
    </row>
    <row r="5726" spans="42:42">
      <c r="AP5726"/>
    </row>
    <row r="5727" spans="42:42">
      <c r="AP5727"/>
    </row>
    <row r="5728" spans="42:42">
      <c r="AP5728"/>
    </row>
    <row r="5729" spans="42:42">
      <c r="AP5729"/>
    </row>
    <row r="5730" spans="42:42">
      <c r="AP5730"/>
    </row>
    <row r="5731" spans="42:42">
      <c r="AP5731"/>
    </row>
    <row r="5732" spans="42:42">
      <c r="AP5732"/>
    </row>
    <row r="5733" spans="42:42">
      <c r="AP5733"/>
    </row>
    <row r="5734" spans="42:42">
      <c r="AP5734"/>
    </row>
    <row r="5735" spans="42:42">
      <c r="AP5735"/>
    </row>
    <row r="5736" spans="42:42">
      <c r="AP5736"/>
    </row>
    <row r="5737" spans="42:42">
      <c r="AP5737"/>
    </row>
    <row r="5738" spans="42:42">
      <c r="AP5738"/>
    </row>
    <row r="5739" spans="42:42">
      <c r="AP5739"/>
    </row>
    <row r="5740" spans="42:42">
      <c r="AP5740"/>
    </row>
    <row r="5741" spans="42:42">
      <c r="AP5741"/>
    </row>
    <row r="5742" spans="42:42">
      <c r="AP5742"/>
    </row>
    <row r="5743" spans="42:42">
      <c r="AP5743"/>
    </row>
    <row r="5744" spans="42:42">
      <c r="AP5744"/>
    </row>
    <row r="5745" spans="42:42">
      <c r="AP5745"/>
    </row>
    <row r="5746" spans="42:42">
      <c r="AP5746"/>
    </row>
    <row r="5747" spans="42:42">
      <c r="AP5747"/>
    </row>
    <row r="5748" spans="42:42">
      <c r="AP5748"/>
    </row>
    <row r="5749" spans="42:42">
      <c r="AP5749"/>
    </row>
    <row r="5750" spans="42:42">
      <c r="AP5750"/>
    </row>
    <row r="5751" spans="42:42">
      <c r="AP5751"/>
    </row>
    <row r="5752" spans="42:42">
      <c r="AP5752"/>
    </row>
    <row r="5753" spans="42:42">
      <c r="AP5753"/>
    </row>
    <row r="5754" spans="42:42">
      <c r="AP5754"/>
    </row>
    <row r="5755" spans="42:42">
      <c r="AP5755"/>
    </row>
    <row r="5756" spans="42:42">
      <c r="AP5756"/>
    </row>
    <row r="5757" spans="42:42">
      <c r="AP5757"/>
    </row>
    <row r="5758" spans="42:42">
      <c r="AP5758"/>
    </row>
    <row r="5759" spans="42:42">
      <c r="AP5759"/>
    </row>
    <row r="5760" spans="42:42">
      <c r="AP5760"/>
    </row>
    <row r="5761" spans="42:42">
      <c r="AP5761"/>
    </row>
    <row r="5762" spans="42:42">
      <c r="AP5762"/>
    </row>
    <row r="5763" spans="42:42">
      <c r="AP5763"/>
    </row>
    <row r="5764" spans="42:42">
      <c r="AP5764"/>
    </row>
    <row r="5765" spans="42:42">
      <c r="AP5765"/>
    </row>
    <row r="5766" spans="42:42">
      <c r="AP5766"/>
    </row>
    <row r="5767" spans="42:42">
      <c r="AP5767"/>
    </row>
    <row r="5768" spans="42:42">
      <c r="AP5768"/>
    </row>
    <row r="5769" spans="42:42">
      <c r="AP5769"/>
    </row>
    <row r="5770" spans="42:42">
      <c r="AP5770"/>
    </row>
    <row r="5771" spans="42:42">
      <c r="AP5771"/>
    </row>
    <row r="5772" spans="42:42">
      <c r="AP5772"/>
    </row>
    <row r="5773" spans="42:42">
      <c r="AP5773"/>
    </row>
    <row r="5774" spans="42:42">
      <c r="AP5774"/>
    </row>
    <row r="5775" spans="42:42">
      <c r="AP5775"/>
    </row>
    <row r="5776" spans="42:42">
      <c r="AP5776"/>
    </row>
    <row r="5777" spans="42:42">
      <c r="AP5777"/>
    </row>
    <row r="5778" spans="42:42">
      <c r="AP5778"/>
    </row>
    <row r="5779" spans="42:42">
      <c r="AP5779"/>
    </row>
    <row r="5780" spans="42:42">
      <c r="AP5780"/>
    </row>
    <row r="5781" spans="42:42">
      <c r="AP5781"/>
    </row>
    <row r="5782" spans="42:42">
      <c r="AP5782"/>
    </row>
    <row r="5783" spans="42:42">
      <c r="AP5783"/>
    </row>
    <row r="5784" spans="42:42">
      <c r="AP5784"/>
    </row>
    <row r="5785" spans="42:42">
      <c r="AP5785"/>
    </row>
    <row r="5786" spans="42:42">
      <c r="AP5786"/>
    </row>
    <row r="5787" spans="42:42">
      <c r="AP5787"/>
    </row>
    <row r="5788" spans="42:42">
      <c r="AP5788"/>
    </row>
    <row r="5789" spans="42:42">
      <c r="AP5789"/>
    </row>
    <row r="5790" spans="42:42">
      <c r="AP5790"/>
    </row>
    <row r="5791" spans="42:42">
      <c r="AP5791"/>
    </row>
    <row r="5792" spans="42:42">
      <c r="AP5792"/>
    </row>
    <row r="5793" spans="42:42">
      <c r="AP5793"/>
    </row>
    <row r="5794" spans="42:42">
      <c r="AP5794"/>
    </row>
    <row r="5795" spans="42:42">
      <c r="AP5795"/>
    </row>
    <row r="5796" spans="42:42">
      <c r="AP5796"/>
    </row>
    <row r="5797" spans="42:42">
      <c r="AP5797"/>
    </row>
    <row r="5798" spans="42:42">
      <c r="AP5798"/>
    </row>
    <row r="5799" spans="42:42">
      <c r="AP5799"/>
    </row>
    <row r="5800" spans="42:42">
      <c r="AP5800"/>
    </row>
    <row r="5801" spans="42:42">
      <c r="AP5801"/>
    </row>
    <row r="5802" spans="42:42">
      <c r="AP5802"/>
    </row>
    <row r="5803" spans="42:42">
      <c r="AP5803"/>
    </row>
    <row r="5804" spans="42:42">
      <c r="AP5804"/>
    </row>
    <row r="5805" spans="42:42">
      <c r="AP5805"/>
    </row>
    <row r="5806" spans="42:42">
      <c r="AP5806"/>
    </row>
    <row r="5807" spans="42:42">
      <c r="AP5807"/>
    </row>
    <row r="5808" spans="42:42">
      <c r="AP5808"/>
    </row>
    <row r="5809" spans="42:42">
      <c r="AP5809"/>
    </row>
    <row r="5810" spans="42:42">
      <c r="AP5810"/>
    </row>
    <row r="5811" spans="42:42">
      <c r="AP5811"/>
    </row>
    <row r="5812" spans="42:42">
      <c r="AP5812"/>
    </row>
    <row r="5813" spans="42:42">
      <c r="AP5813"/>
    </row>
    <row r="5814" spans="42:42">
      <c r="AP5814"/>
    </row>
    <row r="5815" spans="42:42">
      <c r="AP5815"/>
    </row>
    <row r="5816" spans="42:42">
      <c r="AP5816"/>
    </row>
    <row r="5817" spans="42:42">
      <c r="AP5817"/>
    </row>
    <row r="5818" spans="42:42">
      <c r="AP5818"/>
    </row>
    <row r="5819" spans="42:42">
      <c r="AP5819"/>
    </row>
    <row r="5820" spans="42:42">
      <c r="AP5820"/>
    </row>
    <row r="5821" spans="42:42">
      <c r="AP5821"/>
    </row>
    <row r="5822" spans="42:42">
      <c r="AP5822"/>
    </row>
    <row r="5823" spans="42:42">
      <c r="AP5823"/>
    </row>
    <row r="5824" spans="42:42">
      <c r="AP5824"/>
    </row>
    <row r="5825" spans="42:42">
      <c r="AP5825"/>
    </row>
    <row r="5826" spans="42:42">
      <c r="AP5826"/>
    </row>
    <row r="5827" spans="42:42">
      <c r="AP5827"/>
    </row>
    <row r="5828" spans="42:42">
      <c r="AP5828"/>
    </row>
    <row r="5829" spans="42:42">
      <c r="AP5829"/>
    </row>
    <row r="5830" spans="42:42">
      <c r="AP5830"/>
    </row>
    <row r="5831" spans="42:42">
      <c r="AP5831"/>
    </row>
    <row r="5832" spans="42:42">
      <c r="AP5832"/>
    </row>
    <row r="5833" spans="42:42">
      <c r="AP5833"/>
    </row>
    <row r="5834" spans="42:42">
      <c r="AP5834"/>
    </row>
    <row r="5835" spans="42:42">
      <c r="AP5835"/>
    </row>
    <row r="5836" spans="42:42">
      <c r="AP5836"/>
    </row>
    <row r="5837" spans="42:42">
      <c r="AP5837"/>
    </row>
    <row r="5838" spans="42:42">
      <c r="AP5838"/>
    </row>
    <row r="5839" spans="42:42">
      <c r="AP5839"/>
    </row>
    <row r="5840" spans="42:42">
      <c r="AP5840"/>
    </row>
    <row r="5841" spans="42:42">
      <c r="AP5841"/>
    </row>
    <row r="5842" spans="42:42">
      <c r="AP5842"/>
    </row>
    <row r="5843" spans="42:42">
      <c r="AP5843"/>
    </row>
    <row r="5844" spans="42:42">
      <c r="AP5844"/>
    </row>
    <row r="5845" spans="42:42">
      <c r="AP5845"/>
    </row>
    <row r="5846" spans="42:42">
      <c r="AP5846"/>
    </row>
    <row r="5847" spans="42:42">
      <c r="AP5847"/>
    </row>
    <row r="5848" spans="42:42">
      <c r="AP5848"/>
    </row>
    <row r="5849" spans="42:42">
      <c r="AP5849"/>
    </row>
    <row r="5850" spans="42:42">
      <c r="AP5850"/>
    </row>
    <row r="5851" spans="42:42">
      <c r="AP5851"/>
    </row>
    <row r="5852" spans="42:42">
      <c r="AP5852"/>
    </row>
    <row r="5853" spans="42:42">
      <c r="AP5853"/>
    </row>
    <row r="5854" spans="42:42">
      <c r="AP5854"/>
    </row>
    <row r="5855" spans="42:42">
      <c r="AP5855"/>
    </row>
    <row r="5856" spans="42:42">
      <c r="AP5856"/>
    </row>
    <row r="5857" spans="42:42">
      <c r="AP5857"/>
    </row>
    <row r="5858" spans="42:42">
      <c r="AP5858"/>
    </row>
    <row r="5859" spans="42:42">
      <c r="AP5859"/>
    </row>
    <row r="5860" spans="42:42">
      <c r="AP5860"/>
    </row>
    <row r="5861" spans="42:42">
      <c r="AP5861"/>
    </row>
    <row r="5862" spans="42:42">
      <c r="AP5862"/>
    </row>
    <row r="5863" spans="42:42">
      <c r="AP5863"/>
    </row>
    <row r="5864" spans="42:42">
      <c r="AP5864"/>
    </row>
    <row r="5865" spans="42:42">
      <c r="AP5865"/>
    </row>
    <row r="5866" spans="42:42">
      <c r="AP5866"/>
    </row>
    <row r="5867" spans="42:42">
      <c r="AP5867"/>
    </row>
    <row r="5868" spans="42:42">
      <c r="AP5868"/>
    </row>
    <row r="5869" spans="42:42">
      <c r="AP5869"/>
    </row>
    <row r="5870" spans="42:42">
      <c r="AP5870"/>
    </row>
    <row r="5871" spans="42:42">
      <c r="AP5871"/>
    </row>
    <row r="5872" spans="42:42">
      <c r="AP5872"/>
    </row>
    <row r="5873" spans="42:42">
      <c r="AP5873"/>
    </row>
    <row r="5874" spans="42:42">
      <c r="AP5874"/>
    </row>
    <row r="5875" spans="42:42">
      <c r="AP5875"/>
    </row>
    <row r="5876" spans="42:42">
      <c r="AP5876"/>
    </row>
    <row r="5877" spans="42:42">
      <c r="AP5877"/>
    </row>
    <row r="5878" spans="42:42">
      <c r="AP5878"/>
    </row>
    <row r="5879" spans="42:42">
      <c r="AP5879"/>
    </row>
    <row r="5880" spans="42:42">
      <c r="AP5880"/>
    </row>
    <row r="5881" spans="42:42">
      <c r="AP5881"/>
    </row>
    <row r="5882" spans="42:42">
      <c r="AP5882"/>
    </row>
    <row r="5883" spans="42:42">
      <c r="AP5883"/>
    </row>
    <row r="5884" spans="42:42">
      <c r="AP5884"/>
    </row>
    <row r="5885" spans="42:42">
      <c r="AP5885"/>
    </row>
    <row r="5886" spans="42:42">
      <c r="AP5886"/>
    </row>
    <row r="5887" spans="42:42">
      <c r="AP5887"/>
    </row>
    <row r="5888" spans="42:42">
      <c r="AP5888"/>
    </row>
    <row r="5889" spans="42:42">
      <c r="AP5889"/>
    </row>
    <row r="5890" spans="42:42">
      <c r="AP5890"/>
    </row>
    <row r="5891" spans="42:42">
      <c r="AP5891"/>
    </row>
    <row r="5892" spans="42:42">
      <c r="AP5892"/>
    </row>
    <row r="5893" spans="42:42">
      <c r="AP5893"/>
    </row>
    <row r="5894" spans="42:42">
      <c r="AP5894"/>
    </row>
    <row r="5895" spans="42:42">
      <c r="AP5895"/>
    </row>
    <row r="5896" spans="42:42">
      <c r="AP5896"/>
    </row>
    <row r="5897" spans="42:42">
      <c r="AP5897"/>
    </row>
    <row r="5898" spans="42:42">
      <c r="AP5898"/>
    </row>
    <row r="5899" spans="42:42">
      <c r="AP5899"/>
    </row>
    <row r="5900" spans="42:42">
      <c r="AP5900"/>
    </row>
    <row r="5901" spans="42:42">
      <c r="AP5901"/>
    </row>
    <row r="5902" spans="42:42">
      <c r="AP5902"/>
    </row>
    <row r="5903" spans="42:42">
      <c r="AP5903"/>
    </row>
    <row r="5904" spans="42:42">
      <c r="AP5904"/>
    </row>
    <row r="5905" spans="42:42">
      <c r="AP5905"/>
    </row>
    <row r="5906" spans="42:42">
      <c r="AP5906"/>
    </row>
    <row r="5907" spans="42:42">
      <c r="AP5907"/>
    </row>
    <row r="5908" spans="42:42">
      <c r="AP5908"/>
    </row>
    <row r="5909" spans="42:42">
      <c r="AP5909"/>
    </row>
    <row r="5910" spans="42:42">
      <c r="AP5910"/>
    </row>
    <row r="5911" spans="42:42">
      <c r="AP5911"/>
    </row>
    <row r="5912" spans="42:42">
      <c r="AP5912"/>
    </row>
    <row r="5913" spans="42:42">
      <c r="AP5913"/>
    </row>
    <row r="5914" spans="42:42">
      <c r="AP5914"/>
    </row>
    <row r="5915" spans="42:42">
      <c r="AP5915"/>
    </row>
    <row r="5916" spans="42:42">
      <c r="AP5916"/>
    </row>
    <row r="5917" spans="42:42">
      <c r="AP5917"/>
    </row>
    <row r="5918" spans="42:42">
      <c r="AP5918"/>
    </row>
    <row r="5919" spans="42:42">
      <c r="AP5919"/>
    </row>
    <row r="5920" spans="42:42">
      <c r="AP5920"/>
    </row>
    <row r="5921" spans="42:42">
      <c r="AP5921"/>
    </row>
    <row r="5922" spans="42:42">
      <c r="AP5922"/>
    </row>
    <row r="5923" spans="42:42">
      <c r="AP5923"/>
    </row>
    <row r="5924" spans="42:42">
      <c r="AP5924"/>
    </row>
    <row r="5925" spans="42:42">
      <c r="AP5925"/>
    </row>
    <row r="5926" spans="42:42">
      <c r="AP5926"/>
    </row>
    <row r="5927" spans="42:42">
      <c r="AP5927"/>
    </row>
    <row r="5928" spans="42:42">
      <c r="AP5928"/>
    </row>
    <row r="5929" spans="42:42">
      <c r="AP5929"/>
    </row>
    <row r="5930" spans="42:42">
      <c r="AP5930"/>
    </row>
    <row r="5931" spans="42:42">
      <c r="AP5931"/>
    </row>
    <row r="5932" spans="42:42">
      <c r="AP5932"/>
    </row>
    <row r="5933" spans="42:42">
      <c r="AP5933"/>
    </row>
    <row r="5934" spans="42:42">
      <c r="AP5934"/>
    </row>
    <row r="5935" spans="42:42">
      <c r="AP5935"/>
    </row>
    <row r="5936" spans="42:42">
      <c r="AP5936"/>
    </row>
    <row r="5937" spans="42:42">
      <c r="AP5937"/>
    </row>
    <row r="5938" spans="42:42">
      <c r="AP5938"/>
    </row>
    <row r="5939" spans="42:42">
      <c r="AP5939"/>
    </row>
    <row r="5940" spans="42:42">
      <c r="AP5940"/>
    </row>
    <row r="5941" spans="42:42">
      <c r="AP5941"/>
    </row>
    <row r="5942" spans="42:42">
      <c r="AP5942"/>
    </row>
    <row r="5943" spans="42:42">
      <c r="AP5943"/>
    </row>
    <row r="5944" spans="42:42">
      <c r="AP5944"/>
    </row>
    <row r="5945" spans="42:42">
      <c r="AP5945"/>
    </row>
    <row r="5946" spans="42:42">
      <c r="AP5946"/>
    </row>
    <row r="5947" spans="42:42">
      <c r="AP5947"/>
    </row>
    <row r="5948" spans="42:42">
      <c r="AP5948"/>
    </row>
    <row r="5949" spans="42:42">
      <c r="AP5949"/>
    </row>
    <row r="5950" spans="42:42">
      <c r="AP5950"/>
    </row>
    <row r="5951" spans="42:42">
      <c r="AP5951"/>
    </row>
    <row r="5952" spans="42:42">
      <c r="AP5952"/>
    </row>
    <row r="5953" spans="42:42">
      <c r="AP5953"/>
    </row>
    <row r="5954" spans="42:42">
      <c r="AP5954"/>
    </row>
    <row r="5955" spans="42:42">
      <c r="AP5955"/>
    </row>
    <row r="5956" spans="42:42">
      <c r="AP5956"/>
    </row>
    <row r="5957" spans="42:42">
      <c r="AP5957"/>
    </row>
    <row r="5958" spans="42:42">
      <c r="AP5958"/>
    </row>
    <row r="5959" spans="42:42">
      <c r="AP5959"/>
    </row>
    <row r="5960" spans="42:42">
      <c r="AP5960"/>
    </row>
    <row r="5961" spans="42:42">
      <c r="AP5961"/>
    </row>
    <row r="5962" spans="42:42">
      <c r="AP5962"/>
    </row>
    <row r="5963" spans="42:42">
      <c r="AP5963"/>
    </row>
    <row r="5964" spans="42:42">
      <c r="AP5964"/>
    </row>
    <row r="5965" spans="42:42">
      <c r="AP5965"/>
    </row>
    <row r="5966" spans="42:42">
      <c r="AP5966"/>
    </row>
    <row r="5967" spans="42:42">
      <c r="AP5967"/>
    </row>
    <row r="5968" spans="42:42">
      <c r="AP5968"/>
    </row>
    <row r="5969" spans="42:42">
      <c r="AP5969"/>
    </row>
    <row r="5970" spans="42:42">
      <c r="AP5970"/>
    </row>
    <row r="5971" spans="42:42">
      <c r="AP5971"/>
    </row>
    <row r="5972" spans="42:42">
      <c r="AP5972"/>
    </row>
    <row r="5973" spans="42:42">
      <c r="AP5973"/>
    </row>
    <row r="5974" spans="42:42">
      <c r="AP5974"/>
    </row>
    <row r="5975" spans="42:42">
      <c r="AP5975"/>
    </row>
    <row r="5976" spans="42:42">
      <c r="AP5976"/>
    </row>
    <row r="5977" spans="42:42">
      <c r="AP5977"/>
    </row>
    <row r="5978" spans="42:42">
      <c r="AP5978"/>
    </row>
    <row r="5979" spans="42:42">
      <c r="AP5979"/>
    </row>
    <row r="5980" spans="42:42">
      <c r="AP5980"/>
    </row>
    <row r="5981" spans="42:42">
      <c r="AP5981"/>
    </row>
    <row r="5982" spans="42:42">
      <c r="AP5982"/>
    </row>
    <row r="5983" spans="42:42">
      <c r="AP5983"/>
    </row>
    <row r="5984" spans="42:42">
      <c r="AP5984"/>
    </row>
    <row r="5985" spans="42:42">
      <c r="AP5985"/>
    </row>
    <row r="5986" spans="42:42">
      <c r="AP5986"/>
    </row>
    <row r="5987" spans="42:42">
      <c r="AP5987"/>
    </row>
    <row r="5988" spans="42:42">
      <c r="AP5988"/>
    </row>
    <row r="5989" spans="42:42">
      <c r="AP5989"/>
    </row>
    <row r="5990" spans="42:42">
      <c r="AP5990"/>
    </row>
    <row r="5991" spans="42:42">
      <c r="AP5991"/>
    </row>
    <row r="5992" spans="42:42">
      <c r="AP5992"/>
    </row>
    <row r="5993" spans="42:42">
      <c r="AP5993"/>
    </row>
    <row r="5994" spans="42:42">
      <c r="AP5994"/>
    </row>
    <row r="5995" spans="42:42">
      <c r="AP5995"/>
    </row>
    <row r="5996" spans="42:42">
      <c r="AP5996"/>
    </row>
    <row r="5997" spans="42:42">
      <c r="AP5997"/>
    </row>
    <row r="5998" spans="42:42">
      <c r="AP5998"/>
    </row>
    <row r="5999" spans="42:42">
      <c r="AP5999"/>
    </row>
    <row r="6000" spans="42:42">
      <c r="AP6000"/>
    </row>
    <row r="6001" spans="42:42">
      <c r="AP6001"/>
    </row>
    <row r="6002" spans="42:42">
      <c r="AP6002"/>
    </row>
    <row r="6003" spans="42:42">
      <c r="AP6003"/>
    </row>
    <row r="6004" spans="42:42">
      <c r="AP6004"/>
    </row>
    <row r="6005" spans="42:42">
      <c r="AP6005"/>
    </row>
    <row r="6006" spans="42:42">
      <c r="AP6006"/>
    </row>
    <row r="6007" spans="42:42">
      <c r="AP6007"/>
    </row>
    <row r="6008" spans="42:42">
      <c r="AP6008"/>
    </row>
    <row r="6009" spans="42:42">
      <c r="AP6009"/>
    </row>
    <row r="6010" spans="42:42">
      <c r="AP6010"/>
    </row>
    <row r="6011" spans="42:42">
      <c r="AP6011"/>
    </row>
    <row r="6012" spans="42:42">
      <c r="AP6012"/>
    </row>
    <row r="6013" spans="42:42">
      <c r="AP6013"/>
    </row>
    <row r="6014" spans="42:42">
      <c r="AP6014"/>
    </row>
    <row r="6015" spans="42:42">
      <c r="AP6015"/>
    </row>
    <row r="6016" spans="42:42">
      <c r="AP6016"/>
    </row>
    <row r="6017" spans="42:42">
      <c r="AP6017"/>
    </row>
    <row r="6018" spans="42:42">
      <c r="AP6018"/>
    </row>
    <row r="6019" spans="42:42">
      <c r="AP6019"/>
    </row>
    <row r="6020" spans="42:42">
      <c r="AP6020"/>
    </row>
    <row r="6021" spans="42:42">
      <c r="AP6021"/>
    </row>
    <row r="6022" spans="42:42">
      <c r="AP6022"/>
    </row>
    <row r="6023" spans="42:42">
      <c r="AP6023"/>
    </row>
    <row r="6024" spans="42:42">
      <c r="AP6024"/>
    </row>
    <row r="6025" spans="42:42">
      <c r="AP6025"/>
    </row>
    <row r="6026" spans="42:42">
      <c r="AP6026"/>
    </row>
    <row r="6027" spans="42:42">
      <c r="AP6027"/>
    </row>
    <row r="6028" spans="42:42">
      <c r="AP6028"/>
    </row>
    <row r="6029" spans="42:42">
      <c r="AP6029"/>
    </row>
    <row r="6030" spans="42:42">
      <c r="AP6030"/>
    </row>
    <row r="6031" spans="42:42">
      <c r="AP6031"/>
    </row>
    <row r="6032" spans="42:42">
      <c r="AP6032"/>
    </row>
    <row r="6033" spans="42:42">
      <c r="AP6033"/>
    </row>
    <row r="6034" spans="42:42">
      <c r="AP6034"/>
    </row>
    <row r="6035" spans="42:42">
      <c r="AP6035"/>
    </row>
    <row r="6036" spans="42:42">
      <c r="AP6036"/>
    </row>
    <row r="6037" spans="42:42">
      <c r="AP6037"/>
    </row>
    <row r="6038" spans="42:42">
      <c r="AP6038"/>
    </row>
    <row r="6039" spans="42:42">
      <c r="AP6039"/>
    </row>
    <row r="6040" spans="42:42">
      <c r="AP6040"/>
    </row>
    <row r="6041" spans="42:42">
      <c r="AP6041"/>
    </row>
    <row r="6042" spans="42:42">
      <c r="AP6042"/>
    </row>
    <row r="6043" spans="42:42">
      <c r="AP6043"/>
    </row>
    <row r="6044" spans="42:42">
      <c r="AP6044"/>
    </row>
    <row r="6045" spans="42:42">
      <c r="AP6045"/>
    </row>
    <row r="6046" spans="42:42">
      <c r="AP6046"/>
    </row>
    <row r="6047" spans="42:42">
      <c r="AP6047"/>
    </row>
    <row r="6048" spans="42:42">
      <c r="AP6048"/>
    </row>
    <row r="6049" spans="42:42">
      <c r="AP6049"/>
    </row>
    <row r="6050" spans="42:42">
      <c r="AP6050"/>
    </row>
    <row r="6051" spans="42:42">
      <c r="AP6051"/>
    </row>
    <row r="6052" spans="42:42">
      <c r="AP6052"/>
    </row>
    <row r="6053" spans="42:42">
      <c r="AP6053"/>
    </row>
    <row r="6054" spans="42:42">
      <c r="AP6054"/>
    </row>
    <row r="6055" spans="42:42">
      <c r="AP6055"/>
    </row>
    <row r="6056" spans="42:42">
      <c r="AP6056"/>
    </row>
    <row r="6057" spans="42:42">
      <c r="AP6057"/>
    </row>
    <row r="6058" spans="42:42">
      <c r="AP6058"/>
    </row>
    <row r="6059" spans="42:42">
      <c r="AP6059"/>
    </row>
    <row r="6060" spans="42:42">
      <c r="AP6060"/>
    </row>
    <row r="6061" spans="42:42">
      <c r="AP6061"/>
    </row>
    <row r="6062" spans="42:42">
      <c r="AP6062"/>
    </row>
    <row r="6063" spans="42:42">
      <c r="AP6063"/>
    </row>
    <row r="6064" spans="42:42">
      <c r="AP6064"/>
    </row>
    <row r="6065" spans="42:42">
      <c r="AP6065"/>
    </row>
    <row r="6066" spans="42:42">
      <c r="AP6066"/>
    </row>
    <row r="6067" spans="42:42">
      <c r="AP6067"/>
    </row>
    <row r="6068" spans="42:42">
      <c r="AP6068"/>
    </row>
    <row r="6069" spans="42:42">
      <c r="AP6069"/>
    </row>
    <row r="6070" spans="42:42">
      <c r="AP6070"/>
    </row>
    <row r="6071" spans="42:42">
      <c r="AP6071"/>
    </row>
    <row r="6072" spans="42:42">
      <c r="AP6072"/>
    </row>
    <row r="6073" spans="42:42">
      <c r="AP6073"/>
    </row>
    <row r="6074" spans="42:42">
      <c r="AP6074"/>
    </row>
    <row r="6075" spans="42:42">
      <c r="AP6075"/>
    </row>
    <row r="6076" spans="42:42">
      <c r="AP6076"/>
    </row>
    <row r="6077" spans="42:42">
      <c r="AP6077"/>
    </row>
    <row r="6078" spans="42:42">
      <c r="AP6078"/>
    </row>
    <row r="6079" spans="42:42">
      <c r="AP6079"/>
    </row>
    <row r="6080" spans="42:42">
      <c r="AP6080"/>
    </row>
    <row r="6081" spans="42:42">
      <c r="AP6081"/>
    </row>
    <row r="6082" spans="42:42">
      <c r="AP6082"/>
    </row>
    <row r="6083" spans="42:42">
      <c r="AP6083"/>
    </row>
    <row r="6084" spans="42:42">
      <c r="AP6084"/>
    </row>
    <row r="6085" spans="42:42">
      <c r="AP6085"/>
    </row>
    <row r="6086" spans="42:42">
      <c r="AP6086"/>
    </row>
    <row r="6087" spans="42:42">
      <c r="AP6087"/>
    </row>
    <row r="6088" spans="42:42">
      <c r="AP6088"/>
    </row>
    <row r="6089" spans="42:42">
      <c r="AP6089"/>
    </row>
    <row r="6090" spans="42:42">
      <c r="AP6090"/>
    </row>
    <row r="6091" spans="42:42">
      <c r="AP6091"/>
    </row>
    <row r="6092" spans="42:42">
      <c r="AP6092"/>
    </row>
    <row r="6093" spans="42:42">
      <c r="AP6093"/>
    </row>
    <row r="6094" spans="42:42">
      <c r="AP6094"/>
    </row>
    <row r="6095" spans="42:42">
      <c r="AP6095"/>
    </row>
    <row r="6096" spans="42:42">
      <c r="AP6096"/>
    </row>
    <row r="6097" spans="42:42">
      <c r="AP6097"/>
    </row>
    <row r="6098" spans="42:42">
      <c r="AP6098"/>
    </row>
    <row r="6099" spans="42:42">
      <c r="AP6099"/>
    </row>
    <row r="6100" spans="42:42">
      <c r="AP6100"/>
    </row>
    <row r="6101" spans="42:42">
      <c r="AP6101"/>
    </row>
    <row r="6102" spans="42:42">
      <c r="AP6102"/>
    </row>
    <row r="6103" spans="42:42">
      <c r="AP6103"/>
    </row>
    <row r="6104" spans="42:42">
      <c r="AP6104"/>
    </row>
    <row r="6105" spans="42:42">
      <c r="AP6105"/>
    </row>
    <row r="6106" spans="42:42">
      <c r="AP6106"/>
    </row>
    <row r="6107" spans="42:42">
      <c r="AP6107"/>
    </row>
    <row r="6108" spans="42:42">
      <c r="AP6108"/>
    </row>
    <row r="6109" spans="42:42">
      <c r="AP6109"/>
    </row>
    <row r="6110" spans="42:42">
      <c r="AP6110"/>
    </row>
    <row r="6111" spans="42:42">
      <c r="AP6111"/>
    </row>
    <row r="6112" spans="42:42">
      <c r="AP6112"/>
    </row>
    <row r="6113" spans="42:42">
      <c r="AP6113"/>
    </row>
    <row r="6114" spans="42:42">
      <c r="AP6114"/>
    </row>
    <row r="6115" spans="42:42">
      <c r="AP6115"/>
    </row>
    <row r="6116" spans="42:42">
      <c r="AP6116"/>
    </row>
    <row r="6117" spans="42:42">
      <c r="AP6117"/>
    </row>
    <row r="6118" spans="42:42">
      <c r="AP6118"/>
    </row>
    <row r="6119" spans="42:42">
      <c r="AP6119"/>
    </row>
    <row r="6120" spans="42:42">
      <c r="AP6120"/>
    </row>
    <row r="6121" spans="42:42">
      <c r="AP6121"/>
    </row>
    <row r="6122" spans="42:42">
      <c r="AP6122"/>
    </row>
    <row r="6123" spans="42:42">
      <c r="AP6123"/>
    </row>
    <row r="6124" spans="42:42">
      <c r="AP6124"/>
    </row>
    <row r="6125" spans="42:42">
      <c r="AP6125"/>
    </row>
    <row r="6126" spans="42:42">
      <c r="AP6126"/>
    </row>
    <row r="6127" spans="42:42">
      <c r="AP6127"/>
    </row>
    <row r="6128" spans="42:42">
      <c r="AP6128"/>
    </row>
    <row r="6129" spans="42:42">
      <c r="AP6129"/>
    </row>
    <row r="6130" spans="42:42">
      <c r="AP6130"/>
    </row>
    <row r="6131" spans="42:42">
      <c r="AP6131"/>
    </row>
    <row r="6132" spans="42:42">
      <c r="AP6132"/>
    </row>
    <row r="6133" spans="42:42">
      <c r="AP6133"/>
    </row>
    <row r="6134" spans="42:42">
      <c r="AP6134"/>
    </row>
    <row r="6135" spans="42:42">
      <c r="AP6135"/>
    </row>
    <row r="6136" spans="42:42">
      <c r="AP6136"/>
    </row>
    <row r="6137" spans="42:42">
      <c r="AP6137"/>
    </row>
    <row r="6138" spans="42:42">
      <c r="AP6138"/>
    </row>
    <row r="6139" spans="42:42">
      <c r="AP6139"/>
    </row>
    <row r="6140" spans="42:42">
      <c r="AP6140"/>
    </row>
    <row r="6141" spans="42:42">
      <c r="AP6141"/>
    </row>
    <row r="6142" spans="42:42">
      <c r="AP6142"/>
    </row>
    <row r="6143" spans="42:42">
      <c r="AP6143"/>
    </row>
    <row r="6144" spans="42:42">
      <c r="AP6144"/>
    </row>
    <row r="6145" spans="42:42">
      <c r="AP6145"/>
    </row>
    <row r="6146" spans="42:42">
      <c r="AP6146"/>
    </row>
    <row r="6147" spans="42:42">
      <c r="AP6147"/>
    </row>
    <row r="6148" spans="42:42">
      <c r="AP6148"/>
    </row>
    <row r="6149" spans="42:42">
      <c r="AP6149"/>
    </row>
    <row r="6150" spans="42:42">
      <c r="AP6150"/>
    </row>
    <row r="6151" spans="42:42">
      <c r="AP6151"/>
    </row>
    <row r="6152" spans="42:42">
      <c r="AP6152"/>
    </row>
    <row r="6153" spans="42:42">
      <c r="AP6153"/>
    </row>
    <row r="6154" spans="42:42">
      <c r="AP6154"/>
    </row>
    <row r="6155" spans="42:42">
      <c r="AP6155"/>
    </row>
    <row r="6156" spans="42:42">
      <c r="AP6156"/>
    </row>
    <row r="6157" spans="42:42">
      <c r="AP6157"/>
    </row>
    <row r="6158" spans="42:42">
      <c r="AP6158"/>
    </row>
    <row r="6159" spans="42:42">
      <c r="AP6159"/>
    </row>
    <row r="6160" spans="42:42">
      <c r="AP6160"/>
    </row>
    <row r="6161" spans="42:42">
      <c r="AP6161"/>
    </row>
    <row r="6162" spans="42:42">
      <c r="AP6162"/>
    </row>
    <row r="6163" spans="42:42">
      <c r="AP6163"/>
    </row>
    <row r="6164" spans="42:42">
      <c r="AP6164"/>
    </row>
    <row r="6165" spans="42:42">
      <c r="AP6165"/>
    </row>
    <row r="6166" spans="42:42">
      <c r="AP6166"/>
    </row>
    <row r="6167" spans="42:42">
      <c r="AP6167"/>
    </row>
    <row r="6168" spans="42:42">
      <c r="AP6168"/>
    </row>
    <row r="6169" spans="42:42">
      <c r="AP6169"/>
    </row>
    <row r="6170" spans="42:42">
      <c r="AP6170"/>
    </row>
    <row r="6171" spans="42:42">
      <c r="AP6171"/>
    </row>
    <row r="6172" spans="42:42">
      <c r="AP6172"/>
    </row>
    <row r="6173" spans="42:42">
      <c r="AP6173"/>
    </row>
    <row r="6174" spans="42:42">
      <c r="AP6174"/>
    </row>
    <row r="6175" spans="42:42">
      <c r="AP6175"/>
    </row>
    <row r="6176" spans="42:42">
      <c r="AP6176"/>
    </row>
    <row r="6177" spans="42:42">
      <c r="AP6177"/>
    </row>
    <row r="6178" spans="42:42">
      <c r="AP6178"/>
    </row>
    <row r="6179" spans="42:42">
      <c r="AP6179"/>
    </row>
    <row r="6180" spans="42:42">
      <c r="AP6180"/>
    </row>
    <row r="6181" spans="42:42">
      <c r="AP6181"/>
    </row>
    <row r="6182" spans="42:42">
      <c r="AP6182"/>
    </row>
    <row r="6183" spans="42:42">
      <c r="AP6183"/>
    </row>
    <row r="6184" spans="42:42">
      <c r="AP6184"/>
    </row>
    <row r="6185" spans="42:42">
      <c r="AP6185"/>
    </row>
    <row r="6186" spans="42:42">
      <c r="AP6186"/>
    </row>
    <row r="6187" spans="42:42">
      <c r="AP6187"/>
    </row>
    <row r="6188" spans="42:42">
      <c r="AP6188"/>
    </row>
    <row r="6189" spans="42:42">
      <c r="AP6189"/>
    </row>
    <row r="6190" spans="42:42">
      <c r="AP6190"/>
    </row>
    <row r="6191" spans="42:42">
      <c r="AP6191"/>
    </row>
    <row r="6192" spans="42:42">
      <c r="AP6192"/>
    </row>
    <row r="6193" spans="42:42">
      <c r="AP6193"/>
    </row>
    <row r="6194" spans="42:42">
      <c r="AP6194"/>
    </row>
    <row r="6195" spans="42:42">
      <c r="AP6195"/>
    </row>
    <row r="6196" spans="42:42">
      <c r="AP6196"/>
    </row>
    <row r="6197" spans="42:42">
      <c r="AP6197"/>
    </row>
    <row r="6198" spans="42:42">
      <c r="AP6198"/>
    </row>
    <row r="6199" spans="42:42">
      <c r="AP6199"/>
    </row>
    <row r="6200" spans="42:42">
      <c r="AP6200"/>
    </row>
    <row r="6201" spans="42:42">
      <c r="AP6201"/>
    </row>
    <row r="6202" spans="42:42">
      <c r="AP6202"/>
    </row>
    <row r="6203" spans="42:42">
      <c r="AP6203"/>
    </row>
    <row r="6204" spans="42:42">
      <c r="AP6204"/>
    </row>
    <row r="6205" spans="42:42">
      <c r="AP6205"/>
    </row>
    <row r="6206" spans="42:42">
      <c r="AP6206"/>
    </row>
    <row r="6207" spans="42:42">
      <c r="AP6207"/>
    </row>
    <row r="6208" spans="42:42">
      <c r="AP6208"/>
    </row>
    <row r="6209" spans="42:42">
      <c r="AP6209"/>
    </row>
    <row r="6210" spans="42:42">
      <c r="AP6210"/>
    </row>
    <row r="6211" spans="42:42">
      <c r="AP6211"/>
    </row>
    <row r="6212" spans="42:42">
      <c r="AP6212"/>
    </row>
    <row r="6213" spans="42:42">
      <c r="AP6213"/>
    </row>
    <row r="6214" spans="42:42">
      <c r="AP6214"/>
    </row>
    <row r="6215" spans="42:42">
      <c r="AP6215"/>
    </row>
    <row r="6216" spans="42:42">
      <c r="AP6216"/>
    </row>
    <row r="6217" spans="42:42">
      <c r="AP6217"/>
    </row>
    <row r="6218" spans="42:42">
      <c r="AP6218"/>
    </row>
    <row r="6219" spans="42:42">
      <c r="AP6219"/>
    </row>
    <row r="6220" spans="42:42">
      <c r="AP6220"/>
    </row>
    <row r="6221" spans="42:42">
      <c r="AP6221"/>
    </row>
    <row r="6222" spans="42:42">
      <c r="AP6222"/>
    </row>
    <row r="6223" spans="42:42">
      <c r="AP6223"/>
    </row>
    <row r="6224" spans="42:42">
      <c r="AP6224"/>
    </row>
    <row r="6225" spans="42:42">
      <c r="AP6225"/>
    </row>
    <row r="6226" spans="42:42">
      <c r="AP6226"/>
    </row>
    <row r="6227" spans="42:42">
      <c r="AP6227"/>
    </row>
    <row r="6228" spans="42:42">
      <c r="AP6228"/>
    </row>
    <row r="6229" spans="42:42">
      <c r="AP6229"/>
    </row>
    <row r="6230" spans="42:42">
      <c r="AP6230"/>
    </row>
    <row r="6231" spans="42:42">
      <c r="AP6231"/>
    </row>
    <row r="6232" spans="42:42">
      <c r="AP6232"/>
    </row>
    <row r="6233" spans="42:42">
      <c r="AP6233"/>
    </row>
    <row r="6234" spans="42:42">
      <c r="AP6234"/>
    </row>
    <row r="6235" spans="42:42">
      <c r="AP6235"/>
    </row>
    <row r="6236" spans="42:42">
      <c r="AP6236"/>
    </row>
    <row r="6237" spans="42:42">
      <c r="AP6237"/>
    </row>
    <row r="6238" spans="42:42">
      <c r="AP6238"/>
    </row>
    <row r="6239" spans="42:42">
      <c r="AP6239"/>
    </row>
    <row r="6240" spans="42:42">
      <c r="AP6240"/>
    </row>
    <row r="6241" spans="42:42">
      <c r="AP6241"/>
    </row>
    <row r="6242" spans="42:42">
      <c r="AP6242"/>
    </row>
    <row r="6243" spans="42:42">
      <c r="AP6243"/>
    </row>
    <row r="6244" spans="42:42">
      <c r="AP6244"/>
    </row>
    <row r="6245" spans="42:42">
      <c r="AP6245"/>
    </row>
    <row r="6246" spans="42:42">
      <c r="AP6246"/>
    </row>
    <row r="6247" spans="42:42">
      <c r="AP6247"/>
    </row>
    <row r="6248" spans="42:42">
      <c r="AP6248"/>
    </row>
    <row r="6249" spans="42:42">
      <c r="AP6249"/>
    </row>
    <row r="6250" spans="42:42">
      <c r="AP6250"/>
    </row>
    <row r="6251" spans="42:42">
      <c r="AP6251"/>
    </row>
    <row r="6252" spans="42:42">
      <c r="AP6252"/>
    </row>
    <row r="6253" spans="42:42">
      <c r="AP6253"/>
    </row>
    <row r="6254" spans="42:42">
      <c r="AP6254"/>
    </row>
    <row r="6255" spans="42:42">
      <c r="AP6255"/>
    </row>
    <row r="6256" spans="42:42">
      <c r="AP6256"/>
    </row>
    <row r="6257" spans="42:42">
      <c r="AP6257"/>
    </row>
    <row r="6258" spans="42:42">
      <c r="AP6258"/>
    </row>
    <row r="6259" spans="42:42">
      <c r="AP6259"/>
    </row>
    <row r="6260" spans="42:42">
      <c r="AP6260"/>
    </row>
    <row r="6261" spans="42:42">
      <c r="AP6261"/>
    </row>
    <row r="6262" spans="42:42">
      <c r="AP6262"/>
    </row>
    <row r="6263" spans="42:42">
      <c r="AP6263"/>
    </row>
    <row r="6264" spans="42:42">
      <c r="AP6264"/>
    </row>
    <row r="6265" spans="42:42">
      <c r="AP6265"/>
    </row>
    <row r="6266" spans="42:42">
      <c r="AP6266"/>
    </row>
    <row r="6267" spans="42:42">
      <c r="AP6267"/>
    </row>
    <row r="6268" spans="42:42">
      <c r="AP6268"/>
    </row>
    <row r="6269" spans="42:42">
      <c r="AP6269"/>
    </row>
    <row r="6270" spans="42:42">
      <c r="AP6270"/>
    </row>
    <row r="6271" spans="42:42">
      <c r="AP6271"/>
    </row>
    <row r="6272" spans="42:42">
      <c r="AP6272"/>
    </row>
    <row r="6273" spans="42:42">
      <c r="AP6273"/>
    </row>
    <row r="6274" spans="42:42">
      <c r="AP6274"/>
    </row>
    <row r="6275" spans="42:42">
      <c r="AP6275"/>
    </row>
    <row r="6276" spans="42:42">
      <c r="AP6276"/>
    </row>
    <row r="6277" spans="42:42">
      <c r="AP6277"/>
    </row>
    <row r="6278" spans="42:42">
      <c r="AP6278"/>
    </row>
    <row r="6279" spans="42:42">
      <c r="AP6279"/>
    </row>
    <row r="6280" spans="42:42">
      <c r="AP6280"/>
    </row>
    <row r="6281" spans="42:42">
      <c r="AP6281"/>
    </row>
    <row r="6282" spans="42:42">
      <c r="AP6282"/>
    </row>
    <row r="6283" spans="42:42">
      <c r="AP6283"/>
    </row>
    <row r="6284" spans="42:42">
      <c r="AP6284"/>
    </row>
    <row r="6285" spans="42:42">
      <c r="AP6285"/>
    </row>
    <row r="6286" spans="42:42">
      <c r="AP6286"/>
    </row>
    <row r="6287" spans="42:42">
      <c r="AP6287"/>
    </row>
    <row r="6288" spans="42:42">
      <c r="AP6288"/>
    </row>
    <row r="6289" spans="42:42">
      <c r="AP6289"/>
    </row>
    <row r="6290" spans="42:42">
      <c r="AP6290"/>
    </row>
    <row r="6291" spans="42:42">
      <c r="AP6291"/>
    </row>
    <row r="6292" spans="42:42">
      <c r="AP6292"/>
    </row>
    <row r="6293" spans="42:42">
      <c r="AP6293"/>
    </row>
    <row r="6294" spans="42:42">
      <c r="AP6294"/>
    </row>
    <row r="6295" spans="42:42">
      <c r="AP6295"/>
    </row>
    <row r="6296" spans="42:42">
      <c r="AP6296"/>
    </row>
    <row r="6297" spans="42:42">
      <c r="AP6297"/>
    </row>
    <row r="6298" spans="42:42">
      <c r="AP6298"/>
    </row>
    <row r="6299" spans="42:42">
      <c r="AP6299"/>
    </row>
    <row r="6300" spans="42:42">
      <c r="AP6300"/>
    </row>
    <row r="6301" spans="42:42">
      <c r="AP6301"/>
    </row>
    <row r="6302" spans="42:42">
      <c r="AP6302"/>
    </row>
    <row r="6303" spans="42:42">
      <c r="AP6303"/>
    </row>
    <row r="6304" spans="42:42">
      <c r="AP6304"/>
    </row>
    <row r="6305" spans="42:42">
      <c r="AP6305"/>
    </row>
    <row r="6306" spans="42:42">
      <c r="AP6306"/>
    </row>
    <row r="6307" spans="42:42">
      <c r="AP6307"/>
    </row>
    <row r="6308" spans="42:42">
      <c r="AP6308"/>
    </row>
    <row r="6309" spans="42:42">
      <c r="AP6309"/>
    </row>
    <row r="6310" spans="42:42">
      <c r="AP6310"/>
    </row>
    <row r="6311" spans="42:42">
      <c r="AP6311"/>
    </row>
    <row r="6312" spans="42:42">
      <c r="AP6312"/>
    </row>
    <row r="6313" spans="42:42">
      <c r="AP6313"/>
    </row>
    <row r="6314" spans="42:42">
      <c r="AP6314"/>
    </row>
    <row r="6315" spans="42:42">
      <c r="AP6315"/>
    </row>
    <row r="6316" spans="42:42">
      <c r="AP6316"/>
    </row>
    <row r="6317" spans="42:42">
      <c r="AP6317"/>
    </row>
    <row r="6318" spans="42:42">
      <c r="AP6318"/>
    </row>
    <row r="6319" spans="42:42">
      <c r="AP6319"/>
    </row>
    <row r="6320" spans="42:42">
      <c r="AP6320"/>
    </row>
    <row r="6321" spans="42:42">
      <c r="AP6321"/>
    </row>
    <row r="6322" spans="42:42">
      <c r="AP6322"/>
    </row>
    <row r="6323" spans="42:42">
      <c r="AP6323"/>
    </row>
    <row r="6324" spans="42:42">
      <c r="AP6324"/>
    </row>
    <row r="6325" spans="42:42">
      <c r="AP6325"/>
    </row>
    <row r="6326" spans="42:42">
      <c r="AP6326"/>
    </row>
    <row r="6327" spans="42:42">
      <c r="AP6327"/>
    </row>
    <row r="6328" spans="42:42">
      <c r="AP6328"/>
    </row>
    <row r="6329" spans="42:42">
      <c r="AP6329"/>
    </row>
    <row r="6330" spans="42:42">
      <c r="AP6330"/>
    </row>
    <row r="6331" spans="42:42">
      <c r="AP6331"/>
    </row>
    <row r="6332" spans="42:42">
      <c r="AP6332"/>
    </row>
    <row r="6333" spans="42:42">
      <c r="AP6333"/>
    </row>
    <row r="6334" spans="42:42">
      <c r="AP6334"/>
    </row>
    <row r="6335" spans="42:42">
      <c r="AP6335"/>
    </row>
    <row r="6336" spans="42:42">
      <c r="AP6336"/>
    </row>
    <row r="6337" spans="42:42">
      <c r="AP6337"/>
    </row>
    <row r="6338" spans="42:42">
      <c r="AP6338"/>
    </row>
    <row r="6339" spans="42:42">
      <c r="AP6339"/>
    </row>
    <row r="6340" spans="42:42">
      <c r="AP6340"/>
    </row>
    <row r="6341" spans="42:42">
      <c r="AP6341"/>
    </row>
    <row r="6342" spans="42:42">
      <c r="AP6342"/>
    </row>
    <row r="6343" spans="42:42">
      <c r="AP6343"/>
    </row>
    <row r="6344" spans="42:42">
      <c r="AP6344"/>
    </row>
    <row r="6345" spans="42:42">
      <c r="AP6345"/>
    </row>
    <row r="6346" spans="42:42">
      <c r="AP6346"/>
    </row>
    <row r="6347" spans="42:42">
      <c r="AP6347"/>
    </row>
    <row r="6348" spans="42:42">
      <c r="AP6348"/>
    </row>
    <row r="6349" spans="42:42">
      <c r="AP6349"/>
    </row>
    <row r="6350" spans="42:42">
      <c r="AP6350"/>
    </row>
    <row r="6351" spans="42:42">
      <c r="AP6351"/>
    </row>
    <row r="6352" spans="42:42">
      <c r="AP6352"/>
    </row>
    <row r="6353" spans="42:42">
      <c r="AP6353"/>
    </row>
    <row r="6354" spans="42:42">
      <c r="AP6354"/>
    </row>
    <row r="6355" spans="42:42">
      <c r="AP6355"/>
    </row>
    <row r="6356" spans="42:42">
      <c r="AP6356"/>
    </row>
    <row r="6357" spans="42:42">
      <c r="AP6357"/>
    </row>
    <row r="6358" spans="42:42">
      <c r="AP6358"/>
    </row>
    <row r="6359" spans="42:42">
      <c r="AP6359"/>
    </row>
    <row r="6360" spans="42:42">
      <c r="AP6360"/>
    </row>
    <row r="6361" spans="42:42">
      <c r="AP6361"/>
    </row>
    <row r="6362" spans="42:42">
      <c r="AP6362"/>
    </row>
    <row r="6363" spans="42:42">
      <c r="AP6363"/>
    </row>
    <row r="6364" spans="42:42">
      <c r="AP6364"/>
    </row>
    <row r="6365" spans="42:42">
      <c r="AP6365"/>
    </row>
    <row r="6366" spans="42:42">
      <c r="AP6366"/>
    </row>
    <row r="6367" spans="42:42">
      <c r="AP6367"/>
    </row>
    <row r="6368" spans="42:42">
      <c r="AP6368"/>
    </row>
    <row r="6369" spans="42:42">
      <c r="AP6369"/>
    </row>
    <row r="6370" spans="42:42">
      <c r="AP6370"/>
    </row>
    <row r="6371" spans="42:42">
      <c r="AP6371"/>
    </row>
    <row r="6372" spans="42:42">
      <c r="AP6372"/>
    </row>
    <row r="6373" spans="42:42">
      <c r="AP6373"/>
    </row>
    <row r="6374" spans="42:42">
      <c r="AP6374"/>
    </row>
    <row r="6375" spans="42:42">
      <c r="AP6375"/>
    </row>
    <row r="6376" spans="42:42">
      <c r="AP6376"/>
    </row>
    <row r="6377" spans="42:42">
      <c r="AP6377"/>
    </row>
    <row r="6378" spans="42:42">
      <c r="AP6378"/>
    </row>
    <row r="6379" spans="42:42">
      <c r="AP6379"/>
    </row>
    <row r="6380" spans="42:42">
      <c r="AP6380"/>
    </row>
    <row r="6381" spans="42:42">
      <c r="AP6381"/>
    </row>
    <row r="6382" spans="42:42">
      <c r="AP6382"/>
    </row>
    <row r="6383" spans="42:42">
      <c r="AP6383"/>
    </row>
    <row r="6384" spans="42:42">
      <c r="AP6384"/>
    </row>
    <row r="6385" spans="42:42">
      <c r="AP6385"/>
    </row>
    <row r="6386" spans="42:42">
      <c r="AP6386"/>
    </row>
    <row r="6387" spans="42:42">
      <c r="AP6387"/>
    </row>
    <row r="6388" spans="42:42">
      <c r="AP6388"/>
    </row>
    <row r="6389" spans="42:42">
      <c r="AP6389"/>
    </row>
    <row r="6390" spans="42:42">
      <c r="AP6390"/>
    </row>
    <row r="6391" spans="42:42">
      <c r="AP6391"/>
    </row>
    <row r="6392" spans="42:42">
      <c r="AP6392"/>
    </row>
    <row r="6393" spans="42:42">
      <c r="AP6393"/>
    </row>
    <row r="6394" spans="42:42">
      <c r="AP6394"/>
    </row>
    <row r="6395" spans="42:42">
      <c r="AP6395"/>
    </row>
    <row r="6396" spans="42:42">
      <c r="AP6396"/>
    </row>
    <row r="6397" spans="42:42">
      <c r="AP6397"/>
    </row>
    <row r="6398" spans="42:42">
      <c r="AP6398"/>
    </row>
    <row r="6399" spans="42:42">
      <c r="AP6399"/>
    </row>
    <row r="6400" spans="42:42">
      <c r="AP6400"/>
    </row>
    <row r="6401" spans="42:42">
      <c r="AP6401"/>
    </row>
    <row r="6402" spans="42:42">
      <c r="AP6402"/>
    </row>
    <row r="6403" spans="42:42">
      <c r="AP6403"/>
    </row>
    <row r="6404" spans="42:42">
      <c r="AP6404"/>
    </row>
    <row r="6405" spans="42:42">
      <c r="AP6405"/>
    </row>
    <row r="6406" spans="42:42">
      <c r="AP6406"/>
    </row>
    <row r="6407" spans="42:42">
      <c r="AP6407"/>
    </row>
    <row r="6408" spans="42:42">
      <c r="AP6408"/>
    </row>
    <row r="6409" spans="42:42">
      <c r="AP6409"/>
    </row>
    <row r="6410" spans="42:42">
      <c r="AP6410"/>
    </row>
    <row r="6411" spans="42:42">
      <c r="AP6411"/>
    </row>
    <row r="6412" spans="42:42">
      <c r="AP6412"/>
    </row>
    <row r="6413" spans="42:42">
      <c r="AP6413"/>
    </row>
    <row r="6414" spans="42:42">
      <c r="AP6414"/>
    </row>
    <row r="6415" spans="42:42">
      <c r="AP6415"/>
    </row>
    <row r="6416" spans="42:42">
      <c r="AP6416"/>
    </row>
    <row r="6417" spans="42:42">
      <c r="AP6417"/>
    </row>
    <row r="6418" spans="42:42">
      <c r="AP6418"/>
    </row>
    <row r="6419" spans="42:42">
      <c r="AP6419"/>
    </row>
    <row r="6420" spans="42:42">
      <c r="AP6420"/>
    </row>
    <row r="6421" spans="42:42">
      <c r="AP6421"/>
    </row>
    <row r="6422" spans="42:42">
      <c r="AP6422"/>
    </row>
    <row r="6423" spans="42:42">
      <c r="AP6423"/>
    </row>
    <row r="6424" spans="42:42">
      <c r="AP6424"/>
    </row>
    <row r="6425" spans="42:42">
      <c r="AP6425"/>
    </row>
    <row r="6426" spans="42:42">
      <c r="AP6426"/>
    </row>
    <row r="6427" spans="42:42">
      <c r="AP6427"/>
    </row>
    <row r="6428" spans="42:42">
      <c r="AP6428"/>
    </row>
    <row r="6429" spans="42:42">
      <c r="AP6429"/>
    </row>
    <row r="6430" spans="42:42">
      <c r="AP6430"/>
    </row>
    <row r="6431" spans="42:42">
      <c r="AP6431"/>
    </row>
    <row r="6432" spans="42:42">
      <c r="AP6432"/>
    </row>
    <row r="6433" spans="42:42">
      <c r="AP6433"/>
    </row>
    <row r="6434" spans="42:42">
      <c r="AP6434"/>
    </row>
    <row r="6435" spans="42:42">
      <c r="AP6435"/>
    </row>
    <row r="6436" spans="42:42">
      <c r="AP6436"/>
    </row>
    <row r="6437" spans="42:42">
      <c r="AP6437"/>
    </row>
    <row r="6438" spans="42:42">
      <c r="AP6438"/>
    </row>
    <row r="6439" spans="42:42">
      <c r="AP6439"/>
    </row>
    <row r="6440" spans="42:42">
      <c r="AP6440"/>
    </row>
    <row r="6441" spans="42:42">
      <c r="AP6441"/>
    </row>
    <row r="6442" spans="42:42">
      <c r="AP6442"/>
    </row>
    <row r="6443" spans="42:42">
      <c r="AP6443"/>
    </row>
    <row r="6444" spans="42:42">
      <c r="AP6444"/>
    </row>
    <row r="6445" spans="42:42">
      <c r="AP6445"/>
    </row>
    <row r="6446" spans="42:42">
      <c r="AP6446"/>
    </row>
    <row r="6447" spans="42:42">
      <c r="AP6447"/>
    </row>
    <row r="6448" spans="42:42">
      <c r="AP6448"/>
    </row>
    <row r="6449" spans="42:42">
      <c r="AP6449"/>
    </row>
    <row r="6450" spans="42:42">
      <c r="AP6450"/>
    </row>
    <row r="6451" spans="42:42">
      <c r="AP6451"/>
    </row>
    <row r="6452" spans="42:42">
      <c r="AP6452"/>
    </row>
    <row r="6453" spans="42:42">
      <c r="AP6453"/>
    </row>
    <row r="6454" spans="42:42">
      <c r="AP6454"/>
    </row>
    <row r="6455" spans="42:42">
      <c r="AP6455"/>
    </row>
    <row r="6456" spans="42:42">
      <c r="AP6456"/>
    </row>
    <row r="6457" spans="42:42">
      <c r="AP6457"/>
    </row>
    <row r="6458" spans="42:42">
      <c r="AP6458"/>
    </row>
    <row r="6459" spans="42:42">
      <c r="AP6459"/>
    </row>
    <row r="6460" spans="42:42">
      <c r="AP6460"/>
    </row>
    <row r="6461" spans="42:42">
      <c r="AP6461"/>
    </row>
    <row r="6462" spans="42:42">
      <c r="AP6462"/>
    </row>
    <row r="6463" spans="42:42">
      <c r="AP6463"/>
    </row>
    <row r="6464" spans="42:42">
      <c r="AP6464"/>
    </row>
    <row r="6465" spans="42:42">
      <c r="AP6465"/>
    </row>
    <row r="6466" spans="42:42">
      <c r="AP6466"/>
    </row>
    <row r="6467" spans="42:42">
      <c r="AP6467"/>
    </row>
    <row r="6468" spans="42:42">
      <c r="AP6468"/>
    </row>
    <row r="6469" spans="42:42">
      <c r="AP6469"/>
    </row>
    <row r="6470" spans="42:42">
      <c r="AP6470"/>
    </row>
    <row r="6471" spans="42:42">
      <c r="AP6471"/>
    </row>
    <row r="6472" spans="42:42">
      <c r="AP6472"/>
    </row>
    <row r="6473" spans="42:42">
      <c r="AP6473"/>
    </row>
    <row r="6474" spans="42:42">
      <c r="AP6474"/>
    </row>
    <row r="6475" spans="42:42">
      <c r="AP6475"/>
    </row>
    <row r="6476" spans="42:42">
      <c r="AP6476"/>
    </row>
    <row r="6477" spans="42:42">
      <c r="AP6477"/>
    </row>
    <row r="6478" spans="42:42">
      <c r="AP6478"/>
    </row>
    <row r="6479" spans="42:42">
      <c r="AP6479"/>
    </row>
    <row r="6480" spans="42:42">
      <c r="AP6480"/>
    </row>
    <row r="6481" spans="42:42">
      <c r="AP6481"/>
    </row>
    <row r="6482" spans="42:42">
      <c r="AP6482"/>
    </row>
    <row r="6483" spans="42:42">
      <c r="AP6483"/>
    </row>
    <row r="6484" spans="42:42">
      <c r="AP6484"/>
    </row>
    <row r="6485" spans="42:42">
      <c r="AP6485"/>
    </row>
    <row r="6486" spans="42:42">
      <c r="AP6486"/>
    </row>
    <row r="6487" spans="42:42">
      <c r="AP6487"/>
    </row>
    <row r="6488" spans="42:42">
      <c r="AP6488"/>
    </row>
    <row r="6489" spans="42:42">
      <c r="AP6489"/>
    </row>
    <row r="6490" spans="42:42">
      <c r="AP6490"/>
    </row>
    <row r="6491" spans="42:42">
      <c r="AP6491"/>
    </row>
    <row r="6492" spans="42:42">
      <c r="AP6492"/>
    </row>
    <row r="6493" spans="42:42">
      <c r="AP6493"/>
    </row>
    <row r="6494" spans="42:42">
      <c r="AP6494"/>
    </row>
    <row r="6495" spans="42:42">
      <c r="AP6495"/>
    </row>
    <row r="6496" spans="42:42">
      <c r="AP6496"/>
    </row>
    <row r="6497" spans="42:42">
      <c r="AP6497"/>
    </row>
    <row r="6498" spans="42:42">
      <c r="AP6498"/>
    </row>
    <row r="6499" spans="42:42">
      <c r="AP6499"/>
    </row>
    <row r="6500" spans="42:42">
      <c r="AP6500"/>
    </row>
    <row r="6501" spans="42:42">
      <c r="AP6501"/>
    </row>
    <row r="6502" spans="42:42">
      <c r="AP6502"/>
    </row>
    <row r="6503" spans="42:42">
      <c r="AP6503"/>
    </row>
    <row r="6504" spans="42:42">
      <c r="AP6504"/>
    </row>
    <row r="6505" spans="42:42">
      <c r="AP6505"/>
    </row>
    <row r="6506" spans="42:42">
      <c r="AP6506"/>
    </row>
    <row r="6507" spans="42:42">
      <c r="AP6507"/>
    </row>
    <row r="6508" spans="42:42">
      <c r="AP6508"/>
    </row>
    <row r="6509" spans="42:42">
      <c r="AP6509"/>
    </row>
    <row r="6510" spans="42:42">
      <c r="AP6510"/>
    </row>
    <row r="6511" spans="42:42">
      <c r="AP6511"/>
    </row>
    <row r="6512" spans="42:42">
      <c r="AP6512"/>
    </row>
    <row r="6513" spans="42:42">
      <c r="AP6513"/>
    </row>
    <row r="6514" spans="42:42">
      <c r="AP6514"/>
    </row>
    <row r="6515" spans="42:42">
      <c r="AP6515"/>
    </row>
    <row r="6516" spans="42:42">
      <c r="AP6516"/>
    </row>
    <row r="6517" spans="42:42">
      <c r="AP6517"/>
    </row>
    <row r="6518" spans="42:42">
      <c r="AP6518"/>
    </row>
    <row r="6519" spans="42:42">
      <c r="AP6519"/>
    </row>
    <row r="6520" spans="42:42">
      <c r="AP6520"/>
    </row>
    <row r="6521" spans="42:42">
      <c r="AP6521"/>
    </row>
    <row r="6522" spans="42:42">
      <c r="AP6522"/>
    </row>
    <row r="6523" spans="42:42">
      <c r="AP6523"/>
    </row>
    <row r="6524" spans="42:42">
      <c r="AP6524"/>
    </row>
    <row r="6525" spans="42:42">
      <c r="AP6525"/>
    </row>
    <row r="6526" spans="42:42">
      <c r="AP6526"/>
    </row>
    <row r="6527" spans="42:42">
      <c r="AP6527"/>
    </row>
    <row r="6528" spans="42:42">
      <c r="AP6528"/>
    </row>
    <row r="6529" spans="42:42">
      <c r="AP6529"/>
    </row>
    <row r="6530" spans="42:42">
      <c r="AP6530"/>
    </row>
    <row r="6531" spans="42:42">
      <c r="AP6531"/>
    </row>
    <row r="6532" spans="42:42">
      <c r="AP6532"/>
    </row>
    <row r="6533" spans="42:42">
      <c r="AP6533"/>
    </row>
    <row r="6534" spans="42:42">
      <c r="AP6534"/>
    </row>
    <row r="6535" spans="42:42">
      <c r="AP6535"/>
    </row>
    <row r="6536" spans="42:42">
      <c r="AP6536"/>
    </row>
    <row r="6537" spans="42:42">
      <c r="AP6537"/>
    </row>
    <row r="6538" spans="42:42">
      <c r="AP6538"/>
    </row>
    <row r="6539" spans="42:42">
      <c r="AP6539"/>
    </row>
    <row r="6540" spans="42:42">
      <c r="AP6540"/>
    </row>
    <row r="6541" spans="42:42">
      <c r="AP6541"/>
    </row>
    <row r="6542" spans="42:42">
      <c r="AP6542"/>
    </row>
    <row r="6543" spans="42:42">
      <c r="AP6543"/>
    </row>
    <row r="6544" spans="42:42">
      <c r="AP6544"/>
    </row>
    <row r="6545" spans="42:42">
      <c r="AP6545"/>
    </row>
    <row r="6546" spans="42:42">
      <c r="AP6546"/>
    </row>
    <row r="6547" spans="42:42">
      <c r="AP6547"/>
    </row>
    <row r="6548" spans="42:42">
      <c r="AP6548"/>
    </row>
    <row r="6549" spans="42:42">
      <c r="AP6549"/>
    </row>
    <row r="6550" spans="42:42">
      <c r="AP6550"/>
    </row>
    <row r="6551" spans="42:42">
      <c r="AP6551"/>
    </row>
    <row r="6552" spans="42:42">
      <c r="AP6552"/>
    </row>
    <row r="6553" spans="42:42">
      <c r="AP6553"/>
    </row>
    <row r="6554" spans="42:42">
      <c r="AP6554"/>
    </row>
    <row r="6555" spans="42:42">
      <c r="AP6555"/>
    </row>
    <row r="6556" spans="42:42">
      <c r="AP6556"/>
    </row>
    <row r="6557" spans="42:42">
      <c r="AP6557"/>
    </row>
    <row r="6558" spans="42:42">
      <c r="AP6558"/>
    </row>
    <row r="6559" spans="42:42">
      <c r="AP6559"/>
    </row>
    <row r="6560" spans="42:42">
      <c r="AP6560"/>
    </row>
    <row r="6561" spans="42:42">
      <c r="AP6561"/>
    </row>
    <row r="6562" spans="42:42">
      <c r="AP6562"/>
    </row>
    <row r="6563" spans="42:42">
      <c r="AP6563"/>
    </row>
    <row r="6564" spans="42:42">
      <c r="AP6564"/>
    </row>
    <row r="6565" spans="42:42">
      <c r="AP6565"/>
    </row>
    <row r="6566" spans="42:42">
      <c r="AP6566"/>
    </row>
    <row r="6567" spans="42:42">
      <c r="AP6567"/>
    </row>
    <row r="6568" spans="42:42">
      <c r="AP6568"/>
    </row>
    <row r="6569" spans="42:42">
      <c r="AP6569"/>
    </row>
    <row r="6570" spans="42:42">
      <c r="AP6570"/>
    </row>
    <row r="6571" spans="42:42">
      <c r="AP6571"/>
    </row>
    <row r="6572" spans="42:42">
      <c r="AP6572"/>
    </row>
    <row r="6573" spans="42:42">
      <c r="AP6573"/>
    </row>
    <row r="6574" spans="42:42">
      <c r="AP6574"/>
    </row>
    <row r="6575" spans="42:42">
      <c r="AP6575"/>
    </row>
    <row r="6576" spans="42:42">
      <c r="AP6576"/>
    </row>
    <row r="6577" spans="42:42">
      <c r="AP6577"/>
    </row>
    <row r="6578" spans="42:42">
      <c r="AP6578"/>
    </row>
    <row r="6579" spans="42:42">
      <c r="AP6579"/>
    </row>
    <row r="6580" spans="42:42">
      <c r="AP6580"/>
    </row>
    <row r="6581" spans="42:42">
      <c r="AP6581"/>
    </row>
    <row r="6582" spans="42:42">
      <c r="AP6582"/>
    </row>
    <row r="6583" spans="42:42">
      <c r="AP6583"/>
    </row>
    <row r="6584" spans="42:42">
      <c r="AP6584"/>
    </row>
    <row r="6585" spans="42:42">
      <c r="AP6585"/>
    </row>
    <row r="6586" spans="42:42">
      <c r="AP6586"/>
    </row>
    <row r="6587" spans="42:42">
      <c r="AP6587"/>
    </row>
    <row r="6588" spans="42:42">
      <c r="AP6588"/>
    </row>
    <row r="6589" spans="42:42">
      <c r="AP6589"/>
    </row>
    <row r="6590" spans="42:42">
      <c r="AP6590"/>
    </row>
    <row r="6591" spans="42:42">
      <c r="AP6591"/>
    </row>
    <row r="6592" spans="42:42">
      <c r="AP6592"/>
    </row>
    <row r="6593" spans="42:42">
      <c r="AP6593"/>
    </row>
    <row r="6594" spans="42:42">
      <c r="AP6594"/>
    </row>
    <row r="6595" spans="42:42">
      <c r="AP6595"/>
    </row>
    <row r="6596" spans="42:42">
      <c r="AP6596"/>
    </row>
    <row r="6597" spans="42:42">
      <c r="AP6597"/>
    </row>
    <row r="6598" spans="42:42">
      <c r="AP6598"/>
    </row>
    <row r="6599" spans="42:42">
      <c r="AP6599"/>
    </row>
    <row r="6600" spans="42:42">
      <c r="AP6600"/>
    </row>
    <row r="6601" spans="42:42">
      <c r="AP6601"/>
    </row>
    <row r="6602" spans="42:42">
      <c r="AP6602"/>
    </row>
    <row r="6603" spans="42:42">
      <c r="AP6603"/>
    </row>
    <row r="6604" spans="42:42">
      <c r="AP6604"/>
    </row>
    <row r="6605" spans="42:42">
      <c r="AP6605"/>
    </row>
    <row r="6606" spans="42:42">
      <c r="AP6606"/>
    </row>
    <row r="6607" spans="42:42">
      <c r="AP6607"/>
    </row>
    <row r="6608" spans="42:42">
      <c r="AP6608"/>
    </row>
    <row r="6609" spans="42:42">
      <c r="AP6609"/>
    </row>
    <row r="6610" spans="42:42">
      <c r="AP6610"/>
    </row>
    <row r="6611" spans="42:42">
      <c r="AP6611"/>
    </row>
    <row r="6612" spans="42:42">
      <c r="AP6612"/>
    </row>
    <row r="6613" spans="42:42">
      <c r="AP6613"/>
    </row>
    <row r="6614" spans="42:42">
      <c r="AP6614"/>
    </row>
    <row r="6615" spans="42:42">
      <c r="AP6615"/>
    </row>
    <row r="6616" spans="42:42">
      <c r="AP6616"/>
    </row>
    <row r="6617" spans="42:42">
      <c r="AP6617"/>
    </row>
    <row r="6618" spans="42:42">
      <c r="AP6618"/>
    </row>
    <row r="6619" spans="42:42">
      <c r="AP6619"/>
    </row>
    <row r="6620" spans="42:42">
      <c r="AP6620"/>
    </row>
    <row r="6621" spans="42:42">
      <c r="AP6621"/>
    </row>
    <row r="6622" spans="42:42">
      <c r="AP6622"/>
    </row>
    <row r="6623" spans="42:42">
      <c r="AP6623"/>
    </row>
    <row r="6624" spans="42:42">
      <c r="AP6624"/>
    </row>
    <row r="6625" spans="42:42">
      <c r="AP6625"/>
    </row>
    <row r="6626" spans="42:42">
      <c r="AP6626"/>
    </row>
    <row r="6627" spans="42:42">
      <c r="AP6627"/>
    </row>
    <row r="6628" spans="42:42">
      <c r="AP6628"/>
    </row>
    <row r="6629" spans="42:42">
      <c r="AP6629"/>
    </row>
    <row r="6630" spans="42:42">
      <c r="AP6630"/>
    </row>
    <row r="6631" spans="42:42">
      <c r="AP6631"/>
    </row>
    <row r="6632" spans="42:42">
      <c r="AP6632"/>
    </row>
    <row r="6633" spans="42:42">
      <c r="AP6633"/>
    </row>
    <row r="6634" spans="42:42">
      <c r="AP6634"/>
    </row>
    <row r="6635" spans="42:42">
      <c r="AP6635"/>
    </row>
    <row r="6636" spans="42:42">
      <c r="AP6636"/>
    </row>
    <row r="6637" spans="42:42">
      <c r="AP6637"/>
    </row>
    <row r="6638" spans="42:42">
      <c r="AP6638"/>
    </row>
    <row r="6639" spans="42:42">
      <c r="AP6639"/>
    </row>
    <row r="6640" spans="42:42">
      <c r="AP6640"/>
    </row>
    <row r="6641" spans="42:42">
      <c r="AP6641"/>
    </row>
    <row r="6642" spans="42:42">
      <c r="AP6642"/>
    </row>
    <row r="6643" spans="42:42">
      <c r="AP6643"/>
    </row>
    <row r="6644" spans="42:42">
      <c r="AP6644"/>
    </row>
    <row r="6645" spans="42:42">
      <c r="AP6645"/>
    </row>
    <row r="6646" spans="42:42">
      <c r="AP6646"/>
    </row>
    <row r="6647" spans="42:42">
      <c r="AP6647"/>
    </row>
    <row r="6648" spans="42:42">
      <c r="AP6648"/>
    </row>
    <row r="6649" spans="42:42">
      <c r="AP6649"/>
    </row>
    <row r="6650" spans="42:42">
      <c r="AP6650"/>
    </row>
    <row r="6651" spans="42:42">
      <c r="AP6651"/>
    </row>
    <row r="6652" spans="42:42">
      <c r="AP6652"/>
    </row>
    <row r="6653" spans="42:42">
      <c r="AP6653"/>
    </row>
    <row r="6654" spans="42:42">
      <c r="AP6654"/>
    </row>
    <row r="6655" spans="42:42">
      <c r="AP6655"/>
    </row>
    <row r="6656" spans="42:42">
      <c r="AP6656"/>
    </row>
    <row r="6657" spans="42:42">
      <c r="AP6657"/>
    </row>
    <row r="6658" spans="42:42">
      <c r="AP6658"/>
    </row>
    <row r="6659" spans="42:42">
      <c r="AP6659"/>
    </row>
    <row r="6660" spans="42:42">
      <c r="AP6660"/>
    </row>
    <row r="6661" spans="42:42">
      <c r="AP6661"/>
    </row>
    <row r="6662" spans="42:42">
      <c r="AP6662"/>
    </row>
    <row r="6663" spans="42:42">
      <c r="AP6663"/>
    </row>
    <row r="6664" spans="42:42">
      <c r="AP6664"/>
    </row>
    <row r="6665" spans="42:42">
      <c r="AP6665"/>
    </row>
    <row r="6666" spans="42:42">
      <c r="AP6666"/>
    </row>
    <row r="6667" spans="42:42">
      <c r="AP6667"/>
    </row>
    <row r="6668" spans="42:42">
      <c r="AP6668"/>
    </row>
    <row r="6669" spans="42:42">
      <c r="AP6669"/>
    </row>
    <row r="6670" spans="42:42">
      <c r="AP6670"/>
    </row>
    <row r="6671" spans="42:42">
      <c r="AP6671"/>
    </row>
    <row r="6672" spans="42:42">
      <c r="AP6672"/>
    </row>
    <row r="6673" spans="42:42">
      <c r="AP6673"/>
    </row>
    <row r="6674" spans="42:42">
      <c r="AP6674"/>
    </row>
    <row r="6675" spans="42:42">
      <c r="AP6675"/>
    </row>
    <row r="6676" spans="42:42">
      <c r="AP6676"/>
    </row>
    <row r="6677" spans="42:42">
      <c r="AP6677"/>
    </row>
    <row r="6678" spans="42:42">
      <c r="AP6678"/>
    </row>
    <row r="6679" spans="42:42">
      <c r="AP6679"/>
    </row>
    <row r="6680" spans="42:42">
      <c r="AP6680"/>
    </row>
    <row r="6681" spans="42:42">
      <c r="AP6681"/>
    </row>
    <row r="6682" spans="42:42">
      <c r="AP6682"/>
    </row>
    <row r="6683" spans="42:42">
      <c r="AP6683"/>
    </row>
    <row r="6684" spans="42:42">
      <c r="AP6684"/>
    </row>
    <row r="6685" spans="42:42">
      <c r="AP6685"/>
    </row>
    <row r="6686" spans="42:42">
      <c r="AP6686"/>
    </row>
    <row r="6687" spans="42:42">
      <c r="AP6687"/>
    </row>
    <row r="6688" spans="42:42">
      <c r="AP6688"/>
    </row>
    <row r="6689" spans="42:42">
      <c r="AP6689"/>
    </row>
    <row r="6690" spans="42:42">
      <c r="AP6690"/>
    </row>
    <row r="6691" spans="42:42">
      <c r="AP6691"/>
    </row>
    <row r="6692" spans="42:42">
      <c r="AP6692"/>
    </row>
    <row r="6693" spans="42:42">
      <c r="AP6693"/>
    </row>
    <row r="6694" spans="42:42">
      <c r="AP6694"/>
    </row>
    <row r="6695" spans="42:42">
      <c r="AP6695"/>
    </row>
    <row r="6696" spans="42:42">
      <c r="AP6696"/>
    </row>
    <row r="6697" spans="42:42">
      <c r="AP6697"/>
    </row>
    <row r="6698" spans="42:42">
      <c r="AP6698"/>
    </row>
    <row r="6699" spans="42:42">
      <c r="AP6699"/>
    </row>
    <row r="6700" spans="42:42">
      <c r="AP6700"/>
    </row>
    <row r="6701" spans="42:42">
      <c r="AP6701"/>
    </row>
    <row r="6702" spans="42:42">
      <c r="AP6702"/>
    </row>
    <row r="6703" spans="42:42">
      <c r="AP6703"/>
    </row>
    <row r="6704" spans="42:42">
      <c r="AP6704"/>
    </row>
    <row r="6705" spans="42:42">
      <c r="AP6705"/>
    </row>
    <row r="6706" spans="42:42">
      <c r="AP6706"/>
    </row>
    <row r="6707" spans="42:42">
      <c r="AP6707"/>
    </row>
    <row r="6708" spans="42:42">
      <c r="AP6708"/>
    </row>
    <row r="6709" spans="42:42">
      <c r="AP6709"/>
    </row>
    <row r="6710" spans="42:42">
      <c r="AP6710"/>
    </row>
    <row r="6711" spans="42:42">
      <c r="AP6711"/>
    </row>
    <row r="6712" spans="42:42">
      <c r="AP6712"/>
    </row>
    <row r="6713" spans="42:42">
      <c r="AP6713"/>
    </row>
    <row r="6714" spans="42:42">
      <c r="AP6714"/>
    </row>
    <row r="6715" spans="42:42">
      <c r="AP6715"/>
    </row>
    <row r="6716" spans="42:42">
      <c r="AP6716"/>
    </row>
    <row r="6717" spans="42:42">
      <c r="AP6717"/>
    </row>
    <row r="6718" spans="42:42">
      <c r="AP6718"/>
    </row>
    <row r="6719" spans="42:42">
      <c r="AP6719"/>
    </row>
    <row r="6720" spans="42:42">
      <c r="AP6720"/>
    </row>
    <row r="6721" spans="42:42">
      <c r="AP6721"/>
    </row>
    <row r="6722" spans="42:42">
      <c r="AP6722"/>
    </row>
    <row r="6723" spans="42:42">
      <c r="AP6723"/>
    </row>
    <row r="6724" spans="42:42">
      <c r="AP6724"/>
    </row>
    <row r="6725" spans="42:42">
      <c r="AP6725"/>
    </row>
    <row r="6726" spans="42:42">
      <c r="AP6726"/>
    </row>
    <row r="6727" spans="42:42">
      <c r="AP6727"/>
    </row>
    <row r="6728" spans="42:42">
      <c r="AP6728"/>
    </row>
    <row r="6729" spans="42:42">
      <c r="AP6729"/>
    </row>
    <row r="6730" spans="42:42">
      <c r="AP6730"/>
    </row>
    <row r="6731" spans="42:42">
      <c r="AP6731"/>
    </row>
    <row r="6732" spans="42:42">
      <c r="AP6732"/>
    </row>
    <row r="6733" spans="42:42">
      <c r="AP6733"/>
    </row>
    <row r="6734" spans="42:42">
      <c r="AP6734"/>
    </row>
    <row r="6735" spans="42:42">
      <c r="AP6735"/>
    </row>
    <row r="6736" spans="42:42">
      <c r="AP6736"/>
    </row>
    <row r="6737" spans="42:42">
      <c r="AP6737"/>
    </row>
    <row r="6738" spans="42:42">
      <c r="AP6738"/>
    </row>
    <row r="6739" spans="42:42">
      <c r="AP6739"/>
    </row>
    <row r="6740" spans="42:42">
      <c r="AP6740"/>
    </row>
    <row r="6741" spans="42:42">
      <c r="AP6741"/>
    </row>
    <row r="6742" spans="42:42">
      <c r="AP6742"/>
    </row>
    <row r="6743" spans="42:42">
      <c r="AP6743"/>
    </row>
    <row r="6744" spans="42:42">
      <c r="AP6744"/>
    </row>
    <row r="6745" spans="42:42">
      <c r="AP6745"/>
    </row>
    <row r="6746" spans="42:42">
      <c r="AP6746"/>
    </row>
    <row r="6747" spans="42:42">
      <c r="AP6747"/>
    </row>
    <row r="6748" spans="42:42">
      <c r="AP6748"/>
    </row>
    <row r="6749" spans="42:42">
      <c r="AP6749"/>
    </row>
    <row r="6750" spans="42:42">
      <c r="AP6750"/>
    </row>
    <row r="6751" spans="42:42">
      <c r="AP6751"/>
    </row>
    <row r="6752" spans="42:42">
      <c r="AP6752"/>
    </row>
    <row r="6753" spans="42:42">
      <c r="AP6753"/>
    </row>
    <row r="6754" spans="42:42">
      <c r="AP6754"/>
    </row>
    <row r="6755" spans="42:42">
      <c r="AP6755"/>
    </row>
    <row r="6756" spans="42:42">
      <c r="AP6756"/>
    </row>
    <row r="6757" spans="42:42">
      <c r="AP6757"/>
    </row>
    <row r="6758" spans="42:42">
      <c r="AP6758"/>
    </row>
    <row r="6759" spans="42:42">
      <c r="AP6759"/>
    </row>
    <row r="6760" spans="42:42">
      <c r="AP6760"/>
    </row>
    <row r="6761" spans="42:42">
      <c r="AP6761"/>
    </row>
    <row r="6762" spans="42:42">
      <c r="AP6762"/>
    </row>
    <row r="6763" spans="42:42">
      <c r="AP6763"/>
    </row>
    <row r="6764" spans="42:42">
      <c r="AP6764"/>
    </row>
    <row r="6765" spans="42:42">
      <c r="AP6765"/>
    </row>
    <row r="6766" spans="42:42">
      <c r="AP6766"/>
    </row>
    <row r="6767" spans="42:42">
      <c r="AP6767"/>
    </row>
    <row r="6768" spans="42:42">
      <c r="AP6768"/>
    </row>
    <row r="6769" spans="42:42">
      <c r="AP6769"/>
    </row>
    <row r="6770" spans="42:42">
      <c r="AP6770"/>
    </row>
    <row r="6771" spans="42:42">
      <c r="AP6771"/>
    </row>
    <row r="6772" spans="42:42">
      <c r="AP6772"/>
    </row>
    <row r="6773" spans="42:42">
      <c r="AP6773"/>
    </row>
    <row r="6774" spans="42:42">
      <c r="AP6774"/>
    </row>
    <row r="6775" spans="42:42">
      <c r="AP6775"/>
    </row>
    <row r="6776" spans="42:42">
      <c r="AP6776"/>
    </row>
    <row r="6777" spans="42:42">
      <c r="AP6777"/>
    </row>
    <row r="6778" spans="42:42">
      <c r="AP6778"/>
    </row>
    <row r="6779" spans="42:42">
      <c r="AP6779"/>
    </row>
    <row r="6780" spans="42:42">
      <c r="AP6780"/>
    </row>
    <row r="6781" spans="42:42">
      <c r="AP6781"/>
    </row>
    <row r="6782" spans="42:42">
      <c r="AP6782"/>
    </row>
    <row r="6783" spans="42:42">
      <c r="AP6783"/>
    </row>
    <row r="6784" spans="42:42">
      <c r="AP6784"/>
    </row>
    <row r="6785" spans="42:42">
      <c r="AP6785"/>
    </row>
    <row r="6786" spans="42:42">
      <c r="AP6786"/>
    </row>
    <row r="6787" spans="42:42">
      <c r="AP6787"/>
    </row>
    <row r="6788" spans="42:42">
      <c r="AP6788"/>
    </row>
    <row r="6789" spans="42:42">
      <c r="AP6789"/>
    </row>
    <row r="6790" spans="42:42">
      <c r="AP6790"/>
    </row>
    <row r="6791" spans="42:42">
      <c r="AP6791"/>
    </row>
    <row r="6792" spans="42:42">
      <c r="AP6792"/>
    </row>
    <row r="6793" spans="42:42">
      <c r="AP6793"/>
    </row>
    <row r="6794" spans="42:42">
      <c r="AP6794"/>
    </row>
    <row r="6795" spans="42:42">
      <c r="AP6795"/>
    </row>
    <row r="6796" spans="42:42">
      <c r="AP6796"/>
    </row>
    <row r="6797" spans="42:42">
      <c r="AP6797"/>
    </row>
    <row r="6798" spans="42:42">
      <c r="AP6798"/>
    </row>
    <row r="6799" spans="42:42">
      <c r="AP6799"/>
    </row>
    <row r="6800" spans="42:42">
      <c r="AP6800"/>
    </row>
    <row r="6801" spans="42:42">
      <c r="AP6801"/>
    </row>
    <row r="6802" spans="42:42">
      <c r="AP6802"/>
    </row>
    <row r="6803" spans="42:42">
      <c r="AP6803"/>
    </row>
    <row r="6804" spans="42:42">
      <c r="AP6804"/>
    </row>
    <row r="6805" spans="42:42">
      <c r="AP6805"/>
    </row>
    <row r="6806" spans="42:42">
      <c r="AP6806"/>
    </row>
    <row r="6807" spans="42:42">
      <c r="AP6807"/>
    </row>
    <row r="6808" spans="42:42">
      <c r="AP6808"/>
    </row>
    <row r="6809" spans="42:42">
      <c r="AP6809"/>
    </row>
    <row r="6810" spans="42:42">
      <c r="AP6810"/>
    </row>
    <row r="6811" spans="42:42">
      <c r="AP6811"/>
    </row>
    <row r="6812" spans="42:42">
      <c r="AP6812"/>
    </row>
    <row r="6813" spans="42:42">
      <c r="AP6813"/>
    </row>
    <row r="6814" spans="42:42">
      <c r="AP6814"/>
    </row>
    <row r="6815" spans="42:42">
      <c r="AP6815"/>
    </row>
    <row r="6816" spans="42:42">
      <c r="AP6816"/>
    </row>
    <row r="6817" spans="42:42">
      <c r="AP6817"/>
    </row>
    <row r="6818" spans="42:42">
      <c r="AP6818"/>
    </row>
    <row r="6819" spans="42:42">
      <c r="AP6819"/>
    </row>
    <row r="6820" spans="42:42">
      <c r="AP6820"/>
    </row>
    <row r="6821" spans="42:42">
      <c r="AP6821"/>
    </row>
    <row r="6822" spans="42:42">
      <c r="AP6822"/>
    </row>
    <row r="6823" spans="42:42">
      <c r="AP6823"/>
    </row>
    <row r="6824" spans="42:42">
      <c r="AP6824"/>
    </row>
    <row r="6825" spans="42:42">
      <c r="AP6825"/>
    </row>
    <row r="6826" spans="42:42">
      <c r="AP6826"/>
    </row>
    <row r="6827" spans="42:42">
      <c r="AP6827"/>
    </row>
    <row r="6828" spans="42:42">
      <c r="AP6828"/>
    </row>
    <row r="6829" spans="42:42">
      <c r="AP6829"/>
    </row>
    <row r="6830" spans="42:42">
      <c r="AP6830"/>
    </row>
    <row r="6831" spans="42:42">
      <c r="AP6831"/>
    </row>
    <row r="6832" spans="42:42">
      <c r="AP6832"/>
    </row>
    <row r="6833" spans="42:42">
      <c r="AP6833"/>
    </row>
    <row r="6834" spans="42:42">
      <c r="AP6834"/>
    </row>
    <row r="6835" spans="42:42">
      <c r="AP6835"/>
    </row>
    <row r="6836" spans="42:42">
      <c r="AP6836"/>
    </row>
    <row r="6837" spans="42:42">
      <c r="AP6837"/>
    </row>
    <row r="6838" spans="42:42">
      <c r="AP6838"/>
    </row>
    <row r="6839" spans="42:42">
      <c r="AP6839"/>
    </row>
    <row r="6840" spans="42:42">
      <c r="AP6840"/>
    </row>
    <row r="6841" spans="42:42">
      <c r="AP6841"/>
    </row>
    <row r="6842" spans="42:42">
      <c r="AP6842"/>
    </row>
    <row r="6843" spans="42:42">
      <c r="AP6843"/>
    </row>
    <row r="6844" spans="42:42">
      <c r="AP6844"/>
    </row>
    <row r="6845" spans="42:42">
      <c r="AP6845"/>
    </row>
    <row r="6846" spans="42:42">
      <c r="AP6846"/>
    </row>
    <row r="6847" spans="42:42">
      <c r="AP6847"/>
    </row>
    <row r="6848" spans="42:42">
      <c r="AP6848"/>
    </row>
    <row r="6849" spans="42:42">
      <c r="AP6849"/>
    </row>
    <row r="6850" spans="42:42">
      <c r="AP6850"/>
    </row>
  </sheetData>
  <mergeCells count="366">
    <mergeCell ref="AM364:AM367"/>
    <mergeCell ref="AJ368:AJ370"/>
    <mergeCell ref="AK368:AK370"/>
    <mergeCell ref="AL368:AL370"/>
    <mergeCell ref="AM369:AM372"/>
    <mergeCell ref="AJ354:AN354"/>
    <mergeCell ref="AJ355:AN355"/>
    <mergeCell ref="AJ356:AN356"/>
    <mergeCell ref="AJ357:AN357"/>
    <mergeCell ref="AJ358:AN358"/>
    <mergeCell ref="AJ359:AN359"/>
    <mergeCell ref="AJ360:AN360"/>
    <mergeCell ref="AJ361:AN361"/>
    <mergeCell ref="AJ362:AN362"/>
    <mergeCell ref="AK363:AL363"/>
    <mergeCell ref="AJ364:AJ366"/>
    <mergeCell ref="AK364:AK366"/>
    <mergeCell ref="AL364:AL366"/>
    <mergeCell ref="AJ345:AN345"/>
    <mergeCell ref="AJ346:AN346"/>
    <mergeCell ref="AJ347:AN347"/>
    <mergeCell ref="AJ348:AN348"/>
    <mergeCell ref="AJ349:AN349"/>
    <mergeCell ref="AJ350:AN350"/>
    <mergeCell ref="AJ351:AN351"/>
    <mergeCell ref="AJ352:AN352"/>
    <mergeCell ref="AJ353:AN353"/>
    <mergeCell ref="AJ336:AN336"/>
    <mergeCell ref="AJ337:AN337"/>
    <mergeCell ref="AJ338:AN338"/>
    <mergeCell ref="AJ339:AN339"/>
    <mergeCell ref="AJ340:AN340"/>
    <mergeCell ref="AJ341:AN341"/>
    <mergeCell ref="AJ342:AN342"/>
    <mergeCell ref="AJ343:AN343"/>
    <mergeCell ref="AJ344:AN344"/>
    <mergeCell ref="AJ327:AN327"/>
    <mergeCell ref="AJ328:AN328"/>
    <mergeCell ref="AJ329:AN329"/>
    <mergeCell ref="AJ330:AN330"/>
    <mergeCell ref="AJ331:AN331"/>
    <mergeCell ref="AJ332:AN332"/>
    <mergeCell ref="AJ333:AN333"/>
    <mergeCell ref="AJ334:AN334"/>
    <mergeCell ref="AJ335:AN335"/>
    <mergeCell ref="AJ318:AN318"/>
    <mergeCell ref="AJ319:AN319"/>
    <mergeCell ref="AJ320:AN320"/>
    <mergeCell ref="AJ321:AN321"/>
    <mergeCell ref="AJ322:AN322"/>
    <mergeCell ref="AJ323:AN323"/>
    <mergeCell ref="AJ324:AN324"/>
    <mergeCell ref="AJ325:AN325"/>
    <mergeCell ref="AJ326:AN326"/>
    <mergeCell ref="AJ309:AN309"/>
    <mergeCell ref="AJ310:AN310"/>
    <mergeCell ref="AJ311:AN311"/>
    <mergeCell ref="AJ312:AN312"/>
    <mergeCell ref="AJ313:AN313"/>
    <mergeCell ref="AJ314:AN314"/>
    <mergeCell ref="AJ315:AN315"/>
    <mergeCell ref="AJ316:AN316"/>
    <mergeCell ref="AJ317:AN317"/>
    <mergeCell ref="AJ300:AN300"/>
    <mergeCell ref="AJ301:AN301"/>
    <mergeCell ref="AJ302:AN302"/>
    <mergeCell ref="AJ303:AN303"/>
    <mergeCell ref="AJ304:AN304"/>
    <mergeCell ref="AJ305:AN305"/>
    <mergeCell ref="AJ306:AN306"/>
    <mergeCell ref="AJ307:AN307"/>
    <mergeCell ref="AJ308:AN308"/>
    <mergeCell ref="AJ291:AN291"/>
    <mergeCell ref="AJ292:AN292"/>
    <mergeCell ref="AJ293:AN293"/>
    <mergeCell ref="AJ294:AN294"/>
    <mergeCell ref="AJ295:AN295"/>
    <mergeCell ref="AJ296:AN296"/>
    <mergeCell ref="AJ297:AN297"/>
    <mergeCell ref="AJ298:AN298"/>
    <mergeCell ref="AJ299:AN299"/>
    <mergeCell ref="AG280:AH280"/>
    <mergeCell ref="AA282:AD282"/>
    <mergeCell ref="AG282:AJ282"/>
    <mergeCell ref="AL282:AN282"/>
    <mergeCell ref="AJ286:AN286"/>
    <mergeCell ref="AJ287:AN287"/>
    <mergeCell ref="AJ288:AN288"/>
    <mergeCell ref="AJ289:AN289"/>
    <mergeCell ref="AJ290:AN290"/>
    <mergeCell ref="AJ197:AN197"/>
    <mergeCell ref="AJ196:AN196"/>
    <mergeCell ref="AJ195:AN195"/>
    <mergeCell ref="AJ194:AN194"/>
    <mergeCell ref="AJ193:AN193"/>
    <mergeCell ref="AL189:AN189"/>
    <mergeCell ref="AG189:AJ189"/>
    <mergeCell ref="AA189:AD189"/>
    <mergeCell ref="AG187:AH187"/>
    <mergeCell ref="AJ206:AN206"/>
    <mergeCell ref="AJ205:AN205"/>
    <mergeCell ref="AJ204:AN204"/>
    <mergeCell ref="AJ203:AN203"/>
    <mergeCell ref="AJ202:AN202"/>
    <mergeCell ref="AJ201:AN201"/>
    <mergeCell ref="AJ200:AN200"/>
    <mergeCell ref="AJ199:AN199"/>
    <mergeCell ref="AJ198:AN198"/>
    <mergeCell ref="AJ215:AN215"/>
    <mergeCell ref="AJ214:AN214"/>
    <mergeCell ref="AJ213:AN213"/>
    <mergeCell ref="AJ212:AN212"/>
    <mergeCell ref="AJ211:AN211"/>
    <mergeCell ref="AJ210:AN210"/>
    <mergeCell ref="AJ209:AN209"/>
    <mergeCell ref="AJ208:AN208"/>
    <mergeCell ref="AJ207:AN207"/>
    <mergeCell ref="AJ224:AN224"/>
    <mergeCell ref="AJ223:AN223"/>
    <mergeCell ref="AJ222:AN222"/>
    <mergeCell ref="AJ221:AN221"/>
    <mergeCell ref="AJ220:AN220"/>
    <mergeCell ref="AJ219:AN219"/>
    <mergeCell ref="AJ218:AN218"/>
    <mergeCell ref="AJ217:AN217"/>
    <mergeCell ref="AJ216:AN216"/>
    <mergeCell ref="AJ233:AN233"/>
    <mergeCell ref="AJ232:AN232"/>
    <mergeCell ref="AJ231:AN231"/>
    <mergeCell ref="AJ230:AN230"/>
    <mergeCell ref="AJ229:AN229"/>
    <mergeCell ref="AJ228:AN228"/>
    <mergeCell ref="AJ227:AN227"/>
    <mergeCell ref="AJ226:AN226"/>
    <mergeCell ref="AJ225:AN225"/>
    <mergeCell ref="AJ242:AN242"/>
    <mergeCell ref="AJ241:AN241"/>
    <mergeCell ref="AJ240:AN240"/>
    <mergeCell ref="AJ239:AN239"/>
    <mergeCell ref="AJ238:AN238"/>
    <mergeCell ref="AJ237:AN237"/>
    <mergeCell ref="AJ236:AN236"/>
    <mergeCell ref="AJ235:AN235"/>
    <mergeCell ref="AJ234:AN234"/>
    <mergeCell ref="AM178:AM181"/>
    <mergeCell ref="AL182:AL184"/>
    <mergeCell ref="AM183:AM186"/>
    <mergeCell ref="AM276:AM279"/>
    <mergeCell ref="AL275:AL277"/>
    <mergeCell ref="AK275:AK277"/>
    <mergeCell ref="AJ275:AJ277"/>
    <mergeCell ref="AM271:AM274"/>
    <mergeCell ref="AL271:AL273"/>
    <mergeCell ref="AK271:AK273"/>
    <mergeCell ref="AJ271:AJ273"/>
    <mergeCell ref="AK270:AL270"/>
    <mergeCell ref="AJ269:AN269"/>
    <mergeCell ref="AJ268:AN268"/>
    <mergeCell ref="AJ267:AN267"/>
    <mergeCell ref="AJ266:AN266"/>
    <mergeCell ref="AJ265:AN265"/>
    <mergeCell ref="AJ264:AN264"/>
    <mergeCell ref="AJ263:AN263"/>
    <mergeCell ref="AJ262:AN262"/>
    <mergeCell ref="AJ261:AN261"/>
    <mergeCell ref="AJ260:AN260"/>
    <mergeCell ref="AJ259:AN259"/>
    <mergeCell ref="AJ258:AN258"/>
    <mergeCell ref="AJ168:AN168"/>
    <mergeCell ref="AJ169:AN169"/>
    <mergeCell ref="AJ170:AN170"/>
    <mergeCell ref="AJ171:AN171"/>
    <mergeCell ref="AJ172:AN172"/>
    <mergeCell ref="AJ173:AN173"/>
    <mergeCell ref="AJ174:AN174"/>
    <mergeCell ref="AJ175:AN175"/>
    <mergeCell ref="AJ176:AN176"/>
    <mergeCell ref="AJ159:AN159"/>
    <mergeCell ref="AJ160:AN160"/>
    <mergeCell ref="AJ161:AN161"/>
    <mergeCell ref="AJ162:AN162"/>
    <mergeCell ref="AJ163:AN163"/>
    <mergeCell ref="AJ164:AN164"/>
    <mergeCell ref="AJ165:AN165"/>
    <mergeCell ref="AJ166:AN166"/>
    <mergeCell ref="AJ167:AN167"/>
    <mergeCell ref="AJ150:AN150"/>
    <mergeCell ref="AJ151:AN151"/>
    <mergeCell ref="AJ152:AN152"/>
    <mergeCell ref="AJ153:AN153"/>
    <mergeCell ref="AJ154:AN154"/>
    <mergeCell ref="AJ155:AN155"/>
    <mergeCell ref="AJ156:AN156"/>
    <mergeCell ref="AJ157:AN157"/>
    <mergeCell ref="AJ158:AN158"/>
    <mergeCell ref="AJ141:AN141"/>
    <mergeCell ref="AJ142:AN142"/>
    <mergeCell ref="AJ143:AN143"/>
    <mergeCell ref="AJ144:AN144"/>
    <mergeCell ref="AJ145:AN145"/>
    <mergeCell ref="AJ146:AN146"/>
    <mergeCell ref="AJ147:AN147"/>
    <mergeCell ref="AJ148:AN148"/>
    <mergeCell ref="AJ149:AN149"/>
    <mergeCell ref="AJ132:AN132"/>
    <mergeCell ref="AJ133:AN133"/>
    <mergeCell ref="AJ134:AN134"/>
    <mergeCell ref="AJ135:AN135"/>
    <mergeCell ref="AJ136:AN136"/>
    <mergeCell ref="AJ137:AN137"/>
    <mergeCell ref="AJ138:AN138"/>
    <mergeCell ref="AJ139:AN139"/>
    <mergeCell ref="AJ140:AN140"/>
    <mergeCell ref="AJ123:AN123"/>
    <mergeCell ref="AJ124:AN124"/>
    <mergeCell ref="AJ125:AN125"/>
    <mergeCell ref="AJ126:AN126"/>
    <mergeCell ref="AJ127:AN127"/>
    <mergeCell ref="AJ128:AN128"/>
    <mergeCell ref="AJ129:AN129"/>
    <mergeCell ref="AJ130:AN130"/>
    <mergeCell ref="AJ131:AN131"/>
    <mergeCell ref="AJ114:AN114"/>
    <mergeCell ref="AJ115:AN115"/>
    <mergeCell ref="AJ116:AN116"/>
    <mergeCell ref="AJ117:AN117"/>
    <mergeCell ref="AJ118:AN118"/>
    <mergeCell ref="AJ119:AN119"/>
    <mergeCell ref="AJ120:AN120"/>
    <mergeCell ref="AJ121:AN121"/>
    <mergeCell ref="AJ122:AN122"/>
    <mergeCell ref="AJ105:AN105"/>
    <mergeCell ref="AJ106:AN106"/>
    <mergeCell ref="AJ107:AN107"/>
    <mergeCell ref="AJ108:AN108"/>
    <mergeCell ref="AJ109:AN109"/>
    <mergeCell ref="AJ110:AN110"/>
    <mergeCell ref="AJ111:AN111"/>
    <mergeCell ref="AJ112:AN112"/>
    <mergeCell ref="AJ113:AN113"/>
    <mergeCell ref="AG94:AH94"/>
    <mergeCell ref="AA96:AD96"/>
    <mergeCell ref="AG96:AJ96"/>
    <mergeCell ref="AL96:AN96"/>
    <mergeCell ref="AJ100:AN100"/>
    <mergeCell ref="AJ101:AN101"/>
    <mergeCell ref="AJ102:AN102"/>
    <mergeCell ref="AJ103:AN103"/>
    <mergeCell ref="AJ104:AN104"/>
    <mergeCell ref="AJ81:AN81"/>
    <mergeCell ref="AJ82:AN82"/>
    <mergeCell ref="AJ83:AN83"/>
    <mergeCell ref="AJ76:AN76"/>
    <mergeCell ref="AJ77:AN77"/>
    <mergeCell ref="AJ78:AN78"/>
    <mergeCell ref="AJ79:AN79"/>
    <mergeCell ref="AJ80:AN80"/>
    <mergeCell ref="AJ71:AN71"/>
    <mergeCell ref="AJ72:AN72"/>
    <mergeCell ref="AJ73:AN73"/>
    <mergeCell ref="AJ74:AN74"/>
    <mergeCell ref="AJ75:AN75"/>
    <mergeCell ref="AJ66:AN66"/>
    <mergeCell ref="AJ67:AN67"/>
    <mergeCell ref="AJ68:AN68"/>
    <mergeCell ref="AJ69:AN69"/>
    <mergeCell ref="AJ70:AN70"/>
    <mergeCell ref="AJ61:AN61"/>
    <mergeCell ref="AJ62:AN62"/>
    <mergeCell ref="AJ63:AN63"/>
    <mergeCell ref="AJ64:AN64"/>
    <mergeCell ref="AJ65:AN65"/>
    <mergeCell ref="AJ56:AN56"/>
    <mergeCell ref="AJ57:AN57"/>
    <mergeCell ref="AJ58:AN58"/>
    <mergeCell ref="AJ59:AN59"/>
    <mergeCell ref="AJ60:AN60"/>
    <mergeCell ref="AJ51:AN51"/>
    <mergeCell ref="AJ52:AN52"/>
    <mergeCell ref="AJ53:AN53"/>
    <mergeCell ref="AJ54:AN54"/>
    <mergeCell ref="AJ55:AN55"/>
    <mergeCell ref="AJ34:AN34"/>
    <mergeCell ref="AJ35:AN35"/>
    <mergeCell ref="AJ46:AN46"/>
    <mergeCell ref="AJ47:AN47"/>
    <mergeCell ref="AJ48:AN48"/>
    <mergeCell ref="AJ49:AN49"/>
    <mergeCell ref="AJ50:AN50"/>
    <mergeCell ref="AJ41:AN41"/>
    <mergeCell ref="AJ42:AN42"/>
    <mergeCell ref="AJ43:AN43"/>
    <mergeCell ref="AJ44:AN44"/>
    <mergeCell ref="AJ45:AN45"/>
    <mergeCell ref="AV2:AW2"/>
    <mergeCell ref="AV3:AW3"/>
    <mergeCell ref="AR2:AS2"/>
    <mergeCell ref="AT2:AU2"/>
    <mergeCell ref="AR3:AS3"/>
    <mergeCell ref="AT3:AU3"/>
    <mergeCell ref="AJ257:AN257"/>
    <mergeCell ref="AJ256:AN256"/>
    <mergeCell ref="AJ255:AN255"/>
    <mergeCell ref="AJ254:AN254"/>
    <mergeCell ref="AJ253:AN253"/>
    <mergeCell ref="AJ252:AN252"/>
    <mergeCell ref="AJ251:AN251"/>
    <mergeCell ref="AJ250:AN250"/>
    <mergeCell ref="AJ249:AN249"/>
    <mergeCell ref="AJ248:AN248"/>
    <mergeCell ref="AJ247:AN247"/>
    <mergeCell ref="AJ246:AN246"/>
    <mergeCell ref="AJ245:AN245"/>
    <mergeCell ref="AJ244:AN244"/>
    <mergeCell ref="AJ243:AN243"/>
    <mergeCell ref="AJ182:AJ184"/>
    <mergeCell ref="AK182:AK184"/>
    <mergeCell ref="AJ178:AJ180"/>
    <mergeCell ref="AK178:AK180"/>
    <mergeCell ref="AK177:AL177"/>
    <mergeCell ref="AL178:AL180"/>
    <mergeCell ref="AM90:AM93"/>
    <mergeCell ref="AJ89:AJ91"/>
    <mergeCell ref="AK89:AK91"/>
    <mergeCell ref="AL89:AL91"/>
    <mergeCell ref="AA3:AD3"/>
    <mergeCell ref="AJ29:AN29"/>
    <mergeCell ref="AJ28:AN28"/>
    <mergeCell ref="AJ27:AN27"/>
    <mergeCell ref="AJ26:AN26"/>
    <mergeCell ref="AJ30:AN30"/>
    <mergeCell ref="AJ9:AN9"/>
    <mergeCell ref="AJ10:AN10"/>
    <mergeCell ref="AJ11:AN11"/>
    <mergeCell ref="AJ25:AN25"/>
    <mergeCell ref="AJ24:AN24"/>
    <mergeCell ref="AJ23:AN23"/>
    <mergeCell ref="AJ22:AN22"/>
    <mergeCell ref="AJ21:AN21"/>
    <mergeCell ref="AJ20:AN20"/>
    <mergeCell ref="AJ19:AN19"/>
    <mergeCell ref="AJ33:AN33"/>
    <mergeCell ref="AG1:AH1"/>
    <mergeCell ref="AJ7:AN7"/>
    <mergeCell ref="AJ85:AJ87"/>
    <mergeCell ref="AK85:AK87"/>
    <mergeCell ref="AL85:AL87"/>
    <mergeCell ref="AK84:AL84"/>
    <mergeCell ref="AM85:AM88"/>
    <mergeCell ref="AL3:AN3"/>
    <mergeCell ref="AG3:AJ3"/>
    <mergeCell ref="AJ16:AN16"/>
    <mergeCell ref="AJ15:AN15"/>
    <mergeCell ref="AJ14:AN14"/>
    <mergeCell ref="AJ13:AN13"/>
    <mergeCell ref="AJ12:AN12"/>
    <mergeCell ref="AJ8:AN8"/>
    <mergeCell ref="AJ17:AN17"/>
    <mergeCell ref="AJ18:AN18"/>
    <mergeCell ref="AJ36:AN36"/>
    <mergeCell ref="AJ37:AN37"/>
    <mergeCell ref="AJ38:AN38"/>
    <mergeCell ref="AJ39:AN39"/>
    <mergeCell ref="AJ40:AN40"/>
    <mergeCell ref="AJ31:AN31"/>
    <mergeCell ref="AJ32:AN32"/>
  </mergeCells>
  <phoneticPr fontId="9"/>
  <printOptions horizontalCentered="1" verticalCentered="1"/>
  <pageMargins left="0.23622047244094491" right="0.23622047244094491" top="0.23622047244094491" bottom="0.19685039370078741" header="0.31496062992125984" footer="0.31496062992125984"/>
  <pageSetup paperSize="8" scale="61" fitToHeight="4" orientation="landscape" horizontalDpi="300" verticalDpi="300" r:id="rId1"/>
  <headerFooter alignWithMargins="0"/>
  <rowBreaks count="2" manualBreakCount="2">
    <brk id="82" max="40" man="1"/>
    <brk id="176" max="16383" man="1"/>
  </rowBreaks>
  <colBreaks count="2" manualBreakCount="2">
    <brk id="28" max="92" man="1"/>
    <brk id="3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42</xdr:col>
                    <xdr:colOff>676275</xdr:colOff>
                    <xdr:row>4</xdr:row>
                    <xdr:rowOff>114300</xdr:rowOff>
                  </from>
                  <to>
                    <xdr:col>45</xdr:col>
                    <xdr:colOff>323850</xdr:colOff>
                    <xdr:row>6</xdr:row>
                    <xdr:rowOff>609600</xdr:rowOff>
                  </to>
                </anchor>
              </controlPr>
            </control>
          </mc:Choice>
        </mc:AlternateContent>
        <mc:AlternateContent xmlns:mc="http://schemas.openxmlformats.org/markup-compatibility/2006">
          <mc:Choice Requires="x14">
            <control shapeId="2052" r:id="rId5" name="Check Box 4">
              <controlPr defaultSize="0" autoFill="0" autoLine="0" autoPict="0">
                <anchor moveWithCells="1">
                  <from>
                    <xdr:col>42</xdr:col>
                    <xdr:colOff>676275</xdr:colOff>
                    <xdr:row>6</xdr:row>
                    <xdr:rowOff>266700</xdr:rowOff>
                  </from>
                  <to>
                    <xdr:col>45</xdr:col>
                    <xdr:colOff>428625</xdr:colOff>
                    <xdr:row>8</xdr:row>
                    <xdr:rowOff>142875</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from>
                    <xdr:col>43</xdr:col>
                    <xdr:colOff>9525</xdr:colOff>
                    <xdr:row>7</xdr:row>
                    <xdr:rowOff>76200</xdr:rowOff>
                  </from>
                  <to>
                    <xdr:col>45</xdr:col>
                    <xdr:colOff>447675</xdr:colOff>
                    <xdr:row>11</xdr:row>
                    <xdr:rowOff>171450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3EA65-E505-4652-B879-17F44FBD43C3}">
  <dimension ref="B1:I183"/>
  <sheetViews>
    <sheetView tabSelected="1" topLeftCell="A77" workbookViewId="0">
      <selection activeCell="F83" sqref="F83"/>
    </sheetView>
  </sheetViews>
  <sheetFormatPr defaultRowHeight="13.5"/>
  <sheetData>
    <row r="1" spans="2:9">
      <c r="B1" t="s">
        <v>2189</v>
      </c>
    </row>
    <row r="3" spans="2:9">
      <c r="I3" t="s">
        <v>2179</v>
      </c>
    </row>
    <row r="4" spans="2:9">
      <c r="B4" t="s">
        <v>2180</v>
      </c>
    </row>
    <row r="5" spans="2:9">
      <c r="B5" t="s">
        <v>2181</v>
      </c>
      <c r="I5" t="s">
        <v>2182</v>
      </c>
    </row>
    <row r="6" spans="2:9">
      <c r="B6" t="s">
        <v>2183</v>
      </c>
      <c r="I6" t="s">
        <v>2184</v>
      </c>
    </row>
    <row r="7" spans="2:9">
      <c r="B7" t="s">
        <v>2185</v>
      </c>
      <c r="I7" t="s">
        <v>2186</v>
      </c>
    </row>
    <row r="35" spans="2:9">
      <c r="B35" t="s">
        <v>2190</v>
      </c>
    </row>
    <row r="38" spans="2:9">
      <c r="B38" t="s">
        <v>2187</v>
      </c>
    </row>
    <row r="41" spans="2:9">
      <c r="B41" t="s">
        <v>2188</v>
      </c>
      <c r="I41" t="s">
        <v>2191</v>
      </c>
    </row>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3" spans="2:2">
      <c r="B83" s="630" t="s">
        <v>2192</v>
      </c>
    </row>
    <row r="86" spans="2:2">
      <c r="B86" t="s">
        <v>2197</v>
      </c>
    </row>
    <row r="87" spans="2:2">
      <c r="B87" t="s">
        <v>2193</v>
      </c>
    </row>
    <row r="88" spans="2:2">
      <c r="B88" t="s">
        <v>2194</v>
      </c>
    </row>
    <row r="89" spans="2:2">
      <c r="B89" t="s">
        <v>2195</v>
      </c>
    </row>
    <row r="113" spans="2:2">
      <c r="B113" t="s">
        <v>2196</v>
      </c>
    </row>
    <row r="115" spans="2:2">
      <c r="B115" t="s">
        <v>2198</v>
      </c>
    </row>
    <row r="116" spans="2:2">
      <c r="B116" t="s">
        <v>2199</v>
      </c>
    </row>
    <row r="139" spans="2:2">
      <c r="B139" t="s">
        <v>2200</v>
      </c>
    </row>
    <row r="142" spans="2:2">
      <c r="B142" t="s">
        <v>2201</v>
      </c>
    </row>
    <row r="144" spans="2:2">
      <c r="B144" t="s">
        <v>2202</v>
      </c>
    </row>
    <row r="173" spans="2:2">
      <c r="B173" t="s">
        <v>2203</v>
      </c>
    </row>
    <row r="175" spans="2:2">
      <c r="B175" t="s">
        <v>2204</v>
      </c>
    </row>
    <row r="177" spans="2:2">
      <c r="B177" t="s">
        <v>2208</v>
      </c>
    </row>
    <row r="179" spans="2:2">
      <c r="B179" t="s">
        <v>2205</v>
      </c>
    </row>
    <row r="181" spans="2:2">
      <c r="B181" t="s">
        <v>2206</v>
      </c>
    </row>
    <row r="183" spans="2:2">
      <c r="B183" t="s">
        <v>2207</v>
      </c>
    </row>
  </sheetData>
  <phoneticPr fontId="9"/>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27" sqref="B27"/>
    </sheetView>
  </sheetViews>
  <sheetFormatPr defaultColWidth="9" defaultRowHeight="12"/>
  <cols>
    <col min="1" max="1" width="9" style="281"/>
    <col min="2" max="2" width="51.5" style="281" customWidth="1"/>
    <col min="3" max="3" width="7.375" style="281" customWidth="1"/>
    <col min="4" max="5" width="9" style="281"/>
    <col min="6" max="6" width="51.375" style="281" bestFit="1" customWidth="1"/>
    <col min="7" max="16384" width="9" style="281"/>
  </cols>
  <sheetData>
    <row r="2" spans="2:9">
      <c r="B2" s="281" t="s">
        <v>636</v>
      </c>
      <c r="F2" s="281" t="s">
        <v>637</v>
      </c>
      <c r="H2" s="281" t="s">
        <v>640</v>
      </c>
      <c r="I2" s="272">
        <v>3</v>
      </c>
    </row>
    <row r="4" spans="2:9">
      <c r="B4" s="282" t="s">
        <v>561</v>
      </c>
      <c r="C4" s="283" t="s">
        <v>562</v>
      </c>
      <c r="F4" s="282" t="s">
        <v>561</v>
      </c>
      <c r="G4" s="283" t="s">
        <v>638</v>
      </c>
      <c r="H4" s="283" t="s">
        <v>639</v>
      </c>
    </row>
    <row r="5" spans="2:9" ht="12.75" customHeight="1">
      <c r="B5" s="272"/>
      <c r="C5" s="272"/>
      <c r="F5" s="284" t="s">
        <v>492</v>
      </c>
      <c r="G5" s="272">
        <v>1000</v>
      </c>
      <c r="H5" s="272">
        <v>1000</v>
      </c>
    </row>
    <row r="6" spans="2:9" ht="12.75" customHeight="1">
      <c r="B6" s="272" t="s">
        <v>539</v>
      </c>
      <c r="C6" s="272">
        <v>38</v>
      </c>
      <c r="F6" s="273" t="s">
        <v>492</v>
      </c>
      <c r="G6" s="272">
        <v>1120</v>
      </c>
      <c r="H6" s="272">
        <v>1120</v>
      </c>
    </row>
    <row r="7" spans="2:9" ht="12.75" customHeight="1">
      <c r="B7" s="324" t="s">
        <v>680</v>
      </c>
      <c r="C7" s="324">
        <v>50</v>
      </c>
      <c r="F7" s="273" t="s">
        <v>513</v>
      </c>
      <c r="G7" s="272">
        <v>1000</v>
      </c>
      <c r="H7" s="272">
        <v>1000</v>
      </c>
    </row>
    <row r="8" spans="2:9">
      <c r="B8" s="272"/>
      <c r="C8" s="272"/>
      <c r="F8" s="272" t="s">
        <v>539</v>
      </c>
      <c r="G8" s="272">
        <v>1000</v>
      </c>
      <c r="H8" s="272">
        <v>1000</v>
      </c>
    </row>
    <row r="9" spans="2:9">
      <c r="B9" s="272" t="s">
        <v>492</v>
      </c>
      <c r="C9" s="272">
        <v>50</v>
      </c>
      <c r="F9" s="272" t="s">
        <v>539</v>
      </c>
      <c r="G9" s="272">
        <v>1050</v>
      </c>
      <c r="H9" s="272">
        <v>1120</v>
      </c>
    </row>
    <row r="10" spans="2:9">
      <c r="B10" s="272"/>
      <c r="C10" s="272"/>
      <c r="F10" s="272" t="s">
        <v>539</v>
      </c>
      <c r="G10" s="272">
        <v>1170</v>
      </c>
      <c r="H10" s="272">
        <v>1200</v>
      </c>
    </row>
    <row r="11" spans="2:9">
      <c r="B11" s="272" t="s">
        <v>513</v>
      </c>
      <c r="C11" s="272">
        <v>38</v>
      </c>
      <c r="F11" s="273" t="s">
        <v>521</v>
      </c>
      <c r="G11" s="272">
        <v>1120</v>
      </c>
      <c r="H11" s="272">
        <v>1120</v>
      </c>
    </row>
    <row r="12" spans="2:9">
      <c r="B12" s="272" t="s">
        <v>513</v>
      </c>
      <c r="C12" s="272">
        <v>50</v>
      </c>
      <c r="F12" s="273" t="s">
        <v>520</v>
      </c>
      <c r="G12" s="272">
        <v>1120</v>
      </c>
      <c r="H12" s="272">
        <v>1120</v>
      </c>
    </row>
    <row r="13" spans="2:9">
      <c r="B13" s="272"/>
      <c r="C13" s="272"/>
      <c r="F13" s="190" t="s">
        <v>519</v>
      </c>
      <c r="G13" s="272">
        <v>1120</v>
      </c>
      <c r="H13" s="272">
        <v>1120</v>
      </c>
    </row>
    <row r="14" spans="2:9">
      <c r="B14" s="272" t="s">
        <v>521</v>
      </c>
      <c r="C14" s="272">
        <v>50</v>
      </c>
      <c r="F14" s="273" t="s">
        <v>518</v>
      </c>
      <c r="G14" s="272">
        <v>1120</v>
      </c>
      <c r="H14" s="272">
        <v>1120</v>
      </c>
    </row>
    <row r="15" spans="2:9">
      <c r="B15" s="272"/>
      <c r="C15" s="272"/>
      <c r="F15" s="190" t="s">
        <v>504</v>
      </c>
      <c r="G15" s="272">
        <v>1120</v>
      </c>
      <c r="H15" s="272">
        <v>1120</v>
      </c>
    </row>
    <row r="16" spans="2:9">
      <c r="B16" s="272" t="s">
        <v>520</v>
      </c>
      <c r="C16" s="272">
        <v>50</v>
      </c>
      <c r="F16" s="190" t="s">
        <v>504</v>
      </c>
      <c r="G16" s="272">
        <v>1190</v>
      </c>
      <c r="H16" s="272">
        <v>1200</v>
      </c>
    </row>
    <row r="17" spans="2:8">
      <c r="B17" s="190" t="s">
        <v>519</v>
      </c>
      <c r="C17" s="271">
        <v>50</v>
      </c>
      <c r="F17" s="274" t="s">
        <v>527</v>
      </c>
      <c r="G17" s="272">
        <v>1000</v>
      </c>
      <c r="H17" s="272">
        <v>1000</v>
      </c>
    </row>
    <row r="18" spans="2:8">
      <c r="B18" s="272" t="s">
        <v>518</v>
      </c>
      <c r="C18" s="272">
        <v>50</v>
      </c>
      <c r="F18" s="190" t="s">
        <v>497</v>
      </c>
      <c r="G18" s="272">
        <v>1120</v>
      </c>
      <c r="H18" s="272">
        <v>1120</v>
      </c>
    </row>
    <row r="19" spans="2:8">
      <c r="B19" s="272" t="s">
        <v>635</v>
      </c>
      <c r="C19" s="272">
        <v>50</v>
      </c>
      <c r="F19" s="190" t="s">
        <v>497</v>
      </c>
      <c r="G19" s="272">
        <v>1190</v>
      </c>
      <c r="H19" s="272">
        <v>1200</v>
      </c>
    </row>
    <row r="20" spans="2:8" ht="13.5">
      <c r="B20" s="34" t="s">
        <v>512</v>
      </c>
      <c r="C20" s="34">
        <v>50</v>
      </c>
      <c r="F20" s="190" t="s">
        <v>497</v>
      </c>
      <c r="G20" s="272">
        <v>1205</v>
      </c>
      <c r="H20" s="272">
        <v>1200</v>
      </c>
    </row>
    <row r="21" spans="2:8" ht="13.5">
      <c r="B21" s="34" t="s">
        <v>512</v>
      </c>
      <c r="C21" s="34">
        <v>50</v>
      </c>
      <c r="F21" s="190" t="s">
        <v>653</v>
      </c>
      <c r="G21" s="272">
        <v>1020</v>
      </c>
      <c r="H21" s="272">
        <v>1120</v>
      </c>
    </row>
    <row r="22" spans="2:8">
      <c r="F22" s="190" t="s">
        <v>503</v>
      </c>
      <c r="G22" s="272">
        <v>1320</v>
      </c>
      <c r="H22" s="272">
        <v>1320</v>
      </c>
    </row>
    <row r="23" spans="2:8">
      <c r="F23" s="190" t="s">
        <v>502</v>
      </c>
      <c r="G23" s="272">
        <v>1000</v>
      </c>
      <c r="H23" s="272">
        <v>1000</v>
      </c>
    </row>
    <row r="24" spans="2:8">
      <c r="F24" s="190" t="s">
        <v>654</v>
      </c>
      <c r="G24" s="272">
        <v>1000</v>
      </c>
      <c r="H24" s="272">
        <v>1000</v>
      </c>
    </row>
    <row r="25" spans="2:8">
      <c r="F25" s="190" t="s">
        <v>514</v>
      </c>
      <c r="G25" s="272">
        <v>1000</v>
      </c>
      <c r="H25" s="272">
        <v>1000</v>
      </c>
    </row>
    <row r="26" spans="2:8">
      <c r="F26" s="190" t="s">
        <v>514</v>
      </c>
      <c r="G26" s="272">
        <v>1100</v>
      </c>
      <c r="H26" s="272">
        <v>1120</v>
      </c>
    </row>
    <row r="27" spans="2:8">
      <c r="F27" s="190" t="s">
        <v>508</v>
      </c>
      <c r="G27" s="272">
        <v>1000</v>
      </c>
      <c r="H27" s="272">
        <v>1000</v>
      </c>
    </row>
    <row r="28" spans="2:8">
      <c r="F28" s="190" t="s">
        <v>494</v>
      </c>
      <c r="G28" s="272">
        <v>1000</v>
      </c>
      <c r="H28" s="272">
        <v>1000</v>
      </c>
    </row>
    <row r="29" spans="2:8">
      <c r="F29" s="190" t="s">
        <v>509</v>
      </c>
      <c r="G29" s="272">
        <v>1000</v>
      </c>
      <c r="H29" s="272">
        <v>1000</v>
      </c>
    </row>
    <row r="30" spans="2:8">
      <c r="F30" s="190" t="s">
        <v>510</v>
      </c>
      <c r="G30" s="272">
        <v>1000</v>
      </c>
      <c r="H30" s="272">
        <v>1000</v>
      </c>
    </row>
    <row r="31" spans="2:8">
      <c r="F31" s="190" t="s">
        <v>507</v>
      </c>
      <c r="G31" s="272">
        <v>1020</v>
      </c>
      <c r="H31" s="272">
        <v>1000</v>
      </c>
    </row>
    <row r="32" spans="2:8">
      <c r="F32" s="190" t="s">
        <v>511</v>
      </c>
      <c r="G32" s="272">
        <v>1120</v>
      </c>
      <c r="H32" s="272">
        <v>1120</v>
      </c>
    </row>
    <row r="33" spans="6:8">
      <c r="F33" s="190" t="s">
        <v>495</v>
      </c>
      <c r="G33" s="272">
        <v>1000</v>
      </c>
      <c r="H33" s="272">
        <v>1000</v>
      </c>
    </row>
    <row r="34" spans="6:8">
      <c r="F34" s="190" t="s">
        <v>506</v>
      </c>
      <c r="G34" s="272">
        <v>1000</v>
      </c>
      <c r="H34" s="272">
        <v>1000</v>
      </c>
    </row>
    <row r="35" spans="6:8">
      <c r="F35" s="190" t="s">
        <v>506</v>
      </c>
      <c r="G35" s="272">
        <v>1190</v>
      </c>
      <c r="H35" s="272">
        <v>1200</v>
      </c>
    </row>
    <row r="36" spans="6:8">
      <c r="F36" s="190" t="s">
        <v>506</v>
      </c>
      <c r="G36" s="272">
        <v>1195</v>
      </c>
      <c r="H36" s="272">
        <v>1200</v>
      </c>
    </row>
    <row r="37" spans="6:8">
      <c r="F37" s="190" t="s">
        <v>523</v>
      </c>
      <c r="G37" s="272">
        <v>1000</v>
      </c>
      <c r="H37" s="272">
        <v>1000</v>
      </c>
    </row>
    <row r="38" spans="6:8">
      <c r="F38" s="190" t="s">
        <v>496</v>
      </c>
      <c r="G38" s="272">
        <v>1000</v>
      </c>
      <c r="H38" s="272">
        <v>1000</v>
      </c>
    </row>
    <row r="39" spans="6:8">
      <c r="F39" s="190" t="s">
        <v>505</v>
      </c>
      <c r="G39" s="272">
        <v>1000</v>
      </c>
      <c r="H39" s="272">
        <v>1000</v>
      </c>
    </row>
    <row r="40" spans="6:8">
      <c r="F40" s="190" t="s">
        <v>505</v>
      </c>
      <c r="G40" s="272">
        <v>1120</v>
      </c>
      <c r="H40" s="272">
        <v>1120</v>
      </c>
    </row>
    <row r="41" spans="6:8">
      <c r="F41" s="190" t="s">
        <v>525</v>
      </c>
      <c r="G41" s="272">
        <v>1000</v>
      </c>
      <c r="H41" s="272">
        <v>1000</v>
      </c>
    </row>
    <row r="42" spans="6:8">
      <c r="F42" s="190" t="s">
        <v>526</v>
      </c>
      <c r="G42" s="272">
        <v>1000</v>
      </c>
      <c r="H42" s="272">
        <v>1000</v>
      </c>
    </row>
    <row r="43" spans="6:8">
      <c r="F43" s="190" t="s">
        <v>498</v>
      </c>
      <c r="G43" s="272">
        <v>1000</v>
      </c>
      <c r="H43" s="272">
        <v>1000</v>
      </c>
    </row>
    <row r="44" spans="6:8">
      <c r="F44" s="190" t="s">
        <v>499</v>
      </c>
      <c r="G44" s="272">
        <v>1120</v>
      </c>
      <c r="H44" s="272">
        <v>1120</v>
      </c>
    </row>
    <row r="45" spans="6:8">
      <c r="F45" s="190" t="s">
        <v>500</v>
      </c>
      <c r="G45" s="272">
        <v>1000</v>
      </c>
      <c r="H45" s="272">
        <v>1000</v>
      </c>
    </row>
    <row r="46" spans="6:8">
      <c r="F46" s="190" t="s">
        <v>501</v>
      </c>
      <c r="G46" s="272">
        <v>1120</v>
      </c>
      <c r="H46" s="272">
        <v>1120</v>
      </c>
    </row>
    <row r="47" spans="6:8">
      <c r="F47" s="275" t="s">
        <v>512</v>
      </c>
      <c r="G47" s="272">
        <v>1000</v>
      </c>
      <c r="H47" s="272">
        <v>1000</v>
      </c>
    </row>
  </sheetData>
  <phoneticPr fontId="9"/>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AX1127"/>
  <sheetViews>
    <sheetView zoomScaleNormal="100" zoomScaleSheetLayoutView="100" workbookViewId="0">
      <pane xSplit="7" ySplit="25" topLeftCell="H506" activePane="bottomRight" state="frozen"/>
      <selection activeCell="M1400" sqref="M1400"/>
      <selection pane="topRight" activeCell="M1400" sqref="M1400"/>
      <selection pane="bottomLeft" activeCell="M1400" sqref="M1400"/>
      <selection pane="bottomRight" activeCell="AC878" sqref="AC878"/>
    </sheetView>
  </sheetViews>
  <sheetFormatPr defaultRowHeight="13.5"/>
  <cols>
    <col min="1" max="1" width="2.5" style="167" customWidth="1"/>
    <col min="2" max="2" width="5.5" bestFit="1" customWidth="1"/>
    <col min="3" max="3" width="3.5" customWidth="1"/>
    <col min="4" max="4" width="4.5" bestFit="1" customWidth="1"/>
    <col min="5" max="5" width="4.125" customWidth="1"/>
    <col min="6" max="6" width="3.875" customWidth="1"/>
    <col min="7" max="7" width="5.125" style="157" customWidth="1"/>
    <col min="8" max="8" width="5" style="157" customWidth="1"/>
    <col min="9" max="9" width="9.625" style="631" customWidth="1"/>
    <col min="10" max="10" width="3.625" style="157" customWidth="1"/>
    <col min="11" max="11" width="9.875" customWidth="1"/>
    <col min="12" max="12" width="4.5" style="578" customWidth="1"/>
    <col min="13" max="13" width="4.5" style="215" customWidth="1"/>
    <col min="14" max="14" width="33.125" style="652" customWidth="1"/>
    <col min="15" max="15" width="11.75" customWidth="1"/>
    <col min="16" max="16" width="3.875" customWidth="1"/>
    <col min="17" max="17" width="8.5" style="244" customWidth="1"/>
    <col min="18" max="19" width="8.625" style="343" customWidth="1"/>
    <col min="20" max="20" width="8.625" style="668" customWidth="1"/>
    <col min="21" max="23" width="8.625" style="343" customWidth="1"/>
    <col min="24" max="24" width="5.125" customWidth="1"/>
    <col min="25" max="25" width="8.625" style="343" customWidth="1"/>
    <col min="26" max="26" width="5.625" customWidth="1"/>
    <col min="27" max="28" width="8.625" style="619" customWidth="1"/>
    <col min="29" max="29" width="18.625" style="340" customWidth="1"/>
    <col min="30" max="30" width="19.75" style="340" customWidth="1"/>
    <col min="31" max="31" width="5.875" style="181" bestFit="1" customWidth="1"/>
    <col min="32" max="33" width="5.875" style="181" customWidth="1"/>
    <col min="34" max="34" width="5.875" style="181" bestFit="1" customWidth="1"/>
    <col min="35" max="35" width="10.5" customWidth="1"/>
    <col min="36" max="36" width="4.375" style="157" bestFit="1" customWidth="1"/>
    <col min="37" max="37" width="4.625" style="157" customWidth="1"/>
    <col min="38" max="38" width="5.25" style="345" bestFit="1" customWidth="1"/>
    <col min="39" max="39" width="5.625" style="157" customWidth="1"/>
    <col min="40" max="40" width="5.5" style="157" customWidth="1"/>
    <col min="41" max="41" width="51.375" customWidth="1"/>
    <col min="42" max="42" width="8" customWidth="1"/>
    <col min="43" max="43" width="7.375" customWidth="1"/>
    <col min="44" max="44" width="8.25" bestFit="1" customWidth="1"/>
    <col min="46" max="47" width="6.875" customWidth="1"/>
  </cols>
  <sheetData>
    <row r="1" spans="2:50" ht="30" customHeight="1">
      <c r="F1" s="167" t="b">
        <v>1</v>
      </c>
      <c r="G1" s="642">
        <v>847</v>
      </c>
      <c r="H1" s="644"/>
      <c r="J1" s="644"/>
      <c r="K1" s="630"/>
      <c r="L1" s="585"/>
      <c r="M1" s="567" t="b">
        <v>1</v>
      </c>
      <c r="N1" s="650"/>
      <c r="O1" s="630"/>
      <c r="P1" s="630"/>
      <c r="Q1" s="631"/>
      <c r="R1" s="645"/>
      <c r="S1" s="645"/>
      <c r="T1" s="666"/>
      <c r="U1" s="645"/>
      <c r="V1" s="645"/>
      <c r="W1" s="645"/>
      <c r="X1" s="630"/>
      <c r="Y1" s="645"/>
      <c r="Z1" s="630"/>
      <c r="AA1" s="646"/>
      <c r="AB1" s="646"/>
      <c r="AC1" s="647"/>
      <c r="AD1" s="585"/>
      <c r="AE1" s="648"/>
      <c r="AF1" s="648"/>
      <c r="AG1" s="648"/>
      <c r="AH1" s="648"/>
      <c r="AI1" s="630"/>
      <c r="AJ1" s="644"/>
      <c r="AK1" s="644"/>
      <c r="AL1" s="649"/>
      <c r="AM1" s="644"/>
      <c r="AN1" s="644"/>
      <c r="AO1" s="630"/>
      <c r="AP1" s="630"/>
      <c r="AQ1" s="630"/>
      <c r="AR1" s="630"/>
      <c r="AS1" s="630"/>
      <c r="AT1" s="630"/>
      <c r="AU1" s="630"/>
      <c r="AX1">
        <v>436194</v>
      </c>
    </row>
    <row r="2" spans="2:50" ht="11.25" hidden="1" customHeight="1">
      <c r="B2" s="1"/>
      <c r="C2" s="1"/>
      <c r="D2" s="1"/>
      <c r="E2" s="2" t="s">
        <v>0</v>
      </c>
      <c r="F2" s="1"/>
      <c r="G2" s="2">
        <v>847</v>
      </c>
      <c r="H2" s="3" t="s">
        <v>1</v>
      </c>
      <c r="I2" s="632" t="s">
        <v>2</v>
      </c>
      <c r="J2" s="2" t="s">
        <v>3</v>
      </c>
      <c r="K2" s="559">
        <v>0</v>
      </c>
      <c r="L2" s="720"/>
      <c r="M2" s="1"/>
      <c r="N2" s="632"/>
      <c r="O2" s="643" t="s">
        <v>4</v>
      </c>
      <c r="P2" s="1"/>
      <c r="Q2" s="241"/>
      <c r="R2" s="5"/>
      <c r="S2" s="5"/>
      <c r="T2" s="6"/>
      <c r="U2" s="5"/>
      <c r="V2" s="5"/>
      <c r="W2" s="5"/>
      <c r="X2" s="594"/>
      <c r="Y2" s="5"/>
      <c r="Z2" s="594"/>
      <c r="AA2" s="620"/>
      <c r="AB2" s="621"/>
      <c r="AC2" s="7"/>
      <c r="AD2" s="7"/>
      <c r="AE2" s="249"/>
      <c r="AF2" s="249"/>
      <c r="AG2" s="249"/>
      <c r="AH2" s="250"/>
      <c r="AI2" s="4" t="s">
        <v>5</v>
      </c>
      <c r="AJ2" s="2" t="s">
        <v>6</v>
      </c>
      <c r="AK2" s="2" t="s">
        <v>6</v>
      </c>
      <c r="AL2" s="346" t="s">
        <v>7</v>
      </c>
      <c r="AM2" s="8" t="s">
        <v>8</v>
      </c>
      <c r="AN2" s="2"/>
      <c r="AO2" s="1" t="s">
        <v>617</v>
      </c>
      <c r="AP2" s="1" t="s">
        <v>383</v>
      </c>
      <c r="AQ2" s="2"/>
      <c r="AR2" s="493" t="s">
        <v>9</v>
      </c>
      <c r="AS2" s="1" t="s">
        <v>10</v>
      </c>
    </row>
    <row r="3" spans="2:50" hidden="1">
      <c r="B3" s="1"/>
      <c r="C3" s="1"/>
      <c r="D3" s="1"/>
      <c r="E3" s="2" t="s">
        <v>11</v>
      </c>
      <c r="F3" s="1"/>
      <c r="G3" s="2" t="s">
        <v>2122</v>
      </c>
      <c r="H3" s="3" t="s">
        <v>12</v>
      </c>
      <c r="I3" s="632" t="s">
        <v>13</v>
      </c>
      <c r="J3" s="2" t="s">
        <v>14</v>
      </c>
      <c r="K3" s="559">
        <v>0</v>
      </c>
      <c r="L3" s="720"/>
      <c r="M3" s="1"/>
      <c r="N3" s="632"/>
      <c r="O3" s="10" t="s">
        <v>15</v>
      </c>
      <c r="P3" s="1"/>
      <c r="Q3" s="241"/>
      <c r="R3" s="5"/>
      <c r="S3" s="5"/>
      <c r="T3" s="6"/>
      <c r="U3" s="5"/>
      <c r="V3" s="5"/>
      <c r="W3" s="5"/>
      <c r="X3" s="594"/>
      <c r="Y3" s="5"/>
      <c r="Z3" s="594"/>
      <c r="AA3" s="620"/>
      <c r="AB3" s="621"/>
      <c r="AC3" s="7"/>
      <c r="AD3" s="7"/>
      <c r="AE3" s="249"/>
      <c r="AF3" s="249"/>
      <c r="AG3" s="249"/>
      <c r="AH3" s="250"/>
      <c r="AI3" s="4" t="s">
        <v>16</v>
      </c>
      <c r="AJ3" s="2" t="s">
        <v>17</v>
      </c>
      <c r="AK3" s="2" t="s">
        <v>17</v>
      </c>
      <c r="AL3" s="346" t="s">
        <v>18</v>
      </c>
      <c r="AM3" s="11" t="s">
        <v>19</v>
      </c>
      <c r="AN3" s="2"/>
      <c r="AO3" s="1" t="s">
        <v>618</v>
      </c>
      <c r="AP3" s="1" t="s">
        <v>384</v>
      </c>
      <c r="AQ3" s="1"/>
      <c r="AR3" s="9" t="s">
        <v>20</v>
      </c>
      <c r="AS3" s="1" t="s">
        <v>21</v>
      </c>
    </row>
    <row r="4" spans="2:50" hidden="1">
      <c r="B4" s="1"/>
      <c r="C4" s="1"/>
      <c r="D4" s="1"/>
      <c r="E4" s="2" t="s">
        <v>22</v>
      </c>
      <c r="F4" s="1"/>
      <c r="G4" s="2">
        <v>1040</v>
      </c>
      <c r="H4" s="2"/>
      <c r="I4" s="632" t="s">
        <v>23</v>
      </c>
      <c r="J4" s="2" t="s">
        <v>24</v>
      </c>
      <c r="K4" s="559">
        <v>1</v>
      </c>
      <c r="L4" s="720"/>
      <c r="M4" s="1"/>
      <c r="N4" s="632"/>
      <c r="O4" s="349" t="s">
        <v>25</v>
      </c>
      <c r="P4" s="1"/>
      <c r="Q4" s="241"/>
      <c r="R4" s="5"/>
      <c r="S4" s="5"/>
      <c r="T4" s="6"/>
      <c r="U4" s="5"/>
      <c r="V4" s="5"/>
      <c r="W4" s="5"/>
      <c r="X4" s="594"/>
      <c r="Y4" s="5"/>
      <c r="Z4" s="594"/>
      <c r="AA4" s="620"/>
      <c r="AB4" s="621"/>
      <c r="AC4" s="7"/>
      <c r="AD4" s="7"/>
      <c r="AE4" s="249"/>
      <c r="AF4" s="249"/>
      <c r="AG4" s="249"/>
      <c r="AH4" s="250"/>
      <c r="AI4" s="4" t="s">
        <v>26</v>
      </c>
      <c r="AJ4" s="12" t="s">
        <v>412</v>
      </c>
      <c r="AK4" s="12" t="s">
        <v>412</v>
      </c>
      <c r="AL4" s="2" t="s">
        <v>27</v>
      </c>
      <c r="AM4" s="11" t="s">
        <v>28</v>
      </c>
      <c r="AN4" s="2"/>
      <c r="AO4" s="4" t="s">
        <v>6</v>
      </c>
      <c r="AP4" s="1" t="s">
        <v>385</v>
      </c>
      <c r="AQ4" s="1"/>
      <c r="AR4" s="9" t="s">
        <v>29</v>
      </c>
      <c r="AS4" s="1" t="s">
        <v>30</v>
      </c>
    </row>
    <row r="5" spans="2:50" hidden="1">
      <c r="B5" s="1"/>
      <c r="C5" s="1"/>
      <c r="D5" s="1"/>
      <c r="E5" s="2" t="s">
        <v>31</v>
      </c>
      <c r="F5" s="1"/>
      <c r="G5" s="2" t="s">
        <v>2123</v>
      </c>
      <c r="H5" s="2"/>
      <c r="I5" s="632" t="s">
        <v>32</v>
      </c>
      <c r="J5" s="2" t="s">
        <v>33</v>
      </c>
      <c r="K5" s="1" t="e">
        <f>#REF!+1</f>
        <v>#REF!</v>
      </c>
      <c r="L5" s="720"/>
      <c r="M5" s="1"/>
      <c r="N5" s="632"/>
      <c r="O5" s="349" t="s">
        <v>34</v>
      </c>
      <c r="P5" s="1"/>
      <c r="Q5" s="241"/>
      <c r="R5" s="5"/>
      <c r="S5" s="5"/>
      <c r="T5" s="6"/>
      <c r="U5" s="5"/>
      <c r="V5" s="5"/>
      <c r="W5" s="5"/>
      <c r="X5" s="594"/>
      <c r="Y5" s="5"/>
      <c r="Z5" s="594"/>
      <c r="AA5" s="620"/>
      <c r="AB5" s="621"/>
      <c r="AC5" s="7"/>
      <c r="AD5" s="7"/>
      <c r="AE5" s="249"/>
      <c r="AF5" s="249"/>
      <c r="AG5" s="249"/>
      <c r="AH5" s="250"/>
      <c r="AI5" s="4" t="s">
        <v>35</v>
      </c>
      <c r="AJ5" s="12"/>
      <c r="AK5" s="12"/>
      <c r="AL5" s="670" t="s">
        <v>1460</v>
      </c>
      <c r="AM5" s="11" t="s">
        <v>37</v>
      </c>
      <c r="AN5" s="2"/>
      <c r="AO5" s="1"/>
      <c r="AP5" s="1"/>
      <c r="AQ5" s="1"/>
      <c r="AR5" s="9" t="s">
        <v>38</v>
      </c>
      <c r="AS5" s="1"/>
    </row>
    <row r="6" spans="2:50" hidden="1">
      <c r="B6" s="1"/>
      <c r="C6" s="1"/>
      <c r="D6" s="1"/>
      <c r="E6" s="2"/>
      <c r="F6" s="1"/>
      <c r="G6" s="3"/>
      <c r="H6" s="2"/>
      <c r="I6" s="633" t="s">
        <v>39</v>
      </c>
      <c r="J6" s="2"/>
      <c r="K6" s="1"/>
      <c r="L6" s="720"/>
      <c r="M6" s="1"/>
      <c r="N6" s="632"/>
      <c r="O6" s="349" t="s">
        <v>40</v>
      </c>
      <c r="P6" s="1"/>
      <c r="Q6" s="241"/>
      <c r="R6" s="5"/>
      <c r="S6" s="5"/>
      <c r="T6" s="6"/>
      <c r="U6" s="5"/>
      <c r="V6" s="5"/>
      <c r="W6" s="5"/>
      <c r="X6" s="594"/>
      <c r="Y6" s="5"/>
      <c r="Z6" s="594"/>
      <c r="AA6" s="620"/>
      <c r="AB6" s="621"/>
      <c r="AC6" s="7"/>
      <c r="AD6" s="7"/>
      <c r="AE6" s="249"/>
      <c r="AF6" s="249"/>
      <c r="AG6" s="249"/>
      <c r="AH6" s="250"/>
      <c r="AI6" s="4" t="s">
        <v>41</v>
      </c>
      <c r="AJ6" s="12"/>
      <c r="AK6" s="12"/>
      <c r="AL6" s="670" t="s">
        <v>36</v>
      </c>
      <c r="AM6" s="11"/>
      <c r="AN6" s="2"/>
      <c r="AO6" s="1"/>
      <c r="AP6" s="1"/>
      <c r="AQ6" s="1"/>
      <c r="AR6" s="9" t="s">
        <v>42</v>
      </c>
      <c r="AS6" s="1"/>
    </row>
    <row r="7" spans="2:50" hidden="1">
      <c r="B7" s="1"/>
      <c r="C7" s="1"/>
      <c r="D7" s="1"/>
      <c r="E7" s="2"/>
      <c r="F7" s="1"/>
      <c r="G7" s="2"/>
      <c r="H7" s="2"/>
      <c r="I7" s="633" t="s">
        <v>43</v>
      </c>
      <c r="J7" s="2"/>
      <c r="K7" s="1"/>
      <c r="L7" s="720"/>
      <c r="M7" s="1"/>
      <c r="N7" s="632"/>
      <c r="O7" s="349" t="s">
        <v>44</v>
      </c>
      <c r="P7" s="1"/>
      <c r="Q7" s="241"/>
      <c r="R7" s="5"/>
      <c r="S7" s="5"/>
      <c r="T7" s="6"/>
      <c r="U7" s="5"/>
      <c r="V7" s="5"/>
      <c r="W7" s="5"/>
      <c r="X7" s="594"/>
      <c r="Y7" s="5"/>
      <c r="Z7" s="594"/>
      <c r="AA7" s="620"/>
      <c r="AB7" s="621"/>
      <c r="AC7" s="7"/>
      <c r="AD7" s="7"/>
      <c r="AE7" s="249"/>
      <c r="AF7" s="249"/>
      <c r="AG7" s="249"/>
      <c r="AH7" s="250"/>
      <c r="AI7" s="4" t="s">
        <v>45</v>
      </c>
      <c r="AJ7" s="12"/>
      <c r="AK7" s="12"/>
      <c r="AL7" s="670" t="s">
        <v>659</v>
      </c>
      <c r="AM7" s="11"/>
      <c r="AN7" s="2"/>
      <c r="AO7" s="1"/>
      <c r="AP7" s="1"/>
      <c r="AQ7" s="1"/>
      <c r="AR7" s="9" t="s">
        <v>46</v>
      </c>
      <c r="AS7" s="1"/>
    </row>
    <row r="8" spans="2:50" hidden="1">
      <c r="B8" s="1"/>
      <c r="C8" s="1"/>
      <c r="D8" s="1"/>
      <c r="E8" s="2">
        <v>8100</v>
      </c>
      <c r="F8" s="1"/>
      <c r="H8" s="2"/>
      <c r="I8" s="633" t="s">
        <v>47</v>
      </c>
      <c r="J8" s="2"/>
      <c r="K8" s="1"/>
      <c r="L8" s="720"/>
      <c r="M8" s="1"/>
      <c r="N8" s="632"/>
      <c r="O8" s="349" t="s">
        <v>48</v>
      </c>
      <c r="P8" s="1"/>
      <c r="Q8" s="241"/>
      <c r="R8" s="5"/>
      <c r="S8" s="5"/>
      <c r="T8" s="6"/>
      <c r="U8" s="5"/>
      <c r="V8" s="5"/>
      <c r="W8" s="5"/>
      <c r="X8" s="594"/>
      <c r="Y8" s="5"/>
      <c r="Z8" s="594"/>
      <c r="AA8" s="620"/>
      <c r="AB8" s="621"/>
      <c r="AC8" s="7"/>
      <c r="AD8" s="7"/>
      <c r="AE8" s="249"/>
      <c r="AF8" s="249"/>
      <c r="AG8" s="249"/>
      <c r="AH8" s="250"/>
      <c r="AI8" s="4" t="s">
        <v>49</v>
      </c>
      <c r="AJ8" s="12"/>
      <c r="AK8" s="12"/>
      <c r="AL8" s="2"/>
      <c r="AM8" s="11"/>
      <c r="AN8" s="2"/>
      <c r="AO8" s="1"/>
      <c r="AP8" s="1"/>
      <c r="AQ8" s="1"/>
      <c r="AR8" s="9" t="s">
        <v>50</v>
      </c>
      <c r="AS8" s="1"/>
    </row>
    <row r="9" spans="2:50" hidden="1">
      <c r="B9" s="1"/>
      <c r="C9" s="1"/>
      <c r="D9" s="1"/>
      <c r="E9" s="2"/>
      <c r="F9" s="1"/>
      <c r="H9" s="2"/>
      <c r="I9" s="633" t="s">
        <v>51</v>
      </c>
      <c r="J9" s="2"/>
      <c r="K9" s="1"/>
      <c r="L9" s="720"/>
      <c r="M9" s="1"/>
      <c r="N9" s="632"/>
      <c r="O9" s="10" t="s">
        <v>52</v>
      </c>
      <c r="P9" s="1"/>
      <c r="Q9" s="241"/>
      <c r="R9" s="5"/>
      <c r="S9" s="5"/>
      <c r="T9" s="6"/>
      <c r="U9" s="5"/>
      <c r="V9" s="5"/>
      <c r="W9" s="5"/>
      <c r="X9" s="594"/>
      <c r="Y9" s="5"/>
      <c r="Z9" s="594"/>
      <c r="AA9" s="620"/>
      <c r="AB9" s="621"/>
      <c r="AC9" s="7"/>
      <c r="AD9" s="7"/>
      <c r="AE9" s="249"/>
      <c r="AF9" s="249"/>
      <c r="AG9" s="249"/>
      <c r="AH9" s="250"/>
      <c r="AI9" s="4" t="s">
        <v>53</v>
      </c>
      <c r="AJ9" s="12"/>
      <c r="AK9" s="12"/>
      <c r="AL9" s="2"/>
      <c r="AM9" s="11"/>
      <c r="AN9" s="2"/>
      <c r="AO9" s="1"/>
      <c r="AP9" s="1"/>
      <c r="AQ9" s="1"/>
      <c r="AR9" s="9" t="s">
        <v>54</v>
      </c>
      <c r="AS9" s="1"/>
    </row>
    <row r="10" spans="2:50" hidden="1">
      <c r="B10" s="1"/>
      <c r="C10" s="1"/>
      <c r="D10" s="1"/>
      <c r="E10" s="2"/>
      <c r="F10" s="1"/>
      <c r="G10" s="2"/>
      <c r="H10" s="2"/>
      <c r="I10" s="633" t="s">
        <v>55</v>
      </c>
      <c r="J10" s="2"/>
      <c r="K10" s="1"/>
      <c r="L10" s="720"/>
      <c r="M10" s="1"/>
      <c r="N10" s="632"/>
      <c r="O10" s="10" t="s">
        <v>56</v>
      </c>
      <c r="P10" s="1"/>
      <c r="Q10" s="241"/>
      <c r="R10" s="5"/>
      <c r="S10" s="5"/>
      <c r="T10" s="6"/>
      <c r="U10" s="5"/>
      <c r="V10" s="5"/>
      <c r="W10" s="5"/>
      <c r="X10" s="594"/>
      <c r="Y10" s="5"/>
      <c r="Z10" s="594"/>
      <c r="AA10" s="620"/>
      <c r="AB10" s="621"/>
      <c r="AC10" s="7"/>
      <c r="AD10" s="7"/>
      <c r="AE10" s="249"/>
      <c r="AF10" s="249"/>
      <c r="AG10" s="249"/>
      <c r="AH10" s="250"/>
      <c r="AI10" s="13" t="s">
        <v>57</v>
      </c>
      <c r="AJ10" s="12"/>
      <c r="AK10" s="12"/>
      <c r="AL10" s="2"/>
      <c r="AM10" s="2"/>
      <c r="AN10" s="2"/>
      <c r="AO10" s="1"/>
      <c r="AP10" s="1"/>
      <c r="AQ10" s="1"/>
      <c r="AR10" s="1"/>
      <c r="AS10" s="1"/>
    </row>
    <row r="11" spans="2:50" hidden="1">
      <c r="B11" s="1"/>
      <c r="C11" s="1" t="s">
        <v>743</v>
      </c>
      <c r="D11" s="1"/>
      <c r="E11" s="2"/>
      <c r="F11" s="1"/>
      <c r="G11" s="2"/>
      <c r="H11" s="2"/>
      <c r="I11" s="633" t="s">
        <v>58</v>
      </c>
      <c r="J11" s="2"/>
      <c r="K11" s="1"/>
      <c r="L11" s="720"/>
      <c r="M11" s="1"/>
      <c r="N11" s="632"/>
      <c r="O11" s="349" t="s">
        <v>59</v>
      </c>
      <c r="P11" s="1"/>
      <c r="Q11" s="241"/>
      <c r="R11" s="5"/>
      <c r="S11" s="5"/>
      <c r="T11" s="6"/>
      <c r="U11" s="5"/>
      <c r="V11" s="5"/>
      <c r="W11" s="5"/>
      <c r="X11" s="594"/>
      <c r="Y11" s="5"/>
      <c r="Z11" s="594"/>
      <c r="AA11" s="620"/>
      <c r="AB11" s="621"/>
      <c r="AC11" s="7"/>
      <c r="AD11" s="7"/>
      <c r="AE11" s="249"/>
      <c r="AF11" s="249"/>
      <c r="AG11" s="249"/>
      <c r="AH11" s="250"/>
      <c r="AI11" s="4" t="s">
        <v>39</v>
      </c>
      <c r="AJ11" s="12"/>
      <c r="AK11" s="12"/>
      <c r="AL11" s="2"/>
      <c r="AM11" s="2"/>
      <c r="AN11" s="2"/>
      <c r="AO11" s="1"/>
      <c r="AP11" s="1"/>
      <c r="AQ11" s="1"/>
      <c r="AR11" s="1"/>
      <c r="AS11" s="1"/>
    </row>
    <row r="12" spans="2:50" hidden="1">
      <c r="B12" s="1"/>
      <c r="C12" s="1"/>
      <c r="D12" s="1"/>
      <c r="E12" s="2"/>
      <c r="F12" s="1"/>
      <c r="G12" s="2"/>
      <c r="H12" s="2"/>
      <c r="I12" s="633" t="s">
        <v>60</v>
      </c>
      <c r="J12" s="2"/>
      <c r="K12" s="1"/>
      <c r="L12" s="720"/>
      <c r="M12" s="1"/>
      <c r="N12" s="632"/>
      <c r="O12" s="349" t="s">
        <v>61</v>
      </c>
      <c r="P12" s="1"/>
      <c r="Q12" s="241"/>
      <c r="R12" s="5"/>
      <c r="S12" s="5"/>
      <c r="T12" s="6"/>
      <c r="U12" s="5"/>
      <c r="V12" s="5"/>
      <c r="W12" s="5"/>
      <c r="X12" s="594"/>
      <c r="Y12" s="5"/>
      <c r="Z12" s="594"/>
      <c r="AA12" s="620"/>
      <c r="AB12" s="621"/>
      <c r="AC12" s="7"/>
      <c r="AD12" s="7"/>
      <c r="AE12" s="249"/>
      <c r="AF12" s="249"/>
      <c r="AG12" s="249"/>
      <c r="AH12" s="250"/>
      <c r="AI12" s="4" t="s">
        <v>64</v>
      </c>
      <c r="AJ12" s="12"/>
      <c r="AK12" s="12"/>
      <c r="AL12" s="2"/>
      <c r="AM12" s="2"/>
      <c r="AN12" s="2"/>
      <c r="AO12" s="1"/>
      <c r="AP12" s="1"/>
      <c r="AQ12" s="1"/>
      <c r="AR12" s="1"/>
      <c r="AS12" s="1"/>
    </row>
    <row r="13" spans="2:50" hidden="1">
      <c r="B13" s="1"/>
      <c r="C13" s="1"/>
      <c r="D13" s="1"/>
      <c r="E13" s="2"/>
      <c r="F13" s="1"/>
      <c r="G13" s="2"/>
      <c r="H13" s="2"/>
      <c r="I13" s="632" t="s">
        <v>62</v>
      </c>
      <c r="J13" s="2"/>
      <c r="K13" s="1"/>
      <c r="L13" s="720"/>
      <c r="M13" s="1"/>
      <c r="N13" s="632"/>
      <c r="O13" s="350" t="s">
        <v>63</v>
      </c>
      <c r="P13" s="1"/>
      <c r="Q13" s="241"/>
      <c r="R13" s="5"/>
      <c r="S13" s="5"/>
      <c r="T13" s="6"/>
      <c r="U13" s="5"/>
      <c r="V13" s="5"/>
      <c r="W13" s="5"/>
      <c r="X13" s="594"/>
      <c r="Y13" s="5"/>
      <c r="Z13" s="594"/>
      <c r="AA13" s="620"/>
      <c r="AB13" s="621"/>
      <c r="AC13" s="7"/>
      <c r="AD13" s="7"/>
      <c r="AE13" s="249"/>
      <c r="AF13" s="249"/>
      <c r="AG13" s="249"/>
      <c r="AH13" s="250"/>
      <c r="AJ13" s="12"/>
      <c r="AK13" s="12"/>
      <c r="AL13" s="2"/>
      <c r="AM13" s="2"/>
      <c r="AN13" s="2"/>
      <c r="AO13" s="1"/>
      <c r="AP13" s="1"/>
      <c r="AQ13" s="1"/>
      <c r="AR13" s="1"/>
      <c r="AS13" s="1"/>
    </row>
    <row r="14" spans="2:50" hidden="1">
      <c r="B14" s="1"/>
      <c r="C14" s="1"/>
      <c r="D14" s="1"/>
      <c r="E14" s="2"/>
      <c r="F14" s="1"/>
      <c r="G14" s="2"/>
      <c r="H14" s="2"/>
      <c r="I14" s="632" t="s">
        <v>65</v>
      </c>
      <c r="J14" s="2"/>
      <c r="K14" s="1"/>
      <c r="L14" s="720"/>
      <c r="M14" s="1"/>
      <c r="N14" s="632"/>
      <c r="O14" s="350" t="s">
        <v>66</v>
      </c>
      <c r="P14" s="1"/>
      <c r="Q14" s="241"/>
      <c r="R14" s="5"/>
      <c r="S14" s="5"/>
      <c r="T14" s="6"/>
      <c r="U14" s="5"/>
      <c r="V14" s="5"/>
      <c r="W14" s="5"/>
      <c r="X14" s="594"/>
      <c r="Y14" s="5"/>
      <c r="Z14" s="594"/>
      <c r="AA14" s="620"/>
      <c r="AB14" s="621"/>
      <c r="AC14" s="7"/>
      <c r="AD14" s="7"/>
      <c r="AE14" s="249"/>
      <c r="AF14" s="249"/>
      <c r="AG14" s="249"/>
      <c r="AH14" s="250"/>
      <c r="AI14" s="4"/>
      <c r="AJ14" s="12"/>
      <c r="AK14" s="12"/>
      <c r="AL14" s="2"/>
      <c r="AM14" s="2"/>
      <c r="AN14" s="2"/>
      <c r="AO14" s="1"/>
      <c r="AP14" s="1"/>
      <c r="AQ14" s="1"/>
      <c r="AR14" s="1"/>
      <c r="AS14" s="1"/>
    </row>
    <row r="15" spans="2:50" hidden="1">
      <c r="B15" s="1"/>
      <c r="C15" s="1"/>
      <c r="D15" s="1"/>
      <c r="E15" s="2"/>
      <c r="F15" s="1"/>
      <c r="G15" s="2"/>
      <c r="H15" s="2"/>
      <c r="I15" s="632" t="s">
        <v>41</v>
      </c>
      <c r="J15" s="2"/>
      <c r="K15" s="1"/>
      <c r="L15" s="720"/>
      <c r="M15" s="1"/>
      <c r="N15" s="632"/>
      <c r="O15" s="350" t="s">
        <v>67</v>
      </c>
      <c r="P15" s="1"/>
      <c r="Q15" s="241"/>
      <c r="R15" s="5"/>
      <c r="S15" s="5"/>
      <c r="T15" s="6"/>
      <c r="U15" s="5"/>
      <c r="V15" s="5"/>
      <c r="W15" s="5"/>
      <c r="X15" s="594"/>
      <c r="Y15" s="5"/>
      <c r="Z15" s="594"/>
      <c r="AA15" s="620"/>
      <c r="AB15" s="621"/>
      <c r="AC15" s="7"/>
      <c r="AD15" s="7"/>
      <c r="AE15" s="249"/>
      <c r="AF15" s="249"/>
      <c r="AG15" s="249"/>
      <c r="AH15" s="250"/>
      <c r="AI15" s="4"/>
      <c r="AJ15" s="12"/>
      <c r="AK15" s="12"/>
      <c r="AL15" s="2"/>
      <c r="AM15" s="2"/>
      <c r="AN15" s="2"/>
      <c r="AO15" s="1"/>
      <c r="AP15" s="1"/>
      <c r="AQ15" s="1"/>
      <c r="AR15" s="1"/>
      <c r="AS15" s="1"/>
    </row>
    <row r="16" spans="2:50" hidden="1">
      <c r="B16" s="1"/>
      <c r="C16" s="1"/>
      <c r="D16" s="1"/>
      <c r="E16" s="2"/>
      <c r="F16" s="1"/>
      <c r="G16" s="2"/>
      <c r="H16" s="2"/>
      <c r="I16" s="632"/>
      <c r="J16" s="2"/>
      <c r="K16" s="1"/>
      <c r="L16" s="720"/>
      <c r="M16" s="1"/>
      <c r="N16" s="632"/>
      <c r="O16" s="350" t="s">
        <v>68</v>
      </c>
      <c r="P16" s="1"/>
      <c r="Q16" s="241"/>
      <c r="R16" s="5"/>
      <c r="S16" s="5"/>
      <c r="T16" s="6"/>
      <c r="U16" s="5"/>
      <c r="V16" s="5"/>
      <c r="W16" s="5"/>
      <c r="X16" s="594"/>
      <c r="Y16" s="5"/>
      <c r="Z16" s="594"/>
      <c r="AA16" s="620"/>
      <c r="AB16" s="621"/>
      <c r="AC16" s="7"/>
      <c r="AD16" s="7"/>
      <c r="AE16" s="249"/>
      <c r="AF16" s="249"/>
      <c r="AG16" s="249"/>
      <c r="AH16" s="250"/>
      <c r="AI16" s="4"/>
      <c r="AJ16" s="12"/>
      <c r="AK16" s="12"/>
      <c r="AL16" s="2"/>
      <c r="AM16" s="2"/>
      <c r="AN16" s="2"/>
      <c r="AO16" s="1"/>
      <c r="AP16" s="1"/>
      <c r="AQ16" s="1"/>
      <c r="AR16" s="1"/>
      <c r="AS16" s="1"/>
    </row>
    <row r="17" spans="1:47" hidden="1">
      <c r="B17" s="1"/>
      <c r="C17" s="1"/>
      <c r="D17" s="1"/>
      <c r="E17" s="2"/>
      <c r="F17" s="1"/>
      <c r="G17" s="2"/>
      <c r="H17" s="2"/>
      <c r="I17" s="632"/>
      <c r="J17" s="2"/>
      <c r="K17" s="1"/>
      <c r="L17" s="720"/>
      <c r="M17" s="1"/>
      <c r="N17" s="632"/>
      <c r="O17" s="350" t="s">
        <v>69</v>
      </c>
      <c r="P17" s="1"/>
      <c r="Q17" s="241"/>
      <c r="R17" s="5"/>
      <c r="S17" s="5"/>
      <c r="T17" s="6"/>
      <c r="U17" s="5"/>
      <c r="V17" s="5"/>
      <c r="W17" s="5"/>
      <c r="X17" s="594"/>
      <c r="Y17" s="5"/>
      <c r="Z17" s="594"/>
      <c r="AA17" s="620"/>
      <c r="AB17" s="621"/>
      <c r="AC17" s="7"/>
      <c r="AD17" s="7"/>
      <c r="AE17" s="249"/>
      <c r="AF17" s="249"/>
      <c r="AG17" s="249"/>
      <c r="AH17" s="250"/>
      <c r="AI17" s="4"/>
      <c r="AJ17" s="12"/>
      <c r="AK17" s="12"/>
      <c r="AL17" s="2"/>
      <c r="AM17" s="2"/>
      <c r="AN17" s="2"/>
      <c r="AO17" s="1"/>
      <c r="AP17" s="1"/>
      <c r="AQ17" s="1"/>
      <c r="AR17" s="1"/>
      <c r="AS17" s="1"/>
    </row>
    <row r="18" spans="1:47" hidden="1">
      <c r="B18" s="1"/>
      <c r="C18" s="1"/>
      <c r="D18" s="1"/>
      <c r="E18" s="2"/>
      <c r="F18" s="1"/>
      <c r="G18" s="2"/>
      <c r="H18" s="2"/>
      <c r="I18" s="632"/>
      <c r="J18" s="2"/>
      <c r="K18" s="1"/>
      <c r="L18" s="720"/>
      <c r="M18" s="1"/>
      <c r="N18" s="632"/>
      <c r="O18" s="350" t="s">
        <v>417</v>
      </c>
      <c r="P18" s="1"/>
      <c r="Q18" s="241"/>
      <c r="R18" s="5"/>
      <c r="S18" s="5"/>
      <c r="T18" s="6"/>
      <c r="U18" s="5"/>
      <c r="V18" s="5"/>
      <c r="W18" s="5"/>
      <c r="X18" s="594"/>
      <c r="Y18" s="5"/>
      <c r="Z18" s="594"/>
      <c r="AA18" s="620"/>
      <c r="AB18" s="621"/>
      <c r="AC18" s="7"/>
      <c r="AD18" s="7"/>
      <c r="AE18" s="249"/>
      <c r="AF18" s="249"/>
      <c r="AG18" s="249"/>
      <c r="AH18" s="250"/>
      <c r="AI18" s="4"/>
      <c r="AJ18" s="12"/>
      <c r="AK18" s="12"/>
      <c r="AL18" s="2"/>
      <c r="AM18" s="2"/>
      <c r="AN18" s="2"/>
      <c r="AO18" s="1"/>
      <c r="AP18" s="1"/>
      <c r="AQ18" s="1"/>
      <c r="AR18" s="1"/>
      <c r="AS18" s="1"/>
    </row>
    <row r="19" spans="1:47" hidden="1">
      <c r="B19" s="1"/>
      <c r="C19" s="1"/>
      <c r="D19" s="1"/>
      <c r="E19" s="2"/>
      <c r="F19" s="1"/>
      <c r="G19" s="2"/>
      <c r="H19" s="2"/>
      <c r="I19" s="632"/>
      <c r="J19" s="2"/>
      <c r="K19" s="1"/>
      <c r="L19" s="720"/>
      <c r="M19" s="1"/>
      <c r="N19" s="632"/>
      <c r="O19" s="350" t="s">
        <v>70</v>
      </c>
      <c r="P19" s="1"/>
      <c r="Q19" s="241"/>
      <c r="R19" s="5"/>
      <c r="S19" s="5"/>
      <c r="T19" s="6"/>
      <c r="U19" s="5"/>
      <c r="V19" s="5"/>
      <c r="W19" s="5"/>
      <c r="X19" s="594"/>
      <c r="Y19" s="5"/>
      <c r="Z19" s="594"/>
      <c r="AA19" s="620"/>
      <c r="AB19" s="621"/>
      <c r="AC19" s="7"/>
      <c r="AD19" s="7"/>
      <c r="AE19" s="249"/>
      <c r="AF19" s="249"/>
      <c r="AG19" s="249"/>
      <c r="AH19" s="250"/>
      <c r="AI19" s="4"/>
      <c r="AJ19" s="12"/>
      <c r="AK19" s="12"/>
      <c r="AL19" s="2"/>
      <c r="AM19" s="2"/>
      <c r="AN19" s="2"/>
      <c r="AO19" s="1"/>
      <c r="AP19" s="1"/>
      <c r="AQ19" s="1"/>
      <c r="AR19" s="1"/>
      <c r="AS19" s="1"/>
    </row>
    <row r="20" spans="1:47" hidden="1">
      <c r="B20" s="1"/>
      <c r="C20" s="1"/>
      <c r="D20" s="1"/>
      <c r="E20" s="2"/>
      <c r="F20" s="1"/>
      <c r="G20" s="2"/>
      <c r="H20" s="2"/>
      <c r="I20" s="632"/>
      <c r="J20" s="2"/>
      <c r="K20" s="1"/>
      <c r="L20" s="720"/>
      <c r="M20" s="1"/>
      <c r="N20" s="632"/>
      <c r="O20" s="350" t="s">
        <v>71</v>
      </c>
      <c r="P20" s="1"/>
      <c r="Q20" s="241"/>
      <c r="R20" s="5"/>
      <c r="S20" s="5"/>
      <c r="T20" s="6"/>
      <c r="U20" s="5"/>
      <c r="V20" s="5"/>
      <c r="W20" s="5"/>
      <c r="X20" s="594"/>
      <c r="Y20" s="5"/>
      <c r="Z20" s="594"/>
      <c r="AA20" s="620"/>
      <c r="AB20" s="621"/>
      <c r="AC20" s="7"/>
      <c r="AD20" s="7"/>
      <c r="AE20" s="249"/>
      <c r="AF20" s="249"/>
      <c r="AG20" s="249"/>
      <c r="AH20" s="250"/>
      <c r="AI20" s="4"/>
      <c r="AJ20" s="12"/>
      <c r="AK20" s="12"/>
      <c r="AL20" s="2"/>
      <c r="AM20" s="2"/>
      <c r="AN20" s="2"/>
      <c r="AO20" s="1"/>
      <c r="AP20" s="1"/>
      <c r="AQ20" s="1"/>
      <c r="AR20" s="1"/>
      <c r="AS20" s="1"/>
    </row>
    <row r="21" spans="1:47" hidden="1">
      <c r="B21" s="1"/>
      <c r="C21" s="1"/>
      <c r="D21" s="1"/>
      <c r="E21" s="2"/>
      <c r="F21" s="1"/>
      <c r="G21" s="2"/>
      <c r="H21" s="2"/>
      <c r="I21" s="632"/>
      <c r="J21" s="2"/>
      <c r="K21" s="1"/>
      <c r="L21" s="720"/>
      <c r="M21" s="1"/>
      <c r="N21" s="632"/>
      <c r="O21" s="350" t="s">
        <v>404</v>
      </c>
      <c r="P21" s="1"/>
      <c r="Q21" s="241"/>
      <c r="R21" s="5"/>
      <c r="S21" s="5"/>
      <c r="T21" s="6"/>
      <c r="U21" s="5"/>
      <c r="V21" s="5"/>
      <c r="W21" s="5"/>
      <c r="X21" s="594"/>
      <c r="Y21" s="5"/>
      <c r="Z21" s="594"/>
      <c r="AA21" s="620"/>
      <c r="AB21" s="621"/>
      <c r="AC21" s="7"/>
      <c r="AD21" s="7"/>
      <c r="AE21" s="249"/>
      <c r="AF21" s="249"/>
      <c r="AG21" s="249"/>
      <c r="AH21" s="250"/>
      <c r="AI21" s="4"/>
      <c r="AJ21" s="12"/>
      <c r="AK21" s="12"/>
      <c r="AL21" s="2"/>
      <c r="AM21" s="2"/>
      <c r="AN21" s="2"/>
      <c r="AO21" s="1"/>
      <c r="AP21" s="1"/>
      <c r="AQ21" s="1"/>
      <c r="AR21" s="1"/>
      <c r="AS21" s="1"/>
    </row>
    <row r="22" spans="1:47" hidden="1">
      <c r="B22" s="1"/>
      <c r="C22" s="1"/>
      <c r="D22" s="1"/>
      <c r="E22" s="2"/>
      <c r="F22" s="1"/>
      <c r="G22" s="2"/>
      <c r="H22" s="2"/>
      <c r="I22" s="632"/>
      <c r="J22" s="2"/>
      <c r="K22" s="1"/>
      <c r="L22" s="720"/>
      <c r="M22" s="1"/>
      <c r="N22" s="632"/>
      <c r="O22" s="350" t="s">
        <v>405</v>
      </c>
      <c r="P22" s="1"/>
      <c r="Q22" s="241"/>
      <c r="R22" s="5"/>
      <c r="S22" s="5"/>
      <c r="T22" s="6"/>
      <c r="U22" s="5"/>
      <c r="V22" s="5"/>
      <c r="W22" s="5"/>
      <c r="X22" s="594"/>
      <c r="Y22" s="5"/>
      <c r="Z22" s="594"/>
      <c r="AA22" s="620"/>
      <c r="AB22" s="621"/>
      <c r="AC22" s="7"/>
      <c r="AD22" s="7"/>
      <c r="AE22" s="249"/>
      <c r="AF22" s="249"/>
      <c r="AG22" s="249"/>
      <c r="AH22" s="250"/>
      <c r="AI22" s="4"/>
      <c r="AJ22" s="12"/>
      <c r="AK22" s="12"/>
      <c r="AL22" s="2"/>
      <c r="AM22" s="2"/>
      <c r="AN22" s="2"/>
      <c r="AO22" s="1"/>
      <c r="AP22" s="1"/>
      <c r="AQ22" s="1"/>
      <c r="AR22" s="1"/>
      <c r="AS22" s="1"/>
    </row>
    <row r="23" spans="1:47" hidden="1">
      <c r="B23" s="1"/>
      <c r="C23" s="1"/>
      <c r="D23" s="1"/>
      <c r="E23" s="2"/>
      <c r="F23" s="1"/>
      <c r="G23" s="2"/>
      <c r="H23" s="2"/>
      <c r="I23" s="632"/>
      <c r="J23" s="2"/>
      <c r="K23" s="1"/>
      <c r="L23" s="720"/>
      <c r="M23" s="1"/>
      <c r="N23" s="632"/>
      <c r="O23" s="350" t="s">
        <v>41</v>
      </c>
      <c r="P23" s="1"/>
      <c r="Q23" s="241"/>
      <c r="R23" s="5"/>
      <c r="S23" s="5"/>
      <c r="T23" s="6"/>
      <c r="U23" s="5"/>
      <c r="V23" s="5"/>
      <c r="W23" s="5"/>
      <c r="X23" s="594"/>
      <c r="Y23" s="5"/>
      <c r="Z23" s="594"/>
      <c r="AA23" s="620"/>
      <c r="AB23" s="621"/>
      <c r="AC23" s="7"/>
      <c r="AD23" s="7"/>
      <c r="AE23" s="249"/>
      <c r="AF23" s="249"/>
      <c r="AG23" s="249"/>
      <c r="AH23" s="250"/>
      <c r="AI23" s="4"/>
      <c r="AJ23" s="12"/>
      <c r="AK23" s="12"/>
      <c r="AL23" s="2"/>
      <c r="AM23" s="2"/>
      <c r="AN23" s="2"/>
      <c r="AO23" s="1"/>
      <c r="AP23" s="1"/>
      <c r="AQ23" s="1"/>
      <c r="AR23" s="1"/>
      <c r="AS23" s="1"/>
    </row>
    <row r="24" spans="1:47" hidden="1">
      <c r="B24" s="14"/>
      <c r="C24" s="14"/>
      <c r="D24" s="14"/>
      <c r="E24" s="498"/>
      <c r="F24" s="14"/>
      <c r="G24" s="497"/>
      <c r="H24" s="635"/>
      <c r="I24" s="327"/>
      <c r="J24" s="635"/>
      <c r="K24" s="212"/>
      <c r="L24" s="639"/>
      <c r="M24" s="170"/>
      <c r="N24" s="651"/>
      <c r="O24" s="212"/>
      <c r="P24" s="212"/>
      <c r="Q24" s="327"/>
      <c r="R24" s="636"/>
      <c r="S24" s="636"/>
      <c r="T24" s="667"/>
      <c r="U24" s="636"/>
      <c r="V24" s="636"/>
      <c r="W24" s="636"/>
      <c r="X24" s="212"/>
      <c r="Y24" s="636"/>
      <c r="Z24" s="212"/>
      <c r="AA24" s="637"/>
      <c r="AB24" s="637"/>
      <c r="AC24" s="638"/>
      <c r="AD24" s="639"/>
      <c r="AE24" s="640"/>
      <c r="AF24" s="640"/>
      <c r="AG24" s="640"/>
      <c r="AH24" s="640"/>
      <c r="AI24" s="212"/>
      <c r="AJ24" s="635"/>
      <c r="AK24" s="635"/>
      <c r="AL24" s="641"/>
      <c r="AM24" s="635"/>
      <c r="AN24" s="635"/>
      <c r="AO24" s="212"/>
      <c r="AP24" s="212"/>
      <c r="AQ24" s="212"/>
      <c r="AR24" s="212"/>
      <c r="AS24" s="212"/>
      <c r="AT24" s="251"/>
      <c r="AU24" s="251"/>
    </row>
    <row r="25" spans="1:47" ht="54">
      <c r="B25" s="14" t="s">
        <v>72</v>
      </c>
      <c r="C25" s="14" t="s">
        <v>73</v>
      </c>
      <c r="D25" s="14" t="s">
        <v>74</v>
      </c>
      <c r="E25" s="498" t="s">
        <v>75</v>
      </c>
      <c r="F25" s="14" t="s">
        <v>76</v>
      </c>
      <c r="G25" s="497" t="s">
        <v>77</v>
      </c>
      <c r="H25" s="14" t="s">
        <v>78</v>
      </c>
      <c r="I25" s="634" t="s">
        <v>79</v>
      </c>
      <c r="J25" s="15" t="s">
        <v>80</v>
      </c>
      <c r="K25" s="16">
        <v>3894354</v>
      </c>
      <c r="L25" s="17">
        <v>1</v>
      </c>
      <c r="M25" s="15">
        <v>1</v>
      </c>
      <c r="N25" s="242" t="s">
        <v>84</v>
      </c>
      <c r="O25" s="18" t="s">
        <v>85</v>
      </c>
      <c r="P25" s="19" t="s">
        <v>86</v>
      </c>
      <c r="Q25" s="242" t="s">
        <v>87</v>
      </c>
      <c r="R25" s="20" t="s">
        <v>88</v>
      </c>
      <c r="S25" s="20" t="s">
        <v>1415</v>
      </c>
      <c r="T25" s="20" t="s">
        <v>89</v>
      </c>
      <c r="U25" s="20" t="s">
        <v>90</v>
      </c>
      <c r="V25" s="20" t="s">
        <v>91</v>
      </c>
      <c r="W25" s="20" t="s">
        <v>748</v>
      </c>
      <c r="X25" s="595" t="s">
        <v>92</v>
      </c>
      <c r="Y25" s="20" t="s">
        <v>93</v>
      </c>
      <c r="Z25" s="595" t="s">
        <v>94</v>
      </c>
      <c r="AA25" s="21" t="s">
        <v>95</v>
      </c>
      <c r="AB25" s="21" t="s">
        <v>96</v>
      </c>
      <c r="AC25" s="22" t="s">
        <v>97</v>
      </c>
      <c r="AD25" s="22" t="s">
        <v>98</v>
      </c>
      <c r="AE25" s="251" t="s">
        <v>99</v>
      </c>
      <c r="AF25" s="251" t="s">
        <v>100</v>
      </c>
      <c r="AG25" s="251" t="s">
        <v>101</v>
      </c>
      <c r="AH25" s="251" t="s">
        <v>102</v>
      </c>
      <c r="AI25" s="23" t="s">
        <v>103</v>
      </c>
      <c r="AJ25" s="23" t="s">
        <v>104</v>
      </c>
      <c r="AK25" s="23" t="s">
        <v>105</v>
      </c>
      <c r="AL25" s="23" t="s">
        <v>106</v>
      </c>
      <c r="AM25" s="499" t="s">
        <v>107</v>
      </c>
      <c r="AN25" s="25" t="s">
        <v>1100</v>
      </c>
      <c r="AO25" s="26" t="s">
        <v>109</v>
      </c>
      <c r="AP25" s="27" t="s">
        <v>110</v>
      </c>
      <c r="AQ25" s="385" t="s">
        <v>761</v>
      </c>
      <c r="AR25" s="23" t="s">
        <v>111</v>
      </c>
      <c r="AS25" s="28" t="s">
        <v>112</v>
      </c>
      <c r="AT25" s="251" t="s">
        <v>668</v>
      </c>
      <c r="AU25" s="251" t="s">
        <v>669</v>
      </c>
    </row>
    <row r="26" spans="1:47" ht="14.25">
      <c r="B26" s="29">
        <v>2026</v>
      </c>
      <c r="C26" s="29">
        <v>4</v>
      </c>
      <c r="D26" s="29">
        <v>1</v>
      </c>
      <c r="E26" s="227" t="s">
        <v>469</v>
      </c>
      <c r="F26" s="29">
        <v>1</v>
      </c>
      <c r="G26" s="654" t="s">
        <v>459</v>
      </c>
      <c r="H26" s="43" t="s">
        <v>441</v>
      </c>
      <c r="I26" s="327" t="s">
        <v>1514</v>
      </c>
      <c r="J26" s="43" t="s">
        <v>1515</v>
      </c>
      <c r="K26" s="34">
        <v>3888605</v>
      </c>
      <c r="L26" s="264">
        <v>26</v>
      </c>
      <c r="M26" s="170">
        <v>80</v>
      </c>
      <c r="N26" s="701" t="s">
        <v>1516</v>
      </c>
      <c r="O26" s="34" t="s">
        <v>1517</v>
      </c>
      <c r="P26" s="34">
        <v>25</v>
      </c>
      <c r="Q26" s="246" t="s">
        <v>451</v>
      </c>
      <c r="R26" s="344">
        <v>1110</v>
      </c>
      <c r="S26" s="344">
        <v>1111</v>
      </c>
      <c r="T26" s="653">
        <v>12100</v>
      </c>
      <c r="U26" s="344">
        <v>12100</v>
      </c>
      <c r="V26" s="344">
        <v>1110</v>
      </c>
      <c r="W26" s="344">
        <v>1111</v>
      </c>
      <c r="X26" s="34">
        <v>1</v>
      </c>
      <c r="Y26" s="344">
        <v>12100</v>
      </c>
      <c r="Z26" s="34">
        <v>1</v>
      </c>
      <c r="AA26" s="528">
        <v>12100</v>
      </c>
      <c r="AB26" s="528">
        <v>12100</v>
      </c>
      <c r="AC26" s="339" t="s">
        <v>1535</v>
      </c>
      <c r="AD26" s="339" t="s">
        <v>1519</v>
      </c>
      <c r="AE26" s="219"/>
      <c r="AF26" s="219"/>
      <c r="AG26" s="219"/>
      <c r="AH26" s="219"/>
      <c r="AI26" s="34" t="s">
        <v>533</v>
      </c>
      <c r="AJ26" s="43"/>
      <c r="AK26" s="43" t="s">
        <v>683</v>
      </c>
      <c r="AL26" s="704" t="s">
        <v>7</v>
      </c>
      <c r="AM26" s="641" t="s">
        <v>460</v>
      </c>
      <c r="AN26" s="43"/>
      <c r="AO26" s="212"/>
      <c r="AP26" s="212"/>
      <c r="AQ26" s="212"/>
      <c r="AR26" s="212"/>
      <c r="AS26" s="212"/>
      <c r="AT26" s="223" t="str">
        <f>IF(IF(AE26&gt;AF26,1-AE26+AF26,AF26-AE26)=0,"",IF(AE26&gt;AF26,1-AE26+AF26,AF26-AE26))</f>
        <v/>
      </c>
      <c r="AU26" s="223" t="str">
        <f>IF(IF(AG26&gt;AH26,1-AG26+AH26,AH26-AG26)=0,"",IF(AG26&gt;AH26,1-AG26+AH26,AH26-AG26))</f>
        <v/>
      </c>
    </row>
    <row r="27" spans="1:47" ht="14.25">
      <c r="B27" s="29">
        <v>2026</v>
      </c>
      <c r="C27" s="29">
        <v>4</v>
      </c>
      <c r="D27" s="29">
        <v>1</v>
      </c>
      <c r="E27" s="227" t="s">
        <v>469</v>
      </c>
      <c r="F27" s="29"/>
      <c r="G27" s="654"/>
      <c r="H27" s="43" t="s">
        <v>441</v>
      </c>
      <c r="I27" s="327" t="s">
        <v>565</v>
      </c>
      <c r="J27" s="43" t="s">
        <v>1515</v>
      </c>
      <c r="K27" s="34"/>
      <c r="L27" s="264"/>
      <c r="M27" s="170"/>
      <c r="N27" s="701"/>
      <c r="O27" s="34"/>
      <c r="P27" s="469">
        <v>25</v>
      </c>
      <c r="Q27" s="246" t="s">
        <v>566</v>
      </c>
      <c r="R27" s="344">
        <v>1110</v>
      </c>
      <c r="S27" s="344"/>
      <c r="T27" s="653">
        <v>1000</v>
      </c>
      <c r="U27" s="702">
        <v>1000</v>
      </c>
      <c r="V27" s="344">
        <v>1110</v>
      </c>
      <c r="W27" s="344"/>
      <c r="X27" s="34">
        <v>1</v>
      </c>
      <c r="Y27" s="344">
        <v>1000</v>
      </c>
      <c r="Z27" s="34">
        <v>1</v>
      </c>
      <c r="AA27" s="703">
        <v>1000</v>
      </c>
      <c r="AB27" s="528">
        <v>13100</v>
      </c>
      <c r="AC27" s="339" t="s">
        <v>1518</v>
      </c>
      <c r="AD27" s="339" t="s">
        <v>1519</v>
      </c>
      <c r="AE27" s="219">
        <v>0.28125</v>
      </c>
      <c r="AF27" s="219">
        <v>0.29166666666666669</v>
      </c>
      <c r="AG27" s="219"/>
      <c r="AH27" s="219"/>
      <c r="AI27" s="34"/>
      <c r="AJ27" s="43"/>
      <c r="AK27" s="43" t="s">
        <v>683</v>
      </c>
      <c r="AL27" s="704" t="s">
        <v>7</v>
      </c>
      <c r="AM27" s="641" t="s">
        <v>460</v>
      </c>
      <c r="AN27" s="43">
        <v>1</v>
      </c>
      <c r="AO27" s="212"/>
      <c r="AP27" s="212"/>
      <c r="AQ27" s="212"/>
      <c r="AR27" s="212"/>
      <c r="AS27" s="212"/>
      <c r="AT27" s="223">
        <f t="shared" ref="AT27:AT90" si="0">IF(IF(AE27&gt;AF27,1-AE27+AF27,AF27-AE27)=0,"",IF(AE27&gt;AF27,1-AE27+AF27,AF27-AE27))</f>
        <v>1.0416666666666685E-2</v>
      </c>
      <c r="AU27" s="223" t="str">
        <f t="shared" ref="AU27:AU91" si="1">IF(IF(AG27&gt;AH27,1-AG27+AH27,AH27-AG27)=0,"",IF(AG27&gt;AH27,1-AG27+AH27,AH27-AG27))</f>
        <v/>
      </c>
    </row>
    <row r="28" spans="1:47" ht="14.25">
      <c r="B28" s="29">
        <v>2026</v>
      </c>
      <c r="C28" s="29">
        <v>4</v>
      </c>
      <c r="D28" s="29">
        <v>1</v>
      </c>
      <c r="E28" s="227" t="s">
        <v>469</v>
      </c>
      <c r="F28" s="29"/>
      <c r="G28" s="654"/>
      <c r="H28" s="43" t="s">
        <v>441</v>
      </c>
      <c r="I28" s="327"/>
      <c r="J28" s="43"/>
      <c r="K28" s="34"/>
      <c r="L28" s="264"/>
      <c r="M28" s="170"/>
      <c r="N28" s="701"/>
      <c r="O28" s="34"/>
      <c r="P28" s="34"/>
      <c r="Q28" s="246"/>
      <c r="R28" s="344"/>
      <c r="S28" s="344"/>
      <c r="T28" s="653"/>
      <c r="U28" s="344"/>
      <c r="V28" s="344"/>
      <c r="W28" s="344"/>
      <c r="X28" s="34"/>
      <c r="Y28" s="344"/>
      <c r="Z28" s="34"/>
      <c r="AA28" s="528"/>
      <c r="AB28" s="528"/>
      <c r="AC28" s="339"/>
      <c r="AD28" s="339"/>
      <c r="AE28" s="219"/>
      <c r="AF28" s="219"/>
      <c r="AG28" s="219">
        <v>0.29166666666666669</v>
      </c>
      <c r="AH28" s="219">
        <v>0.3125</v>
      </c>
      <c r="AI28" s="34" t="s">
        <v>533</v>
      </c>
      <c r="AJ28" s="43"/>
      <c r="AK28" s="43"/>
      <c r="AL28" s="341"/>
      <c r="AM28" s="641"/>
      <c r="AN28" s="43"/>
      <c r="AO28" s="212"/>
      <c r="AP28" s="212"/>
      <c r="AQ28" s="212"/>
      <c r="AR28" s="212"/>
      <c r="AS28" s="212"/>
      <c r="AT28" s="223" t="str">
        <f t="shared" si="0"/>
        <v/>
      </c>
      <c r="AU28" s="223">
        <f t="shared" si="1"/>
        <v>2.0833333333333315E-2</v>
      </c>
    </row>
    <row r="29" spans="1:47" ht="14.25">
      <c r="A29" s="167">
        <v>1</v>
      </c>
      <c r="B29" s="29">
        <v>2026</v>
      </c>
      <c r="C29" s="29">
        <v>4</v>
      </c>
      <c r="D29" s="29">
        <v>1</v>
      </c>
      <c r="E29" s="227" t="s">
        <v>469</v>
      </c>
      <c r="F29" s="29">
        <v>2</v>
      </c>
      <c r="G29" s="654" t="s">
        <v>459</v>
      </c>
      <c r="H29" s="43" t="s">
        <v>441</v>
      </c>
      <c r="I29" s="327" t="s">
        <v>1514</v>
      </c>
      <c r="J29" s="43" t="s">
        <v>1515</v>
      </c>
      <c r="K29" s="34">
        <v>3888605</v>
      </c>
      <c r="L29" s="264">
        <v>27</v>
      </c>
      <c r="M29" s="170">
        <v>80</v>
      </c>
      <c r="N29" s="701" t="s">
        <v>1516</v>
      </c>
      <c r="O29" s="34" t="s">
        <v>1517</v>
      </c>
      <c r="P29" s="34">
        <v>25</v>
      </c>
      <c r="Q29" s="246" t="s">
        <v>451</v>
      </c>
      <c r="R29" s="344">
        <v>1110</v>
      </c>
      <c r="S29" s="344">
        <v>1110</v>
      </c>
      <c r="T29" s="653">
        <v>12100</v>
      </c>
      <c r="U29" s="344">
        <v>12100</v>
      </c>
      <c r="V29" s="344">
        <v>1110</v>
      </c>
      <c r="W29" s="344">
        <v>1110</v>
      </c>
      <c r="X29" s="34">
        <v>1</v>
      </c>
      <c r="Y29" s="344">
        <v>12100</v>
      </c>
      <c r="Z29" s="34">
        <v>1</v>
      </c>
      <c r="AA29" s="528">
        <v>12100</v>
      </c>
      <c r="AB29" s="528">
        <v>12100</v>
      </c>
      <c r="AC29" s="339" t="s">
        <v>1547</v>
      </c>
      <c r="AD29" s="339" t="s">
        <v>1520</v>
      </c>
      <c r="AE29" s="219"/>
      <c r="AF29" s="219"/>
      <c r="AG29" s="219"/>
      <c r="AH29" s="219"/>
      <c r="AI29" s="34" t="s">
        <v>533</v>
      </c>
      <c r="AJ29" s="43"/>
      <c r="AK29" s="43" t="s">
        <v>683</v>
      </c>
      <c r="AL29" s="704" t="s">
        <v>7</v>
      </c>
      <c r="AM29" s="641" t="s">
        <v>460</v>
      </c>
      <c r="AN29" s="43"/>
      <c r="AO29" s="212"/>
      <c r="AP29" s="212"/>
      <c r="AQ29" s="212"/>
      <c r="AR29" s="212"/>
      <c r="AS29" s="212"/>
      <c r="AT29" s="223" t="str">
        <f t="shared" si="0"/>
        <v/>
      </c>
      <c r="AU29" s="223" t="str">
        <f t="shared" si="1"/>
        <v/>
      </c>
    </row>
    <row r="30" spans="1:47" ht="14.25">
      <c r="B30" s="29">
        <v>2026</v>
      </c>
      <c r="C30" s="29">
        <v>4</v>
      </c>
      <c r="D30" s="29">
        <v>1</v>
      </c>
      <c r="E30" s="227" t="s">
        <v>469</v>
      </c>
      <c r="F30" s="29"/>
      <c r="G30" s="654"/>
      <c r="H30" s="32" t="s">
        <v>441</v>
      </c>
      <c r="I30" s="327" t="s">
        <v>565</v>
      </c>
      <c r="J30" s="43" t="s">
        <v>1515</v>
      </c>
      <c r="K30" s="34"/>
      <c r="L30" s="264"/>
      <c r="M30" s="170"/>
      <c r="N30" s="701"/>
      <c r="O30" s="34"/>
      <c r="P30" s="469">
        <v>25</v>
      </c>
      <c r="Q30" s="246" t="s">
        <v>566</v>
      </c>
      <c r="R30" s="344">
        <v>1110</v>
      </c>
      <c r="S30" s="344"/>
      <c r="T30" s="653">
        <v>1000</v>
      </c>
      <c r="U30" s="702">
        <v>1000</v>
      </c>
      <c r="V30" s="344">
        <v>1110</v>
      </c>
      <c r="W30" s="344"/>
      <c r="X30" s="34">
        <v>1</v>
      </c>
      <c r="Y30" s="344">
        <v>1000</v>
      </c>
      <c r="Z30" s="34">
        <v>1</v>
      </c>
      <c r="AA30" s="703">
        <v>1000</v>
      </c>
      <c r="AB30" s="528">
        <v>13100</v>
      </c>
      <c r="AC30" s="339" t="s">
        <v>1518</v>
      </c>
      <c r="AD30" s="339" t="s">
        <v>1520</v>
      </c>
      <c r="AE30" s="715">
        <v>0.3125</v>
      </c>
      <c r="AF30" s="219">
        <v>0.32291666666666669</v>
      </c>
      <c r="AG30" s="219"/>
      <c r="AH30" s="219"/>
      <c r="AI30" s="34"/>
      <c r="AJ30" s="43"/>
      <c r="AK30" s="43" t="s">
        <v>683</v>
      </c>
      <c r="AL30" s="704" t="s">
        <v>7</v>
      </c>
      <c r="AM30" s="641" t="s">
        <v>460</v>
      </c>
      <c r="AN30" s="43">
        <v>1</v>
      </c>
      <c r="AO30" s="212"/>
      <c r="AP30" s="212"/>
      <c r="AQ30" s="212"/>
      <c r="AR30" s="212"/>
      <c r="AS30" s="212"/>
      <c r="AT30" s="223">
        <f t="shared" si="0"/>
        <v>1.0416666666666685E-2</v>
      </c>
      <c r="AU30" s="223" t="str">
        <f t="shared" si="1"/>
        <v/>
      </c>
    </row>
    <row r="31" spans="1:47" ht="14.25">
      <c r="B31" s="29">
        <v>2026</v>
      </c>
      <c r="C31" s="29">
        <v>4</v>
      </c>
      <c r="D31" s="29">
        <v>1</v>
      </c>
      <c r="E31" s="227" t="s">
        <v>469</v>
      </c>
      <c r="F31" s="29"/>
      <c r="G31" s="654"/>
      <c r="H31" s="32" t="s">
        <v>441</v>
      </c>
      <c r="I31" s="327"/>
      <c r="J31" s="43"/>
      <c r="K31" s="34"/>
      <c r="L31" s="264"/>
      <c r="M31" s="170"/>
      <c r="N31" s="701"/>
      <c r="O31" s="34"/>
      <c r="P31" s="34"/>
      <c r="Q31" s="246"/>
      <c r="R31" s="344"/>
      <c r="S31" s="344"/>
      <c r="T31" s="653"/>
      <c r="U31" s="344"/>
      <c r="V31" s="344"/>
      <c r="W31" s="344"/>
      <c r="X31" s="34"/>
      <c r="Y31" s="344"/>
      <c r="Z31" s="34"/>
      <c r="AA31" s="528"/>
      <c r="AB31" s="528"/>
      <c r="AC31" s="339"/>
      <c r="AD31" s="339"/>
      <c r="AE31" s="219"/>
      <c r="AF31" s="219"/>
      <c r="AG31" s="219">
        <v>0.32291666666666669</v>
      </c>
      <c r="AH31" s="219">
        <v>0.34375</v>
      </c>
      <c r="AI31" s="34" t="s">
        <v>533</v>
      </c>
      <c r="AJ31" s="43"/>
      <c r="AK31" s="43"/>
      <c r="AL31" s="341"/>
      <c r="AM31" s="641"/>
      <c r="AN31" s="43"/>
      <c r="AO31" s="212"/>
      <c r="AP31" s="212"/>
      <c r="AQ31" s="212"/>
      <c r="AR31" s="212"/>
      <c r="AS31" s="212"/>
      <c r="AT31" s="223" t="str">
        <f t="shared" si="0"/>
        <v/>
      </c>
      <c r="AU31" s="223">
        <f t="shared" si="1"/>
        <v>2.0833333333333315E-2</v>
      </c>
    </row>
    <row r="32" spans="1:47" ht="14.25">
      <c r="A32" s="167">
        <v>1</v>
      </c>
      <c r="B32" s="29">
        <v>2026</v>
      </c>
      <c r="C32" s="29">
        <v>4</v>
      </c>
      <c r="D32" s="29">
        <v>1</v>
      </c>
      <c r="E32" s="227" t="s">
        <v>469</v>
      </c>
      <c r="F32" s="29">
        <v>3</v>
      </c>
      <c r="G32" s="654" t="s">
        <v>459</v>
      </c>
      <c r="H32" s="43" t="s">
        <v>441</v>
      </c>
      <c r="I32" s="327" t="s">
        <v>1514</v>
      </c>
      <c r="J32" s="43" t="s">
        <v>1515</v>
      </c>
      <c r="K32" s="34">
        <v>3888605</v>
      </c>
      <c r="L32" s="264">
        <v>28</v>
      </c>
      <c r="M32" s="170">
        <v>80</v>
      </c>
      <c r="N32" s="701" t="s">
        <v>1516</v>
      </c>
      <c r="O32" s="34" t="s">
        <v>1517</v>
      </c>
      <c r="P32" s="34">
        <v>25</v>
      </c>
      <c r="Q32" s="246" t="s">
        <v>451</v>
      </c>
      <c r="R32" s="344">
        <v>1110</v>
      </c>
      <c r="S32" s="344">
        <v>1110</v>
      </c>
      <c r="T32" s="653">
        <v>12100</v>
      </c>
      <c r="U32" s="344">
        <v>12100</v>
      </c>
      <c r="V32" s="344">
        <v>1110</v>
      </c>
      <c r="W32" s="344">
        <v>1110</v>
      </c>
      <c r="X32" s="34">
        <v>1</v>
      </c>
      <c r="Y32" s="344">
        <v>12100</v>
      </c>
      <c r="Z32" s="34">
        <v>1</v>
      </c>
      <c r="AA32" s="528">
        <v>12100</v>
      </c>
      <c r="AB32" s="528">
        <v>12100</v>
      </c>
      <c r="AC32" s="339" t="s">
        <v>1548</v>
      </c>
      <c r="AD32" s="339" t="s">
        <v>1521</v>
      </c>
      <c r="AE32" s="219"/>
      <c r="AF32" s="219"/>
      <c r="AG32" s="219"/>
      <c r="AH32" s="219"/>
      <c r="AI32" s="34" t="s">
        <v>533</v>
      </c>
      <c r="AJ32" s="43"/>
      <c r="AK32" s="43" t="s">
        <v>683</v>
      </c>
      <c r="AL32" s="704" t="s">
        <v>7</v>
      </c>
      <c r="AM32" s="641" t="s">
        <v>460</v>
      </c>
      <c r="AN32" s="43"/>
      <c r="AO32" s="212"/>
      <c r="AP32" s="212"/>
      <c r="AQ32" s="212"/>
      <c r="AR32" s="212"/>
      <c r="AS32" s="212"/>
      <c r="AT32" s="223" t="str">
        <f t="shared" si="0"/>
        <v/>
      </c>
      <c r="AU32" s="223" t="str">
        <f t="shared" si="1"/>
        <v/>
      </c>
    </row>
    <row r="33" spans="1:47" ht="14.25">
      <c r="B33" s="29">
        <v>2026</v>
      </c>
      <c r="C33" s="29">
        <v>4</v>
      </c>
      <c r="D33" s="29">
        <v>1</v>
      </c>
      <c r="E33" s="227" t="s">
        <v>469</v>
      </c>
      <c r="F33" s="29"/>
      <c r="G33" s="654"/>
      <c r="H33" s="43" t="s">
        <v>441</v>
      </c>
      <c r="I33" s="327" t="s">
        <v>565</v>
      </c>
      <c r="J33" s="43" t="s">
        <v>1515</v>
      </c>
      <c r="K33" s="34"/>
      <c r="L33" s="264"/>
      <c r="M33" s="170"/>
      <c r="N33" s="701"/>
      <c r="O33" s="34"/>
      <c r="P33" s="469">
        <v>25</v>
      </c>
      <c r="Q33" s="246" t="s">
        <v>566</v>
      </c>
      <c r="R33" s="344">
        <v>1110</v>
      </c>
      <c r="S33" s="344"/>
      <c r="T33" s="653">
        <v>1000</v>
      </c>
      <c r="U33" s="702">
        <v>1000</v>
      </c>
      <c r="V33" s="344">
        <v>1110</v>
      </c>
      <c r="W33" s="344"/>
      <c r="X33" s="34">
        <v>1</v>
      </c>
      <c r="Y33" s="344">
        <v>1000</v>
      </c>
      <c r="Z33" s="34">
        <v>1</v>
      </c>
      <c r="AA33" s="703">
        <v>1000</v>
      </c>
      <c r="AB33" s="528">
        <v>13100</v>
      </c>
      <c r="AC33" s="339" t="s">
        <v>1518</v>
      </c>
      <c r="AD33" s="339" t="s">
        <v>1521</v>
      </c>
      <c r="AE33" s="219">
        <v>0.34375</v>
      </c>
      <c r="AF33" s="219">
        <v>0.35416666666666669</v>
      </c>
      <c r="AG33" s="219"/>
      <c r="AH33" s="219"/>
      <c r="AI33" s="34"/>
      <c r="AJ33" s="43"/>
      <c r="AK33" s="43" t="s">
        <v>683</v>
      </c>
      <c r="AL33" s="704" t="s">
        <v>7</v>
      </c>
      <c r="AM33" s="641" t="s">
        <v>460</v>
      </c>
      <c r="AN33" s="43">
        <v>1</v>
      </c>
      <c r="AO33" s="212"/>
      <c r="AP33" s="212"/>
      <c r="AQ33" s="212"/>
      <c r="AR33" s="212"/>
      <c r="AS33" s="212"/>
      <c r="AT33" s="223">
        <f t="shared" si="0"/>
        <v>1.0416666666666685E-2</v>
      </c>
      <c r="AU33" s="223" t="str">
        <f t="shared" si="1"/>
        <v/>
      </c>
    </row>
    <row r="34" spans="1:47" ht="14.25">
      <c r="B34" s="29">
        <v>2026</v>
      </c>
      <c r="C34" s="29">
        <v>4</v>
      </c>
      <c r="D34" s="29">
        <v>1</v>
      </c>
      <c r="E34" s="227" t="s">
        <v>469</v>
      </c>
      <c r="F34" s="29"/>
      <c r="G34" s="654"/>
      <c r="H34" s="43" t="s">
        <v>441</v>
      </c>
      <c r="I34" s="327"/>
      <c r="J34" s="43"/>
      <c r="K34" s="34"/>
      <c r="L34" s="264"/>
      <c r="M34" s="170"/>
      <c r="N34" s="701"/>
      <c r="O34" s="34"/>
      <c r="P34" s="34"/>
      <c r="Q34" s="246"/>
      <c r="R34" s="344"/>
      <c r="S34" s="344"/>
      <c r="T34" s="653"/>
      <c r="U34" s="344"/>
      <c r="V34" s="344"/>
      <c r="W34" s="344"/>
      <c r="X34" s="34"/>
      <c r="Y34" s="344"/>
      <c r="Z34" s="34"/>
      <c r="AA34" s="528"/>
      <c r="AB34" s="528"/>
      <c r="AC34" s="339"/>
      <c r="AD34" s="339"/>
      <c r="AE34" s="219"/>
      <c r="AF34" s="219"/>
      <c r="AG34" s="219">
        <v>0.35416666666666669</v>
      </c>
      <c r="AH34" s="219">
        <v>0.375</v>
      </c>
      <c r="AI34" s="34" t="s">
        <v>533</v>
      </c>
      <c r="AJ34" s="43"/>
      <c r="AK34" s="43"/>
      <c r="AL34" s="341"/>
      <c r="AM34" s="641"/>
      <c r="AN34" s="43"/>
      <c r="AO34" s="212"/>
      <c r="AP34" s="212"/>
      <c r="AQ34" s="212"/>
      <c r="AR34" s="212"/>
      <c r="AS34" s="212"/>
      <c r="AT34" s="223" t="str">
        <f t="shared" si="0"/>
        <v/>
      </c>
      <c r="AU34" s="223">
        <f t="shared" si="1"/>
        <v>2.0833333333333315E-2</v>
      </c>
    </row>
    <row r="35" spans="1:47" ht="14.25">
      <c r="A35" s="167">
        <v>1</v>
      </c>
      <c r="B35" s="29">
        <v>2026</v>
      </c>
      <c r="C35" s="29">
        <v>4</v>
      </c>
      <c r="D35" s="29">
        <v>1</v>
      </c>
      <c r="E35" s="227" t="s">
        <v>469</v>
      </c>
      <c r="F35" s="29">
        <v>4</v>
      </c>
      <c r="G35" s="654" t="s">
        <v>459</v>
      </c>
      <c r="H35" s="43" t="s">
        <v>441</v>
      </c>
      <c r="I35" s="327" t="s">
        <v>1514</v>
      </c>
      <c r="J35" s="43" t="s">
        <v>1515</v>
      </c>
      <c r="K35" s="34">
        <v>3888605</v>
      </c>
      <c r="L35" s="264">
        <v>29</v>
      </c>
      <c r="M35" s="170">
        <v>80</v>
      </c>
      <c r="N35" s="701" t="s">
        <v>1516</v>
      </c>
      <c r="O35" s="34" t="s">
        <v>1517</v>
      </c>
      <c r="P35" s="34">
        <v>25</v>
      </c>
      <c r="Q35" s="246" t="s">
        <v>451</v>
      </c>
      <c r="R35" s="344">
        <v>1110</v>
      </c>
      <c r="S35" s="344">
        <v>1110</v>
      </c>
      <c r="T35" s="653">
        <v>12100</v>
      </c>
      <c r="U35" s="344">
        <v>12100</v>
      </c>
      <c r="V35" s="344">
        <v>1110</v>
      </c>
      <c r="W35" s="344">
        <v>1110</v>
      </c>
      <c r="X35" s="34">
        <v>1</v>
      </c>
      <c r="Y35" s="344">
        <v>12100</v>
      </c>
      <c r="Z35" s="34">
        <v>1</v>
      </c>
      <c r="AA35" s="528">
        <v>12100</v>
      </c>
      <c r="AB35" s="528">
        <v>12100</v>
      </c>
      <c r="AC35" s="339" t="s">
        <v>1549</v>
      </c>
      <c r="AD35" s="339" t="s">
        <v>1522</v>
      </c>
      <c r="AE35" s="219"/>
      <c r="AF35" s="219"/>
      <c r="AG35" s="219"/>
      <c r="AH35" s="219"/>
      <c r="AI35" s="34" t="s">
        <v>533</v>
      </c>
      <c r="AJ35" s="43"/>
      <c r="AK35" s="43" t="s">
        <v>683</v>
      </c>
      <c r="AL35" s="704" t="s">
        <v>7</v>
      </c>
      <c r="AM35" s="641" t="s">
        <v>460</v>
      </c>
      <c r="AN35" s="43"/>
      <c r="AO35" s="212"/>
      <c r="AP35" s="212"/>
      <c r="AQ35" s="212"/>
      <c r="AR35" s="212"/>
      <c r="AS35" s="212"/>
      <c r="AT35" s="223" t="str">
        <f t="shared" si="0"/>
        <v/>
      </c>
      <c r="AU35" s="223" t="str">
        <f t="shared" si="1"/>
        <v/>
      </c>
    </row>
    <row r="36" spans="1:47" ht="14.25">
      <c r="B36" s="29">
        <v>2026</v>
      </c>
      <c r="C36" s="29">
        <v>4</v>
      </c>
      <c r="D36" s="29">
        <v>1</v>
      </c>
      <c r="E36" s="227" t="s">
        <v>469</v>
      </c>
      <c r="F36" s="29"/>
      <c r="G36" s="654"/>
      <c r="H36" s="43" t="s">
        <v>441</v>
      </c>
      <c r="I36" s="327" t="s">
        <v>565</v>
      </c>
      <c r="J36" s="43" t="s">
        <v>1515</v>
      </c>
      <c r="K36" s="34"/>
      <c r="L36" s="264"/>
      <c r="M36" s="170"/>
      <c r="N36" s="701"/>
      <c r="O36" s="34"/>
      <c r="P36" s="469">
        <v>25</v>
      </c>
      <c r="Q36" s="246" t="s">
        <v>566</v>
      </c>
      <c r="R36" s="344">
        <v>1110</v>
      </c>
      <c r="S36" s="344"/>
      <c r="T36" s="653">
        <v>1000</v>
      </c>
      <c r="U36" s="702">
        <v>1000</v>
      </c>
      <c r="V36" s="344">
        <v>1110</v>
      </c>
      <c r="W36" s="344"/>
      <c r="X36" s="34">
        <v>1</v>
      </c>
      <c r="Y36" s="344">
        <v>1000</v>
      </c>
      <c r="Z36" s="34">
        <v>1</v>
      </c>
      <c r="AA36" s="703">
        <v>1000</v>
      </c>
      <c r="AB36" s="528">
        <v>13100</v>
      </c>
      <c r="AC36" s="339" t="s">
        <v>1518</v>
      </c>
      <c r="AD36" s="339" t="s">
        <v>1522</v>
      </c>
      <c r="AE36" s="219">
        <v>0.375</v>
      </c>
      <c r="AF36" s="219">
        <v>0.38541666666666669</v>
      </c>
      <c r="AG36" s="219"/>
      <c r="AH36" s="219"/>
      <c r="AI36" s="34"/>
      <c r="AJ36" s="43"/>
      <c r="AK36" s="43" t="s">
        <v>683</v>
      </c>
      <c r="AL36" s="704" t="s">
        <v>7</v>
      </c>
      <c r="AM36" s="641" t="s">
        <v>460</v>
      </c>
      <c r="AN36" s="43">
        <v>1</v>
      </c>
      <c r="AO36" s="212"/>
      <c r="AP36" s="212"/>
      <c r="AQ36" s="212"/>
      <c r="AR36" s="212"/>
      <c r="AS36" s="212"/>
      <c r="AT36" s="223">
        <f t="shared" si="0"/>
        <v>1.0416666666666685E-2</v>
      </c>
      <c r="AU36" s="223" t="str">
        <f t="shared" si="1"/>
        <v/>
      </c>
    </row>
    <row r="37" spans="1:47" ht="14.25">
      <c r="B37" s="29">
        <v>2026</v>
      </c>
      <c r="C37" s="29">
        <v>4</v>
      </c>
      <c r="D37" s="29">
        <v>1</v>
      </c>
      <c r="E37" s="227" t="s">
        <v>469</v>
      </c>
      <c r="F37" s="29"/>
      <c r="G37" s="654"/>
      <c r="H37" s="32" t="s">
        <v>441</v>
      </c>
      <c r="I37" s="327"/>
      <c r="J37" s="43"/>
      <c r="K37" s="34"/>
      <c r="L37" s="264"/>
      <c r="M37" s="170"/>
      <c r="N37" s="701"/>
      <c r="O37" s="34"/>
      <c r="P37" s="34"/>
      <c r="Q37" s="246"/>
      <c r="R37" s="344"/>
      <c r="S37" s="344"/>
      <c r="T37" s="653"/>
      <c r="U37" s="344"/>
      <c r="V37" s="344"/>
      <c r="W37" s="344"/>
      <c r="X37" s="34"/>
      <c r="Y37" s="344"/>
      <c r="Z37" s="34"/>
      <c r="AA37" s="528"/>
      <c r="AB37" s="528"/>
      <c r="AC37" s="339"/>
      <c r="AD37" s="339"/>
      <c r="AE37" s="219"/>
      <c r="AF37" s="219"/>
      <c r="AG37" s="219">
        <v>0.38541666666666669</v>
      </c>
      <c r="AH37" s="219">
        <v>0.40625</v>
      </c>
      <c r="AI37" s="34" t="s">
        <v>533</v>
      </c>
      <c r="AJ37" s="43"/>
      <c r="AK37" s="43"/>
      <c r="AL37" s="341"/>
      <c r="AM37" s="641"/>
      <c r="AN37" s="43"/>
      <c r="AO37" s="212"/>
      <c r="AP37" s="212"/>
      <c r="AQ37" s="212"/>
      <c r="AR37" s="212"/>
      <c r="AS37" s="212"/>
      <c r="AT37" s="223" t="str">
        <f t="shared" si="0"/>
        <v/>
      </c>
      <c r="AU37" s="223">
        <f t="shared" si="1"/>
        <v>2.0833333333333315E-2</v>
      </c>
    </row>
    <row r="38" spans="1:47" ht="14.25">
      <c r="A38" s="167">
        <v>1</v>
      </c>
      <c r="B38" s="29">
        <v>2026</v>
      </c>
      <c r="C38" s="29">
        <v>4</v>
      </c>
      <c r="D38" s="29">
        <v>1</v>
      </c>
      <c r="E38" s="227" t="s">
        <v>469</v>
      </c>
      <c r="F38" s="29">
        <v>5</v>
      </c>
      <c r="G38" s="654" t="s">
        <v>459</v>
      </c>
      <c r="H38" s="32" t="s">
        <v>441</v>
      </c>
      <c r="I38" s="327" t="s">
        <v>1514</v>
      </c>
      <c r="J38" s="43" t="s">
        <v>1515</v>
      </c>
      <c r="K38" s="34">
        <v>3888605</v>
      </c>
      <c r="L38" s="264">
        <v>30</v>
      </c>
      <c r="M38" s="170">
        <v>80</v>
      </c>
      <c r="N38" s="701" t="s">
        <v>1516</v>
      </c>
      <c r="O38" s="34" t="s">
        <v>1517</v>
      </c>
      <c r="P38" s="34">
        <v>25</v>
      </c>
      <c r="Q38" s="246" t="s">
        <v>451</v>
      </c>
      <c r="R38" s="344">
        <v>1110</v>
      </c>
      <c r="S38" s="344">
        <v>1110</v>
      </c>
      <c r="T38" s="653">
        <v>12100</v>
      </c>
      <c r="U38" s="344">
        <v>12100</v>
      </c>
      <c r="V38" s="344">
        <v>1110</v>
      </c>
      <c r="W38" s="344">
        <v>1110</v>
      </c>
      <c r="X38" s="34">
        <v>1</v>
      </c>
      <c r="Y38" s="344">
        <v>12100</v>
      </c>
      <c r="Z38" s="34">
        <v>1</v>
      </c>
      <c r="AA38" s="528">
        <v>12100</v>
      </c>
      <c r="AB38" s="528">
        <v>12100</v>
      </c>
      <c r="AC38" s="339" t="s">
        <v>1550</v>
      </c>
      <c r="AD38" s="339" t="s">
        <v>1523</v>
      </c>
      <c r="AE38" s="219"/>
      <c r="AF38" s="219"/>
      <c r="AG38" s="219"/>
      <c r="AH38" s="219"/>
      <c r="AI38" s="34" t="s">
        <v>533</v>
      </c>
      <c r="AJ38" s="43"/>
      <c r="AK38" s="43" t="s">
        <v>683</v>
      </c>
      <c r="AL38" s="704" t="s">
        <v>7</v>
      </c>
      <c r="AM38" s="641" t="s">
        <v>460</v>
      </c>
      <c r="AN38" s="43"/>
      <c r="AO38" s="212"/>
      <c r="AP38" s="212"/>
      <c r="AQ38" s="212"/>
      <c r="AR38" s="212"/>
      <c r="AS38" s="212"/>
      <c r="AT38" s="223" t="str">
        <f t="shared" si="0"/>
        <v/>
      </c>
      <c r="AU38" s="223" t="str">
        <f t="shared" si="1"/>
        <v/>
      </c>
    </row>
    <row r="39" spans="1:47" ht="14.25">
      <c r="B39" s="29">
        <v>2026</v>
      </c>
      <c r="C39" s="29">
        <v>4</v>
      </c>
      <c r="D39" s="29">
        <v>1</v>
      </c>
      <c r="E39" s="227" t="s">
        <v>469</v>
      </c>
      <c r="F39" s="29"/>
      <c r="G39" s="654"/>
      <c r="H39" s="43" t="s">
        <v>441</v>
      </c>
      <c r="I39" s="327" t="s">
        <v>565</v>
      </c>
      <c r="J39" s="43" t="s">
        <v>1515</v>
      </c>
      <c r="K39" s="34"/>
      <c r="L39" s="264"/>
      <c r="M39" s="170"/>
      <c r="N39" s="701"/>
      <c r="O39" s="34"/>
      <c r="P39" s="469">
        <v>25</v>
      </c>
      <c r="Q39" s="246" t="s">
        <v>566</v>
      </c>
      <c r="R39" s="344">
        <v>1110</v>
      </c>
      <c r="S39" s="344"/>
      <c r="T39" s="653">
        <v>1000</v>
      </c>
      <c r="U39" s="702">
        <v>1000</v>
      </c>
      <c r="V39" s="344">
        <v>1110</v>
      </c>
      <c r="W39" s="344"/>
      <c r="X39" s="34">
        <v>1</v>
      </c>
      <c r="Y39" s="344">
        <v>1000</v>
      </c>
      <c r="Z39" s="34">
        <v>1</v>
      </c>
      <c r="AA39" s="703">
        <v>1000</v>
      </c>
      <c r="AB39" s="528">
        <v>13100</v>
      </c>
      <c r="AC39" s="339" t="s">
        <v>1518</v>
      </c>
      <c r="AD39" s="339" t="s">
        <v>1523</v>
      </c>
      <c r="AE39" s="219">
        <v>0.40625</v>
      </c>
      <c r="AF39" s="219">
        <v>0.41666666666666669</v>
      </c>
      <c r="AG39" s="219"/>
      <c r="AH39" s="219"/>
      <c r="AI39" s="34"/>
      <c r="AJ39" s="43"/>
      <c r="AK39" s="43" t="s">
        <v>683</v>
      </c>
      <c r="AL39" s="704" t="s">
        <v>7</v>
      </c>
      <c r="AM39" s="641" t="s">
        <v>460</v>
      </c>
      <c r="AN39" s="43">
        <v>1</v>
      </c>
      <c r="AO39" s="212"/>
      <c r="AP39" s="212"/>
      <c r="AQ39" s="212"/>
      <c r="AR39" s="212"/>
      <c r="AS39" s="212"/>
      <c r="AT39" s="223">
        <f t="shared" si="0"/>
        <v>1.0416666666666685E-2</v>
      </c>
      <c r="AU39" s="223" t="str">
        <f t="shared" si="1"/>
        <v/>
      </c>
    </row>
    <row r="40" spans="1:47" ht="14.25">
      <c r="B40" s="29">
        <v>2026</v>
      </c>
      <c r="C40" s="29">
        <v>4</v>
      </c>
      <c r="D40" s="29">
        <v>1</v>
      </c>
      <c r="E40" s="227" t="s">
        <v>469</v>
      </c>
      <c r="F40" s="29"/>
      <c r="G40" s="654"/>
      <c r="H40" s="43" t="s">
        <v>441</v>
      </c>
      <c r="I40" s="327"/>
      <c r="J40" s="43"/>
      <c r="K40" s="34"/>
      <c r="L40" s="264"/>
      <c r="M40" s="170"/>
      <c r="N40" s="701"/>
      <c r="O40" s="34"/>
      <c r="P40" s="34"/>
      <c r="Q40" s="246"/>
      <c r="R40" s="344"/>
      <c r="S40" s="344"/>
      <c r="T40" s="653"/>
      <c r="U40" s="344"/>
      <c r="V40" s="344"/>
      <c r="W40" s="344"/>
      <c r="X40" s="34"/>
      <c r="Y40" s="344"/>
      <c r="Z40" s="34"/>
      <c r="AA40" s="528"/>
      <c r="AB40" s="528"/>
      <c r="AC40" s="339"/>
      <c r="AD40" s="339"/>
      <c r="AE40" s="219"/>
      <c r="AF40" s="219"/>
      <c r="AG40" s="219">
        <v>0.41666666666666669</v>
      </c>
      <c r="AH40" s="219">
        <v>0.47916666666666669</v>
      </c>
      <c r="AI40" s="34" t="s">
        <v>533</v>
      </c>
      <c r="AJ40" s="43"/>
      <c r="AK40" s="43"/>
      <c r="AL40" s="341"/>
      <c r="AM40" s="641"/>
      <c r="AN40" s="43"/>
      <c r="AO40" s="212"/>
      <c r="AP40" s="212"/>
      <c r="AQ40" s="212"/>
      <c r="AR40" s="212"/>
      <c r="AS40" s="212"/>
      <c r="AT40" s="223" t="str">
        <f t="shared" si="0"/>
        <v/>
      </c>
      <c r="AU40" s="223">
        <f t="shared" si="1"/>
        <v>6.25E-2</v>
      </c>
    </row>
    <row r="41" spans="1:47" ht="14.25">
      <c r="A41" s="167">
        <v>1</v>
      </c>
      <c r="B41" s="29">
        <v>2026</v>
      </c>
      <c r="C41" s="29">
        <v>4</v>
      </c>
      <c r="D41" s="29">
        <v>1</v>
      </c>
      <c r="E41" s="227" t="s">
        <v>469</v>
      </c>
      <c r="F41" s="29">
        <v>6</v>
      </c>
      <c r="G41" s="654" t="s">
        <v>459</v>
      </c>
      <c r="H41" s="43" t="s">
        <v>441</v>
      </c>
      <c r="I41" s="327" t="s">
        <v>1514</v>
      </c>
      <c r="J41" s="43" t="s">
        <v>1515</v>
      </c>
      <c r="K41" s="34">
        <v>3888605</v>
      </c>
      <c r="L41" s="264">
        <v>31</v>
      </c>
      <c r="M41" s="170">
        <v>80</v>
      </c>
      <c r="N41" s="701" t="s">
        <v>1516</v>
      </c>
      <c r="O41" s="34" t="s">
        <v>1517</v>
      </c>
      <c r="P41" s="34">
        <v>25</v>
      </c>
      <c r="Q41" s="246" t="s">
        <v>451</v>
      </c>
      <c r="R41" s="344">
        <v>1110</v>
      </c>
      <c r="S41" s="344">
        <v>1111</v>
      </c>
      <c r="T41" s="653">
        <v>12100</v>
      </c>
      <c r="U41" s="344">
        <v>12100</v>
      </c>
      <c r="V41" s="344">
        <v>1110</v>
      </c>
      <c r="W41" s="344">
        <v>1111</v>
      </c>
      <c r="X41" s="34">
        <v>1</v>
      </c>
      <c r="Y41" s="344">
        <v>12100</v>
      </c>
      <c r="Z41" s="34">
        <v>1</v>
      </c>
      <c r="AA41" s="528">
        <v>12100</v>
      </c>
      <c r="AB41" s="528">
        <v>12100</v>
      </c>
      <c r="AC41" s="339" t="s">
        <v>1551</v>
      </c>
      <c r="AD41" s="339" t="s">
        <v>1524</v>
      </c>
      <c r="AE41" s="219"/>
      <c r="AF41" s="219"/>
      <c r="AG41" s="219"/>
      <c r="AH41" s="219"/>
      <c r="AI41" s="34" t="s">
        <v>533</v>
      </c>
      <c r="AJ41" s="43"/>
      <c r="AK41" s="43" t="s">
        <v>683</v>
      </c>
      <c r="AL41" s="704" t="s">
        <v>7</v>
      </c>
      <c r="AM41" s="641" t="s">
        <v>460</v>
      </c>
      <c r="AN41" s="43"/>
      <c r="AO41" s="212"/>
      <c r="AP41" s="212"/>
      <c r="AQ41" s="212"/>
      <c r="AR41" s="212"/>
      <c r="AS41" s="212"/>
      <c r="AT41" s="223" t="str">
        <f t="shared" si="0"/>
        <v/>
      </c>
      <c r="AU41" s="223" t="str">
        <f t="shared" si="1"/>
        <v/>
      </c>
    </row>
    <row r="42" spans="1:47" ht="14.25">
      <c r="B42" s="29">
        <v>2026</v>
      </c>
      <c r="C42" s="29">
        <v>4</v>
      </c>
      <c r="D42" s="29">
        <v>1</v>
      </c>
      <c r="E42" s="227" t="s">
        <v>469</v>
      </c>
      <c r="F42" s="29"/>
      <c r="G42" s="654"/>
      <c r="H42" s="43" t="s">
        <v>441</v>
      </c>
      <c r="I42" s="327" t="s">
        <v>565</v>
      </c>
      <c r="J42" s="43" t="s">
        <v>1515</v>
      </c>
      <c r="K42" s="34"/>
      <c r="L42" s="264"/>
      <c r="M42" s="170"/>
      <c r="N42" s="701"/>
      <c r="O42" s="34"/>
      <c r="P42" s="469">
        <v>25</v>
      </c>
      <c r="Q42" s="246" t="s">
        <v>566</v>
      </c>
      <c r="R42" s="344">
        <v>1110</v>
      </c>
      <c r="S42" s="344"/>
      <c r="T42" s="653">
        <v>1000</v>
      </c>
      <c r="U42" s="702">
        <v>1000</v>
      </c>
      <c r="V42" s="344">
        <v>1110</v>
      </c>
      <c r="W42" s="344"/>
      <c r="X42" s="34">
        <v>1</v>
      </c>
      <c r="Y42" s="344">
        <v>1000</v>
      </c>
      <c r="Z42" s="34">
        <v>1</v>
      </c>
      <c r="AA42" s="703">
        <v>1000</v>
      </c>
      <c r="AB42" s="528">
        <v>13100</v>
      </c>
      <c r="AC42" s="339" t="s">
        <v>1518</v>
      </c>
      <c r="AD42" s="339" t="s">
        <v>1524</v>
      </c>
      <c r="AE42" s="219">
        <v>0.47916666666666669</v>
      </c>
      <c r="AF42" s="219">
        <v>0.48958333333333331</v>
      </c>
      <c r="AG42" s="219"/>
      <c r="AH42" s="219"/>
      <c r="AI42" s="34"/>
      <c r="AJ42" s="43"/>
      <c r="AK42" s="43" t="s">
        <v>683</v>
      </c>
      <c r="AL42" s="704" t="s">
        <v>7</v>
      </c>
      <c r="AM42" s="641" t="s">
        <v>460</v>
      </c>
      <c r="AN42" s="43">
        <v>1</v>
      </c>
      <c r="AO42" s="212"/>
      <c r="AP42" s="212"/>
      <c r="AQ42" s="212"/>
      <c r="AR42" s="212"/>
      <c r="AS42" s="212"/>
      <c r="AT42" s="223">
        <f t="shared" si="0"/>
        <v>1.041666666666663E-2</v>
      </c>
      <c r="AU42" s="223" t="str">
        <f t="shared" si="1"/>
        <v/>
      </c>
    </row>
    <row r="43" spans="1:47" ht="14.25">
      <c r="B43" s="29">
        <v>2026</v>
      </c>
      <c r="C43" s="29">
        <v>4</v>
      </c>
      <c r="D43" s="29">
        <v>1</v>
      </c>
      <c r="E43" s="227" t="s">
        <v>469</v>
      </c>
      <c r="F43" s="29"/>
      <c r="G43" s="654"/>
      <c r="H43" s="43" t="s">
        <v>441</v>
      </c>
      <c r="I43" s="327"/>
      <c r="J43" s="43"/>
      <c r="K43" s="34"/>
      <c r="L43" s="264"/>
      <c r="M43" s="170"/>
      <c r="N43" s="701"/>
      <c r="O43" s="34"/>
      <c r="P43" s="34"/>
      <c r="Q43" s="246"/>
      <c r="R43" s="344"/>
      <c r="S43" s="344"/>
      <c r="T43" s="653"/>
      <c r="U43" s="344"/>
      <c r="V43" s="344"/>
      <c r="W43" s="344"/>
      <c r="X43" s="34"/>
      <c r="Y43" s="344"/>
      <c r="Z43" s="34"/>
      <c r="AA43" s="528"/>
      <c r="AB43" s="528"/>
      <c r="AC43" s="339"/>
      <c r="AD43" s="339"/>
      <c r="AE43" s="219"/>
      <c r="AF43" s="219"/>
      <c r="AG43" s="219">
        <v>0.48958333333333331</v>
      </c>
      <c r="AH43" s="219">
        <v>0.51041666666666663</v>
      </c>
      <c r="AI43" s="34" t="s">
        <v>533</v>
      </c>
      <c r="AJ43" s="43"/>
      <c r="AK43" s="43"/>
      <c r="AL43" s="341"/>
      <c r="AM43" s="641"/>
      <c r="AN43" s="43"/>
      <c r="AO43" s="212"/>
      <c r="AP43" s="212"/>
      <c r="AQ43" s="212"/>
      <c r="AR43" s="212"/>
      <c r="AS43" s="212"/>
      <c r="AT43" s="223" t="str">
        <f t="shared" si="0"/>
        <v/>
      </c>
      <c r="AU43" s="223">
        <f t="shared" si="1"/>
        <v>2.0833333333333315E-2</v>
      </c>
    </row>
    <row r="44" spans="1:47" ht="14.25">
      <c r="A44" s="167">
        <v>1</v>
      </c>
      <c r="B44" s="29">
        <v>2026</v>
      </c>
      <c r="C44" s="29">
        <v>4</v>
      </c>
      <c r="D44" s="29">
        <v>1</v>
      </c>
      <c r="E44" s="227" t="s">
        <v>469</v>
      </c>
      <c r="F44" s="29">
        <v>7</v>
      </c>
      <c r="G44" s="654" t="s">
        <v>459</v>
      </c>
      <c r="H44" s="32" t="s">
        <v>441</v>
      </c>
      <c r="I44" s="327" t="s">
        <v>1514</v>
      </c>
      <c r="J44" s="43" t="s">
        <v>1515</v>
      </c>
      <c r="K44" s="34">
        <v>3888605</v>
      </c>
      <c r="L44" s="264">
        <v>32</v>
      </c>
      <c r="M44" s="170">
        <v>80</v>
      </c>
      <c r="N44" s="701" t="s">
        <v>1516</v>
      </c>
      <c r="O44" s="34" t="s">
        <v>1517</v>
      </c>
      <c r="P44" s="34">
        <v>25</v>
      </c>
      <c r="Q44" s="246" t="s">
        <v>451</v>
      </c>
      <c r="R44" s="344">
        <v>1110</v>
      </c>
      <c r="S44" s="344">
        <v>1110</v>
      </c>
      <c r="T44" s="653">
        <v>12100</v>
      </c>
      <c r="U44" s="344">
        <v>12100</v>
      </c>
      <c r="V44" s="344">
        <v>1110</v>
      </c>
      <c r="W44" s="344">
        <v>1110</v>
      </c>
      <c r="X44" s="34">
        <v>1</v>
      </c>
      <c r="Y44" s="344">
        <v>12100</v>
      </c>
      <c r="Z44" s="34">
        <v>1</v>
      </c>
      <c r="AA44" s="528">
        <v>12100</v>
      </c>
      <c r="AB44" s="528">
        <v>12100</v>
      </c>
      <c r="AC44" s="339" t="s">
        <v>1552</v>
      </c>
      <c r="AD44" s="339" t="s">
        <v>1525</v>
      </c>
      <c r="AE44" s="219"/>
      <c r="AF44" s="219"/>
      <c r="AG44" s="219"/>
      <c r="AH44" s="219"/>
      <c r="AI44" s="34" t="s">
        <v>533</v>
      </c>
      <c r="AJ44" s="43"/>
      <c r="AK44" s="43" t="s">
        <v>683</v>
      </c>
      <c r="AL44" s="704" t="s">
        <v>7</v>
      </c>
      <c r="AM44" s="641" t="s">
        <v>460</v>
      </c>
      <c r="AN44" s="43"/>
      <c r="AO44" s="212"/>
      <c r="AP44" s="212"/>
      <c r="AQ44" s="212"/>
      <c r="AR44" s="212"/>
      <c r="AS44" s="212"/>
      <c r="AT44" s="223" t="str">
        <f t="shared" si="0"/>
        <v/>
      </c>
      <c r="AU44" s="223" t="str">
        <f t="shared" si="1"/>
        <v/>
      </c>
    </row>
    <row r="45" spans="1:47" ht="14.25">
      <c r="B45" s="29">
        <v>2026</v>
      </c>
      <c r="C45" s="29">
        <v>4</v>
      </c>
      <c r="D45" s="29">
        <v>1</v>
      </c>
      <c r="E45" s="227" t="s">
        <v>469</v>
      </c>
      <c r="F45" s="29"/>
      <c r="G45" s="654"/>
      <c r="H45" s="32" t="s">
        <v>441</v>
      </c>
      <c r="I45" s="327" t="s">
        <v>565</v>
      </c>
      <c r="J45" s="43" t="s">
        <v>1515</v>
      </c>
      <c r="K45" s="34"/>
      <c r="L45" s="264"/>
      <c r="M45" s="170"/>
      <c r="N45" s="701"/>
      <c r="O45" s="34"/>
      <c r="P45" s="469">
        <v>25</v>
      </c>
      <c r="Q45" s="246" t="s">
        <v>566</v>
      </c>
      <c r="R45" s="344">
        <v>1110</v>
      </c>
      <c r="S45" s="344"/>
      <c r="T45" s="653">
        <v>1000</v>
      </c>
      <c r="U45" s="702">
        <v>1000</v>
      </c>
      <c r="V45" s="344">
        <v>1110</v>
      </c>
      <c r="W45" s="344"/>
      <c r="X45" s="34">
        <v>1</v>
      </c>
      <c r="Y45" s="344">
        <v>1000</v>
      </c>
      <c r="Z45" s="34">
        <v>1</v>
      </c>
      <c r="AA45" s="703">
        <v>1000</v>
      </c>
      <c r="AB45" s="528">
        <v>13100</v>
      </c>
      <c r="AC45" s="339" t="s">
        <v>1518</v>
      </c>
      <c r="AD45" s="339" t="s">
        <v>1525</v>
      </c>
      <c r="AE45" s="219">
        <v>0.51041666666666663</v>
      </c>
      <c r="AF45" s="219">
        <v>0.52083333333333337</v>
      </c>
      <c r="AG45" s="219"/>
      <c r="AH45" s="219"/>
      <c r="AI45" s="34"/>
      <c r="AJ45" s="43"/>
      <c r="AK45" s="43" t="s">
        <v>683</v>
      </c>
      <c r="AL45" s="704" t="s">
        <v>7</v>
      </c>
      <c r="AM45" s="641" t="s">
        <v>460</v>
      </c>
      <c r="AN45" s="43">
        <v>1</v>
      </c>
      <c r="AO45" s="212"/>
      <c r="AP45" s="212"/>
      <c r="AQ45" s="212"/>
      <c r="AR45" s="212"/>
      <c r="AS45" s="212"/>
      <c r="AT45" s="223">
        <f t="shared" si="0"/>
        <v>1.0416666666666741E-2</v>
      </c>
      <c r="AU45" s="223" t="str">
        <f t="shared" si="1"/>
        <v/>
      </c>
    </row>
    <row r="46" spans="1:47" ht="14.25">
      <c r="B46" s="29">
        <v>2026</v>
      </c>
      <c r="C46" s="29">
        <v>4</v>
      </c>
      <c r="D46" s="29">
        <v>1</v>
      </c>
      <c r="E46" s="227" t="s">
        <v>469</v>
      </c>
      <c r="F46" s="29"/>
      <c r="G46" s="654"/>
      <c r="H46" s="43" t="s">
        <v>441</v>
      </c>
      <c r="I46" s="327"/>
      <c r="J46" s="43"/>
      <c r="K46" s="34"/>
      <c r="L46" s="264"/>
      <c r="M46" s="170"/>
      <c r="N46" s="701"/>
      <c r="O46" s="34"/>
      <c r="P46" s="34"/>
      <c r="Q46" s="246"/>
      <c r="R46" s="344"/>
      <c r="S46" s="344"/>
      <c r="T46" s="653"/>
      <c r="U46" s="344"/>
      <c r="V46" s="344"/>
      <c r="W46" s="344"/>
      <c r="X46" s="34"/>
      <c r="Y46" s="344"/>
      <c r="Z46" s="34"/>
      <c r="AA46" s="528"/>
      <c r="AB46" s="528"/>
      <c r="AC46" s="339"/>
      <c r="AD46" s="339"/>
      <c r="AE46" s="219"/>
      <c r="AF46" s="219"/>
      <c r="AG46" s="219">
        <v>0.52083333333333337</v>
      </c>
      <c r="AH46" s="219">
        <v>0.54166666666666663</v>
      </c>
      <c r="AI46" s="34" t="s">
        <v>533</v>
      </c>
      <c r="AJ46" s="43"/>
      <c r="AK46" s="43"/>
      <c r="AL46" s="341"/>
      <c r="AM46" s="641"/>
      <c r="AN46" s="43"/>
      <c r="AO46" s="212"/>
      <c r="AP46" s="212"/>
      <c r="AQ46" s="212"/>
      <c r="AR46" s="212"/>
      <c r="AS46" s="212"/>
      <c r="AT46" s="223" t="str">
        <f t="shared" si="0"/>
        <v/>
      </c>
      <c r="AU46" s="223">
        <f t="shared" si="1"/>
        <v>2.0833333333333259E-2</v>
      </c>
    </row>
    <row r="47" spans="1:47" ht="14.25">
      <c r="A47" s="167">
        <v>1</v>
      </c>
      <c r="B47" s="29">
        <v>2026</v>
      </c>
      <c r="C47" s="29">
        <v>4</v>
      </c>
      <c r="D47" s="29">
        <v>1</v>
      </c>
      <c r="E47" s="227" t="s">
        <v>469</v>
      </c>
      <c r="F47" s="29">
        <v>8</v>
      </c>
      <c r="G47" s="654" t="s">
        <v>459</v>
      </c>
      <c r="H47" s="43" t="s">
        <v>441</v>
      </c>
      <c r="I47" s="327" t="s">
        <v>1514</v>
      </c>
      <c r="J47" s="43" t="s">
        <v>1515</v>
      </c>
      <c r="K47" s="34">
        <v>3888605</v>
      </c>
      <c r="L47" s="264">
        <v>33</v>
      </c>
      <c r="M47" s="170">
        <v>80</v>
      </c>
      <c r="N47" s="701" t="s">
        <v>1516</v>
      </c>
      <c r="O47" s="34" t="s">
        <v>1517</v>
      </c>
      <c r="P47" s="34">
        <v>25</v>
      </c>
      <c r="Q47" s="246" t="s">
        <v>451</v>
      </c>
      <c r="R47" s="344">
        <v>1110</v>
      </c>
      <c r="S47" s="344">
        <v>1110</v>
      </c>
      <c r="T47" s="653">
        <v>12100</v>
      </c>
      <c r="U47" s="344">
        <v>12100</v>
      </c>
      <c r="V47" s="344">
        <v>1110</v>
      </c>
      <c r="W47" s="344">
        <v>1110</v>
      </c>
      <c r="X47" s="34">
        <v>1</v>
      </c>
      <c r="Y47" s="344">
        <v>12100</v>
      </c>
      <c r="Z47" s="34">
        <v>1</v>
      </c>
      <c r="AA47" s="528">
        <v>12100</v>
      </c>
      <c r="AB47" s="528">
        <v>12100</v>
      </c>
      <c r="AC47" s="339" t="s">
        <v>1553</v>
      </c>
      <c r="AD47" s="339" t="s">
        <v>1526</v>
      </c>
      <c r="AE47" s="219"/>
      <c r="AF47" s="219"/>
      <c r="AG47" s="219"/>
      <c r="AH47" s="219"/>
      <c r="AI47" s="34" t="s">
        <v>533</v>
      </c>
      <c r="AJ47" s="43"/>
      <c r="AK47" s="43" t="s">
        <v>683</v>
      </c>
      <c r="AL47" s="704" t="s">
        <v>7</v>
      </c>
      <c r="AM47" s="641" t="s">
        <v>460</v>
      </c>
      <c r="AN47" s="43"/>
      <c r="AO47" s="212"/>
      <c r="AP47" s="212"/>
      <c r="AQ47" s="212"/>
      <c r="AR47" s="212"/>
      <c r="AS47" s="212"/>
      <c r="AT47" s="223" t="str">
        <f t="shared" si="0"/>
        <v/>
      </c>
      <c r="AU47" s="223" t="str">
        <f t="shared" si="1"/>
        <v/>
      </c>
    </row>
    <row r="48" spans="1:47" ht="14.25">
      <c r="B48" s="29">
        <v>2026</v>
      </c>
      <c r="C48" s="29">
        <v>4</v>
      </c>
      <c r="D48" s="29">
        <v>1</v>
      </c>
      <c r="E48" s="227" t="s">
        <v>469</v>
      </c>
      <c r="F48" s="29"/>
      <c r="G48" s="654"/>
      <c r="H48" s="43" t="s">
        <v>441</v>
      </c>
      <c r="I48" s="327" t="s">
        <v>565</v>
      </c>
      <c r="J48" s="43" t="s">
        <v>1515</v>
      </c>
      <c r="K48" s="34"/>
      <c r="L48" s="264"/>
      <c r="M48" s="170"/>
      <c r="N48" s="701"/>
      <c r="O48" s="34"/>
      <c r="P48" s="469">
        <v>25</v>
      </c>
      <c r="Q48" s="246" t="s">
        <v>566</v>
      </c>
      <c r="R48" s="344">
        <v>1110</v>
      </c>
      <c r="S48" s="344"/>
      <c r="T48" s="653">
        <v>1000</v>
      </c>
      <c r="U48" s="702">
        <v>1000</v>
      </c>
      <c r="V48" s="344">
        <v>1110</v>
      </c>
      <c r="W48" s="344"/>
      <c r="X48" s="34">
        <v>1</v>
      </c>
      <c r="Y48" s="344">
        <v>1000</v>
      </c>
      <c r="Z48" s="34">
        <v>1</v>
      </c>
      <c r="AA48" s="703">
        <v>1000</v>
      </c>
      <c r="AB48" s="528">
        <v>13100</v>
      </c>
      <c r="AC48" s="339" t="s">
        <v>1518</v>
      </c>
      <c r="AD48" s="339" t="s">
        <v>1526</v>
      </c>
      <c r="AE48" s="219">
        <v>0.54166666666666663</v>
      </c>
      <c r="AF48" s="219">
        <v>0.55208333333333337</v>
      </c>
      <c r="AG48" s="219"/>
      <c r="AH48" s="219"/>
      <c r="AI48" s="34"/>
      <c r="AJ48" s="43"/>
      <c r="AK48" s="43" t="s">
        <v>683</v>
      </c>
      <c r="AL48" s="704" t="s">
        <v>7</v>
      </c>
      <c r="AM48" s="641" t="s">
        <v>460</v>
      </c>
      <c r="AN48" s="43">
        <v>1</v>
      </c>
      <c r="AO48" s="212"/>
      <c r="AP48" s="212"/>
      <c r="AQ48" s="212"/>
      <c r="AR48" s="212"/>
      <c r="AS48" s="212"/>
      <c r="AT48" s="223">
        <f t="shared" si="0"/>
        <v>1.0416666666666741E-2</v>
      </c>
      <c r="AU48" s="223" t="str">
        <f t="shared" si="1"/>
        <v/>
      </c>
    </row>
    <row r="49" spans="1:47" ht="14.25">
      <c r="B49" s="29">
        <v>2026</v>
      </c>
      <c r="C49" s="29">
        <v>4</v>
      </c>
      <c r="D49" s="29">
        <v>1</v>
      </c>
      <c r="E49" s="227" t="s">
        <v>469</v>
      </c>
      <c r="F49" s="29"/>
      <c r="G49" s="654"/>
      <c r="H49" s="43" t="s">
        <v>441</v>
      </c>
      <c r="I49" s="327"/>
      <c r="J49" s="43"/>
      <c r="K49" s="34"/>
      <c r="L49" s="264"/>
      <c r="M49" s="170"/>
      <c r="N49" s="701"/>
      <c r="O49" s="34"/>
      <c r="P49" s="34"/>
      <c r="Q49" s="246"/>
      <c r="R49" s="344"/>
      <c r="S49" s="344"/>
      <c r="T49" s="653"/>
      <c r="U49" s="344"/>
      <c r="V49" s="344"/>
      <c r="W49" s="344"/>
      <c r="X49" s="34"/>
      <c r="Y49" s="344"/>
      <c r="Z49" s="34"/>
      <c r="AA49" s="528"/>
      <c r="AB49" s="528"/>
      <c r="AC49" s="339"/>
      <c r="AD49" s="339"/>
      <c r="AE49" s="219"/>
      <c r="AF49" s="219"/>
      <c r="AG49" s="219">
        <v>0.55208333333333337</v>
      </c>
      <c r="AH49" s="219">
        <v>0.57291666666666663</v>
      </c>
      <c r="AI49" s="34" t="s">
        <v>533</v>
      </c>
      <c r="AJ49" s="43"/>
      <c r="AK49" s="43"/>
      <c r="AL49" s="341"/>
      <c r="AM49" s="641"/>
      <c r="AN49" s="43"/>
      <c r="AO49" s="212"/>
      <c r="AP49" s="212"/>
      <c r="AQ49" s="212"/>
      <c r="AR49" s="212"/>
      <c r="AS49" s="212"/>
      <c r="AT49" s="223" t="str">
        <f t="shared" si="0"/>
        <v/>
      </c>
      <c r="AU49" s="223">
        <f t="shared" si="1"/>
        <v>2.0833333333333259E-2</v>
      </c>
    </row>
    <row r="50" spans="1:47" ht="14.25">
      <c r="A50" s="167">
        <v>1</v>
      </c>
      <c r="B50" s="29">
        <v>2026</v>
      </c>
      <c r="C50" s="29">
        <v>4</v>
      </c>
      <c r="D50" s="29">
        <v>1</v>
      </c>
      <c r="E50" s="227" t="s">
        <v>469</v>
      </c>
      <c r="F50" s="29">
        <v>9</v>
      </c>
      <c r="G50" s="654" t="s">
        <v>459</v>
      </c>
      <c r="H50" s="43" t="s">
        <v>441</v>
      </c>
      <c r="I50" s="327" t="s">
        <v>1514</v>
      </c>
      <c r="J50" s="43" t="s">
        <v>1515</v>
      </c>
      <c r="K50" s="34">
        <v>3888605</v>
      </c>
      <c r="L50" s="264">
        <v>34</v>
      </c>
      <c r="M50" s="170">
        <v>80</v>
      </c>
      <c r="N50" s="701" t="s">
        <v>1516</v>
      </c>
      <c r="O50" s="34" t="s">
        <v>1517</v>
      </c>
      <c r="P50" s="34">
        <v>25</v>
      </c>
      <c r="Q50" s="246" t="s">
        <v>451</v>
      </c>
      <c r="R50" s="344">
        <v>1110</v>
      </c>
      <c r="S50" s="344">
        <v>1110</v>
      </c>
      <c r="T50" s="653">
        <v>12100</v>
      </c>
      <c r="U50" s="344">
        <v>12100</v>
      </c>
      <c r="V50" s="344">
        <v>1110</v>
      </c>
      <c r="W50" s="344">
        <v>1110</v>
      </c>
      <c r="X50" s="34">
        <v>1</v>
      </c>
      <c r="Y50" s="344">
        <v>12100</v>
      </c>
      <c r="Z50" s="34">
        <v>1</v>
      </c>
      <c r="AA50" s="528">
        <v>12100</v>
      </c>
      <c r="AB50" s="528">
        <v>12100</v>
      </c>
      <c r="AC50" s="339" t="s">
        <v>1554</v>
      </c>
      <c r="AD50" s="339" t="s">
        <v>1527</v>
      </c>
      <c r="AE50" s="219"/>
      <c r="AF50" s="219"/>
      <c r="AG50" s="219"/>
      <c r="AH50" s="219"/>
      <c r="AI50" s="34" t="s">
        <v>533</v>
      </c>
      <c r="AJ50" s="43"/>
      <c r="AK50" s="43" t="s">
        <v>683</v>
      </c>
      <c r="AL50" s="704" t="s">
        <v>7</v>
      </c>
      <c r="AM50" s="641" t="s">
        <v>460</v>
      </c>
      <c r="AN50" s="43"/>
      <c r="AO50" s="212"/>
      <c r="AP50" s="212"/>
      <c r="AQ50" s="212"/>
      <c r="AR50" s="212"/>
      <c r="AS50" s="212"/>
      <c r="AT50" s="223" t="str">
        <f t="shared" si="0"/>
        <v/>
      </c>
      <c r="AU50" s="223" t="str">
        <f t="shared" si="1"/>
        <v/>
      </c>
    </row>
    <row r="51" spans="1:47" ht="14.25">
      <c r="B51" s="29">
        <v>2026</v>
      </c>
      <c r="C51" s="29">
        <v>4</v>
      </c>
      <c r="D51" s="29">
        <v>1</v>
      </c>
      <c r="E51" s="227" t="s">
        <v>469</v>
      </c>
      <c r="F51" s="29"/>
      <c r="G51" s="654"/>
      <c r="H51" s="32" t="s">
        <v>441</v>
      </c>
      <c r="I51" s="327" t="s">
        <v>565</v>
      </c>
      <c r="J51" s="43" t="s">
        <v>1515</v>
      </c>
      <c r="K51" s="34"/>
      <c r="L51" s="264"/>
      <c r="M51" s="170"/>
      <c r="N51" s="701"/>
      <c r="O51" s="34"/>
      <c r="P51" s="469">
        <v>25</v>
      </c>
      <c r="Q51" s="246" t="s">
        <v>566</v>
      </c>
      <c r="R51" s="344">
        <v>1110</v>
      </c>
      <c r="S51" s="344"/>
      <c r="T51" s="653">
        <v>1000</v>
      </c>
      <c r="U51" s="702">
        <v>1000</v>
      </c>
      <c r="V51" s="344">
        <v>1110</v>
      </c>
      <c r="W51" s="344"/>
      <c r="X51" s="34">
        <v>1</v>
      </c>
      <c r="Y51" s="344">
        <v>1000</v>
      </c>
      <c r="Z51" s="34">
        <v>1</v>
      </c>
      <c r="AA51" s="703">
        <v>1000</v>
      </c>
      <c r="AB51" s="528">
        <v>13100</v>
      </c>
      <c r="AC51" s="339" t="s">
        <v>1518</v>
      </c>
      <c r="AD51" s="339" t="s">
        <v>1527</v>
      </c>
      <c r="AE51" s="219">
        <v>0.57291666666666663</v>
      </c>
      <c r="AF51" s="219">
        <v>0.58333333333333337</v>
      </c>
      <c r="AG51" s="219"/>
      <c r="AH51" s="219"/>
      <c r="AI51" s="34"/>
      <c r="AJ51" s="43"/>
      <c r="AK51" s="43" t="s">
        <v>683</v>
      </c>
      <c r="AL51" s="704" t="s">
        <v>7</v>
      </c>
      <c r="AM51" s="641" t="s">
        <v>460</v>
      </c>
      <c r="AN51" s="43">
        <v>1</v>
      </c>
      <c r="AO51" s="212"/>
      <c r="AP51" s="212"/>
      <c r="AQ51" s="212"/>
      <c r="AR51" s="212"/>
      <c r="AS51" s="212"/>
      <c r="AT51" s="223">
        <f t="shared" si="0"/>
        <v>1.0416666666666741E-2</v>
      </c>
      <c r="AU51" s="223" t="str">
        <f t="shared" si="1"/>
        <v/>
      </c>
    </row>
    <row r="52" spans="1:47" ht="14.25">
      <c r="B52" s="29">
        <v>2026</v>
      </c>
      <c r="C52" s="29">
        <v>4</v>
      </c>
      <c r="D52" s="29">
        <v>1</v>
      </c>
      <c r="E52" s="227" t="s">
        <v>470</v>
      </c>
      <c r="F52" s="29"/>
      <c r="G52" s="654"/>
      <c r="H52" s="32" t="s">
        <v>441</v>
      </c>
      <c r="I52" s="327"/>
      <c r="J52" s="43"/>
      <c r="K52" s="34"/>
      <c r="L52" s="264"/>
      <c r="M52" s="170"/>
      <c r="N52" s="701"/>
      <c r="O52" s="34"/>
      <c r="P52" s="34"/>
      <c r="Q52" s="246"/>
      <c r="R52" s="344"/>
      <c r="S52" s="344"/>
      <c r="T52" s="653"/>
      <c r="U52" s="344"/>
      <c r="V52" s="344"/>
      <c r="W52" s="344"/>
      <c r="X52" s="34"/>
      <c r="Y52" s="344"/>
      <c r="Z52" s="34"/>
      <c r="AA52" s="528"/>
      <c r="AB52" s="528"/>
      <c r="AC52" s="339"/>
      <c r="AD52" s="339"/>
      <c r="AE52" s="219"/>
      <c r="AF52" s="219"/>
      <c r="AG52" s="219">
        <v>0.58333333333333337</v>
      </c>
      <c r="AH52" s="219">
        <v>0.60416666666666663</v>
      </c>
      <c r="AI52" s="34" t="s">
        <v>533</v>
      </c>
      <c r="AJ52" s="43"/>
      <c r="AK52" s="43"/>
      <c r="AL52" s="341"/>
      <c r="AM52" s="641"/>
      <c r="AN52" s="43"/>
      <c r="AO52" s="212" t="s">
        <v>1558</v>
      </c>
      <c r="AP52" s="212"/>
      <c r="AQ52" s="212"/>
      <c r="AR52" s="212"/>
      <c r="AS52" s="212"/>
      <c r="AT52" s="223" t="str">
        <f t="shared" si="0"/>
        <v/>
      </c>
      <c r="AU52" s="223">
        <f t="shared" si="1"/>
        <v>2.0833333333333259E-2</v>
      </c>
    </row>
    <row r="53" spans="1:47" ht="14.25">
      <c r="A53" s="167">
        <v>1</v>
      </c>
      <c r="B53" s="29">
        <v>2026</v>
      </c>
      <c r="C53" s="29">
        <v>4</v>
      </c>
      <c r="D53" s="29">
        <v>1</v>
      </c>
      <c r="E53" s="227" t="s">
        <v>470</v>
      </c>
      <c r="F53" s="29">
        <v>10</v>
      </c>
      <c r="G53" s="654" t="s">
        <v>459</v>
      </c>
      <c r="H53" s="43" t="s">
        <v>441</v>
      </c>
      <c r="I53" s="327" t="s">
        <v>1514</v>
      </c>
      <c r="J53" s="43" t="s">
        <v>1515</v>
      </c>
      <c r="K53" s="34">
        <v>3888605</v>
      </c>
      <c r="L53" s="264">
        <v>35</v>
      </c>
      <c r="M53" s="170">
        <v>80</v>
      </c>
      <c r="N53" s="701" t="s">
        <v>1516</v>
      </c>
      <c r="O53" s="34" t="s">
        <v>1517</v>
      </c>
      <c r="P53" s="34">
        <v>25</v>
      </c>
      <c r="Q53" s="246" t="s">
        <v>451</v>
      </c>
      <c r="R53" s="344">
        <v>1110</v>
      </c>
      <c r="S53" s="344">
        <v>1110</v>
      </c>
      <c r="T53" s="653">
        <v>12100</v>
      </c>
      <c r="U53" s="344">
        <v>12100</v>
      </c>
      <c r="V53" s="344">
        <v>1110</v>
      </c>
      <c r="W53" s="344">
        <v>1110</v>
      </c>
      <c r="X53" s="34">
        <v>1</v>
      </c>
      <c r="Y53" s="344">
        <v>12100</v>
      </c>
      <c r="Z53" s="34">
        <v>1</v>
      </c>
      <c r="AA53" s="528">
        <v>12100</v>
      </c>
      <c r="AB53" s="528">
        <v>12100</v>
      </c>
      <c r="AC53" s="339" t="s">
        <v>1555</v>
      </c>
      <c r="AD53" s="339" t="s">
        <v>1528</v>
      </c>
      <c r="AE53" s="219"/>
      <c r="AF53" s="219"/>
      <c r="AG53" s="219"/>
      <c r="AH53" s="219"/>
      <c r="AI53" s="34" t="s">
        <v>533</v>
      </c>
      <c r="AJ53" s="43"/>
      <c r="AK53" s="43" t="s">
        <v>683</v>
      </c>
      <c r="AL53" s="704" t="s">
        <v>7</v>
      </c>
      <c r="AM53" s="641" t="s">
        <v>460</v>
      </c>
      <c r="AN53" s="43"/>
      <c r="AO53" s="212"/>
      <c r="AP53" s="212"/>
      <c r="AQ53" s="212"/>
      <c r="AR53" s="212"/>
      <c r="AS53" s="212"/>
      <c r="AT53" s="223" t="str">
        <f t="shared" si="0"/>
        <v/>
      </c>
      <c r="AU53" s="223" t="str">
        <f t="shared" si="1"/>
        <v/>
      </c>
    </row>
    <row r="54" spans="1:47" ht="14.25">
      <c r="B54" s="29">
        <v>2026</v>
      </c>
      <c r="C54" s="29">
        <v>4</v>
      </c>
      <c r="D54" s="29">
        <v>1</v>
      </c>
      <c r="E54" s="227" t="s">
        <v>470</v>
      </c>
      <c r="F54" s="29"/>
      <c r="G54" s="654"/>
      <c r="H54" s="43" t="s">
        <v>441</v>
      </c>
      <c r="I54" s="327" t="s">
        <v>565</v>
      </c>
      <c r="J54" s="43" t="s">
        <v>1515</v>
      </c>
      <c r="K54" s="34"/>
      <c r="L54" s="264"/>
      <c r="M54" s="170"/>
      <c r="N54" s="701"/>
      <c r="O54" s="34"/>
      <c r="P54" s="469">
        <v>25</v>
      </c>
      <c r="Q54" s="246" t="s">
        <v>566</v>
      </c>
      <c r="R54" s="344">
        <v>1110</v>
      </c>
      <c r="S54" s="344"/>
      <c r="T54" s="653">
        <v>1000</v>
      </c>
      <c r="U54" s="702">
        <v>1000</v>
      </c>
      <c r="V54" s="344">
        <v>1110</v>
      </c>
      <c r="W54" s="344"/>
      <c r="X54" s="34">
        <v>1</v>
      </c>
      <c r="Y54" s="344">
        <v>1000</v>
      </c>
      <c r="Z54" s="34">
        <v>1</v>
      </c>
      <c r="AA54" s="703">
        <v>1000</v>
      </c>
      <c r="AB54" s="528">
        <v>13100</v>
      </c>
      <c r="AC54" s="339" t="s">
        <v>1518</v>
      </c>
      <c r="AD54" s="339" t="s">
        <v>1528</v>
      </c>
      <c r="AE54" s="219">
        <v>0.60416666666666663</v>
      </c>
      <c r="AF54" s="219">
        <v>0.61458333333333337</v>
      </c>
      <c r="AG54" s="219"/>
      <c r="AH54" s="219"/>
      <c r="AI54" s="34"/>
      <c r="AJ54" s="43"/>
      <c r="AK54" s="43" t="s">
        <v>683</v>
      </c>
      <c r="AL54" s="704" t="s">
        <v>7</v>
      </c>
      <c r="AM54" s="641" t="s">
        <v>460</v>
      </c>
      <c r="AN54" s="43">
        <v>1</v>
      </c>
      <c r="AO54" s="212"/>
      <c r="AP54" s="212"/>
      <c r="AQ54" s="212"/>
      <c r="AR54" s="212"/>
      <c r="AS54" s="212"/>
      <c r="AT54" s="223">
        <f t="shared" si="0"/>
        <v>1.0416666666666741E-2</v>
      </c>
      <c r="AU54" s="223" t="str">
        <f t="shared" si="1"/>
        <v/>
      </c>
    </row>
    <row r="55" spans="1:47" ht="14.25">
      <c r="B55" s="29">
        <v>2026</v>
      </c>
      <c r="C55" s="29">
        <v>4</v>
      </c>
      <c r="D55" s="29">
        <v>1</v>
      </c>
      <c r="E55" s="227" t="s">
        <v>470</v>
      </c>
      <c r="F55" s="29"/>
      <c r="G55" s="654"/>
      <c r="H55" s="43" t="s">
        <v>441</v>
      </c>
      <c r="I55" s="327"/>
      <c r="J55" s="43"/>
      <c r="K55" s="34"/>
      <c r="L55" s="264"/>
      <c r="M55" s="170"/>
      <c r="N55" s="701"/>
      <c r="O55" s="34"/>
      <c r="P55" s="34"/>
      <c r="Q55" s="246"/>
      <c r="R55" s="344"/>
      <c r="S55" s="344"/>
      <c r="T55" s="653"/>
      <c r="U55" s="344"/>
      <c r="V55" s="344"/>
      <c r="W55" s="344"/>
      <c r="X55" s="34"/>
      <c r="Y55" s="344"/>
      <c r="Z55" s="34"/>
      <c r="AA55" s="528"/>
      <c r="AB55" s="528"/>
      <c r="AC55" s="339"/>
      <c r="AD55" s="339"/>
      <c r="AE55" s="219"/>
      <c r="AF55" s="219"/>
      <c r="AG55" s="219">
        <v>0.61458333333333337</v>
      </c>
      <c r="AH55" s="219">
        <v>0.63541666666666663</v>
      </c>
      <c r="AI55" s="34" t="s">
        <v>533</v>
      </c>
      <c r="AJ55" s="43"/>
      <c r="AK55" s="43"/>
      <c r="AL55" s="341"/>
      <c r="AM55" s="641"/>
      <c r="AN55" s="43"/>
      <c r="AO55" s="212"/>
      <c r="AP55" s="212"/>
      <c r="AQ55" s="212"/>
      <c r="AR55" s="212"/>
      <c r="AS55" s="212"/>
      <c r="AT55" s="223" t="str">
        <f t="shared" si="0"/>
        <v/>
      </c>
      <c r="AU55" s="223">
        <f t="shared" si="1"/>
        <v>2.0833333333333259E-2</v>
      </c>
    </row>
    <row r="56" spans="1:47" ht="14.25">
      <c r="A56" s="167">
        <v>1</v>
      </c>
      <c r="B56" s="29">
        <v>2026</v>
      </c>
      <c r="C56" s="29">
        <v>4</v>
      </c>
      <c r="D56" s="29">
        <v>1</v>
      </c>
      <c r="E56" s="227" t="s">
        <v>470</v>
      </c>
      <c r="F56" s="29">
        <v>11</v>
      </c>
      <c r="G56" s="654" t="s">
        <v>459</v>
      </c>
      <c r="H56" s="43" t="s">
        <v>441</v>
      </c>
      <c r="I56" s="327" t="s">
        <v>1514</v>
      </c>
      <c r="J56" s="43" t="s">
        <v>1515</v>
      </c>
      <c r="K56" s="34">
        <v>3888605</v>
      </c>
      <c r="L56" s="264">
        <v>36</v>
      </c>
      <c r="M56" s="170">
        <v>80</v>
      </c>
      <c r="N56" s="701" t="s">
        <v>1516</v>
      </c>
      <c r="O56" s="34" t="s">
        <v>1517</v>
      </c>
      <c r="P56" s="34">
        <v>25</v>
      </c>
      <c r="Q56" s="246" t="s">
        <v>451</v>
      </c>
      <c r="R56" s="344">
        <v>1110</v>
      </c>
      <c r="S56" s="344">
        <v>1110</v>
      </c>
      <c r="T56" s="653">
        <v>12100</v>
      </c>
      <c r="U56" s="344">
        <v>12100</v>
      </c>
      <c r="V56" s="344">
        <v>1110</v>
      </c>
      <c r="W56" s="344">
        <v>1110</v>
      </c>
      <c r="X56" s="34">
        <v>1</v>
      </c>
      <c r="Y56" s="344">
        <v>12100</v>
      </c>
      <c r="Z56" s="34">
        <v>1</v>
      </c>
      <c r="AA56" s="528">
        <v>12100</v>
      </c>
      <c r="AB56" s="528">
        <v>12100</v>
      </c>
      <c r="AC56" s="339" t="s">
        <v>1557</v>
      </c>
      <c r="AD56" s="339" t="s">
        <v>1529</v>
      </c>
      <c r="AE56" s="219"/>
      <c r="AF56" s="219"/>
      <c r="AG56" s="219"/>
      <c r="AH56" s="219"/>
      <c r="AI56" s="34" t="s">
        <v>533</v>
      </c>
      <c r="AJ56" s="43"/>
      <c r="AK56" s="43" t="s">
        <v>683</v>
      </c>
      <c r="AL56" s="704" t="s">
        <v>7</v>
      </c>
      <c r="AM56" s="641" t="s">
        <v>460</v>
      </c>
      <c r="AN56" s="43"/>
      <c r="AO56" s="212"/>
      <c r="AP56" s="212"/>
      <c r="AQ56" s="212"/>
      <c r="AR56" s="212"/>
      <c r="AS56" s="212"/>
      <c r="AT56" s="223" t="str">
        <f t="shared" si="0"/>
        <v/>
      </c>
      <c r="AU56" s="223" t="str">
        <f t="shared" si="1"/>
        <v/>
      </c>
    </row>
    <row r="57" spans="1:47" ht="14.25">
      <c r="B57" s="29">
        <v>2026</v>
      </c>
      <c r="C57" s="29">
        <v>4</v>
      </c>
      <c r="D57" s="29">
        <v>1</v>
      </c>
      <c r="E57" s="227" t="s">
        <v>470</v>
      </c>
      <c r="F57" s="29"/>
      <c r="G57" s="654"/>
      <c r="H57" s="43" t="s">
        <v>441</v>
      </c>
      <c r="I57" s="327" t="s">
        <v>565</v>
      </c>
      <c r="J57" s="43" t="s">
        <v>1515</v>
      </c>
      <c r="K57" s="34"/>
      <c r="L57" s="264"/>
      <c r="M57" s="170"/>
      <c r="N57" s="701"/>
      <c r="O57" s="34"/>
      <c r="P57" s="469">
        <v>25</v>
      </c>
      <c r="Q57" s="246" t="s">
        <v>566</v>
      </c>
      <c r="R57" s="344">
        <v>1110</v>
      </c>
      <c r="S57" s="344"/>
      <c r="T57" s="653">
        <v>1000</v>
      </c>
      <c r="U57" s="702">
        <v>1000</v>
      </c>
      <c r="V57" s="344">
        <v>1110</v>
      </c>
      <c r="W57" s="344"/>
      <c r="X57" s="34">
        <v>1</v>
      </c>
      <c r="Y57" s="344">
        <v>1000</v>
      </c>
      <c r="Z57" s="34">
        <v>1</v>
      </c>
      <c r="AA57" s="703">
        <v>1000</v>
      </c>
      <c r="AB57" s="528">
        <v>13100</v>
      </c>
      <c r="AC57" s="339" t="s">
        <v>1518</v>
      </c>
      <c r="AD57" s="339" t="s">
        <v>1529</v>
      </c>
      <c r="AE57" s="219">
        <v>0.63541666666666663</v>
      </c>
      <c r="AF57" s="219">
        <v>0.64583333333333337</v>
      </c>
      <c r="AG57" s="219"/>
      <c r="AH57" s="219"/>
      <c r="AI57" s="34"/>
      <c r="AJ57" s="43"/>
      <c r="AK57" s="43" t="s">
        <v>683</v>
      </c>
      <c r="AL57" s="704" t="s">
        <v>7</v>
      </c>
      <c r="AM57" s="641" t="s">
        <v>460</v>
      </c>
      <c r="AN57" s="43">
        <v>1</v>
      </c>
      <c r="AO57" s="212"/>
      <c r="AP57" s="212"/>
      <c r="AQ57" s="212"/>
      <c r="AR57" s="212"/>
      <c r="AS57" s="212"/>
      <c r="AT57" s="223">
        <f t="shared" si="0"/>
        <v>1.0416666666666741E-2</v>
      </c>
      <c r="AU57" s="223" t="str">
        <f t="shared" si="1"/>
        <v/>
      </c>
    </row>
    <row r="58" spans="1:47" ht="14.25">
      <c r="B58" s="29">
        <v>2026</v>
      </c>
      <c r="C58" s="29">
        <v>4</v>
      </c>
      <c r="D58" s="29">
        <v>1</v>
      </c>
      <c r="E58" s="227" t="s">
        <v>470</v>
      </c>
      <c r="F58" s="29"/>
      <c r="G58" s="654"/>
      <c r="H58" s="32" t="s">
        <v>441</v>
      </c>
      <c r="I58" s="327"/>
      <c r="J58" s="43"/>
      <c r="K58" s="34"/>
      <c r="L58" s="264"/>
      <c r="M58" s="170"/>
      <c r="N58" s="701"/>
      <c r="O58" s="34"/>
      <c r="P58" s="34"/>
      <c r="Q58" s="246"/>
      <c r="R58" s="344"/>
      <c r="S58" s="344"/>
      <c r="T58" s="653"/>
      <c r="U58" s="344"/>
      <c r="V58" s="344"/>
      <c r="W58" s="344"/>
      <c r="X58" s="34"/>
      <c r="Y58" s="344"/>
      <c r="Z58" s="34"/>
      <c r="AA58" s="528"/>
      <c r="AB58" s="528"/>
      <c r="AC58" s="339"/>
      <c r="AD58" s="339"/>
      <c r="AE58" s="219"/>
      <c r="AF58" s="219"/>
      <c r="AG58" s="219">
        <v>0.64583333333333337</v>
      </c>
      <c r="AH58" s="219">
        <v>0.66666666666666663</v>
      </c>
      <c r="AI58" s="34" t="s">
        <v>533</v>
      </c>
      <c r="AJ58" s="43"/>
      <c r="AK58" s="43"/>
      <c r="AL58" s="341"/>
      <c r="AM58" s="641"/>
      <c r="AN58" s="43"/>
      <c r="AO58" s="212"/>
      <c r="AP58" s="212"/>
      <c r="AQ58" s="212"/>
      <c r="AR58" s="212"/>
      <c r="AS58" s="212"/>
      <c r="AT58" s="223" t="str">
        <f t="shared" si="0"/>
        <v/>
      </c>
      <c r="AU58" s="223">
        <f t="shared" si="1"/>
        <v>2.0833333333333259E-2</v>
      </c>
    </row>
    <row r="59" spans="1:47" ht="14.25">
      <c r="A59" s="167">
        <v>1</v>
      </c>
      <c r="B59" s="29">
        <v>2026</v>
      </c>
      <c r="C59" s="29">
        <v>4</v>
      </c>
      <c r="D59" s="29">
        <v>1</v>
      </c>
      <c r="E59" s="227" t="s">
        <v>470</v>
      </c>
      <c r="F59" s="29">
        <v>12</v>
      </c>
      <c r="G59" s="654" t="s">
        <v>459</v>
      </c>
      <c r="H59" s="32" t="s">
        <v>441</v>
      </c>
      <c r="I59" s="327" t="s">
        <v>1514</v>
      </c>
      <c r="J59" s="43" t="s">
        <v>1515</v>
      </c>
      <c r="K59" s="34">
        <v>3888605</v>
      </c>
      <c r="L59" s="264">
        <v>37</v>
      </c>
      <c r="M59" s="170">
        <v>80</v>
      </c>
      <c r="N59" s="701" t="s">
        <v>1516</v>
      </c>
      <c r="O59" s="34" t="s">
        <v>1517</v>
      </c>
      <c r="P59" s="34">
        <v>25</v>
      </c>
      <c r="Q59" s="246" t="s">
        <v>451</v>
      </c>
      <c r="R59" s="344">
        <v>1110</v>
      </c>
      <c r="S59" s="344">
        <v>1110</v>
      </c>
      <c r="T59" s="653">
        <v>12100</v>
      </c>
      <c r="U59" s="344">
        <v>12100</v>
      </c>
      <c r="V59" s="344">
        <v>1110</v>
      </c>
      <c r="W59" s="344">
        <v>1110</v>
      </c>
      <c r="X59" s="34">
        <v>1</v>
      </c>
      <c r="Y59" s="344">
        <v>12100</v>
      </c>
      <c r="Z59" s="34">
        <v>1</v>
      </c>
      <c r="AA59" s="528">
        <v>12100</v>
      </c>
      <c r="AB59" s="528">
        <v>12100</v>
      </c>
      <c r="AC59" s="339" t="s">
        <v>1556</v>
      </c>
      <c r="AD59" s="339" t="s">
        <v>1530</v>
      </c>
      <c r="AE59" s="219"/>
      <c r="AF59" s="219"/>
      <c r="AG59" s="219"/>
      <c r="AH59" s="219"/>
      <c r="AI59" s="34" t="s">
        <v>533</v>
      </c>
      <c r="AJ59" s="43"/>
      <c r="AK59" s="43" t="s">
        <v>683</v>
      </c>
      <c r="AL59" s="704" t="s">
        <v>7</v>
      </c>
      <c r="AM59" s="641" t="s">
        <v>460</v>
      </c>
      <c r="AN59" s="43"/>
      <c r="AO59" s="212"/>
      <c r="AP59" s="212"/>
      <c r="AQ59" s="212"/>
      <c r="AR59" s="212"/>
      <c r="AS59" s="212"/>
      <c r="AT59" s="223" t="str">
        <f t="shared" si="0"/>
        <v/>
      </c>
      <c r="AU59" s="223" t="str">
        <f t="shared" si="1"/>
        <v/>
      </c>
    </row>
    <row r="60" spans="1:47" ht="14.25">
      <c r="B60" s="29">
        <v>2026</v>
      </c>
      <c r="C60" s="29">
        <v>4</v>
      </c>
      <c r="D60" s="29">
        <v>1</v>
      </c>
      <c r="E60" s="227" t="s">
        <v>470</v>
      </c>
      <c r="F60" s="29"/>
      <c r="G60" s="654"/>
      <c r="H60" s="43" t="s">
        <v>441</v>
      </c>
      <c r="I60" s="327" t="s">
        <v>565</v>
      </c>
      <c r="J60" s="43" t="s">
        <v>1515</v>
      </c>
      <c r="K60" s="34"/>
      <c r="L60" s="264"/>
      <c r="M60" s="170"/>
      <c r="N60" s="701"/>
      <c r="O60" s="34"/>
      <c r="P60" s="469">
        <v>25</v>
      </c>
      <c r="Q60" s="246" t="s">
        <v>566</v>
      </c>
      <c r="R60" s="344">
        <v>1110</v>
      </c>
      <c r="S60" s="344"/>
      <c r="T60" s="653">
        <v>1000</v>
      </c>
      <c r="U60" s="702">
        <v>1000</v>
      </c>
      <c r="V60" s="344">
        <v>1110</v>
      </c>
      <c r="W60" s="344"/>
      <c r="X60" s="34">
        <v>1</v>
      </c>
      <c r="Y60" s="344">
        <v>1000</v>
      </c>
      <c r="Z60" s="34">
        <v>1</v>
      </c>
      <c r="AA60" s="703">
        <v>1000</v>
      </c>
      <c r="AB60" s="528">
        <v>13100</v>
      </c>
      <c r="AC60" s="339" t="s">
        <v>1518</v>
      </c>
      <c r="AD60" s="339" t="s">
        <v>1530</v>
      </c>
      <c r="AE60" s="219">
        <v>0.66666666666666663</v>
      </c>
      <c r="AF60" s="219">
        <v>0.67708333333333337</v>
      </c>
      <c r="AG60" s="219"/>
      <c r="AH60" s="219"/>
      <c r="AI60" s="34"/>
      <c r="AJ60" s="43"/>
      <c r="AK60" s="43" t="s">
        <v>683</v>
      </c>
      <c r="AL60" s="704" t="s">
        <v>7</v>
      </c>
      <c r="AM60" s="641" t="s">
        <v>460</v>
      </c>
      <c r="AN60" s="43">
        <v>1</v>
      </c>
      <c r="AO60" s="212"/>
      <c r="AP60" s="212"/>
      <c r="AQ60" s="212"/>
      <c r="AR60" s="212"/>
      <c r="AS60" s="212"/>
      <c r="AT60" s="223">
        <f t="shared" si="0"/>
        <v>1.0416666666666741E-2</v>
      </c>
      <c r="AU60" s="223" t="str">
        <f t="shared" si="1"/>
        <v/>
      </c>
    </row>
    <row r="61" spans="1:47" ht="14.25">
      <c r="B61" s="29">
        <v>2026</v>
      </c>
      <c r="C61" s="29">
        <v>4</v>
      </c>
      <c r="D61" s="29">
        <v>1</v>
      </c>
      <c r="E61" s="227" t="s">
        <v>470</v>
      </c>
      <c r="F61" s="29"/>
      <c r="G61" s="654"/>
      <c r="H61" s="32" t="s">
        <v>441</v>
      </c>
      <c r="I61" s="327"/>
      <c r="J61" s="43"/>
      <c r="K61" s="34"/>
      <c r="L61" s="264"/>
      <c r="M61" s="170"/>
      <c r="N61" s="701"/>
      <c r="O61" s="34"/>
      <c r="P61" s="34"/>
      <c r="Q61" s="246"/>
      <c r="R61" s="344"/>
      <c r="S61" s="344"/>
      <c r="T61" s="653"/>
      <c r="U61" s="344"/>
      <c r="V61" s="344"/>
      <c r="W61" s="344"/>
      <c r="X61" s="34"/>
      <c r="Y61" s="344"/>
      <c r="Z61" s="34"/>
      <c r="AA61" s="528"/>
      <c r="AB61" s="528"/>
      <c r="AC61" s="339"/>
      <c r="AD61" s="339"/>
      <c r="AE61" s="219"/>
      <c r="AF61" s="219"/>
      <c r="AG61" s="219">
        <v>0.67708333333333337</v>
      </c>
      <c r="AH61" s="219">
        <v>0.69791666666666663</v>
      </c>
      <c r="AI61" s="34" t="s">
        <v>533</v>
      </c>
      <c r="AJ61" s="43"/>
      <c r="AK61" s="43"/>
      <c r="AL61" s="341"/>
      <c r="AM61" s="641"/>
      <c r="AN61" s="43"/>
      <c r="AO61" s="212"/>
      <c r="AP61" s="212"/>
      <c r="AQ61" s="212"/>
      <c r="AR61" s="212"/>
      <c r="AS61" s="212"/>
      <c r="AT61" s="223" t="str">
        <f t="shared" si="0"/>
        <v/>
      </c>
      <c r="AU61" s="223">
        <f t="shared" si="1"/>
        <v>2.0833333333333259E-2</v>
      </c>
    </row>
    <row r="62" spans="1:47" ht="14.25">
      <c r="A62" s="167">
        <v>1</v>
      </c>
      <c r="B62" s="29">
        <v>2026</v>
      </c>
      <c r="C62" s="29">
        <v>4</v>
      </c>
      <c r="D62" s="29">
        <v>1</v>
      </c>
      <c r="E62" s="227" t="s">
        <v>470</v>
      </c>
      <c r="F62" s="29">
        <v>13</v>
      </c>
      <c r="G62" s="654" t="s">
        <v>459</v>
      </c>
      <c r="H62" s="32" t="s">
        <v>441</v>
      </c>
      <c r="I62" s="327" t="s">
        <v>1514</v>
      </c>
      <c r="J62" s="43" t="s">
        <v>1515</v>
      </c>
      <c r="K62" s="34">
        <v>3888605</v>
      </c>
      <c r="L62" s="264">
        <v>38</v>
      </c>
      <c r="M62" s="170">
        <v>80</v>
      </c>
      <c r="N62" s="701" t="s">
        <v>1516</v>
      </c>
      <c r="O62" s="34" t="s">
        <v>1517</v>
      </c>
      <c r="P62" s="34">
        <v>25</v>
      </c>
      <c r="Q62" s="246" t="s">
        <v>451</v>
      </c>
      <c r="R62" s="344">
        <v>1110</v>
      </c>
      <c r="S62" s="344">
        <v>1111</v>
      </c>
      <c r="T62" s="653">
        <v>12100</v>
      </c>
      <c r="U62" s="344">
        <v>12100</v>
      </c>
      <c r="V62" s="344">
        <v>1110</v>
      </c>
      <c r="W62" s="344">
        <v>1111</v>
      </c>
      <c r="X62" s="34">
        <v>1</v>
      </c>
      <c r="Y62" s="344">
        <v>12100</v>
      </c>
      <c r="Z62" s="34">
        <v>1</v>
      </c>
      <c r="AA62" s="528">
        <v>12100</v>
      </c>
      <c r="AB62" s="528">
        <v>12100</v>
      </c>
      <c r="AC62" s="339" t="s">
        <v>1559</v>
      </c>
      <c r="AD62" s="339" t="s">
        <v>1531</v>
      </c>
      <c r="AE62" s="219"/>
      <c r="AF62" s="219"/>
      <c r="AG62" s="219"/>
      <c r="AH62" s="219"/>
      <c r="AI62" s="34" t="s">
        <v>533</v>
      </c>
      <c r="AJ62" s="43"/>
      <c r="AK62" s="43" t="s">
        <v>683</v>
      </c>
      <c r="AL62" s="704" t="s">
        <v>7</v>
      </c>
      <c r="AM62" s="641" t="s">
        <v>460</v>
      </c>
      <c r="AN62" s="43"/>
      <c r="AO62" s="212"/>
      <c r="AP62" s="212"/>
      <c r="AQ62" s="212"/>
      <c r="AR62" s="212"/>
      <c r="AS62" s="212"/>
      <c r="AT62" s="223" t="str">
        <f t="shared" si="0"/>
        <v/>
      </c>
      <c r="AU62" s="223" t="str">
        <f t="shared" si="1"/>
        <v/>
      </c>
    </row>
    <row r="63" spans="1:47" ht="14.25">
      <c r="B63" s="29">
        <v>2026</v>
      </c>
      <c r="C63" s="29">
        <v>4</v>
      </c>
      <c r="D63" s="29">
        <v>1</v>
      </c>
      <c r="E63" s="227" t="s">
        <v>470</v>
      </c>
      <c r="F63" s="29"/>
      <c r="G63" s="654"/>
      <c r="H63" s="43" t="s">
        <v>441</v>
      </c>
      <c r="I63" s="327" t="s">
        <v>565</v>
      </c>
      <c r="J63" s="43" t="s">
        <v>1515</v>
      </c>
      <c r="K63" s="34"/>
      <c r="L63" s="264"/>
      <c r="M63" s="170"/>
      <c r="N63" s="701"/>
      <c r="O63" s="34"/>
      <c r="P63" s="469">
        <v>25</v>
      </c>
      <c r="Q63" s="246" t="s">
        <v>566</v>
      </c>
      <c r="R63" s="344">
        <v>1110</v>
      </c>
      <c r="S63" s="344"/>
      <c r="T63" s="653">
        <v>1000</v>
      </c>
      <c r="U63" s="702">
        <v>1000</v>
      </c>
      <c r="V63" s="344">
        <v>1110</v>
      </c>
      <c r="W63" s="344"/>
      <c r="X63" s="34">
        <v>1</v>
      </c>
      <c r="Y63" s="344">
        <v>1000</v>
      </c>
      <c r="Z63" s="34">
        <v>1</v>
      </c>
      <c r="AA63" s="703">
        <v>1000</v>
      </c>
      <c r="AB63" s="528">
        <v>13100</v>
      </c>
      <c r="AC63" s="339" t="s">
        <v>1518</v>
      </c>
      <c r="AD63" s="339" t="s">
        <v>1531</v>
      </c>
      <c r="AE63" s="219">
        <v>0.69791666666666663</v>
      </c>
      <c r="AF63" s="219">
        <v>0.70833333333333337</v>
      </c>
      <c r="AG63" s="219"/>
      <c r="AH63" s="219"/>
      <c r="AI63" s="34"/>
      <c r="AJ63" s="43"/>
      <c r="AK63" s="43" t="s">
        <v>683</v>
      </c>
      <c r="AL63" s="704" t="s">
        <v>7</v>
      </c>
      <c r="AM63" s="641" t="s">
        <v>460</v>
      </c>
      <c r="AN63" s="43">
        <v>1</v>
      </c>
      <c r="AO63" s="212"/>
      <c r="AP63" s="212"/>
      <c r="AQ63" s="212"/>
      <c r="AR63" s="212"/>
      <c r="AS63" s="212"/>
      <c r="AT63" s="223">
        <f t="shared" si="0"/>
        <v>1.0416666666666741E-2</v>
      </c>
      <c r="AU63" s="223" t="str">
        <f t="shared" si="1"/>
        <v/>
      </c>
    </row>
    <row r="64" spans="1:47" ht="14.25">
      <c r="B64" s="29">
        <v>2026</v>
      </c>
      <c r="C64" s="29">
        <v>4</v>
      </c>
      <c r="D64" s="29">
        <v>1</v>
      </c>
      <c r="E64" s="227" t="s">
        <v>470</v>
      </c>
      <c r="F64" s="29"/>
      <c r="G64" s="654"/>
      <c r="H64" s="32" t="s">
        <v>441</v>
      </c>
      <c r="I64" s="327"/>
      <c r="J64" s="43"/>
      <c r="K64" s="34"/>
      <c r="L64" s="264"/>
      <c r="M64" s="170"/>
      <c r="N64" s="701"/>
      <c r="O64" s="34"/>
      <c r="P64" s="34"/>
      <c r="Q64" s="246"/>
      <c r="R64" s="344"/>
      <c r="S64" s="344"/>
      <c r="T64" s="653"/>
      <c r="U64" s="344"/>
      <c r="V64" s="344"/>
      <c r="W64" s="344"/>
      <c r="X64" s="34"/>
      <c r="Y64" s="344"/>
      <c r="Z64" s="34"/>
      <c r="AA64" s="528"/>
      <c r="AB64" s="528"/>
      <c r="AC64" s="339"/>
      <c r="AD64" s="339"/>
      <c r="AE64" s="219"/>
      <c r="AF64" s="219"/>
      <c r="AG64" s="219">
        <v>0.70833333333333337</v>
      </c>
      <c r="AH64" s="219">
        <v>0.77083333333333337</v>
      </c>
      <c r="AI64" s="34" t="s">
        <v>533</v>
      </c>
      <c r="AJ64" s="43"/>
      <c r="AK64" s="43"/>
      <c r="AL64" s="341"/>
      <c r="AM64" s="641"/>
      <c r="AN64" s="43"/>
      <c r="AO64" s="212"/>
      <c r="AP64" s="212"/>
      <c r="AQ64" s="212"/>
      <c r="AR64" s="212"/>
      <c r="AS64" s="212"/>
      <c r="AT64" s="223" t="str">
        <f t="shared" si="0"/>
        <v/>
      </c>
      <c r="AU64" s="223">
        <f t="shared" si="1"/>
        <v>6.25E-2</v>
      </c>
    </row>
    <row r="65" spans="1:47" ht="14.25">
      <c r="A65" s="167">
        <v>1</v>
      </c>
      <c r="B65" s="29">
        <v>2026</v>
      </c>
      <c r="C65" s="29">
        <v>4</v>
      </c>
      <c r="D65" s="29">
        <v>1</v>
      </c>
      <c r="E65" s="227" t="s">
        <v>470</v>
      </c>
      <c r="F65" s="29">
        <v>14</v>
      </c>
      <c r="G65" s="654" t="s">
        <v>459</v>
      </c>
      <c r="H65" s="32" t="s">
        <v>441</v>
      </c>
      <c r="I65" s="327" t="s">
        <v>1514</v>
      </c>
      <c r="J65" s="43" t="s">
        <v>1515</v>
      </c>
      <c r="K65" s="34">
        <v>3888605</v>
      </c>
      <c r="L65" s="264">
        <v>39</v>
      </c>
      <c r="M65" s="170">
        <v>80</v>
      </c>
      <c r="N65" s="701" t="s">
        <v>1516</v>
      </c>
      <c r="O65" s="34" t="s">
        <v>1517</v>
      </c>
      <c r="P65" s="34">
        <v>25</v>
      </c>
      <c r="Q65" s="246" t="s">
        <v>451</v>
      </c>
      <c r="R65" s="344">
        <v>1110</v>
      </c>
      <c r="S65" s="344">
        <v>1111</v>
      </c>
      <c r="T65" s="653">
        <v>12100</v>
      </c>
      <c r="U65" s="344">
        <v>12100</v>
      </c>
      <c r="V65" s="344">
        <v>1110</v>
      </c>
      <c r="W65" s="344">
        <v>1111</v>
      </c>
      <c r="X65" s="34">
        <v>1</v>
      </c>
      <c r="Y65" s="344">
        <v>12100</v>
      </c>
      <c r="Z65" s="34">
        <v>1</v>
      </c>
      <c r="AA65" s="528">
        <v>12100</v>
      </c>
      <c r="AB65" s="528">
        <v>12100</v>
      </c>
      <c r="AC65" s="339" t="s">
        <v>1560</v>
      </c>
      <c r="AD65" s="339" t="s">
        <v>1532</v>
      </c>
      <c r="AE65" s="219"/>
      <c r="AF65" s="219"/>
      <c r="AG65" s="219"/>
      <c r="AH65" s="219"/>
      <c r="AI65" s="34" t="s">
        <v>533</v>
      </c>
      <c r="AJ65" s="43"/>
      <c r="AK65" s="43" t="s">
        <v>683</v>
      </c>
      <c r="AL65" s="704" t="s">
        <v>7</v>
      </c>
      <c r="AM65" s="641" t="s">
        <v>460</v>
      </c>
      <c r="AN65" s="43"/>
      <c r="AO65" s="212"/>
      <c r="AP65" s="212"/>
      <c r="AQ65" s="212"/>
      <c r="AR65" s="212"/>
      <c r="AS65" s="212"/>
      <c r="AT65" s="223" t="str">
        <f t="shared" si="0"/>
        <v/>
      </c>
      <c r="AU65" s="223" t="str">
        <f t="shared" si="1"/>
        <v/>
      </c>
    </row>
    <row r="66" spans="1:47" ht="14.25">
      <c r="B66" s="29">
        <v>2026</v>
      </c>
      <c r="C66" s="29">
        <v>4</v>
      </c>
      <c r="D66" s="29">
        <v>1</v>
      </c>
      <c r="E66" s="227" t="s">
        <v>470</v>
      </c>
      <c r="F66" s="29"/>
      <c r="G66" s="654"/>
      <c r="H66" s="43" t="s">
        <v>441</v>
      </c>
      <c r="I66" s="327" t="s">
        <v>565</v>
      </c>
      <c r="J66" s="43" t="s">
        <v>1515</v>
      </c>
      <c r="K66" s="34"/>
      <c r="L66" s="264"/>
      <c r="M66" s="170"/>
      <c r="N66" s="701"/>
      <c r="O66" s="34"/>
      <c r="P66" s="469">
        <v>25</v>
      </c>
      <c r="Q66" s="246" t="s">
        <v>566</v>
      </c>
      <c r="R66" s="344">
        <v>1110</v>
      </c>
      <c r="S66" s="344"/>
      <c r="T66" s="653">
        <v>1000</v>
      </c>
      <c r="U66" s="702">
        <v>1000</v>
      </c>
      <c r="V66" s="344">
        <v>1110</v>
      </c>
      <c r="W66" s="344"/>
      <c r="X66" s="34">
        <v>1</v>
      </c>
      <c r="Y66" s="344">
        <v>1000</v>
      </c>
      <c r="Z66" s="34">
        <v>1</v>
      </c>
      <c r="AA66" s="703">
        <v>1000</v>
      </c>
      <c r="AB66" s="528">
        <v>13100</v>
      </c>
      <c r="AC66" s="339" t="s">
        <v>1518</v>
      </c>
      <c r="AD66" s="339" t="s">
        <v>1532</v>
      </c>
      <c r="AE66" s="219">
        <v>0.77083333333333337</v>
      </c>
      <c r="AF66" s="219">
        <v>0.78125</v>
      </c>
      <c r="AG66" s="219"/>
      <c r="AH66" s="219"/>
      <c r="AI66" s="34"/>
      <c r="AJ66" s="43"/>
      <c r="AK66" s="43" t="s">
        <v>683</v>
      </c>
      <c r="AL66" s="704" t="s">
        <v>7</v>
      </c>
      <c r="AM66" s="641" t="s">
        <v>460</v>
      </c>
      <c r="AN66" s="43">
        <v>1</v>
      </c>
      <c r="AO66" s="212"/>
      <c r="AP66" s="212"/>
      <c r="AQ66" s="212"/>
      <c r="AR66" s="212"/>
      <c r="AS66" s="212"/>
      <c r="AT66" s="223">
        <f t="shared" si="0"/>
        <v>1.041666666666663E-2</v>
      </c>
      <c r="AU66" s="223" t="str">
        <f t="shared" si="1"/>
        <v/>
      </c>
    </row>
    <row r="67" spans="1:47" ht="14.25">
      <c r="B67" s="29">
        <v>2026</v>
      </c>
      <c r="C67" s="29">
        <v>4</v>
      </c>
      <c r="D67" s="29">
        <v>1</v>
      </c>
      <c r="E67" s="227" t="s">
        <v>470</v>
      </c>
      <c r="F67" s="29"/>
      <c r="G67" s="654"/>
      <c r="H67" s="32" t="s">
        <v>441</v>
      </c>
      <c r="I67" s="327"/>
      <c r="J67" s="43"/>
      <c r="K67" s="34"/>
      <c r="L67" s="264"/>
      <c r="M67" s="170"/>
      <c r="N67" s="701"/>
      <c r="O67" s="34"/>
      <c r="P67" s="34"/>
      <c r="Q67" s="246"/>
      <c r="R67" s="344"/>
      <c r="S67" s="344"/>
      <c r="T67" s="653"/>
      <c r="U67" s="344"/>
      <c r="V67" s="344"/>
      <c r="W67" s="344"/>
      <c r="X67" s="34"/>
      <c r="Y67" s="344"/>
      <c r="Z67" s="34"/>
      <c r="AA67" s="528"/>
      <c r="AB67" s="528"/>
      <c r="AC67" s="339"/>
      <c r="AD67" s="339"/>
      <c r="AE67" s="219"/>
      <c r="AF67" s="219"/>
      <c r="AG67" s="219">
        <v>0.78125</v>
      </c>
      <c r="AH67" s="219">
        <v>0.80208333333333337</v>
      </c>
      <c r="AI67" s="34" t="s">
        <v>533</v>
      </c>
      <c r="AJ67" s="43"/>
      <c r="AK67" s="43"/>
      <c r="AL67" s="341"/>
      <c r="AM67" s="641"/>
      <c r="AN67" s="43"/>
      <c r="AO67" s="212"/>
      <c r="AP67" s="212"/>
      <c r="AQ67" s="212"/>
      <c r="AR67" s="212"/>
      <c r="AS67" s="212"/>
      <c r="AT67" s="223" t="str">
        <f t="shared" si="0"/>
        <v/>
      </c>
      <c r="AU67" s="223">
        <f t="shared" si="1"/>
        <v>2.083333333333337E-2</v>
      </c>
    </row>
    <row r="68" spans="1:47" ht="14.25">
      <c r="A68" s="167">
        <v>1</v>
      </c>
      <c r="B68" s="29">
        <v>2026</v>
      </c>
      <c r="C68" s="29">
        <v>4</v>
      </c>
      <c r="D68" s="29">
        <v>1</v>
      </c>
      <c r="E68" s="227" t="s">
        <v>470</v>
      </c>
      <c r="F68" s="29">
        <v>15</v>
      </c>
      <c r="G68" s="654" t="s">
        <v>459</v>
      </c>
      <c r="H68" s="32" t="s">
        <v>441</v>
      </c>
      <c r="I68" s="327" t="s">
        <v>1514</v>
      </c>
      <c r="J68" s="43" t="s">
        <v>1515</v>
      </c>
      <c r="K68" s="34">
        <v>3888605</v>
      </c>
      <c r="L68" s="264">
        <v>40</v>
      </c>
      <c r="M68" s="170">
        <v>80</v>
      </c>
      <c r="N68" s="701" t="s">
        <v>1516</v>
      </c>
      <c r="O68" s="34" t="s">
        <v>1517</v>
      </c>
      <c r="P68" s="34">
        <v>25</v>
      </c>
      <c r="Q68" s="246" t="s">
        <v>451</v>
      </c>
      <c r="R68" s="344">
        <v>1110</v>
      </c>
      <c r="S68" s="344">
        <v>1111</v>
      </c>
      <c r="T68" s="653">
        <v>12100</v>
      </c>
      <c r="U68" s="344">
        <v>12100</v>
      </c>
      <c r="V68" s="344">
        <v>1110</v>
      </c>
      <c r="W68" s="344">
        <v>1111</v>
      </c>
      <c r="X68" s="34">
        <v>1</v>
      </c>
      <c r="Y68" s="344">
        <v>12100</v>
      </c>
      <c r="Z68" s="34">
        <v>1</v>
      </c>
      <c r="AA68" s="528">
        <v>12100</v>
      </c>
      <c r="AB68" s="528">
        <v>12100</v>
      </c>
      <c r="AC68" s="339" t="s">
        <v>1561</v>
      </c>
      <c r="AD68" s="339" t="s">
        <v>1533</v>
      </c>
      <c r="AE68" s="219"/>
      <c r="AF68" s="219"/>
      <c r="AG68" s="219"/>
      <c r="AH68" s="219"/>
      <c r="AI68" s="34" t="s">
        <v>533</v>
      </c>
      <c r="AJ68" s="43"/>
      <c r="AK68" s="43" t="s">
        <v>683</v>
      </c>
      <c r="AL68" s="704" t="s">
        <v>7</v>
      </c>
      <c r="AM68" s="641" t="s">
        <v>460</v>
      </c>
      <c r="AN68" s="43"/>
      <c r="AO68" s="212"/>
      <c r="AP68" s="212"/>
      <c r="AQ68" s="212"/>
      <c r="AR68" s="212"/>
      <c r="AS68" s="212"/>
      <c r="AT68" s="223" t="str">
        <f t="shared" si="0"/>
        <v/>
      </c>
      <c r="AU68" s="223" t="str">
        <f t="shared" si="1"/>
        <v/>
      </c>
    </row>
    <row r="69" spans="1:47" ht="14.25">
      <c r="B69" s="29">
        <v>2026</v>
      </c>
      <c r="C69" s="29">
        <v>4</v>
      </c>
      <c r="D69" s="29">
        <v>1</v>
      </c>
      <c r="E69" s="227" t="s">
        <v>470</v>
      </c>
      <c r="F69" s="29"/>
      <c r="G69" s="654"/>
      <c r="H69" s="43" t="s">
        <v>441</v>
      </c>
      <c r="I69" s="327" t="s">
        <v>565</v>
      </c>
      <c r="J69" s="43" t="s">
        <v>1515</v>
      </c>
      <c r="K69" s="34"/>
      <c r="L69" s="264"/>
      <c r="M69" s="170"/>
      <c r="N69" s="701"/>
      <c r="O69" s="34"/>
      <c r="P69" s="469">
        <v>25</v>
      </c>
      <c r="Q69" s="246" t="s">
        <v>566</v>
      </c>
      <c r="R69" s="344">
        <v>1110</v>
      </c>
      <c r="S69" s="344"/>
      <c r="T69" s="653">
        <v>1000</v>
      </c>
      <c r="U69" s="702">
        <v>1000</v>
      </c>
      <c r="V69" s="344">
        <v>1110</v>
      </c>
      <c r="W69" s="344"/>
      <c r="X69" s="34">
        <v>1</v>
      </c>
      <c r="Y69" s="344">
        <v>1000</v>
      </c>
      <c r="Z69" s="34">
        <v>1</v>
      </c>
      <c r="AA69" s="703">
        <v>1000</v>
      </c>
      <c r="AB69" s="528">
        <v>13100</v>
      </c>
      <c r="AC69" s="339" t="s">
        <v>1518</v>
      </c>
      <c r="AD69" s="339" t="s">
        <v>1533</v>
      </c>
      <c r="AE69" s="219">
        <v>0.80208333333333337</v>
      </c>
      <c r="AF69" s="219">
        <v>0.8125</v>
      </c>
      <c r="AG69" s="219"/>
      <c r="AH69" s="219"/>
      <c r="AI69" s="34"/>
      <c r="AJ69" s="43"/>
      <c r="AK69" s="43" t="s">
        <v>683</v>
      </c>
      <c r="AL69" s="704" t="s">
        <v>7</v>
      </c>
      <c r="AM69" s="641" t="s">
        <v>460</v>
      </c>
      <c r="AN69" s="43">
        <v>1</v>
      </c>
      <c r="AO69" s="212"/>
      <c r="AP69" s="212"/>
      <c r="AQ69" s="212"/>
      <c r="AR69" s="212"/>
      <c r="AS69" s="212"/>
      <c r="AT69" s="223">
        <f t="shared" si="0"/>
        <v>1.041666666666663E-2</v>
      </c>
      <c r="AU69" s="223" t="str">
        <f t="shared" si="1"/>
        <v/>
      </c>
    </row>
    <row r="70" spans="1:47" ht="14.25">
      <c r="B70" s="29">
        <v>2026</v>
      </c>
      <c r="C70" s="29">
        <v>4</v>
      </c>
      <c r="D70" s="29">
        <v>1</v>
      </c>
      <c r="E70" s="227" t="s">
        <v>468</v>
      </c>
      <c r="F70" s="29"/>
      <c r="G70" s="31"/>
      <c r="H70" s="32" t="s">
        <v>441</v>
      </c>
      <c r="I70" s="327"/>
      <c r="J70" s="635"/>
      <c r="K70" s="212"/>
      <c r="L70" s="639"/>
      <c r="M70" s="170"/>
      <c r="N70" s="651"/>
      <c r="O70" s="212"/>
      <c r="P70" s="212"/>
      <c r="Q70" s="327"/>
      <c r="R70" s="636"/>
      <c r="S70" s="636"/>
      <c r="T70" s="667"/>
      <c r="U70" s="636"/>
      <c r="V70" s="636"/>
      <c r="W70" s="636"/>
      <c r="X70" s="212"/>
      <c r="Y70" s="636"/>
      <c r="Z70" s="212"/>
      <c r="AA70" s="637"/>
      <c r="AB70" s="637"/>
      <c r="AC70" s="638"/>
      <c r="AD70" s="639"/>
      <c r="AE70" s="640"/>
      <c r="AF70" s="640"/>
      <c r="AG70" s="640">
        <v>0.8125</v>
      </c>
      <c r="AH70" s="640">
        <v>0.95833333333333337</v>
      </c>
      <c r="AI70" s="212" t="s">
        <v>1534</v>
      </c>
      <c r="AJ70" s="635"/>
      <c r="AK70" s="635"/>
      <c r="AL70" s="341"/>
      <c r="AM70" s="641"/>
      <c r="AN70" s="43"/>
      <c r="AO70" s="212" t="s">
        <v>1566</v>
      </c>
      <c r="AP70" s="212"/>
      <c r="AQ70" s="212"/>
      <c r="AR70" s="212"/>
      <c r="AS70" s="212"/>
      <c r="AT70" s="223" t="str">
        <f t="shared" si="0"/>
        <v/>
      </c>
      <c r="AU70" s="223">
        <f t="shared" si="1"/>
        <v>0.14583333333333337</v>
      </c>
    </row>
    <row r="71" spans="1:47" ht="14.25">
      <c r="B71" s="29">
        <v>2026</v>
      </c>
      <c r="C71" s="29">
        <v>4</v>
      </c>
      <c r="D71" s="29">
        <v>1</v>
      </c>
      <c r="E71" s="227" t="s">
        <v>468</v>
      </c>
      <c r="F71" s="29"/>
      <c r="G71" s="31"/>
      <c r="H71" s="32" t="s">
        <v>441</v>
      </c>
      <c r="I71" s="327" t="s">
        <v>1446</v>
      </c>
      <c r="J71" s="635" t="s">
        <v>442</v>
      </c>
      <c r="K71" s="212"/>
      <c r="L71" s="639"/>
      <c r="M71" s="170"/>
      <c r="N71" s="651"/>
      <c r="O71" s="212"/>
      <c r="P71" s="716">
        <v>31</v>
      </c>
      <c r="Q71" s="327" t="s">
        <v>566</v>
      </c>
      <c r="R71" s="636">
        <v>1205</v>
      </c>
      <c r="S71" s="636"/>
      <c r="T71" s="667" t="s">
        <v>1445</v>
      </c>
      <c r="U71" s="636">
        <v>200</v>
      </c>
      <c r="V71" s="636">
        <v>1205</v>
      </c>
      <c r="W71" s="636"/>
      <c r="X71" s="212">
        <v>1</v>
      </c>
      <c r="Y71" s="636">
        <v>200</v>
      </c>
      <c r="Z71" s="212">
        <v>1</v>
      </c>
      <c r="AA71" s="637">
        <v>200</v>
      </c>
      <c r="AB71" s="637"/>
      <c r="AC71" s="708" t="s">
        <v>1449</v>
      </c>
      <c r="AD71" s="709" t="s">
        <v>1537</v>
      </c>
      <c r="AE71" s="640"/>
      <c r="AF71" s="640"/>
      <c r="AG71" s="640"/>
      <c r="AH71" s="640"/>
      <c r="AI71" s="212"/>
      <c r="AJ71" s="635"/>
      <c r="AK71" s="635"/>
      <c r="AL71" s="341"/>
      <c r="AM71" s="641"/>
      <c r="AN71" s="43"/>
      <c r="AO71" s="212"/>
      <c r="AP71" s="212"/>
      <c r="AQ71" s="212"/>
      <c r="AR71" s="212"/>
      <c r="AS71" s="212"/>
      <c r="AT71" s="223" t="str">
        <f t="shared" si="0"/>
        <v/>
      </c>
      <c r="AU71" s="223" t="str">
        <f t="shared" si="1"/>
        <v/>
      </c>
    </row>
    <row r="72" spans="1:47" ht="14.25">
      <c r="A72" s="167">
        <v>1</v>
      </c>
      <c r="B72" s="29">
        <v>2026</v>
      </c>
      <c r="C72" s="29">
        <v>4</v>
      </c>
      <c r="D72" s="29">
        <v>1</v>
      </c>
      <c r="E72" s="227" t="s">
        <v>468</v>
      </c>
      <c r="F72" s="29">
        <v>16</v>
      </c>
      <c r="G72" s="31" t="s">
        <v>459</v>
      </c>
      <c r="H72" s="43" t="s">
        <v>441</v>
      </c>
      <c r="I72" s="327" t="s">
        <v>1514</v>
      </c>
      <c r="J72" s="635" t="s">
        <v>442</v>
      </c>
      <c r="K72" s="212">
        <v>3884007</v>
      </c>
      <c r="L72" s="639">
        <v>1</v>
      </c>
      <c r="M72" s="170">
        <v>4</v>
      </c>
      <c r="N72" s="651" t="s">
        <v>454</v>
      </c>
      <c r="O72" s="212" t="s">
        <v>1536</v>
      </c>
      <c r="P72" s="212">
        <v>100</v>
      </c>
      <c r="Q72" s="327" t="s">
        <v>265</v>
      </c>
      <c r="R72" s="636">
        <v>1205</v>
      </c>
      <c r="S72" s="636">
        <v>1207</v>
      </c>
      <c r="T72" s="667">
        <v>2365</v>
      </c>
      <c r="U72" s="667">
        <v>2365</v>
      </c>
      <c r="V72" s="636">
        <v>1205</v>
      </c>
      <c r="W72" s="636">
        <v>1207</v>
      </c>
      <c r="X72" s="212">
        <v>1</v>
      </c>
      <c r="Y72" s="636">
        <v>2500</v>
      </c>
      <c r="Z72" s="212">
        <v>1</v>
      </c>
      <c r="AA72" s="637">
        <v>2500</v>
      </c>
      <c r="AB72" s="637">
        <v>2370</v>
      </c>
      <c r="AC72" s="638" t="s">
        <v>1562</v>
      </c>
      <c r="AD72" s="639"/>
      <c r="AE72" s="640">
        <v>0.95833333333333337</v>
      </c>
      <c r="AF72" s="640">
        <v>0.97916666666666663</v>
      </c>
      <c r="AG72" s="640">
        <v>0.97916666666666663</v>
      </c>
      <c r="AH72" s="640">
        <v>0.98611111111111116</v>
      </c>
      <c r="AI72" s="212" t="s">
        <v>533</v>
      </c>
      <c r="AJ72" s="635"/>
      <c r="AK72" s="635" t="s">
        <v>827</v>
      </c>
      <c r="AL72" s="713" t="s">
        <v>18</v>
      </c>
      <c r="AM72" s="641" t="s">
        <v>460</v>
      </c>
      <c r="AN72" s="43">
        <v>1</v>
      </c>
      <c r="AO72" s="212"/>
      <c r="AP72" s="212" t="s">
        <v>383</v>
      </c>
      <c r="AQ72" s="212" t="s">
        <v>1567</v>
      </c>
      <c r="AR72" s="212"/>
      <c r="AS72" s="212"/>
      <c r="AT72" s="223">
        <f t="shared" si="0"/>
        <v>2.0833333333333259E-2</v>
      </c>
      <c r="AU72" s="223">
        <f t="shared" si="1"/>
        <v>6.9444444444445308E-3</v>
      </c>
    </row>
    <row r="73" spans="1:47" ht="14.25">
      <c r="B73" s="29">
        <v>2026</v>
      </c>
      <c r="C73" s="29">
        <v>4</v>
      </c>
      <c r="D73" s="29">
        <v>1</v>
      </c>
      <c r="E73" s="227" t="s">
        <v>468</v>
      </c>
      <c r="F73" s="29">
        <v>16</v>
      </c>
      <c r="G73" s="31" t="s">
        <v>459</v>
      </c>
      <c r="H73" s="32" t="s">
        <v>441</v>
      </c>
      <c r="I73" s="327" t="s">
        <v>1514</v>
      </c>
      <c r="J73" s="635" t="s">
        <v>442</v>
      </c>
      <c r="K73" s="212">
        <v>3884007</v>
      </c>
      <c r="L73" s="639">
        <v>2</v>
      </c>
      <c r="M73" s="170">
        <v>4</v>
      </c>
      <c r="N73" s="651" t="s">
        <v>454</v>
      </c>
      <c r="O73" s="212" t="s">
        <v>1536</v>
      </c>
      <c r="P73" s="212">
        <v>100</v>
      </c>
      <c r="Q73" s="327" t="s">
        <v>265</v>
      </c>
      <c r="R73" s="636">
        <v>1205</v>
      </c>
      <c r="S73" s="636">
        <v>1207</v>
      </c>
      <c r="T73" s="667">
        <v>2380</v>
      </c>
      <c r="U73" s="667">
        <v>2380</v>
      </c>
      <c r="V73" s="636">
        <v>1205</v>
      </c>
      <c r="W73" s="636">
        <v>1207</v>
      </c>
      <c r="X73" s="212">
        <v>1</v>
      </c>
      <c r="Y73" s="636">
        <v>2500</v>
      </c>
      <c r="Z73" s="212">
        <v>1</v>
      </c>
      <c r="AA73" s="637">
        <v>2500</v>
      </c>
      <c r="AB73" s="637">
        <v>2390</v>
      </c>
      <c r="AC73" s="638" t="s">
        <v>1563</v>
      </c>
      <c r="AD73" s="639">
        <v>60401416160</v>
      </c>
      <c r="AE73" s="640">
        <v>0.98611111111111116</v>
      </c>
      <c r="AF73" s="640">
        <v>6.9444444444444441E-3</v>
      </c>
      <c r="AG73" s="640">
        <v>6.9444444444444441E-3</v>
      </c>
      <c r="AH73" s="640">
        <v>1.3888888888888888E-2</v>
      </c>
      <c r="AI73" s="212" t="s">
        <v>533</v>
      </c>
      <c r="AJ73" s="635"/>
      <c r="AK73" s="635" t="s">
        <v>827</v>
      </c>
      <c r="AL73" s="713" t="s">
        <v>18</v>
      </c>
      <c r="AM73" s="641" t="s">
        <v>460</v>
      </c>
      <c r="AN73" s="43">
        <v>1</v>
      </c>
      <c r="AO73" s="212"/>
      <c r="AP73" s="212" t="s">
        <v>383</v>
      </c>
      <c r="AQ73" s="212"/>
      <c r="AR73" s="212"/>
      <c r="AS73" s="212"/>
      <c r="AT73" s="223">
        <f t="shared" si="0"/>
        <v>2.0833333333333284E-2</v>
      </c>
      <c r="AU73" s="223">
        <f t="shared" si="1"/>
        <v>6.9444444444444441E-3</v>
      </c>
    </row>
    <row r="74" spans="1:47" ht="14.25">
      <c r="B74" s="29">
        <v>2026</v>
      </c>
      <c r="C74" s="29">
        <v>4</v>
      </c>
      <c r="D74" s="29">
        <v>1</v>
      </c>
      <c r="E74" s="227" t="s">
        <v>468</v>
      </c>
      <c r="F74" s="29"/>
      <c r="G74" s="31"/>
      <c r="H74" s="32" t="s">
        <v>441</v>
      </c>
      <c r="I74" s="327" t="s">
        <v>565</v>
      </c>
      <c r="J74" s="635" t="s">
        <v>442</v>
      </c>
      <c r="K74" s="212"/>
      <c r="L74" s="639"/>
      <c r="M74" s="170"/>
      <c r="N74" s="651"/>
      <c r="O74" s="212"/>
      <c r="P74" s="716">
        <v>31</v>
      </c>
      <c r="Q74" s="327" t="s">
        <v>566</v>
      </c>
      <c r="R74" s="636">
        <v>1205</v>
      </c>
      <c r="S74" s="636"/>
      <c r="T74" s="667" t="s">
        <v>1445</v>
      </c>
      <c r="U74" s="710">
        <v>350</v>
      </c>
      <c r="V74" s="636">
        <v>1205</v>
      </c>
      <c r="W74" s="636"/>
      <c r="X74" s="212">
        <v>1</v>
      </c>
      <c r="Y74" s="636"/>
      <c r="Z74" s="212">
        <v>1</v>
      </c>
      <c r="AA74" s="710">
        <v>350</v>
      </c>
      <c r="AB74" s="637">
        <v>5550</v>
      </c>
      <c r="AC74" s="638" t="s">
        <v>1564</v>
      </c>
      <c r="AD74" s="639">
        <v>60401416160</v>
      </c>
      <c r="AE74" s="640">
        <v>1.3888888888888888E-2</v>
      </c>
      <c r="AF74" s="640">
        <v>1.7361111111111112E-2</v>
      </c>
      <c r="AG74" s="640"/>
      <c r="AH74" s="640"/>
      <c r="AI74" s="212"/>
      <c r="AJ74" s="635"/>
      <c r="AK74" s="635" t="s">
        <v>827</v>
      </c>
      <c r="AL74" s="713" t="s">
        <v>18</v>
      </c>
      <c r="AM74" s="641" t="s">
        <v>460</v>
      </c>
      <c r="AN74" s="43">
        <v>1</v>
      </c>
      <c r="AO74" s="212"/>
      <c r="AP74" s="212"/>
      <c r="AQ74" s="212"/>
      <c r="AR74" s="212"/>
      <c r="AS74" s="212"/>
      <c r="AT74" s="223">
        <f t="shared" si="0"/>
        <v>3.4722222222222238E-3</v>
      </c>
      <c r="AU74" s="223" t="str">
        <f t="shared" si="1"/>
        <v/>
      </c>
    </row>
    <row r="75" spans="1:47" ht="14.25">
      <c r="B75" s="29">
        <v>2026</v>
      </c>
      <c r="C75" s="29">
        <v>4</v>
      </c>
      <c r="D75" s="29">
        <v>1</v>
      </c>
      <c r="E75" s="227" t="s">
        <v>468</v>
      </c>
      <c r="F75" s="29"/>
      <c r="G75" s="31"/>
      <c r="H75" s="43" t="s">
        <v>441</v>
      </c>
      <c r="I75" s="327"/>
      <c r="J75" s="635"/>
      <c r="K75" s="212"/>
      <c r="L75" s="639"/>
      <c r="M75" s="170"/>
      <c r="N75" s="651"/>
      <c r="O75" s="212"/>
      <c r="P75" s="212"/>
      <c r="Q75" s="327"/>
      <c r="R75" s="636"/>
      <c r="S75" s="636"/>
      <c r="T75" s="667"/>
      <c r="U75" s="636"/>
      <c r="V75" s="636"/>
      <c r="W75" s="636"/>
      <c r="X75" s="212"/>
      <c r="Y75" s="636"/>
      <c r="Z75" s="212"/>
      <c r="AA75" s="637"/>
      <c r="AB75" s="637"/>
      <c r="AC75" s="638"/>
      <c r="AD75" s="639"/>
      <c r="AE75" s="640"/>
      <c r="AF75" s="640"/>
      <c r="AG75" s="640">
        <v>1.7361111111111112E-2</v>
      </c>
      <c r="AH75" s="640">
        <v>3.8194444444444448E-2</v>
      </c>
      <c r="AI75" s="212" t="s">
        <v>533</v>
      </c>
      <c r="AJ75" s="635"/>
      <c r="AK75" s="635"/>
      <c r="AL75" s="341"/>
      <c r="AM75" s="641"/>
      <c r="AN75" s="43"/>
      <c r="AO75" s="212"/>
      <c r="AP75" s="212"/>
      <c r="AQ75" s="212"/>
      <c r="AR75" s="212"/>
      <c r="AS75" s="212"/>
      <c r="AT75" s="223" t="str">
        <f t="shared" si="0"/>
        <v/>
      </c>
      <c r="AU75" s="223">
        <f t="shared" si="1"/>
        <v>2.0833333333333336E-2</v>
      </c>
    </row>
    <row r="76" spans="1:47" ht="14.25">
      <c r="B76" s="29">
        <v>2026</v>
      </c>
      <c r="C76" s="29">
        <v>4</v>
      </c>
      <c r="D76" s="29">
        <v>1</v>
      </c>
      <c r="E76" s="227" t="s">
        <v>468</v>
      </c>
      <c r="F76" s="29"/>
      <c r="G76" s="31"/>
      <c r="H76" s="32" t="s">
        <v>441</v>
      </c>
      <c r="I76" s="327" t="s">
        <v>1446</v>
      </c>
      <c r="J76" s="635" t="s">
        <v>442</v>
      </c>
      <c r="K76" s="212"/>
      <c r="L76" s="639"/>
      <c r="M76" s="170"/>
      <c r="N76" s="651"/>
      <c r="O76" s="212"/>
      <c r="P76" s="716">
        <v>31</v>
      </c>
      <c r="Q76" s="327" t="s">
        <v>566</v>
      </c>
      <c r="R76" s="636">
        <v>1205</v>
      </c>
      <c r="S76" s="636"/>
      <c r="T76" s="667" t="s">
        <v>1445</v>
      </c>
      <c r="U76" s="636">
        <v>200</v>
      </c>
      <c r="V76" s="636">
        <v>1205</v>
      </c>
      <c r="W76" s="636"/>
      <c r="X76" s="212">
        <v>1</v>
      </c>
      <c r="Y76" s="636">
        <v>200</v>
      </c>
      <c r="Z76" s="212">
        <v>1</v>
      </c>
      <c r="AA76" s="637">
        <v>200</v>
      </c>
      <c r="AB76" s="637"/>
      <c r="AC76" s="708" t="s">
        <v>1449</v>
      </c>
      <c r="AD76" s="709" t="s">
        <v>1537</v>
      </c>
      <c r="AE76" s="640"/>
      <c r="AF76" s="640"/>
      <c r="AG76" s="640"/>
      <c r="AH76" s="640"/>
      <c r="AI76" s="212"/>
      <c r="AJ76" s="635"/>
      <c r="AK76" s="635"/>
      <c r="AL76" s="341"/>
      <c r="AM76" s="641"/>
      <c r="AN76" s="43"/>
      <c r="AO76" s="212"/>
      <c r="AP76" s="212"/>
      <c r="AQ76" s="212"/>
      <c r="AR76" s="212"/>
      <c r="AS76" s="212"/>
      <c r="AT76" s="223" t="str">
        <f t="shared" si="0"/>
        <v/>
      </c>
      <c r="AU76" s="223" t="str">
        <f t="shared" si="1"/>
        <v/>
      </c>
    </row>
    <row r="77" spans="1:47" ht="14.25">
      <c r="A77" s="167">
        <v>1</v>
      </c>
      <c r="B77" s="29">
        <v>2026</v>
      </c>
      <c r="C77" s="29">
        <v>4</v>
      </c>
      <c r="D77" s="29">
        <v>1</v>
      </c>
      <c r="E77" s="227" t="s">
        <v>468</v>
      </c>
      <c r="F77" s="29">
        <v>17</v>
      </c>
      <c r="G77" s="31" t="s">
        <v>459</v>
      </c>
      <c r="H77" s="32" t="s">
        <v>441</v>
      </c>
      <c r="I77" s="327" t="s">
        <v>1514</v>
      </c>
      <c r="J77" s="635" t="s">
        <v>442</v>
      </c>
      <c r="K77" s="212">
        <v>3884007</v>
      </c>
      <c r="L77" s="639">
        <v>3</v>
      </c>
      <c r="M77" s="170">
        <v>4</v>
      </c>
      <c r="N77" s="651" t="s">
        <v>454</v>
      </c>
      <c r="O77" s="212" t="s">
        <v>1536</v>
      </c>
      <c r="P77" s="212">
        <v>100</v>
      </c>
      <c r="Q77" s="327" t="s">
        <v>265</v>
      </c>
      <c r="R77" s="636">
        <v>1205</v>
      </c>
      <c r="S77" s="636">
        <v>1207</v>
      </c>
      <c r="T77" s="667">
        <v>2350</v>
      </c>
      <c r="U77" s="636">
        <v>2350</v>
      </c>
      <c r="V77" s="636">
        <v>1205</v>
      </c>
      <c r="W77" s="636">
        <v>1207</v>
      </c>
      <c r="X77" s="212">
        <v>1</v>
      </c>
      <c r="Y77" s="636">
        <v>2500</v>
      </c>
      <c r="Z77" s="212">
        <v>1</v>
      </c>
      <c r="AA77" s="637">
        <v>2500</v>
      </c>
      <c r="AB77" s="637">
        <v>2350</v>
      </c>
      <c r="AC77" s="638" t="s">
        <v>1570</v>
      </c>
      <c r="AD77" s="639"/>
      <c r="AE77" s="640">
        <v>3.8194444444444448E-2</v>
      </c>
      <c r="AF77" s="640">
        <v>5.9027777777777776E-2</v>
      </c>
      <c r="AG77" s="640">
        <v>5.9027777777777776E-2</v>
      </c>
      <c r="AH77" s="640">
        <v>0.1076388888888889</v>
      </c>
      <c r="AI77" s="212" t="s">
        <v>533</v>
      </c>
      <c r="AJ77" s="635"/>
      <c r="AK77" s="635" t="s">
        <v>827</v>
      </c>
      <c r="AL77" s="713" t="s">
        <v>18</v>
      </c>
      <c r="AM77" s="641" t="s">
        <v>460</v>
      </c>
      <c r="AN77" s="43">
        <v>1</v>
      </c>
      <c r="AO77" s="212"/>
      <c r="AP77" s="212" t="s">
        <v>383</v>
      </c>
      <c r="AQ77" s="212"/>
      <c r="AR77" s="212"/>
      <c r="AS77" s="212"/>
      <c r="AT77" s="223">
        <f t="shared" si="0"/>
        <v>2.0833333333333329E-2</v>
      </c>
      <c r="AU77" s="223">
        <f t="shared" si="1"/>
        <v>4.8611111111111119E-2</v>
      </c>
    </row>
    <row r="78" spans="1:47" ht="14.25">
      <c r="B78" s="29">
        <v>2026</v>
      </c>
      <c r="C78" s="29">
        <v>4</v>
      </c>
      <c r="D78" s="29">
        <v>1</v>
      </c>
      <c r="E78" s="227" t="s">
        <v>468</v>
      </c>
      <c r="F78" s="29">
        <v>17</v>
      </c>
      <c r="G78" s="31" t="s">
        <v>459</v>
      </c>
      <c r="H78" s="43" t="s">
        <v>441</v>
      </c>
      <c r="I78" s="327" t="s">
        <v>1514</v>
      </c>
      <c r="J78" s="635" t="s">
        <v>442</v>
      </c>
      <c r="K78" s="212">
        <v>3884007</v>
      </c>
      <c r="L78" s="639">
        <v>4</v>
      </c>
      <c r="M78" s="170">
        <v>4</v>
      </c>
      <c r="N78" s="651" t="s">
        <v>454</v>
      </c>
      <c r="O78" s="212" t="s">
        <v>1536</v>
      </c>
      <c r="P78" s="212">
        <v>100</v>
      </c>
      <c r="Q78" s="327" t="s">
        <v>265</v>
      </c>
      <c r="R78" s="636">
        <v>1205</v>
      </c>
      <c r="S78" s="636">
        <v>1207</v>
      </c>
      <c r="T78" s="667">
        <v>2360</v>
      </c>
      <c r="U78" s="636">
        <v>2360</v>
      </c>
      <c r="V78" s="636">
        <v>1205</v>
      </c>
      <c r="W78" s="636">
        <v>1207</v>
      </c>
      <c r="X78" s="212">
        <v>1</v>
      </c>
      <c r="Y78" s="636">
        <v>2500</v>
      </c>
      <c r="Z78" s="212">
        <v>1</v>
      </c>
      <c r="AA78" s="637">
        <v>2500</v>
      </c>
      <c r="AB78" s="637">
        <v>2370</v>
      </c>
      <c r="AC78" s="638" t="s">
        <v>1571</v>
      </c>
      <c r="AD78" s="639">
        <v>60401416170</v>
      </c>
      <c r="AE78" s="640">
        <v>0.1076388888888889</v>
      </c>
      <c r="AF78" s="640">
        <v>0.12847222222222221</v>
      </c>
      <c r="AG78" s="640">
        <v>0.12847222222222221</v>
      </c>
      <c r="AH78" s="640">
        <v>0.13541666666666666</v>
      </c>
      <c r="AI78" s="212" t="s">
        <v>533</v>
      </c>
      <c r="AJ78" s="635"/>
      <c r="AK78" s="635" t="s">
        <v>827</v>
      </c>
      <c r="AL78" s="713" t="s">
        <v>18</v>
      </c>
      <c r="AM78" s="641" t="s">
        <v>460</v>
      </c>
      <c r="AN78" s="43">
        <v>1</v>
      </c>
      <c r="AO78" s="212"/>
      <c r="AP78" s="212" t="s">
        <v>383</v>
      </c>
      <c r="AQ78" s="212"/>
      <c r="AR78" s="212"/>
      <c r="AS78" s="212"/>
      <c r="AT78" s="223">
        <f t="shared" si="0"/>
        <v>2.0833333333333315E-2</v>
      </c>
      <c r="AU78" s="223">
        <f t="shared" si="1"/>
        <v>6.9444444444444475E-3</v>
      </c>
    </row>
    <row r="79" spans="1:47" ht="14.25">
      <c r="B79" s="29">
        <v>2026</v>
      </c>
      <c r="C79" s="29">
        <v>4</v>
      </c>
      <c r="D79" s="29">
        <v>1</v>
      </c>
      <c r="E79" s="227" t="s">
        <v>468</v>
      </c>
      <c r="F79" s="29"/>
      <c r="G79" s="31"/>
      <c r="H79" s="32" t="s">
        <v>441</v>
      </c>
      <c r="I79" s="327" t="s">
        <v>565</v>
      </c>
      <c r="J79" s="635" t="s">
        <v>442</v>
      </c>
      <c r="K79" s="212"/>
      <c r="L79" s="639"/>
      <c r="M79" s="170"/>
      <c r="N79" s="651"/>
      <c r="O79" s="212"/>
      <c r="P79" s="716">
        <v>31</v>
      </c>
      <c r="Q79" s="327" t="s">
        <v>566</v>
      </c>
      <c r="R79" s="636">
        <v>1205</v>
      </c>
      <c r="S79" s="636"/>
      <c r="T79" s="667" t="s">
        <v>1445</v>
      </c>
      <c r="U79" s="710">
        <v>350</v>
      </c>
      <c r="V79" s="636">
        <v>1205</v>
      </c>
      <c r="W79" s="636"/>
      <c r="X79" s="212">
        <v>1</v>
      </c>
      <c r="Y79" s="636"/>
      <c r="Z79" s="212">
        <v>1</v>
      </c>
      <c r="AA79" s="710">
        <v>350</v>
      </c>
      <c r="AB79" s="637">
        <v>5550</v>
      </c>
      <c r="AC79" s="638" t="s">
        <v>1564</v>
      </c>
      <c r="AD79" s="639">
        <v>60401416170</v>
      </c>
      <c r="AE79" s="640">
        <v>0.13541666666666666</v>
      </c>
      <c r="AF79" s="640">
        <v>0.1388888888888889</v>
      </c>
      <c r="AG79" s="640"/>
      <c r="AH79" s="640"/>
      <c r="AI79" s="212"/>
      <c r="AJ79" s="635"/>
      <c r="AK79" s="635" t="s">
        <v>827</v>
      </c>
      <c r="AL79" s="713" t="s">
        <v>18</v>
      </c>
      <c r="AM79" s="641" t="s">
        <v>460</v>
      </c>
      <c r="AN79" s="43">
        <v>1</v>
      </c>
      <c r="AO79" s="212"/>
      <c r="AP79" s="212"/>
      <c r="AQ79" s="212"/>
      <c r="AR79" s="212"/>
      <c r="AS79" s="212"/>
      <c r="AT79" s="223">
        <f t="shared" si="0"/>
        <v>3.4722222222222376E-3</v>
      </c>
      <c r="AU79" s="223" t="str">
        <f t="shared" si="1"/>
        <v/>
      </c>
    </row>
    <row r="80" spans="1:47" ht="14.25">
      <c r="B80" s="29">
        <v>2026</v>
      </c>
      <c r="C80" s="29">
        <v>4</v>
      </c>
      <c r="D80" s="29">
        <v>1</v>
      </c>
      <c r="E80" s="227" t="s">
        <v>468</v>
      </c>
      <c r="F80" s="29"/>
      <c r="G80" s="31"/>
      <c r="H80" s="32" t="s">
        <v>441</v>
      </c>
      <c r="I80" s="327"/>
      <c r="J80" s="635"/>
      <c r="K80" s="212"/>
      <c r="L80" s="639"/>
      <c r="M80" s="170"/>
      <c r="N80" s="651"/>
      <c r="O80" s="212"/>
      <c r="P80" s="212"/>
      <c r="Q80" s="327"/>
      <c r="R80" s="636"/>
      <c r="S80" s="636"/>
      <c r="T80" s="667"/>
      <c r="U80" s="636"/>
      <c r="V80" s="636"/>
      <c r="W80" s="636"/>
      <c r="X80" s="212"/>
      <c r="Y80" s="636"/>
      <c r="Z80" s="212"/>
      <c r="AA80" s="637"/>
      <c r="AB80" s="637"/>
      <c r="AC80" s="638"/>
      <c r="AD80" s="639"/>
      <c r="AE80" s="640"/>
      <c r="AF80" s="640"/>
      <c r="AG80" s="640">
        <v>0.1388888888888889</v>
      </c>
      <c r="AH80" s="640">
        <v>0.15972222222222221</v>
      </c>
      <c r="AI80" s="212" t="s">
        <v>533</v>
      </c>
      <c r="AJ80" s="635"/>
      <c r="AK80" s="635"/>
      <c r="AL80" s="341"/>
      <c r="AM80" s="641"/>
      <c r="AN80" s="43"/>
      <c r="AO80" s="212"/>
      <c r="AP80" s="212"/>
      <c r="AQ80" s="212"/>
      <c r="AR80" s="212"/>
      <c r="AS80" s="212"/>
      <c r="AT80" s="223" t="str">
        <f t="shared" si="0"/>
        <v/>
      </c>
      <c r="AU80" s="223">
        <f t="shared" si="1"/>
        <v>2.0833333333333315E-2</v>
      </c>
    </row>
    <row r="81" spans="1:47" ht="14.25">
      <c r="B81" s="29">
        <v>2026</v>
      </c>
      <c r="C81" s="29">
        <v>4</v>
      </c>
      <c r="D81" s="29">
        <v>1</v>
      </c>
      <c r="E81" s="227" t="s">
        <v>468</v>
      </c>
      <c r="F81" s="29"/>
      <c r="G81" s="31"/>
      <c r="H81" s="43" t="s">
        <v>441</v>
      </c>
      <c r="I81" s="327" t="s">
        <v>1446</v>
      </c>
      <c r="J81" s="635" t="s">
        <v>442</v>
      </c>
      <c r="K81" s="212"/>
      <c r="L81" s="639"/>
      <c r="M81" s="170"/>
      <c r="N81" s="651"/>
      <c r="O81" s="212"/>
      <c r="P81" s="212">
        <v>12</v>
      </c>
      <c r="Q81" s="327" t="s">
        <v>566</v>
      </c>
      <c r="R81" s="636">
        <v>1200</v>
      </c>
      <c r="S81" s="636"/>
      <c r="T81" s="667" t="s">
        <v>1445</v>
      </c>
      <c r="U81" s="636">
        <v>200</v>
      </c>
      <c r="V81" s="636">
        <v>1200</v>
      </c>
      <c r="W81" s="636"/>
      <c r="X81" s="212">
        <v>1</v>
      </c>
      <c r="Y81" s="636">
        <v>200</v>
      </c>
      <c r="Z81" s="212">
        <v>1</v>
      </c>
      <c r="AA81" s="637">
        <v>200</v>
      </c>
      <c r="AB81" s="637"/>
      <c r="AC81" s="708" t="s">
        <v>1449</v>
      </c>
      <c r="AD81" s="709" t="s">
        <v>1537</v>
      </c>
      <c r="AE81" s="640"/>
      <c r="AF81" s="640"/>
      <c r="AG81" s="640"/>
      <c r="AH81" s="640"/>
      <c r="AI81" s="212"/>
      <c r="AJ81" s="635"/>
      <c r="AK81" s="635"/>
      <c r="AL81" s="341"/>
      <c r="AM81" s="641"/>
      <c r="AN81" s="43"/>
      <c r="AO81" s="212"/>
      <c r="AP81" s="212"/>
      <c r="AQ81" s="212"/>
      <c r="AR81" s="212"/>
      <c r="AS81" s="212"/>
      <c r="AT81" s="223" t="str">
        <f t="shared" si="0"/>
        <v/>
      </c>
      <c r="AU81" s="223" t="str">
        <f t="shared" si="1"/>
        <v/>
      </c>
    </row>
    <row r="82" spans="1:47" ht="14.25">
      <c r="A82" s="167">
        <v>1</v>
      </c>
      <c r="B82" s="29">
        <v>2026</v>
      </c>
      <c r="C82" s="29">
        <v>4</v>
      </c>
      <c r="D82" s="29">
        <v>1</v>
      </c>
      <c r="E82" s="227" t="s">
        <v>468</v>
      </c>
      <c r="F82" s="29">
        <v>18</v>
      </c>
      <c r="G82" s="31" t="s">
        <v>459</v>
      </c>
      <c r="H82" s="32" t="s">
        <v>441</v>
      </c>
      <c r="I82" s="327" t="s">
        <v>1514</v>
      </c>
      <c r="J82" s="635" t="s">
        <v>442</v>
      </c>
      <c r="K82" s="212">
        <v>3884006</v>
      </c>
      <c r="L82" s="639">
        <v>1</v>
      </c>
      <c r="M82" s="170">
        <v>6</v>
      </c>
      <c r="N82" s="651" t="s">
        <v>454</v>
      </c>
      <c r="O82" s="212" t="s">
        <v>1538</v>
      </c>
      <c r="P82" s="212">
        <v>50</v>
      </c>
      <c r="Q82" s="327" t="s">
        <v>265</v>
      </c>
      <c r="R82" s="636">
        <v>1200</v>
      </c>
      <c r="S82" s="636">
        <v>1202</v>
      </c>
      <c r="T82" s="667">
        <v>6000</v>
      </c>
      <c r="U82" s="636">
        <v>6000</v>
      </c>
      <c r="V82" s="636">
        <v>1200</v>
      </c>
      <c r="W82" s="636">
        <v>1202</v>
      </c>
      <c r="X82" s="212">
        <v>1</v>
      </c>
      <c r="Y82" s="636">
        <v>6000</v>
      </c>
      <c r="Z82" s="212">
        <v>1</v>
      </c>
      <c r="AA82" s="637">
        <v>6000</v>
      </c>
      <c r="AB82" s="637">
        <v>6000</v>
      </c>
      <c r="AC82" s="638" t="s">
        <v>1572</v>
      </c>
      <c r="AD82" s="639"/>
      <c r="AE82" s="640">
        <v>0.15972222222222221</v>
      </c>
      <c r="AF82" s="640">
        <v>0.1875</v>
      </c>
      <c r="AG82" s="640">
        <v>0.1875</v>
      </c>
      <c r="AH82" s="640">
        <v>0.19444444444444445</v>
      </c>
      <c r="AI82" s="212" t="s">
        <v>533</v>
      </c>
      <c r="AJ82" s="635"/>
      <c r="AK82" s="635" t="s">
        <v>827</v>
      </c>
      <c r="AL82" s="704" t="s">
        <v>7</v>
      </c>
      <c r="AM82" s="641" t="s">
        <v>460</v>
      </c>
      <c r="AN82" s="43">
        <v>1</v>
      </c>
      <c r="AO82" s="212"/>
      <c r="AP82" s="212" t="s">
        <v>383</v>
      </c>
      <c r="AQ82" s="212"/>
      <c r="AR82" s="212"/>
      <c r="AS82" s="212"/>
      <c r="AT82" s="223">
        <f t="shared" si="0"/>
        <v>2.777777777777779E-2</v>
      </c>
      <c r="AU82" s="223">
        <f t="shared" si="1"/>
        <v>6.9444444444444475E-3</v>
      </c>
    </row>
    <row r="83" spans="1:47" ht="14.25">
      <c r="B83" s="29">
        <v>2026</v>
      </c>
      <c r="C83" s="29">
        <v>4</v>
      </c>
      <c r="D83" s="29">
        <v>1</v>
      </c>
      <c r="E83" s="227" t="s">
        <v>468</v>
      </c>
      <c r="F83" s="29">
        <v>18</v>
      </c>
      <c r="G83" s="31" t="s">
        <v>459</v>
      </c>
      <c r="H83" s="32" t="s">
        <v>441</v>
      </c>
      <c r="I83" s="327" t="s">
        <v>1514</v>
      </c>
      <c r="J83" s="635" t="s">
        <v>442</v>
      </c>
      <c r="K83" s="212">
        <v>3884006</v>
      </c>
      <c r="L83" s="639">
        <v>2</v>
      </c>
      <c r="M83" s="170">
        <v>6</v>
      </c>
      <c r="N83" s="651" t="s">
        <v>454</v>
      </c>
      <c r="O83" s="212" t="s">
        <v>1538</v>
      </c>
      <c r="P83" s="212">
        <v>50</v>
      </c>
      <c r="Q83" s="327" t="s">
        <v>265</v>
      </c>
      <c r="R83" s="636">
        <v>1200</v>
      </c>
      <c r="S83" s="717">
        <v>1200</v>
      </c>
      <c r="T83" s="667">
        <v>6100</v>
      </c>
      <c r="U83" s="636">
        <v>6100</v>
      </c>
      <c r="V83" s="636">
        <v>1200</v>
      </c>
      <c r="W83" s="636">
        <v>1200</v>
      </c>
      <c r="X83" s="212">
        <v>1</v>
      </c>
      <c r="Y83" s="636">
        <v>6000</v>
      </c>
      <c r="Z83" s="212">
        <v>1</v>
      </c>
      <c r="AA83" s="637">
        <v>6000</v>
      </c>
      <c r="AB83" s="637">
        <v>6100</v>
      </c>
      <c r="AC83" s="638" t="s">
        <v>1573</v>
      </c>
      <c r="AD83" s="639">
        <v>60401416180</v>
      </c>
      <c r="AE83" s="640">
        <v>0.19444444444444445</v>
      </c>
      <c r="AF83" s="640">
        <v>0.22222222222222221</v>
      </c>
      <c r="AG83" s="640">
        <v>0.22222222222222221</v>
      </c>
      <c r="AH83" s="640">
        <v>0.22916666666666666</v>
      </c>
      <c r="AI83" s="212" t="s">
        <v>533</v>
      </c>
      <c r="AJ83" s="635"/>
      <c r="AK83" s="635" t="s">
        <v>827</v>
      </c>
      <c r="AL83" s="704" t="s">
        <v>7</v>
      </c>
      <c r="AM83" s="641" t="s">
        <v>460</v>
      </c>
      <c r="AN83" s="43">
        <v>1</v>
      </c>
      <c r="AO83" s="212"/>
      <c r="AP83" s="212" t="s">
        <v>383</v>
      </c>
      <c r="AQ83" s="212"/>
      <c r="AR83" s="212"/>
      <c r="AS83" s="212"/>
      <c r="AT83" s="223">
        <f t="shared" si="0"/>
        <v>2.7777777777777762E-2</v>
      </c>
      <c r="AU83" s="223">
        <f t="shared" si="1"/>
        <v>6.9444444444444475E-3</v>
      </c>
    </row>
    <row r="84" spans="1:47" ht="14.25">
      <c r="B84" s="29">
        <v>2026</v>
      </c>
      <c r="C84" s="29">
        <v>4</v>
      </c>
      <c r="D84" s="29">
        <v>1</v>
      </c>
      <c r="E84" s="227" t="s">
        <v>468</v>
      </c>
      <c r="F84" s="29"/>
      <c r="G84" s="31"/>
      <c r="H84" s="43" t="s">
        <v>441</v>
      </c>
      <c r="I84" s="327" t="s">
        <v>565</v>
      </c>
      <c r="J84" s="635" t="s">
        <v>442</v>
      </c>
      <c r="K84" s="212"/>
      <c r="L84" s="639"/>
      <c r="M84" s="170"/>
      <c r="N84" s="651"/>
      <c r="O84" s="212"/>
      <c r="P84" s="716">
        <v>31</v>
      </c>
      <c r="Q84" s="327" t="s">
        <v>566</v>
      </c>
      <c r="R84" s="636">
        <v>1200</v>
      </c>
      <c r="S84" s="636"/>
      <c r="T84" s="667" t="s">
        <v>1445</v>
      </c>
      <c r="U84" s="710">
        <v>350</v>
      </c>
      <c r="V84" s="636">
        <v>1200</v>
      </c>
      <c r="W84" s="636"/>
      <c r="X84" s="212">
        <v>1</v>
      </c>
      <c r="Y84" s="636"/>
      <c r="Z84" s="212">
        <v>1</v>
      </c>
      <c r="AA84" s="711">
        <v>350</v>
      </c>
      <c r="AB84" s="637">
        <v>12550</v>
      </c>
      <c r="AC84" s="638" t="s">
        <v>1565</v>
      </c>
      <c r="AD84" s="639">
        <v>60401416180</v>
      </c>
      <c r="AE84" s="640">
        <v>0.22916666666666666</v>
      </c>
      <c r="AF84" s="640">
        <v>0.2326388888888889</v>
      </c>
      <c r="AG84" s="640"/>
      <c r="AH84" s="640"/>
      <c r="AI84" s="212"/>
      <c r="AJ84" s="635"/>
      <c r="AK84" s="635" t="s">
        <v>827</v>
      </c>
      <c r="AL84" s="704" t="s">
        <v>7</v>
      </c>
      <c r="AM84" s="641" t="s">
        <v>460</v>
      </c>
      <c r="AN84" s="43">
        <v>1</v>
      </c>
      <c r="AO84" s="212"/>
      <c r="AP84" s="212"/>
      <c r="AQ84" s="212"/>
      <c r="AR84" s="212"/>
      <c r="AS84" s="212"/>
      <c r="AT84" s="223">
        <f t="shared" si="0"/>
        <v>3.4722222222222376E-3</v>
      </c>
      <c r="AU84" s="223" t="str">
        <f t="shared" si="1"/>
        <v/>
      </c>
    </row>
    <row r="85" spans="1:47" ht="14.25">
      <c r="B85" s="29">
        <v>2026</v>
      </c>
      <c r="C85" s="29">
        <v>4</v>
      </c>
      <c r="D85" s="29">
        <v>1</v>
      </c>
      <c r="E85" s="227" t="s">
        <v>468</v>
      </c>
      <c r="F85" s="29"/>
      <c r="G85" s="31"/>
      <c r="H85" s="32" t="s">
        <v>441</v>
      </c>
      <c r="I85" s="327"/>
      <c r="J85" s="635"/>
      <c r="K85" s="212"/>
      <c r="L85" s="639"/>
      <c r="M85" s="170"/>
      <c r="N85" s="651"/>
      <c r="O85" s="212"/>
      <c r="P85" s="212"/>
      <c r="Q85" s="327"/>
      <c r="R85" s="636"/>
      <c r="S85" s="636"/>
      <c r="T85" s="667"/>
      <c r="U85" s="636"/>
      <c r="V85" s="636"/>
      <c r="W85" s="636"/>
      <c r="X85" s="212"/>
      <c r="Y85" s="636"/>
      <c r="Z85" s="212"/>
      <c r="AA85" s="637"/>
      <c r="AB85" s="637"/>
      <c r="AC85" s="638"/>
      <c r="AD85" s="639"/>
      <c r="AE85" s="640"/>
      <c r="AF85" s="640"/>
      <c r="AG85" s="640">
        <v>0.2326388888888889</v>
      </c>
      <c r="AH85" s="640">
        <v>0.25347222222222221</v>
      </c>
      <c r="AI85" s="212" t="s">
        <v>533</v>
      </c>
      <c r="AJ85" s="635"/>
      <c r="AK85" s="635"/>
      <c r="AL85" s="341"/>
      <c r="AM85" s="641"/>
      <c r="AN85" s="43"/>
      <c r="AO85" s="212"/>
      <c r="AP85" s="212"/>
      <c r="AQ85" s="212"/>
      <c r="AR85" s="212"/>
      <c r="AS85" s="212"/>
      <c r="AT85" s="223" t="str">
        <f t="shared" si="0"/>
        <v/>
      </c>
      <c r="AU85" s="223">
        <f t="shared" si="1"/>
        <v>2.0833333333333315E-2</v>
      </c>
    </row>
    <row r="86" spans="1:47" ht="14.25">
      <c r="B86" s="29">
        <v>2026</v>
      </c>
      <c r="C86" s="29">
        <v>4</v>
      </c>
      <c r="D86" s="29">
        <v>2</v>
      </c>
      <c r="E86" s="227" t="s">
        <v>468</v>
      </c>
      <c r="F86" s="29"/>
      <c r="G86" s="31"/>
      <c r="H86" s="32" t="s">
        <v>441</v>
      </c>
      <c r="I86" s="327" t="s">
        <v>1446</v>
      </c>
      <c r="J86" s="635" t="s">
        <v>442</v>
      </c>
      <c r="K86" s="212"/>
      <c r="L86" s="639"/>
      <c r="M86" s="170"/>
      <c r="N86" s="651"/>
      <c r="O86" s="212"/>
      <c r="P86" s="212">
        <v>12</v>
      </c>
      <c r="Q86" s="327" t="s">
        <v>566</v>
      </c>
      <c r="R86" s="636">
        <v>1200</v>
      </c>
      <c r="S86" s="636"/>
      <c r="T86" s="667" t="s">
        <v>1445</v>
      </c>
      <c r="U86" s="636">
        <v>200</v>
      </c>
      <c r="V86" s="636">
        <v>1200</v>
      </c>
      <c r="W86" s="636"/>
      <c r="X86" s="212">
        <v>1</v>
      </c>
      <c r="Y86" s="636">
        <v>200</v>
      </c>
      <c r="Z86" s="212">
        <v>1</v>
      </c>
      <c r="AA86" s="637">
        <v>200</v>
      </c>
      <c r="AB86" s="637"/>
      <c r="AC86" s="708" t="s">
        <v>1449</v>
      </c>
      <c r="AD86" s="709" t="s">
        <v>1537</v>
      </c>
      <c r="AE86" s="640"/>
      <c r="AF86" s="640"/>
      <c r="AG86" s="640"/>
      <c r="AH86" s="640"/>
      <c r="AI86" s="212"/>
      <c r="AJ86" s="635"/>
      <c r="AK86" s="635"/>
      <c r="AL86" s="341"/>
      <c r="AM86" s="641"/>
      <c r="AN86" s="43"/>
      <c r="AO86" s="212"/>
      <c r="AP86" s="212"/>
      <c r="AQ86" s="212"/>
      <c r="AR86" s="212"/>
      <c r="AS86" s="212"/>
      <c r="AT86" s="223" t="str">
        <f t="shared" si="0"/>
        <v/>
      </c>
      <c r="AU86" s="223" t="str">
        <f t="shared" si="1"/>
        <v/>
      </c>
    </row>
    <row r="87" spans="1:47" ht="14.25">
      <c r="A87" s="167">
        <v>1</v>
      </c>
      <c r="B87" s="29">
        <v>2026</v>
      </c>
      <c r="C87" s="29">
        <v>4</v>
      </c>
      <c r="D87" s="29">
        <v>2</v>
      </c>
      <c r="E87" s="227" t="s">
        <v>468</v>
      </c>
      <c r="F87" s="29">
        <v>1</v>
      </c>
      <c r="G87" s="31" t="s">
        <v>459</v>
      </c>
      <c r="H87" s="43" t="s">
        <v>441</v>
      </c>
      <c r="I87" s="327" t="s">
        <v>1514</v>
      </c>
      <c r="J87" s="635" t="s">
        <v>442</v>
      </c>
      <c r="K87" s="212">
        <v>3884006</v>
      </c>
      <c r="L87" s="639">
        <v>3</v>
      </c>
      <c r="M87" s="170">
        <v>6</v>
      </c>
      <c r="N87" s="651" t="s">
        <v>454</v>
      </c>
      <c r="O87" s="212" t="s">
        <v>1538</v>
      </c>
      <c r="P87" s="212">
        <v>50</v>
      </c>
      <c r="Q87" s="327" t="s">
        <v>265</v>
      </c>
      <c r="R87" s="636">
        <v>1200</v>
      </c>
      <c r="S87" s="636">
        <v>1201</v>
      </c>
      <c r="T87" s="667">
        <v>5960</v>
      </c>
      <c r="U87" s="636">
        <v>5960</v>
      </c>
      <c r="V87" s="636">
        <v>1200</v>
      </c>
      <c r="W87" s="636">
        <v>1201</v>
      </c>
      <c r="X87" s="212">
        <v>1</v>
      </c>
      <c r="Y87" s="636">
        <v>6000</v>
      </c>
      <c r="Z87" s="212">
        <v>1</v>
      </c>
      <c r="AA87" s="637">
        <v>6000</v>
      </c>
      <c r="AB87" s="637">
        <v>5960</v>
      </c>
      <c r="AC87" s="638" t="s">
        <v>1574</v>
      </c>
      <c r="AD87" s="639"/>
      <c r="AE87" s="640">
        <v>0.25347222222222221</v>
      </c>
      <c r="AF87" s="640">
        <v>0.28125</v>
      </c>
      <c r="AG87" s="640">
        <v>0.28125</v>
      </c>
      <c r="AH87" s="640">
        <v>0.28819444444444442</v>
      </c>
      <c r="AI87" s="212" t="s">
        <v>533</v>
      </c>
      <c r="AJ87" s="635"/>
      <c r="AK87" s="635" t="s">
        <v>827</v>
      </c>
      <c r="AL87" s="713" t="s">
        <v>18</v>
      </c>
      <c r="AM87" s="641" t="s">
        <v>460</v>
      </c>
      <c r="AN87" s="43">
        <v>1</v>
      </c>
      <c r="AO87" s="212"/>
      <c r="AP87" s="212" t="s">
        <v>383</v>
      </c>
      <c r="AQ87" s="212"/>
      <c r="AR87" s="212"/>
      <c r="AS87" s="212"/>
      <c r="AT87" s="223">
        <f t="shared" si="0"/>
        <v>2.777777777777779E-2</v>
      </c>
      <c r="AU87" s="223">
        <f t="shared" si="1"/>
        <v>6.9444444444444198E-3</v>
      </c>
    </row>
    <row r="88" spans="1:47" ht="14.25">
      <c r="B88" s="29">
        <v>2026</v>
      </c>
      <c r="C88" s="29">
        <v>4</v>
      </c>
      <c r="D88" s="29">
        <v>2</v>
      </c>
      <c r="E88" s="227" t="s">
        <v>469</v>
      </c>
      <c r="F88" s="29">
        <v>1</v>
      </c>
      <c r="G88" s="31" t="s">
        <v>459</v>
      </c>
      <c r="H88" s="32" t="s">
        <v>441</v>
      </c>
      <c r="I88" s="327" t="s">
        <v>1514</v>
      </c>
      <c r="J88" s="635" t="s">
        <v>442</v>
      </c>
      <c r="K88" s="212">
        <v>3884006</v>
      </c>
      <c r="L88" s="639">
        <v>4</v>
      </c>
      <c r="M88" s="170">
        <v>6</v>
      </c>
      <c r="N88" s="651" t="s">
        <v>454</v>
      </c>
      <c r="O88" s="212" t="s">
        <v>1538</v>
      </c>
      <c r="P88" s="212">
        <v>50</v>
      </c>
      <c r="Q88" s="327" t="s">
        <v>265</v>
      </c>
      <c r="R88" s="636">
        <v>1200</v>
      </c>
      <c r="S88" s="636">
        <v>1202</v>
      </c>
      <c r="T88" s="667">
        <v>5980</v>
      </c>
      <c r="U88" s="636">
        <v>5980</v>
      </c>
      <c r="V88" s="636">
        <v>1200</v>
      </c>
      <c r="W88" s="636">
        <v>1202</v>
      </c>
      <c r="X88" s="212">
        <v>1</v>
      </c>
      <c r="Y88" s="636">
        <v>6000</v>
      </c>
      <c r="Z88" s="212">
        <v>1</v>
      </c>
      <c r="AA88" s="637">
        <v>6000</v>
      </c>
      <c r="AB88" s="637">
        <v>5980</v>
      </c>
      <c r="AC88" s="638" t="s">
        <v>1575</v>
      </c>
      <c r="AD88" s="639">
        <v>60402416010</v>
      </c>
      <c r="AE88" s="640">
        <v>0.28819444444444442</v>
      </c>
      <c r="AF88" s="640">
        <v>0.31597222222222221</v>
      </c>
      <c r="AG88" s="640">
        <v>0.31597222222222221</v>
      </c>
      <c r="AH88" s="640">
        <v>0.32291666666666669</v>
      </c>
      <c r="AI88" s="212" t="s">
        <v>533</v>
      </c>
      <c r="AJ88" s="635"/>
      <c r="AK88" s="635" t="s">
        <v>827</v>
      </c>
      <c r="AL88" s="718" t="s">
        <v>18</v>
      </c>
      <c r="AM88" s="641" t="s">
        <v>460</v>
      </c>
      <c r="AN88" s="635">
        <v>1</v>
      </c>
      <c r="AO88" s="212"/>
      <c r="AP88" s="212" t="s">
        <v>383</v>
      </c>
      <c r="AQ88" s="212"/>
      <c r="AR88" s="212"/>
      <c r="AS88" s="212"/>
      <c r="AT88" s="223">
        <f t="shared" si="0"/>
        <v>2.777777777777779E-2</v>
      </c>
      <c r="AU88" s="223">
        <f t="shared" si="1"/>
        <v>6.9444444444444753E-3</v>
      </c>
    </row>
    <row r="89" spans="1:47" ht="14.25">
      <c r="B89" s="29">
        <v>2026</v>
      </c>
      <c r="C89" s="29">
        <v>4</v>
      </c>
      <c r="D89" s="29">
        <v>2</v>
      </c>
      <c r="E89" s="227" t="s">
        <v>469</v>
      </c>
      <c r="F89" s="29"/>
      <c r="G89" s="31"/>
      <c r="H89" s="32" t="s">
        <v>441</v>
      </c>
      <c r="I89" s="327" t="s">
        <v>565</v>
      </c>
      <c r="J89" s="635" t="s">
        <v>442</v>
      </c>
      <c r="K89" s="212"/>
      <c r="L89" s="639"/>
      <c r="M89" s="170"/>
      <c r="N89" s="651"/>
      <c r="O89" s="212"/>
      <c r="P89" s="716">
        <v>31</v>
      </c>
      <c r="Q89" s="327" t="s">
        <v>566</v>
      </c>
      <c r="R89" s="636">
        <v>1200</v>
      </c>
      <c r="S89" s="636"/>
      <c r="T89" s="667" t="s">
        <v>1445</v>
      </c>
      <c r="U89" s="710">
        <v>350</v>
      </c>
      <c r="V89" s="636">
        <v>1200</v>
      </c>
      <c r="W89" s="636"/>
      <c r="X89" s="212">
        <v>1</v>
      </c>
      <c r="Y89" s="636"/>
      <c r="Z89" s="212">
        <v>1</v>
      </c>
      <c r="AA89" s="711">
        <v>350</v>
      </c>
      <c r="AB89" s="637">
        <v>12550</v>
      </c>
      <c r="AC89" s="638" t="s">
        <v>1565</v>
      </c>
      <c r="AD89" s="639">
        <v>60402416010</v>
      </c>
      <c r="AE89" s="640">
        <v>0.32291666666666669</v>
      </c>
      <c r="AF89" s="640">
        <v>0.3263888888888889</v>
      </c>
      <c r="AG89" s="640"/>
      <c r="AH89" s="640"/>
      <c r="AI89" s="212"/>
      <c r="AJ89" s="635"/>
      <c r="AK89" s="635" t="s">
        <v>827</v>
      </c>
      <c r="AL89" s="718" t="s">
        <v>18</v>
      </c>
      <c r="AM89" s="641" t="s">
        <v>460</v>
      </c>
      <c r="AN89" s="635">
        <v>1</v>
      </c>
      <c r="AO89" s="212"/>
      <c r="AP89" s="212"/>
      <c r="AQ89" s="212"/>
      <c r="AR89" s="212"/>
      <c r="AS89" s="212"/>
      <c r="AT89" s="223">
        <f t="shared" si="0"/>
        <v>3.4722222222222099E-3</v>
      </c>
      <c r="AU89" s="223" t="str">
        <f t="shared" si="1"/>
        <v/>
      </c>
    </row>
    <row r="90" spans="1:47" ht="14.25">
      <c r="B90" s="29">
        <v>2026</v>
      </c>
      <c r="C90" s="29">
        <v>4</v>
      </c>
      <c r="D90" s="29">
        <v>2</v>
      </c>
      <c r="E90" s="227" t="s">
        <v>469</v>
      </c>
      <c r="F90" s="29"/>
      <c r="G90" s="31"/>
      <c r="H90" s="43" t="s">
        <v>441</v>
      </c>
      <c r="I90" s="327"/>
      <c r="J90" s="635"/>
      <c r="K90" s="212"/>
      <c r="L90" s="639"/>
      <c r="M90" s="170"/>
      <c r="N90" s="651"/>
      <c r="O90" s="212"/>
      <c r="P90" s="212"/>
      <c r="Q90" s="327"/>
      <c r="R90" s="636"/>
      <c r="S90" s="636"/>
      <c r="T90" s="667"/>
      <c r="U90" s="636"/>
      <c r="V90" s="636"/>
      <c r="W90" s="636"/>
      <c r="X90" s="212"/>
      <c r="Y90" s="636"/>
      <c r="Z90" s="212"/>
      <c r="AA90" s="637"/>
      <c r="AB90" s="637"/>
      <c r="AC90" s="638"/>
      <c r="AD90" s="639"/>
      <c r="AE90" s="640"/>
      <c r="AF90" s="640"/>
      <c r="AG90" s="640">
        <v>0.3263888888888889</v>
      </c>
      <c r="AH90" s="640">
        <v>0.34027777777777779</v>
      </c>
      <c r="AI90" s="212" t="s">
        <v>1568</v>
      </c>
      <c r="AJ90" s="635"/>
      <c r="AK90" s="635"/>
      <c r="AL90" s="641"/>
      <c r="AM90" s="635"/>
      <c r="AN90" s="635"/>
      <c r="AO90" s="212"/>
      <c r="AP90" s="212"/>
      <c r="AQ90" s="212"/>
      <c r="AR90" s="212"/>
      <c r="AS90" s="212"/>
      <c r="AT90" s="223" t="str">
        <f t="shared" si="0"/>
        <v/>
      </c>
      <c r="AU90" s="223">
        <f t="shared" si="1"/>
        <v>1.3888888888888895E-2</v>
      </c>
    </row>
    <row r="91" spans="1:47" ht="14.25">
      <c r="B91" s="29">
        <v>2026</v>
      </c>
      <c r="C91" s="29">
        <v>4</v>
      </c>
      <c r="D91" s="29">
        <v>2</v>
      </c>
      <c r="E91" s="227" t="s">
        <v>469</v>
      </c>
      <c r="F91" s="29"/>
      <c r="G91" s="31"/>
      <c r="H91" s="32" t="s">
        <v>441</v>
      </c>
      <c r="I91" s="327"/>
      <c r="J91" s="635"/>
      <c r="K91" s="212"/>
      <c r="L91" s="639"/>
      <c r="M91" s="170"/>
      <c r="N91" s="651"/>
      <c r="O91" s="212"/>
      <c r="P91" s="212"/>
      <c r="Q91" s="327"/>
      <c r="R91" s="636"/>
      <c r="S91" s="636"/>
      <c r="T91" s="667"/>
      <c r="U91" s="636"/>
      <c r="V91" s="636"/>
      <c r="W91" s="636"/>
      <c r="X91" s="212"/>
      <c r="Y91" s="636"/>
      <c r="Z91" s="212"/>
      <c r="AA91" s="637"/>
      <c r="AB91" s="637"/>
      <c r="AC91" s="638"/>
      <c r="AD91" s="639"/>
      <c r="AE91" s="640"/>
      <c r="AF91" s="640"/>
      <c r="AG91" s="640">
        <v>0.34027777777777779</v>
      </c>
      <c r="AH91" s="640">
        <v>0.54166666666666663</v>
      </c>
      <c r="AI91" s="212" t="s">
        <v>1569</v>
      </c>
      <c r="AJ91" s="635"/>
      <c r="AK91" s="635"/>
      <c r="AL91" s="641"/>
      <c r="AM91" s="635"/>
      <c r="AN91" s="635"/>
      <c r="AO91" s="327" t="s">
        <v>1576</v>
      </c>
      <c r="AP91" s="212"/>
      <c r="AQ91" s="212"/>
      <c r="AR91" s="212"/>
      <c r="AS91" s="212"/>
      <c r="AT91" s="223"/>
      <c r="AU91" s="223">
        <f t="shared" si="1"/>
        <v>0.20138888888888884</v>
      </c>
    </row>
    <row r="92" spans="1:47" ht="14.25">
      <c r="B92" s="29">
        <v>2026</v>
      </c>
      <c r="C92" s="29">
        <v>4</v>
      </c>
      <c r="D92" s="29">
        <v>2</v>
      </c>
      <c r="E92" s="227" t="s">
        <v>469</v>
      </c>
      <c r="F92" s="29"/>
      <c r="G92" s="31"/>
      <c r="H92" s="32" t="s">
        <v>441</v>
      </c>
      <c r="I92" s="327" t="s">
        <v>1446</v>
      </c>
      <c r="J92" s="635" t="s">
        <v>442</v>
      </c>
      <c r="K92" s="212"/>
      <c r="L92" s="639"/>
      <c r="M92" s="170"/>
      <c r="N92" s="651"/>
      <c r="O92" s="212"/>
      <c r="P92" s="212">
        <v>12</v>
      </c>
      <c r="Q92" s="327" t="s">
        <v>566</v>
      </c>
      <c r="R92" s="636">
        <v>1200</v>
      </c>
      <c r="S92" s="636"/>
      <c r="T92" s="667" t="s">
        <v>1445</v>
      </c>
      <c r="U92" s="636">
        <v>200</v>
      </c>
      <c r="V92" s="636">
        <v>1200</v>
      </c>
      <c r="W92" s="636"/>
      <c r="X92" s="212">
        <v>1</v>
      </c>
      <c r="Y92" s="636">
        <v>200</v>
      </c>
      <c r="Z92" s="212">
        <v>1</v>
      </c>
      <c r="AA92" s="637">
        <v>200</v>
      </c>
      <c r="AB92" s="637"/>
      <c r="AC92" s="708" t="s">
        <v>1449</v>
      </c>
      <c r="AD92" s="709" t="s">
        <v>1537</v>
      </c>
      <c r="AE92" s="640"/>
      <c r="AF92" s="640"/>
      <c r="AG92" s="640"/>
      <c r="AH92" s="640"/>
      <c r="AI92" s="212"/>
      <c r="AJ92" s="635"/>
      <c r="AK92" s="635"/>
      <c r="AL92" s="641"/>
      <c r="AM92" s="635"/>
      <c r="AN92" s="635"/>
      <c r="AO92" s="212"/>
      <c r="AP92" s="212"/>
      <c r="AQ92" s="212"/>
      <c r="AR92" s="212"/>
      <c r="AS92" s="212"/>
      <c r="AT92" s="223" t="str">
        <f t="shared" ref="AT92:AT97" si="2">IF(IF(AE92&gt;AF92,1-AE92+AF92,AF92-AE92)=0,"",IF(AE92&gt;AF92,1-AE92+AF92,AF92-AE92))</f>
        <v/>
      </c>
      <c r="AU92" s="223" t="str">
        <f t="shared" ref="AU92:AU97" si="3">IF(IF(AG92&gt;AH92,1-AG92+AH92,AH92-AG92)=0,"",IF(AG92&gt;AH92,1-AG92+AH92,AH92-AG92))</f>
        <v/>
      </c>
    </row>
    <row r="93" spans="1:47" ht="14.25">
      <c r="A93" s="167">
        <v>1</v>
      </c>
      <c r="B93" s="29">
        <v>2026</v>
      </c>
      <c r="C93" s="29">
        <v>4</v>
      </c>
      <c r="D93" s="29">
        <v>2</v>
      </c>
      <c r="E93" s="227" t="s">
        <v>469</v>
      </c>
      <c r="F93" s="29">
        <v>2</v>
      </c>
      <c r="G93" s="31" t="s">
        <v>459</v>
      </c>
      <c r="H93" s="43" t="s">
        <v>441</v>
      </c>
      <c r="I93" s="327" t="s">
        <v>1514</v>
      </c>
      <c r="J93" s="635" t="s">
        <v>442</v>
      </c>
      <c r="K93" s="212">
        <v>3884006</v>
      </c>
      <c r="L93" s="639">
        <v>5</v>
      </c>
      <c r="M93" s="170">
        <v>6</v>
      </c>
      <c r="N93" s="651" t="s">
        <v>454</v>
      </c>
      <c r="O93" s="212" t="s">
        <v>1538</v>
      </c>
      <c r="P93" s="212">
        <v>50</v>
      </c>
      <c r="Q93" s="327" t="s">
        <v>265</v>
      </c>
      <c r="R93" s="636">
        <v>1200</v>
      </c>
      <c r="S93" s="636">
        <v>1201</v>
      </c>
      <c r="T93" s="667">
        <v>6010</v>
      </c>
      <c r="U93" s="636">
        <v>6010</v>
      </c>
      <c r="V93" s="636">
        <v>1200</v>
      </c>
      <c r="W93" s="636">
        <v>1201</v>
      </c>
      <c r="X93" s="212">
        <v>1</v>
      </c>
      <c r="Y93" s="636">
        <v>6000</v>
      </c>
      <c r="Z93" s="212">
        <v>1</v>
      </c>
      <c r="AA93" s="637">
        <v>6000</v>
      </c>
      <c r="AB93" s="637">
        <v>6010</v>
      </c>
      <c r="AC93" s="638" t="s">
        <v>1577</v>
      </c>
      <c r="AD93" s="639"/>
      <c r="AE93" s="640">
        <v>0.54166666666666663</v>
      </c>
      <c r="AF93" s="640">
        <v>0.56944444444444442</v>
      </c>
      <c r="AG93" s="640">
        <v>0.56944444444444442</v>
      </c>
      <c r="AH93" s="640">
        <v>0.57638888888888884</v>
      </c>
      <c r="AI93" s="212" t="s">
        <v>533</v>
      </c>
      <c r="AJ93" s="635"/>
      <c r="AK93" s="635" t="s">
        <v>827</v>
      </c>
      <c r="AL93" s="719" t="s">
        <v>7</v>
      </c>
      <c r="AM93" s="635" t="s">
        <v>460</v>
      </c>
      <c r="AN93" s="635">
        <v>1</v>
      </c>
      <c r="AO93" s="212"/>
      <c r="AP93" s="212" t="s">
        <v>383</v>
      </c>
      <c r="AQ93" s="212"/>
      <c r="AR93" s="212"/>
      <c r="AS93" s="212"/>
      <c r="AT93" s="223">
        <f t="shared" si="2"/>
        <v>2.777777777777779E-2</v>
      </c>
      <c r="AU93" s="223">
        <f t="shared" si="3"/>
        <v>6.9444444444444198E-3</v>
      </c>
    </row>
    <row r="94" spans="1:47" ht="14.25">
      <c r="B94" s="29">
        <v>2026</v>
      </c>
      <c r="C94" s="29">
        <v>4</v>
      </c>
      <c r="D94" s="29">
        <v>2</v>
      </c>
      <c r="E94" s="227" t="s">
        <v>470</v>
      </c>
      <c r="F94" s="29">
        <v>2</v>
      </c>
      <c r="G94" s="31" t="s">
        <v>459</v>
      </c>
      <c r="H94" s="32" t="s">
        <v>441</v>
      </c>
      <c r="I94" s="327" t="s">
        <v>1514</v>
      </c>
      <c r="J94" s="635" t="s">
        <v>442</v>
      </c>
      <c r="K94" s="212">
        <v>3884006</v>
      </c>
      <c r="L94" s="639">
        <v>6</v>
      </c>
      <c r="M94" s="170">
        <v>6</v>
      </c>
      <c r="N94" s="651" t="s">
        <v>454</v>
      </c>
      <c r="O94" s="212" t="s">
        <v>1538</v>
      </c>
      <c r="P94" s="212">
        <v>50</v>
      </c>
      <c r="Q94" s="327" t="s">
        <v>265</v>
      </c>
      <c r="R94" s="636">
        <v>1200</v>
      </c>
      <c r="S94" s="636">
        <v>1201</v>
      </c>
      <c r="T94" s="667">
        <v>6050</v>
      </c>
      <c r="U94" s="636">
        <v>6050</v>
      </c>
      <c r="V94" s="636">
        <v>1200</v>
      </c>
      <c r="W94" s="636">
        <v>1201</v>
      </c>
      <c r="X94" s="212">
        <v>1</v>
      </c>
      <c r="Y94" s="636">
        <v>6000</v>
      </c>
      <c r="Z94" s="212">
        <v>1</v>
      </c>
      <c r="AA94" s="637">
        <v>6000</v>
      </c>
      <c r="AB94" s="637">
        <v>6050</v>
      </c>
      <c r="AC94" s="638" t="s">
        <v>1582</v>
      </c>
      <c r="AD94" s="639">
        <v>60402416020</v>
      </c>
      <c r="AE94" s="640">
        <v>0.57638888888888884</v>
      </c>
      <c r="AF94" s="640">
        <v>0.60416666666666663</v>
      </c>
      <c r="AG94" s="640">
        <v>0.60416666666666663</v>
      </c>
      <c r="AH94" s="640">
        <v>0.61111111111111116</v>
      </c>
      <c r="AI94" s="212" t="s">
        <v>533</v>
      </c>
      <c r="AJ94" s="635"/>
      <c r="AK94" s="635" t="s">
        <v>827</v>
      </c>
      <c r="AL94" s="719" t="s">
        <v>7</v>
      </c>
      <c r="AM94" s="635" t="s">
        <v>460</v>
      </c>
      <c r="AN94" s="635">
        <v>1</v>
      </c>
      <c r="AO94" s="212" t="s">
        <v>1588</v>
      </c>
      <c r="AP94" s="212" t="s">
        <v>383</v>
      </c>
      <c r="AQ94" s="212"/>
      <c r="AR94" s="212"/>
      <c r="AS94" s="212"/>
      <c r="AT94" s="223">
        <f t="shared" si="2"/>
        <v>2.777777777777779E-2</v>
      </c>
      <c r="AU94" s="223">
        <f t="shared" si="3"/>
        <v>6.9444444444445308E-3</v>
      </c>
    </row>
    <row r="95" spans="1:47" ht="14.25">
      <c r="B95" s="29">
        <v>2026</v>
      </c>
      <c r="C95" s="29">
        <v>4</v>
      </c>
      <c r="D95" s="29">
        <v>2</v>
      </c>
      <c r="E95" s="227" t="s">
        <v>470</v>
      </c>
      <c r="F95" s="29"/>
      <c r="G95" s="31"/>
      <c r="H95" s="32" t="s">
        <v>441</v>
      </c>
      <c r="I95" s="327" t="s">
        <v>565</v>
      </c>
      <c r="J95" s="635" t="s">
        <v>442</v>
      </c>
      <c r="K95" s="212"/>
      <c r="L95" s="639"/>
      <c r="M95" s="170"/>
      <c r="N95" s="651"/>
      <c r="O95" s="212"/>
      <c r="P95" s="716">
        <v>31</v>
      </c>
      <c r="Q95" s="327" t="s">
        <v>566</v>
      </c>
      <c r="R95" s="636">
        <v>1200</v>
      </c>
      <c r="S95" s="636"/>
      <c r="T95" s="667" t="s">
        <v>1445</v>
      </c>
      <c r="U95" s="710">
        <v>350</v>
      </c>
      <c r="V95" s="636">
        <v>1200</v>
      </c>
      <c r="W95" s="636"/>
      <c r="X95" s="212">
        <v>1</v>
      </c>
      <c r="Y95" s="636"/>
      <c r="Z95" s="212">
        <v>1</v>
      </c>
      <c r="AA95" s="711">
        <v>350</v>
      </c>
      <c r="AB95" s="637">
        <v>12550</v>
      </c>
      <c r="AC95" s="638" t="s">
        <v>1565</v>
      </c>
      <c r="AD95" s="639">
        <v>60402416020</v>
      </c>
      <c r="AE95" s="640">
        <v>0.61111111111111116</v>
      </c>
      <c r="AF95" s="640">
        <v>0.61458333333333337</v>
      </c>
      <c r="AG95" s="640"/>
      <c r="AH95" s="640"/>
      <c r="AI95" s="212"/>
      <c r="AJ95" s="635"/>
      <c r="AK95" s="635" t="s">
        <v>827</v>
      </c>
      <c r="AL95" s="719" t="s">
        <v>7</v>
      </c>
      <c r="AM95" s="635" t="s">
        <v>460</v>
      </c>
      <c r="AN95" s="635">
        <v>1</v>
      </c>
      <c r="AO95" s="212"/>
      <c r="AP95" s="212"/>
      <c r="AQ95" s="212"/>
      <c r="AR95" s="212"/>
      <c r="AS95" s="212"/>
      <c r="AT95" s="223">
        <f t="shared" si="2"/>
        <v>3.4722222222222099E-3</v>
      </c>
      <c r="AU95" s="223" t="str">
        <f t="shared" si="3"/>
        <v/>
      </c>
    </row>
    <row r="96" spans="1:47" ht="14.25">
      <c r="B96" s="29">
        <v>2026</v>
      </c>
      <c r="C96" s="29">
        <v>4</v>
      </c>
      <c r="D96" s="29">
        <v>2</v>
      </c>
      <c r="E96" s="227" t="s">
        <v>470</v>
      </c>
      <c r="F96" s="29"/>
      <c r="G96" s="31"/>
      <c r="H96" s="43" t="s">
        <v>441</v>
      </c>
      <c r="I96" s="327"/>
      <c r="J96" s="635"/>
      <c r="K96" s="212"/>
      <c r="L96" s="639"/>
      <c r="M96" s="170"/>
      <c r="N96" s="651"/>
      <c r="O96" s="212"/>
      <c r="P96" s="212"/>
      <c r="Q96" s="327"/>
      <c r="R96" s="636"/>
      <c r="S96" s="636"/>
      <c r="T96" s="667"/>
      <c r="U96" s="636"/>
      <c r="V96" s="636"/>
      <c r="W96" s="636"/>
      <c r="X96" s="212"/>
      <c r="Y96" s="636"/>
      <c r="Z96" s="212"/>
      <c r="AA96" s="637"/>
      <c r="AB96" s="637"/>
      <c r="AC96" s="638"/>
      <c r="AD96" s="639"/>
      <c r="AE96" s="640"/>
      <c r="AF96" s="640"/>
      <c r="AG96" s="640">
        <v>0.61458333333333337</v>
      </c>
      <c r="AH96" s="640">
        <v>0.63541666666666663</v>
      </c>
      <c r="AI96" s="212" t="s">
        <v>1534</v>
      </c>
      <c r="AJ96" s="635"/>
      <c r="AK96" s="635"/>
      <c r="AL96" s="641"/>
      <c r="AM96" s="635"/>
      <c r="AN96" s="635"/>
      <c r="AO96" s="212" t="s">
        <v>1584</v>
      </c>
      <c r="AP96" s="212"/>
      <c r="AQ96" s="212"/>
      <c r="AR96" s="212"/>
      <c r="AS96" s="212"/>
      <c r="AT96" s="223" t="str">
        <f t="shared" si="2"/>
        <v/>
      </c>
      <c r="AU96" s="223">
        <f t="shared" si="3"/>
        <v>2.0833333333333259E-2</v>
      </c>
    </row>
    <row r="97" spans="1:47" ht="14.25">
      <c r="B97" s="29">
        <v>2026</v>
      </c>
      <c r="C97" s="29">
        <v>4</v>
      </c>
      <c r="D97" s="29">
        <v>2</v>
      </c>
      <c r="E97" s="227" t="s">
        <v>470</v>
      </c>
      <c r="F97" s="29"/>
      <c r="G97" s="31"/>
      <c r="H97" s="32" t="s">
        <v>441</v>
      </c>
      <c r="I97" s="327" t="s">
        <v>1446</v>
      </c>
      <c r="J97" s="635" t="s">
        <v>442</v>
      </c>
      <c r="K97" s="212"/>
      <c r="L97" s="639"/>
      <c r="M97" s="170"/>
      <c r="N97" s="651"/>
      <c r="O97" s="212"/>
      <c r="P97" s="212">
        <v>12</v>
      </c>
      <c r="Q97" s="327" t="s">
        <v>566</v>
      </c>
      <c r="R97" s="636">
        <v>1050</v>
      </c>
      <c r="S97" s="636"/>
      <c r="T97" s="667" t="s">
        <v>1445</v>
      </c>
      <c r="U97" s="636">
        <v>200</v>
      </c>
      <c r="V97" s="636">
        <v>1050</v>
      </c>
      <c r="W97" s="636"/>
      <c r="X97" s="212">
        <v>1</v>
      </c>
      <c r="Y97" s="636">
        <v>200</v>
      </c>
      <c r="Z97" s="212">
        <v>1</v>
      </c>
      <c r="AA97" s="637">
        <v>200</v>
      </c>
      <c r="AB97" s="637"/>
      <c r="AC97" s="638"/>
      <c r="AD97" s="639"/>
      <c r="AE97" s="640"/>
      <c r="AF97" s="640"/>
      <c r="AG97" s="640"/>
      <c r="AH97" s="640"/>
      <c r="AI97" s="212"/>
      <c r="AJ97" s="635"/>
      <c r="AK97" s="635"/>
      <c r="AL97" s="641"/>
      <c r="AM97" s="635"/>
      <c r="AN97" s="635"/>
      <c r="AO97" s="212"/>
      <c r="AP97" s="212"/>
      <c r="AQ97" s="212"/>
      <c r="AR97" s="212"/>
      <c r="AS97" s="212"/>
      <c r="AT97" s="223" t="str">
        <f t="shared" si="2"/>
        <v/>
      </c>
      <c r="AU97" s="223" t="str">
        <f t="shared" si="3"/>
        <v/>
      </c>
    </row>
    <row r="98" spans="1:47" ht="14.25">
      <c r="A98" s="167">
        <v>1</v>
      </c>
      <c r="B98" s="29">
        <v>2026</v>
      </c>
      <c r="C98" s="29">
        <v>4</v>
      </c>
      <c r="D98" s="29">
        <v>2</v>
      </c>
      <c r="E98" s="227" t="s">
        <v>470</v>
      </c>
      <c r="F98" s="29">
        <v>3</v>
      </c>
      <c r="G98" s="31" t="s">
        <v>459</v>
      </c>
      <c r="H98" s="32" t="s">
        <v>441</v>
      </c>
      <c r="I98" s="327" t="s">
        <v>1514</v>
      </c>
      <c r="J98" s="635" t="s">
        <v>442</v>
      </c>
      <c r="K98" s="212">
        <v>3888622</v>
      </c>
      <c r="L98" s="639">
        <v>1</v>
      </c>
      <c r="M98" s="170">
        <v>2</v>
      </c>
      <c r="N98" s="651" t="s">
        <v>582</v>
      </c>
      <c r="O98" s="212" t="s">
        <v>1539</v>
      </c>
      <c r="P98" s="212">
        <v>75</v>
      </c>
      <c r="Q98" s="327" t="s">
        <v>450</v>
      </c>
      <c r="R98" s="636">
        <v>1050</v>
      </c>
      <c r="S98" s="636">
        <v>1052</v>
      </c>
      <c r="T98" s="667">
        <v>2000</v>
      </c>
      <c r="U98" s="636">
        <v>2000</v>
      </c>
      <c r="V98" s="636">
        <v>1050</v>
      </c>
      <c r="W98" s="636">
        <v>1052</v>
      </c>
      <c r="X98" s="212">
        <v>1</v>
      </c>
      <c r="Y98" s="636">
        <v>2000</v>
      </c>
      <c r="Z98" s="212">
        <v>1</v>
      </c>
      <c r="AA98" s="637">
        <v>2000</v>
      </c>
      <c r="AB98" s="637">
        <v>2030</v>
      </c>
      <c r="AC98" s="638" t="s">
        <v>1583</v>
      </c>
      <c r="AD98" s="639"/>
      <c r="AE98" s="640">
        <v>0.63541666666666663</v>
      </c>
      <c r="AF98" s="640">
        <v>0.65277777777777779</v>
      </c>
      <c r="AG98" s="640">
        <v>0.65277777777777779</v>
      </c>
      <c r="AH98" s="640">
        <v>0.66666666666666663</v>
      </c>
      <c r="AI98" s="212" t="s">
        <v>533</v>
      </c>
      <c r="AJ98" s="635"/>
      <c r="AK98" s="635" t="s">
        <v>683</v>
      </c>
      <c r="AL98" s="719" t="s">
        <v>7</v>
      </c>
      <c r="AM98" s="635" t="s">
        <v>460</v>
      </c>
      <c r="AN98" s="635">
        <v>1</v>
      </c>
      <c r="AO98" s="212"/>
      <c r="AP98" s="212" t="s">
        <v>383</v>
      </c>
      <c r="AQ98" s="212"/>
      <c r="AR98" s="212"/>
      <c r="AS98" s="212"/>
      <c r="AT98" s="223">
        <f t="shared" ref="AT98:AT155" si="4">IF(IF(AE98&gt;AF98,1-AE98+AF98,AF98-AE98)=0,"",IF(AE98&gt;AF98,1-AE98+AF98,AF98-AE98))</f>
        <v>1.736111111111116E-2</v>
      </c>
      <c r="AU98" s="223">
        <f t="shared" ref="AU98:AU155" si="5">IF(IF(AG98&gt;AH98,1-AG98+AH98,AH98-AG98)=0,"",IF(AG98&gt;AH98,1-AG98+AH98,AH98-AG98))</f>
        <v>1.388888888888884E-2</v>
      </c>
    </row>
    <row r="99" spans="1:47" ht="14.25">
      <c r="B99" s="29">
        <v>2026</v>
      </c>
      <c r="C99" s="29">
        <v>4</v>
      </c>
      <c r="D99" s="29">
        <v>2</v>
      </c>
      <c r="E99" s="227" t="s">
        <v>470</v>
      </c>
      <c r="F99" s="29">
        <v>3</v>
      </c>
      <c r="G99" s="31" t="s">
        <v>459</v>
      </c>
      <c r="H99" s="43" t="s">
        <v>441</v>
      </c>
      <c r="I99" s="327" t="s">
        <v>1514</v>
      </c>
      <c r="J99" s="635" t="s">
        <v>442</v>
      </c>
      <c r="K99" s="212">
        <v>3888622</v>
      </c>
      <c r="L99" s="639">
        <v>2</v>
      </c>
      <c r="M99" s="170">
        <v>2</v>
      </c>
      <c r="N99" s="651" t="s">
        <v>582</v>
      </c>
      <c r="O99" s="212" t="s">
        <v>1539</v>
      </c>
      <c r="P99" s="212">
        <v>75</v>
      </c>
      <c r="Q99" s="327" t="s">
        <v>450</v>
      </c>
      <c r="R99" s="636">
        <v>1050</v>
      </c>
      <c r="S99" s="636">
        <v>1052</v>
      </c>
      <c r="T99" s="667">
        <v>2000</v>
      </c>
      <c r="U99" s="636">
        <v>2000</v>
      </c>
      <c r="V99" s="636">
        <v>1050</v>
      </c>
      <c r="W99" s="636">
        <v>1052</v>
      </c>
      <c r="X99" s="212">
        <v>1</v>
      </c>
      <c r="Y99" s="636">
        <v>2000</v>
      </c>
      <c r="Z99" s="212">
        <v>1</v>
      </c>
      <c r="AA99" s="637">
        <v>2000</v>
      </c>
      <c r="AB99" s="637">
        <v>2040</v>
      </c>
      <c r="AC99" s="638" t="s">
        <v>1585</v>
      </c>
      <c r="AD99" s="639">
        <v>60402416030</v>
      </c>
      <c r="AE99" s="640">
        <v>0.66666666666666663</v>
      </c>
      <c r="AF99" s="640">
        <v>0.68402777777777779</v>
      </c>
      <c r="AG99" s="640">
        <v>0.68402777777777779</v>
      </c>
      <c r="AH99" s="640">
        <v>0.69791666666666663</v>
      </c>
      <c r="AI99" s="212" t="s">
        <v>533</v>
      </c>
      <c r="AJ99" s="635"/>
      <c r="AK99" s="635" t="s">
        <v>683</v>
      </c>
      <c r="AL99" s="719" t="s">
        <v>7</v>
      </c>
      <c r="AM99" s="635" t="s">
        <v>460</v>
      </c>
      <c r="AN99" s="635">
        <v>1</v>
      </c>
      <c r="AO99" s="212"/>
      <c r="AP99" s="212" t="s">
        <v>383</v>
      </c>
      <c r="AQ99" s="212"/>
      <c r="AR99" s="212"/>
      <c r="AS99" s="212"/>
      <c r="AT99" s="223">
        <f t="shared" si="4"/>
        <v>1.736111111111116E-2</v>
      </c>
      <c r="AU99" s="223">
        <f t="shared" si="5"/>
        <v>1.388888888888884E-2</v>
      </c>
    </row>
    <row r="100" spans="1:47" ht="14.25">
      <c r="B100" s="29">
        <v>2026</v>
      </c>
      <c r="C100" s="29">
        <v>4</v>
      </c>
      <c r="D100" s="29">
        <v>2</v>
      </c>
      <c r="E100" s="227" t="s">
        <v>470</v>
      </c>
      <c r="F100" s="29"/>
      <c r="G100" s="31"/>
      <c r="H100" s="32" t="s">
        <v>441</v>
      </c>
      <c r="I100" s="327" t="s">
        <v>565</v>
      </c>
      <c r="J100" s="635" t="s">
        <v>442</v>
      </c>
      <c r="K100" s="212"/>
      <c r="L100" s="639"/>
      <c r="M100" s="170"/>
      <c r="N100" s="651"/>
      <c r="O100" s="212"/>
      <c r="P100" s="705">
        <v>25</v>
      </c>
      <c r="Q100" s="327" t="s">
        <v>566</v>
      </c>
      <c r="R100" s="636">
        <v>1050</v>
      </c>
      <c r="S100" s="636"/>
      <c r="T100" s="667" t="s">
        <v>1445</v>
      </c>
      <c r="U100" s="710">
        <v>350</v>
      </c>
      <c r="V100" s="636">
        <v>1050</v>
      </c>
      <c r="W100" s="636"/>
      <c r="X100" s="212">
        <v>1</v>
      </c>
      <c r="Y100" s="636"/>
      <c r="Z100" s="212">
        <v>1</v>
      </c>
      <c r="AA100" s="711">
        <v>350</v>
      </c>
      <c r="AB100" s="637">
        <v>4550</v>
      </c>
      <c r="AC100" s="638" t="s">
        <v>1540</v>
      </c>
      <c r="AD100" s="639">
        <v>60402416030</v>
      </c>
      <c r="AE100" s="640">
        <v>0.69791666666666663</v>
      </c>
      <c r="AF100" s="640">
        <v>0.70138888888888884</v>
      </c>
      <c r="AG100" s="640"/>
      <c r="AH100" s="640"/>
      <c r="AI100" s="212"/>
      <c r="AJ100" s="635"/>
      <c r="AK100" s="635" t="s">
        <v>683</v>
      </c>
      <c r="AL100" s="719" t="s">
        <v>7</v>
      </c>
      <c r="AM100" s="635" t="s">
        <v>460</v>
      </c>
      <c r="AN100" s="635">
        <v>1</v>
      </c>
      <c r="AO100" s="212"/>
      <c r="AP100" s="212"/>
      <c r="AQ100" s="212"/>
      <c r="AR100" s="212"/>
      <c r="AS100" s="212"/>
      <c r="AT100" s="223">
        <f t="shared" si="4"/>
        <v>3.4722222222222099E-3</v>
      </c>
      <c r="AU100" s="223" t="str">
        <f t="shared" si="5"/>
        <v/>
      </c>
    </row>
    <row r="101" spans="1:47" ht="14.25">
      <c r="B101" s="29">
        <v>2026</v>
      </c>
      <c r="C101" s="29">
        <v>4</v>
      </c>
      <c r="D101" s="29">
        <v>2</v>
      </c>
      <c r="E101" s="227" t="s">
        <v>470</v>
      </c>
      <c r="F101" s="29"/>
      <c r="G101" s="31"/>
      <c r="H101" s="32" t="s">
        <v>441</v>
      </c>
      <c r="I101" s="327"/>
      <c r="J101" s="635"/>
      <c r="K101" s="212"/>
      <c r="L101" s="639"/>
      <c r="M101" s="170"/>
      <c r="N101" s="651"/>
      <c r="O101" s="212"/>
      <c r="P101" s="212"/>
      <c r="Q101" s="327"/>
      <c r="R101" s="636"/>
      <c r="S101" s="636"/>
      <c r="T101" s="667"/>
      <c r="U101" s="636"/>
      <c r="V101" s="636"/>
      <c r="W101" s="636"/>
      <c r="X101" s="212"/>
      <c r="Y101" s="636"/>
      <c r="Z101" s="212"/>
      <c r="AA101" s="637"/>
      <c r="AB101" s="637"/>
      <c r="AC101" s="638"/>
      <c r="AD101" s="639"/>
      <c r="AE101" s="640"/>
      <c r="AF101" s="640"/>
      <c r="AG101" s="640">
        <v>0.70138888888888884</v>
      </c>
      <c r="AH101" s="640">
        <v>0.72222222222222221</v>
      </c>
      <c r="AI101" s="212" t="s">
        <v>533</v>
      </c>
      <c r="AJ101" s="635"/>
      <c r="AK101" s="635"/>
      <c r="AL101" s="641"/>
      <c r="AM101" s="635"/>
      <c r="AN101" s="635"/>
      <c r="AO101" s="212"/>
      <c r="AP101" s="212"/>
      <c r="AQ101" s="212"/>
      <c r="AR101" s="212"/>
      <c r="AS101" s="212"/>
      <c r="AT101" s="223" t="str">
        <f t="shared" si="4"/>
        <v/>
      </c>
      <c r="AU101" s="223">
        <f t="shared" si="5"/>
        <v>2.083333333333337E-2</v>
      </c>
    </row>
    <row r="102" spans="1:47" ht="14.25">
      <c r="B102" s="29">
        <v>2026</v>
      </c>
      <c r="C102" s="29">
        <v>4</v>
      </c>
      <c r="D102" s="29">
        <v>2</v>
      </c>
      <c r="E102" s="227" t="s">
        <v>470</v>
      </c>
      <c r="F102" s="29"/>
      <c r="G102" s="31"/>
      <c r="H102" s="43" t="s">
        <v>441</v>
      </c>
      <c r="I102" s="327" t="s">
        <v>1446</v>
      </c>
      <c r="J102" s="635" t="s">
        <v>442</v>
      </c>
      <c r="K102" s="212"/>
      <c r="L102" s="639"/>
      <c r="M102" s="170"/>
      <c r="N102" s="651"/>
      <c r="O102" s="212"/>
      <c r="P102" s="212">
        <v>12</v>
      </c>
      <c r="Q102" s="327" t="s">
        <v>566</v>
      </c>
      <c r="R102" s="636">
        <v>1050</v>
      </c>
      <c r="S102" s="636"/>
      <c r="T102" s="667" t="s">
        <v>1445</v>
      </c>
      <c r="U102" s="636">
        <v>200</v>
      </c>
      <c r="V102" s="636">
        <v>1050</v>
      </c>
      <c r="W102" s="636"/>
      <c r="X102" s="212">
        <v>1</v>
      </c>
      <c r="Y102" s="636">
        <v>200</v>
      </c>
      <c r="Z102" s="212">
        <v>1</v>
      </c>
      <c r="AA102" s="637">
        <v>200</v>
      </c>
      <c r="AB102" s="637"/>
      <c r="AC102" s="638"/>
      <c r="AD102" s="639"/>
      <c r="AE102" s="640"/>
      <c r="AF102" s="640"/>
      <c r="AG102" s="640"/>
      <c r="AH102" s="640"/>
      <c r="AI102" s="212"/>
      <c r="AJ102" s="635"/>
      <c r="AK102" s="635"/>
      <c r="AL102" s="641"/>
      <c r="AM102" s="635"/>
      <c r="AN102" s="635"/>
      <c r="AO102" s="212"/>
      <c r="AP102" s="212"/>
      <c r="AQ102" s="212"/>
      <c r="AR102" s="212"/>
      <c r="AS102" s="212"/>
      <c r="AT102" s="223" t="str">
        <f t="shared" si="4"/>
        <v/>
      </c>
      <c r="AU102" s="223" t="str">
        <f t="shared" si="5"/>
        <v/>
      </c>
    </row>
    <row r="103" spans="1:47" ht="14.25">
      <c r="A103" s="167">
        <v>1</v>
      </c>
      <c r="B103" s="29">
        <v>2026</v>
      </c>
      <c r="C103" s="29">
        <v>4</v>
      </c>
      <c r="D103" s="29">
        <v>2</v>
      </c>
      <c r="E103" s="227" t="s">
        <v>470</v>
      </c>
      <c r="F103" s="29">
        <v>4</v>
      </c>
      <c r="G103" s="31" t="s">
        <v>459</v>
      </c>
      <c r="H103" s="32" t="s">
        <v>441</v>
      </c>
      <c r="I103" s="327" t="s">
        <v>1514</v>
      </c>
      <c r="J103" s="635" t="s">
        <v>442</v>
      </c>
      <c r="K103" s="212">
        <v>3888621</v>
      </c>
      <c r="L103" s="639">
        <v>1</v>
      </c>
      <c r="M103" s="170">
        <v>3</v>
      </c>
      <c r="N103" s="651" t="s">
        <v>582</v>
      </c>
      <c r="O103" s="212" t="s">
        <v>1539</v>
      </c>
      <c r="P103" s="212">
        <v>50</v>
      </c>
      <c r="Q103" s="327" t="s">
        <v>450</v>
      </c>
      <c r="R103" s="636">
        <v>1050</v>
      </c>
      <c r="S103" s="636">
        <v>1052</v>
      </c>
      <c r="T103" s="667">
        <v>4100</v>
      </c>
      <c r="U103" s="636">
        <v>4100</v>
      </c>
      <c r="V103" s="636">
        <v>1050</v>
      </c>
      <c r="W103" s="636">
        <v>1052</v>
      </c>
      <c r="X103" s="212">
        <v>1</v>
      </c>
      <c r="Y103" s="636">
        <v>4100</v>
      </c>
      <c r="Z103" s="212">
        <v>1</v>
      </c>
      <c r="AA103" s="637">
        <v>4100</v>
      </c>
      <c r="AB103" s="637">
        <v>4140</v>
      </c>
      <c r="AC103" s="638" t="s">
        <v>1586</v>
      </c>
      <c r="AD103" s="639"/>
      <c r="AE103" s="640">
        <v>0.72222222222222221</v>
      </c>
      <c r="AF103" s="640">
        <v>0.73958333333333337</v>
      </c>
      <c r="AG103" s="640">
        <v>0.73958333333333337</v>
      </c>
      <c r="AH103" s="640">
        <v>0.75</v>
      </c>
      <c r="AI103" s="212" t="s">
        <v>533</v>
      </c>
      <c r="AJ103" s="635"/>
      <c r="AK103" s="635" t="s">
        <v>683</v>
      </c>
      <c r="AL103" s="719" t="s">
        <v>7</v>
      </c>
      <c r="AM103" s="635" t="s">
        <v>460</v>
      </c>
      <c r="AN103" s="635">
        <v>1</v>
      </c>
      <c r="AO103" s="212"/>
      <c r="AP103" s="212" t="s">
        <v>383</v>
      </c>
      <c r="AQ103" s="212"/>
      <c r="AR103" s="212"/>
      <c r="AS103" s="212"/>
      <c r="AT103" s="223">
        <f t="shared" si="4"/>
        <v>1.736111111111116E-2</v>
      </c>
      <c r="AU103" s="223">
        <f t="shared" si="5"/>
        <v>1.041666666666663E-2</v>
      </c>
    </row>
    <row r="104" spans="1:47" ht="14.25">
      <c r="B104" s="29">
        <v>2026</v>
      </c>
      <c r="C104" s="29">
        <v>4</v>
      </c>
      <c r="D104" s="29">
        <v>2</v>
      </c>
      <c r="E104" s="227" t="s">
        <v>470</v>
      </c>
      <c r="F104" s="29">
        <v>4</v>
      </c>
      <c r="G104" s="31" t="s">
        <v>459</v>
      </c>
      <c r="H104" s="32" t="s">
        <v>441</v>
      </c>
      <c r="I104" s="327" t="s">
        <v>1514</v>
      </c>
      <c r="J104" s="635" t="s">
        <v>442</v>
      </c>
      <c r="K104" s="212">
        <v>3888621</v>
      </c>
      <c r="L104" s="639">
        <v>2</v>
      </c>
      <c r="M104" s="170">
        <v>3</v>
      </c>
      <c r="N104" s="651" t="s">
        <v>582</v>
      </c>
      <c r="O104" s="212" t="s">
        <v>1539</v>
      </c>
      <c r="P104" s="212">
        <v>50</v>
      </c>
      <c r="Q104" s="327" t="s">
        <v>450</v>
      </c>
      <c r="R104" s="636">
        <v>1050</v>
      </c>
      <c r="S104" s="636">
        <v>1052</v>
      </c>
      <c r="T104" s="667">
        <v>4100</v>
      </c>
      <c r="U104" s="636">
        <v>4100</v>
      </c>
      <c r="V104" s="636">
        <v>1050</v>
      </c>
      <c r="W104" s="636">
        <v>1052</v>
      </c>
      <c r="X104" s="212">
        <v>1</v>
      </c>
      <c r="Y104" s="636">
        <v>4100</v>
      </c>
      <c r="Z104" s="212">
        <v>1</v>
      </c>
      <c r="AA104" s="637">
        <v>4100</v>
      </c>
      <c r="AB104" s="637">
        <v>4150</v>
      </c>
      <c r="AC104" s="638" t="s">
        <v>1587</v>
      </c>
      <c r="AD104" s="639"/>
      <c r="AE104" s="640">
        <v>0.75</v>
      </c>
      <c r="AF104" s="640">
        <v>0.77083333333333337</v>
      </c>
      <c r="AG104" s="640">
        <v>0.77083333333333337</v>
      </c>
      <c r="AH104" s="640">
        <v>0.78125</v>
      </c>
      <c r="AI104" s="212" t="s">
        <v>533</v>
      </c>
      <c r="AJ104" s="635"/>
      <c r="AK104" s="635" t="s">
        <v>683</v>
      </c>
      <c r="AL104" s="719" t="s">
        <v>7</v>
      </c>
      <c r="AM104" s="635" t="s">
        <v>460</v>
      </c>
      <c r="AN104" s="635">
        <v>1</v>
      </c>
      <c r="AO104" s="212"/>
      <c r="AP104" s="212" t="s">
        <v>383</v>
      </c>
      <c r="AQ104" s="212"/>
      <c r="AR104" s="212"/>
      <c r="AS104" s="212"/>
      <c r="AT104" s="223">
        <f t="shared" si="4"/>
        <v>2.083333333333337E-2</v>
      </c>
      <c r="AU104" s="223">
        <f t="shared" si="5"/>
        <v>1.041666666666663E-2</v>
      </c>
    </row>
    <row r="105" spans="1:47" ht="14.25">
      <c r="B105" s="29">
        <v>2026</v>
      </c>
      <c r="C105" s="29">
        <v>4</v>
      </c>
      <c r="D105" s="29">
        <v>2</v>
      </c>
      <c r="E105" s="227" t="s">
        <v>470</v>
      </c>
      <c r="F105" s="29">
        <v>4</v>
      </c>
      <c r="G105" s="31" t="s">
        <v>459</v>
      </c>
      <c r="H105" s="43" t="s">
        <v>441</v>
      </c>
      <c r="I105" s="327" t="s">
        <v>1514</v>
      </c>
      <c r="J105" s="635" t="s">
        <v>442</v>
      </c>
      <c r="K105" s="212">
        <v>3888621</v>
      </c>
      <c r="L105" s="639">
        <v>3</v>
      </c>
      <c r="M105" s="170">
        <v>3</v>
      </c>
      <c r="N105" s="651" t="s">
        <v>582</v>
      </c>
      <c r="O105" s="212" t="s">
        <v>1539</v>
      </c>
      <c r="P105" s="212">
        <v>50</v>
      </c>
      <c r="Q105" s="327" t="s">
        <v>450</v>
      </c>
      <c r="R105" s="636">
        <v>1050</v>
      </c>
      <c r="S105" s="636">
        <v>1051</v>
      </c>
      <c r="T105" s="667">
        <v>4100</v>
      </c>
      <c r="U105" s="636">
        <v>4100</v>
      </c>
      <c r="V105" s="636">
        <v>1050</v>
      </c>
      <c r="W105" s="636">
        <v>1051</v>
      </c>
      <c r="X105" s="212">
        <v>1</v>
      </c>
      <c r="Y105" s="636">
        <v>4100</v>
      </c>
      <c r="Z105" s="212">
        <v>1</v>
      </c>
      <c r="AA105" s="637">
        <v>4100</v>
      </c>
      <c r="AB105" s="637">
        <v>4140</v>
      </c>
      <c r="AC105" s="638" t="s">
        <v>1589</v>
      </c>
      <c r="AD105" s="639">
        <v>60402416040</v>
      </c>
      <c r="AE105" s="640">
        <v>0.78125</v>
      </c>
      <c r="AF105" s="640">
        <v>0.79861111111111116</v>
      </c>
      <c r="AG105" s="640">
        <v>0.79861111111111116</v>
      </c>
      <c r="AH105" s="640">
        <v>0.80902777777777779</v>
      </c>
      <c r="AI105" s="212" t="s">
        <v>533</v>
      </c>
      <c r="AJ105" s="635"/>
      <c r="AK105" s="635" t="s">
        <v>683</v>
      </c>
      <c r="AL105" s="719" t="s">
        <v>7</v>
      </c>
      <c r="AM105" s="635" t="s">
        <v>460</v>
      </c>
      <c r="AN105" s="635">
        <v>1</v>
      </c>
      <c r="AO105" s="212"/>
      <c r="AP105" s="212" t="s">
        <v>383</v>
      </c>
      <c r="AQ105" s="212"/>
      <c r="AR105" s="212"/>
      <c r="AS105" s="212"/>
      <c r="AT105" s="223">
        <f t="shared" si="4"/>
        <v>1.736111111111116E-2</v>
      </c>
      <c r="AU105" s="223">
        <f t="shared" si="5"/>
        <v>1.041666666666663E-2</v>
      </c>
    </row>
    <row r="106" spans="1:47" ht="14.25">
      <c r="B106" s="29">
        <v>2026</v>
      </c>
      <c r="C106" s="29">
        <v>4</v>
      </c>
      <c r="D106" s="29">
        <v>2</v>
      </c>
      <c r="E106" s="227" t="s">
        <v>470</v>
      </c>
      <c r="F106" s="29"/>
      <c r="G106" s="31"/>
      <c r="H106" s="32" t="s">
        <v>441</v>
      </c>
      <c r="I106" s="327" t="s">
        <v>565</v>
      </c>
      <c r="J106" s="635" t="s">
        <v>442</v>
      </c>
      <c r="K106" s="212"/>
      <c r="L106" s="639"/>
      <c r="M106" s="170"/>
      <c r="N106" s="651"/>
      <c r="O106" s="212"/>
      <c r="P106" s="705">
        <v>25</v>
      </c>
      <c r="Q106" s="327" t="s">
        <v>566</v>
      </c>
      <c r="R106" s="636">
        <v>1050</v>
      </c>
      <c r="S106" s="636"/>
      <c r="T106" s="667" t="s">
        <v>1445</v>
      </c>
      <c r="U106" s="710">
        <v>350</v>
      </c>
      <c r="V106" s="636">
        <v>1050</v>
      </c>
      <c r="W106" s="636"/>
      <c r="X106" s="212">
        <v>1</v>
      </c>
      <c r="Y106" s="636"/>
      <c r="Z106" s="212">
        <v>1</v>
      </c>
      <c r="AA106" s="711">
        <v>350</v>
      </c>
      <c r="AB106" s="637">
        <v>12850</v>
      </c>
      <c r="AC106" s="638" t="s">
        <v>1540</v>
      </c>
      <c r="AD106" s="639">
        <v>60402416040</v>
      </c>
      <c r="AE106" s="640">
        <v>0.80902777777777779</v>
      </c>
      <c r="AF106" s="640">
        <v>0.8125</v>
      </c>
      <c r="AG106" s="640"/>
      <c r="AH106" s="640"/>
      <c r="AI106" s="212"/>
      <c r="AJ106" s="635"/>
      <c r="AK106" s="635" t="s">
        <v>683</v>
      </c>
      <c r="AL106" s="719" t="s">
        <v>7</v>
      </c>
      <c r="AM106" s="635" t="s">
        <v>460</v>
      </c>
      <c r="AN106" s="635">
        <v>1</v>
      </c>
      <c r="AO106" s="212"/>
      <c r="AP106" s="212"/>
      <c r="AQ106" s="212"/>
      <c r="AR106" s="212"/>
      <c r="AS106" s="212"/>
      <c r="AT106" s="223">
        <f t="shared" si="4"/>
        <v>3.4722222222222099E-3</v>
      </c>
      <c r="AU106" s="223" t="str">
        <f t="shared" si="5"/>
        <v/>
      </c>
    </row>
    <row r="107" spans="1:47" ht="14.25">
      <c r="B107" s="29">
        <v>2026</v>
      </c>
      <c r="C107" s="29">
        <v>4</v>
      </c>
      <c r="D107" s="29">
        <v>2</v>
      </c>
      <c r="E107" s="227" t="s">
        <v>470</v>
      </c>
      <c r="F107" s="29"/>
      <c r="G107" s="31"/>
      <c r="H107" s="32" t="s">
        <v>441</v>
      </c>
      <c r="I107" s="327"/>
      <c r="J107" s="635"/>
      <c r="K107" s="212"/>
      <c r="L107" s="639"/>
      <c r="M107" s="170"/>
      <c r="N107" s="651"/>
      <c r="O107" s="212"/>
      <c r="P107" s="212"/>
      <c r="Q107" s="327"/>
      <c r="R107" s="636"/>
      <c r="S107" s="636"/>
      <c r="T107" s="667"/>
      <c r="U107" s="636"/>
      <c r="V107" s="636"/>
      <c r="W107" s="636"/>
      <c r="X107" s="212"/>
      <c r="Y107" s="636"/>
      <c r="Z107" s="212"/>
      <c r="AA107" s="637"/>
      <c r="AB107" s="637"/>
      <c r="AC107" s="638"/>
      <c r="AD107" s="639"/>
      <c r="AE107" s="640"/>
      <c r="AF107" s="640"/>
      <c r="AG107" s="640">
        <v>0.8125</v>
      </c>
      <c r="AH107" s="640">
        <v>0.88541666666666663</v>
      </c>
      <c r="AI107" s="212" t="s">
        <v>1534</v>
      </c>
      <c r="AJ107" s="635"/>
      <c r="AK107" s="635"/>
      <c r="AL107" s="641"/>
      <c r="AM107" s="635"/>
      <c r="AN107" s="635"/>
      <c r="AO107" s="212" t="s">
        <v>1584</v>
      </c>
      <c r="AP107" s="212"/>
      <c r="AQ107" s="212"/>
      <c r="AR107" s="212"/>
      <c r="AS107" s="212"/>
      <c r="AT107" s="223" t="str">
        <f t="shared" si="4"/>
        <v/>
      </c>
      <c r="AU107" s="223">
        <f t="shared" si="5"/>
        <v>7.291666666666663E-2</v>
      </c>
    </row>
    <row r="108" spans="1:47" ht="14.25">
      <c r="B108" s="29">
        <v>2026</v>
      </c>
      <c r="C108" s="29">
        <v>4</v>
      </c>
      <c r="D108" s="29">
        <v>2</v>
      </c>
      <c r="E108" s="227" t="s">
        <v>470</v>
      </c>
      <c r="F108" s="29"/>
      <c r="G108" s="31"/>
      <c r="H108" s="43" t="s">
        <v>441</v>
      </c>
      <c r="I108" s="327" t="s">
        <v>1446</v>
      </c>
      <c r="J108" s="635" t="s">
        <v>442</v>
      </c>
      <c r="K108" s="212"/>
      <c r="L108" s="639"/>
      <c r="M108" s="170"/>
      <c r="N108" s="651"/>
      <c r="O108" s="212"/>
      <c r="P108" s="212">
        <v>12</v>
      </c>
      <c r="Q108" s="327" t="s">
        <v>566</v>
      </c>
      <c r="R108" s="636">
        <v>1005</v>
      </c>
      <c r="S108" s="636"/>
      <c r="T108" s="667" t="s">
        <v>1445</v>
      </c>
      <c r="U108" s="636">
        <v>200</v>
      </c>
      <c r="V108" s="636">
        <v>1005</v>
      </c>
      <c r="W108" s="636"/>
      <c r="X108" s="212">
        <v>1</v>
      </c>
      <c r="Y108" s="636">
        <v>200</v>
      </c>
      <c r="Z108" s="212">
        <v>1</v>
      </c>
      <c r="AA108" s="637">
        <v>200</v>
      </c>
      <c r="AB108" s="637"/>
      <c r="AC108" s="638"/>
      <c r="AD108" s="709" t="s">
        <v>1541</v>
      </c>
      <c r="AE108" s="640"/>
      <c r="AF108" s="640"/>
      <c r="AG108" s="640"/>
      <c r="AH108" s="640"/>
      <c r="AI108" s="212"/>
      <c r="AJ108" s="635"/>
      <c r="AK108" s="635"/>
      <c r="AL108" s="641"/>
      <c r="AM108" s="635"/>
      <c r="AN108" s="635"/>
      <c r="AO108" s="212"/>
      <c r="AP108" s="212"/>
      <c r="AQ108" s="212"/>
      <c r="AR108" s="212"/>
      <c r="AS108" s="212"/>
      <c r="AT108" s="223" t="str">
        <f t="shared" si="4"/>
        <v/>
      </c>
      <c r="AU108" s="223" t="str">
        <f t="shared" si="5"/>
        <v/>
      </c>
    </row>
    <row r="109" spans="1:47" ht="14.25">
      <c r="A109" s="167">
        <v>1</v>
      </c>
      <c r="B109" s="29">
        <v>2026</v>
      </c>
      <c r="C109" s="29">
        <v>4</v>
      </c>
      <c r="D109" s="29">
        <v>2</v>
      </c>
      <c r="E109" s="227" t="s">
        <v>470</v>
      </c>
      <c r="F109" s="29">
        <v>5</v>
      </c>
      <c r="G109" s="31" t="s">
        <v>459</v>
      </c>
      <c r="H109" s="32" t="s">
        <v>441</v>
      </c>
      <c r="I109" s="327" t="s">
        <v>1514</v>
      </c>
      <c r="J109" s="635" t="s">
        <v>442</v>
      </c>
      <c r="K109" s="212">
        <v>3888626</v>
      </c>
      <c r="L109" s="639">
        <v>1</v>
      </c>
      <c r="M109" s="170">
        <v>5</v>
      </c>
      <c r="N109" s="651" t="s">
        <v>581</v>
      </c>
      <c r="O109" s="212" t="s">
        <v>1539</v>
      </c>
      <c r="P109" s="212">
        <v>50</v>
      </c>
      <c r="Q109" s="327" t="s">
        <v>218</v>
      </c>
      <c r="R109" s="636">
        <v>1005</v>
      </c>
      <c r="S109" s="636">
        <v>1007</v>
      </c>
      <c r="T109" s="667">
        <v>4000</v>
      </c>
      <c r="U109" s="636">
        <v>4000</v>
      </c>
      <c r="V109" s="636">
        <v>1005</v>
      </c>
      <c r="W109" s="636">
        <v>1007</v>
      </c>
      <c r="X109" s="212">
        <v>1</v>
      </c>
      <c r="Y109" s="636">
        <v>4000</v>
      </c>
      <c r="Z109" s="212">
        <v>1</v>
      </c>
      <c r="AA109" s="637">
        <v>4000</v>
      </c>
      <c r="AB109" s="637">
        <v>4050</v>
      </c>
      <c r="AC109" s="638" t="s">
        <v>1590</v>
      </c>
      <c r="AD109" s="639"/>
      <c r="AE109" s="640">
        <v>0.88541666666666663</v>
      </c>
      <c r="AF109" s="640">
        <v>0.90277777777777779</v>
      </c>
      <c r="AG109" s="640">
        <v>0.90277777777777779</v>
      </c>
      <c r="AH109" s="640">
        <v>0.91319444444444442</v>
      </c>
      <c r="AI109" s="212" t="s">
        <v>533</v>
      </c>
      <c r="AJ109" s="635"/>
      <c r="AK109" s="635" t="s">
        <v>683</v>
      </c>
      <c r="AL109" s="719" t="s">
        <v>7</v>
      </c>
      <c r="AM109" s="635" t="s">
        <v>460</v>
      </c>
      <c r="AN109" s="635">
        <v>1</v>
      </c>
      <c r="AO109" s="212"/>
      <c r="AP109" s="212" t="s">
        <v>383</v>
      </c>
      <c r="AQ109" s="212"/>
      <c r="AR109" s="212"/>
      <c r="AS109" s="212"/>
      <c r="AT109" s="223">
        <f t="shared" si="4"/>
        <v>1.736111111111116E-2</v>
      </c>
      <c r="AU109" s="223">
        <f t="shared" si="5"/>
        <v>1.041666666666663E-2</v>
      </c>
    </row>
    <row r="110" spans="1:47" ht="14.25">
      <c r="B110" s="29">
        <v>2026</v>
      </c>
      <c r="C110" s="29">
        <v>4</v>
      </c>
      <c r="D110" s="29">
        <v>2</v>
      </c>
      <c r="E110" s="227" t="s">
        <v>468</v>
      </c>
      <c r="F110" s="29">
        <v>5</v>
      </c>
      <c r="G110" s="31" t="s">
        <v>459</v>
      </c>
      <c r="H110" s="32" t="s">
        <v>441</v>
      </c>
      <c r="I110" s="327" t="s">
        <v>1514</v>
      </c>
      <c r="J110" s="635" t="s">
        <v>442</v>
      </c>
      <c r="K110" s="212">
        <v>3888626</v>
      </c>
      <c r="L110" s="639">
        <v>2</v>
      </c>
      <c r="M110" s="170">
        <v>5</v>
      </c>
      <c r="N110" s="651" t="s">
        <v>581</v>
      </c>
      <c r="O110" s="212" t="s">
        <v>1539</v>
      </c>
      <c r="P110" s="212">
        <v>50</v>
      </c>
      <c r="Q110" s="327" t="s">
        <v>218</v>
      </c>
      <c r="R110" s="636">
        <v>1005</v>
      </c>
      <c r="S110" s="636">
        <v>1007</v>
      </c>
      <c r="T110" s="667">
        <v>4000</v>
      </c>
      <c r="U110" s="636">
        <v>4000</v>
      </c>
      <c r="V110" s="636">
        <v>1005</v>
      </c>
      <c r="W110" s="636">
        <v>1007</v>
      </c>
      <c r="X110" s="212">
        <v>1</v>
      </c>
      <c r="Y110" s="636">
        <v>4000</v>
      </c>
      <c r="Z110" s="212">
        <v>1</v>
      </c>
      <c r="AA110" s="637">
        <v>4000</v>
      </c>
      <c r="AB110" s="637">
        <v>4050</v>
      </c>
      <c r="AC110" s="638" t="s">
        <v>1591</v>
      </c>
      <c r="AD110" s="639"/>
      <c r="AE110" s="640">
        <v>0.91319444444444442</v>
      </c>
      <c r="AF110" s="640">
        <v>0.93055555555555558</v>
      </c>
      <c r="AG110" s="640">
        <v>0.93055555555555558</v>
      </c>
      <c r="AH110" s="640">
        <v>0.9375</v>
      </c>
      <c r="AI110" s="212" t="s">
        <v>533</v>
      </c>
      <c r="AJ110" s="635"/>
      <c r="AK110" s="635" t="s">
        <v>683</v>
      </c>
      <c r="AL110" s="719" t="s">
        <v>7</v>
      </c>
      <c r="AM110" s="635" t="s">
        <v>460</v>
      </c>
      <c r="AN110" s="635">
        <v>1</v>
      </c>
      <c r="AO110" s="212"/>
      <c r="AP110" s="212" t="s">
        <v>383</v>
      </c>
      <c r="AQ110" s="212"/>
      <c r="AR110" s="212"/>
      <c r="AS110" s="212"/>
      <c r="AT110" s="223">
        <f t="shared" si="4"/>
        <v>1.736111111111116E-2</v>
      </c>
      <c r="AU110" s="223">
        <f t="shared" si="5"/>
        <v>6.9444444444444198E-3</v>
      </c>
    </row>
    <row r="111" spans="1:47" ht="14.25">
      <c r="B111" s="29">
        <v>2026</v>
      </c>
      <c r="C111" s="29">
        <v>4</v>
      </c>
      <c r="D111" s="29">
        <v>2</v>
      </c>
      <c r="E111" s="227" t="s">
        <v>468</v>
      </c>
      <c r="F111" s="29">
        <v>5</v>
      </c>
      <c r="G111" s="31" t="s">
        <v>459</v>
      </c>
      <c r="H111" s="43" t="s">
        <v>441</v>
      </c>
      <c r="I111" s="327" t="s">
        <v>1514</v>
      </c>
      <c r="J111" s="635" t="s">
        <v>442</v>
      </c>
      <c r="K111" s="212">
        <v>3888626</v>
      </c>
      <c r="L111" s="639">
        <v>3</v>
      </c>
      <c r="M111" s="170">
        <v>5</v>
      </c>
      <c r="N111" s="651" t="s">
        <v>581</v>
      </c>
      <c r="O111" s="212" t="s">
        <v>1539</v>
      </c>
      <c r="P111" s="212">
        <v>50</v>
      </c>
      <c r="Q111" s="327" t="s">
        <v>218</v>
      </c>
      <c r="R111" s="636">
        <v>1005</v>
      </c>
      <c r="S111" s="636">
        <v>1006</v>
      </c>
      <c r="T111" s="667">
        <v>4000</v>
      </c>
      <c r="U111" s="636">
        <v>4000</v>
      </c>
      <c r="V111" s="636">
        <v>1005</v>
      </c>
      <c r="W111" s="636">
        <v>1006</v>
      </c>
      <c r="X111" s="212">
        <v>1</v>
      </c>
      <c r="Y111" s="636">
        <v>4000</v>
      </c>
      <c r="Z111" s="212">
        <v>1</v>
      </c>
      <c r="AA111" s="637">
        <v>4000</v>
      </c>
      <c r="AB111" s="637">
        <v>4050</v>
      </c>
      <c r="AC111" s="638" t="s">
        <v>1592</v>
      </c>
      <c r="AD111" s="639">
        <v>60402416050</v>
      </c>
      <c r="AE111" s="640">
        <v>0.9375</v>
      </c>
      <c r="AF111" s="640">
        <v>0.95833333333333337</v>
      </c>
      <c r="AG111" s="640">
        <v>0.95833333333333337</v>
      </c>
      <c r="AH111" s="640">
        <v>0.96527777777777779</v>
      </c>
      <c r="AI111" s="212" t="s">
        <v>533</v>
      </c>
      <c r="AJ111" s="635"/>
      <c r="AK111" s="635" t="s">
        <v>683</v>
      </c>
      <c r="AL111" s="719" t="s">
        <v>7</v>
      </c>
      <c r="AM111" s="635" t="s">
        <v>460</v>
      </c>
      <c r="AN111" s="635">
        <v>1</v>
      </c>
      <c r="AO111" s="212"/>
      <c r="AP111" s="212" t="s">
        <v>383</v>
      </c>
      <c r="AQ111" s="212"/>
      <c r="AR111" s="212"/>
      <c r="AS111" s="212"/>
      <c r="AT111" s="223">
        <f t="shared" si="4"/>
        <v>2.083333333333337E-2</v>
      </c>
      <c r="AU111" s="223">
        <f t="shared" si="5"/>
        <v>6.9444444444444198E-3</v>
      </c>
    </row>
    <row r="112" spans="1:47" ht="14.25">
      <c r="B112" s="29">
        <v>2026</v>
      </c>
      <c r="C112" s="29">
        <v>4</v>
      </c>
      <c r="D112" s="29">
        <v>2</v>
      </c>
      <c r="E112" s="227" t="s">
        <v>468</v>
      </c>
      <c r="F112" s="29"/>
      <c r="G112" s="31"/>
      <c r="H112" s="32" t="s">
        <v>441</v>
      </c>
      <c r="I112" s="327" t="s">
        <v>565</v>
      </c>
      <c r="J112" s="635" t="s">
        <v>442</v>
      </c>
      <c r="K112" s="212"/>
      <c r="L112" s="639"/>
      <c r="M112" s="170"/>
      <c r="N112" s="651"/>
      <c r="O112" s="212"/>
      <c r="P112" s="705">
        <v>25</v>
      </c>
      <c r="Q112" s="327" t="s">
        <v>566</v>
      </c>
      <c r="R112" s="636">
        <v>1005</v>
      </c>
      <c r="S112" s="636"/>
      <c r="T112" s="667" t="s">
        <v>1445</v>
      </c>
      <c r="U112" s="710">
        <v>350</v>
      </c>
      <c r="V112" s="636">
        <v>1005</v>
      </c>
      <c r="W112" s="636"/>
      <c r="X112" s="212">
        <v>1</v>
      </c>
      <c r="Y112" s="636"/>
      <c r="Z112" s="212">
        <v>1</v>
      </c>
      <c r="AA112" s="711">
        <v>350</v>
      </c>
      <c r="AB112" s="637">
        <v>12550</v>
      </c>
      <c r="AC112" s="638" t="s">
        <v>577</v>
      </c>
      <c r="AD112" s="639">
        <v>60402416050</v>
      </c>
      <c r="AE112" s="640">
        <v>0.96527777777777779</v>
      </c>
      <c r="AF112" s="640">
        <v>0.96875</v>
      </c>
      <c r="AG112" s="640"/>
      <c r="AH112" s="640"/>
      <c r="AI112" s="212"/>
      <c r="AJ112" s="635"/>
      <c r="AK112" s="635" t="s">
        <v>683</v>
      </c>
      <c r="AL112" s="719" t="s">
        <v>7</v>
      </c>
      <c r="AM112" s="635" t="s">
        <v>460</v>
      </c>
      <c r="AN112" s="635">
        <v>1</v>
      </c>
      <c r="AO112" s="212"/>
      <c r="AP112" s="212"/>
      <c r="AQ112" s="212"/>
      <c r="AR112" s="212"/>
      <c r="AS112" s="212"/>
      <c r="AT112" s="223">
        <f t="shared" si="4"/>
        <v>3.4722222222222099E-3</v>
      </c>
      <c r="AU112" s="223" t="str">
        <f t="shared" si="5"/>
        <v/>
      </c>
    </row>
    <row r="113" spans="1:47" ht="14.25">
      <c r="B113" s="29">
        <v>2026</v>
      </c>
      <c r="C113" s="29">
        <v>4</v>
      </c>
      <c r="D113" s="29">
        <v>2</v>
      </c>
      <c r="E113" s="227" t="s">
        <v>468</v>
      </c>
      <c r="F113" s="29"/>
      <c r="G113" s="31"/>
      <c r="H113" s="32" t="s">
        <v>441</v>
      </c>
      <c r="I113" s="327"/>
      <c r="J113" s="635"/>
      <c r="K113" s="212"/>
      <c r="L113" s="639"/>
      <c r="M113" s="170"/>
      <c r="N113" s="651"/>
      <c r="O113" s="212"/>
      <c r="P113" s="212"/>
      <c r="Q113" s="327"/>
      <c r="R113" s="636"/>
      <c r="S113" s="636"/>
      <c r="T113" s="667"/>
      <c r="U113" s="636"/>
      <c r="V113" s="636"/>
      <c r="W113" s="636"/>
      <c r="X113" s="212"/>
      <c r="Y113" s="636"/>
      <c r="Z113" s="212"/>
      <c r="AA113" s="637"/>
      <c r="AB113" s="637"/>
      <c r="AC113" s="638"/>
      <c r="AD113" s="639"/>
      <c r="AE113" s="640"/>
      <c r="AF113" s="640"/>
      <c r="AG113" s="640">
        <v>0.96875</v>
      </c>
      <c r="AH113" s="640">
        <v>0.98958333333333337</v>
      </c>
      <c r="AI113" s="212" t="s">
        <v>533</v>
      </c>
      <c r="AJ113" s="635"/>
      <c r="AK113" s="635"/>
      <c r="AL113" s="641"/>
      <c r="AM113" s="635"/>
      <c r="AN113" s="635"/>
      <c r="AO113" s="212"/>
      <c r="AP113" s="212"/>
      <c r="AQ113" s="212"/>
      <c r="AR113" s="212"/>
      <c r="AS113" s="212"/>
      <c r="AT113" s="223" t="str">
        <f t="shared" si="4"/>
        <v/>
      </c>
      <c r="AU113" s="223">
        <f t="shared" si="5"/>
        <v>2.083333333333337E-2</v>
      </c>
    </row>
    <row r="114" spans="1:47" ht="14.25">
      <c r="B114" s="29">
        <v>2026</v>
      </c>
      <c r="C114" s="29">
        <v>4</v>
      </c>
      <c r="D114" s="29">
        <v>2</v>
      </c>
      <c r="E114" s="227" t="s">
        <v>468</v>
      </c>
      <c r="F114" s="29"/>
      <c r="G114" s="31"/>
      <c r="H114" s="43" t="s">
        <v>441</v>
      </c>
      <c r="I114" s="327" t="s">
        <v>1446</v>
      </c>
      <c r="J114" s="635" t="s">
        <v>442</v>
      </c>
      <c r="K114" s="212"/>
      <c r="L114" s="639"/>
      <c r="M114" s="170"/>
      <c r="N114" s="651"/>
      <c r="O114" s="212"/>
      <c r="P114" s="212">
        <v>12</v>
      </c>
      <c r="Q114" s="327" t="s">
        <v>566</v>
      </c>
      <c r="R114" s="636">
        <v>1005</v>
      </c>
      <c r="S114" s="636"/>
      <c r="T114" s="667" t="s">
        <v>1445</v>
      </c>
      <c r="U114" s="636">
        <v>200</v>
      </c>
      <c r="V114" s="636">
        <v>1005</v>
      </c>
      <c r="W114" s="636"/>
      <c r="X114" s="212">
        <v>1</v>
      </c>
      <c r="Y114" s="636">
        <v>200</v>
      </c>
      <c r="Z114" s="212">
        <v>1</v>
      </c>
      <c r="AA114" s="637">
        <v>200</v>
      </c>
      <c r="AB114" s="637"/>
      <c r="AC114" s="638"/>
      <c r="AD114" s="709" t="s">
        <v>1541</v>
      </c>
      <c r="AE114" s="640"/>
      <c r="AF114" s="640"/>
      <c r="AG114" s="640"/>
      <c r="AH114" s="640"/>
      <c r="AI114" s="212"/>
      <c r="AJ114" s="635"/>
      <c r="AK114" s="635"/>
      <c r="AL114" s="641"/>
      <c r="AM114" s="635"/>
      <c r="AN114" s="635"/>
      <c r="AO114" s="212"/>
      <c r="AP114" s="212"/>
      <c r="AQ114" s="212"/>
      <c r="AR114" s="212"/>
      <c r="AS114" s="212"/>
      <c r="AT114" s="223" t="str">
        <f t="shared" si="4"/>
        <v/>
      </c>
      <c r="AU114" s="223" t="str">
        <f t="shared" si="5"/>
        <v/>
      </c>
    </row>
    <row r="115" spans="1:47" ht="14.25">
      <c r="A115" s="167">
        <v>1</v>
      </c>
      <c r="B115" s="29">
        <v>2026</v>
      </c>
      <c r="C115" s="29">
        <v>4</v>
      </c>
      <c r="D115" s="29">
        <v>2</v>
      </c>
      <c r="E115" s="227" t="s">
        <v>468</v>
      </c>
      <c r="F115" s="29">
        <v>6</v>
      </c>
      <c r="G115" s="31" t="s">
        <v>459</v>
      </c>
      <c r="H115" s="32" t="s">
        <v>441</v>
      </c>
      <c r="I115" s="327" t="s">
        <v>1514</v>
      </c>
      <c r="J115" s="635" t="s">
        <v>442</v>
      </c>
      <c r="K115" s="212">
        <v>3888626</v>
      </c>
      <c r="L115" s="639">
        <v>4</v>
      </c>
      <c r="M115" s="170">
        <v>5</v>
      </c>
      <c r="N115" s="651" t="s">
        <v>581</v>
      </c>
      <c r="O115" s="212" t="s">
        <v>1539</v>
      </c>
      <c r="P115" s="212">
        <v>50</v>
      </c>
      <c r="Q115" s="327" t="s">
        <v>218</v>
      </c>
      <c r="R115" s="636">
        <v>1005</v>
      </c>
      <c r="S115" s="636">
        <v>1006</v>
      </c>
      <c r="T115" s="667">
        <v>4000</v>
      </c>
      <c r="U115" s="636">
        <v>4000</v>
      </c>
      <c r="V115" s="636">
        <v>1005</v>
      </c>
      <c r="W115" s="636">
        <v>1006</v>
      </c>
      <c r="X115" s="212">
        <v>1</v>
      </c>
      <c r="Y115" s="636">
        <v>4000</v>
      </c>
      <c r="Z115" s="212">
        <v>1</v>
      </c>
      <c r="AA115" s="637">
        <v>4000</v>
      </c>
      <c r="AB115" s="637">
        <v>4050</v>
      </c>
      <c r="AC115" s="638" t="s">
        <v>1593</v>
      </c>
      <c r="AD115" s="639"/>
      <c r="AE115" s="640">
        <v>0.98958333333333337</v>
      </c>
      <c r="AF115" s="640">
        <v>6.9444444444444441E-3</v>
      </c>
      <c r="AG115" s="640">
        <v>6.9444444444444441E-3</v>
      </c>
      <c r="AH115" s="640">
        <v>1.3888888888888888E-2</v>
      </c>
      <c r="AI115" s="212" t="s">
        <v>533</v>
      </c>
      <c r="AJ115" s="635"/>
      <c r="AK115" s="635" t="s">
        <v>683</v>
      </c>
      <c r="AL115" s="719" t="s">
        <v>7</v>
      </c>
      <c r="AM115" s="635" t="s">
        <v>460</v>
      </c>
      <c r="AN115" s="635">
        <v>1</v>
      </c>
      <c r="AO115" s="212"/>
      <c r="AP115" s="212" t="s">
        <v>383</v>
      </c>
      <c r="AQ115" s="212"/>
      <c r="AR115" s="212"/>
      <c r="AS115" s="212"/>
      <c r="AT115" s="223">
        <f t="shared" si="4"/>
        <v>1.7361111111111074E-2</v>
      </c>
      <c r="AU115" s="223">
        <f t="shared" si="5"/>
        <v>6.9444444444444441E-3</v>
      </c>
    </row>
    <row r="116" spans="1:47" ht="14.25">
      <c r="B116" s="29">
        <v>2026</v>
      </c>
      <c r="C116" s="29">
        <v>4</v>
      </c>
      <c r="D116" s="29">
        <v>2</v>
      </c>
      <c r="E116" s="227" t="s">
        <v>468</v>
      </c>
      <c r="F116" s="29">
        <v>6</v>
      </c>
      <c r="G116" s="31" t="s">
        <v>459</v>
      </c>
      <c r="H116" s="32" t="s">
        <v>441</v>
      </c>
      <c r="I116" s="327" t="s">
        <v>1514</v>
      </c>
      <c r="J116" s="635" t="s">
        <v>442</v>
      </c>
      <c r="K116" s="212">
        <v>3888626</v>
      </c>
      <c r="L116" s="639">
        <v>5</v>
      </c>
      <c r="M116" s="170">
        <v>5</v>
      </c>
      <c r="N116" s="651" t="s">
        <v>581</v>
      </c>
      <c r="O116" s="212" t="s">
        <v>1539</v>
      </c>
      <c r="P116" s="212">
        <v>50</v>
      </c>
      <c r="Q116" s="327" t="s">
        <v>218</v>
      </c>
      <c r="R116" s="636">
        <v>1005</v>
      </c>
      <c r="S116" s="636">
        <v>1006</v>
      </c>
      <c r="T116" s="667">
        <v>4000</v>
      </c>
      <c r="U116" s="636">
        <v>4000</v>
      </c>
      <c r="V116" s="636">
        <v>1005</v>
      </c>
      <c r="W116" s="636">
        <v>1006</v>
      </c>
      <c r="X116" s="212">
        <v>1</v>
      </c>
      <c r="Y116" s="636">
        <v>4000</v>
      </c>
      <c r="Z116" s="212">
        <v>1</v>
      </c>
      <c r="AA116" s="637">
        <v>4000</v>
      </c>
      <c r="AB116" s="637">
        <v>4050</v>
      </c>
      <c r="AC116" s="638" t="s">
        <v>1594</v>
      </c>
      <c r="AD116" s="639">
        <v>60402416060</v>
      </c>
      <c r="AE116" s="640">
        <v>1.3888888888888888E-2</v>
      </c>
      <c r="AF116" s="640">
        <v>3.4722222222222224E-2</v>
      </c>
      <c r="AG116" s="640">
        <v>3.4722222222222224E-2</v>
      </c>
      <c r="AH116" s="640">
        <v>4.1666666666666664E-2</v>
      </c>
      <c r="AI116" s="212" t="s">
        <v>533</v>
      </c>
      <c r="AJ116" s="635"/>
      <c r="AK116" s="635" t="s">
        <v>683</v>
      </c>
      <c r="AL116" s="719" t="s">
        <v>7</v>
      </c>
      <c r="AM116" s="635" t="s">
        <v>460</v>
      </c>
      <c r="AN116" s="635">
        <v>1</v>
      </c>
      <c r="AO116" s="212" t="s">
        <v>1597</v>
      </c>
      <c r="AP116" s="212" t="s">
        <v>383</v>
      </c>
      <c r="AQ116" s="212"/>
      <c r="AR116" s="212"/>
      <c r="AS116" s="212"/>
      <c r="AT116" s="223">
        <f t="shared" si="4"/>
        <v>2.0833333333333336E-2</v>
      </c>
      <c r="AU116" s="223">
        <f t="shared" si="5"/>
        <v>6.9444444444444406E-3</v>
      </c>
    </row>
    <row r="117" spans="1:47" ht="14.25">
      <c r="B117" s="29">
        <v>2026</v>
      </c>
      <c r="C117" s="29">
        <v>4</v>
      </c>
      <c r="D117" s="29">
        <v>2</v>
      </c>
      <c r="E117" s="227" t="s">
        <v>468</v>
      </c>
      <c r="F117" s="29"/>
      <c r="G117" s="31"/>
      <c r="H117" s="43" t="s">
        <v>441</v>
      </c>
      <c r="I117" s="327" t="s">
        <v>565</v>
      </c>
      <c r="J117" s="635" t="s">
        <v>442</v>
      </c>
      <c r="K117" s="212"/>
      <c r="L117" s="639"/>
      <c r="M117" s="170"/>
      <c r="N117" s="651"/>
      <c r="O117" s="212"/>
      <c r="P117" s="705">
        <v>25</v>
      </c>
      <c r="Q117" s="327" t="s">
        <v>566</v>
      </c>
      <c r="R117" s="636">
        <v>1005</v>
      </c>
      <c r="S117" s="636"/>
      <c r="T117" s="667" t="s">
        <v>1445</v>
      </c>
      <c r="U117" s="710">
        <v>350</v>
      </c>
      <c r="V117" s="636">
        <v>1005</v>
      </c>
      <c r="W117" s="636"/>
      <c r="X117" s="212">
        <v>1</v>
      </c>
      <c r="Y117" s="636"/>
      <c r="Z117" s="212">
        <v>1</v>
      </c>
      <c r="AA117" s="711">
        <v>350</v>
      </c>
      <c r="AB117" s="637">
        <v>8550</v>
      </c>
      <c r="AC117" s="638" t="s">
        <v>577</v>
      </c>
      <c r="AD117" s="639">
        <v>60402416060</v>
      </c>
      <c r="AE117" s="640">
        <v>4.1666666666666664E-2</v>
      </c>
      <c r="AF117" s="640">
        <v>4.5138888888888888E-2</v>
      </c>
      <c r="AG117" s="640"/>
      <c r="AH117" s="640"/>
      <c r="AI117" s="212"/>
      <c r="AJ117" s="635"/>
      <c r="AK117" s="635" t="s">
        <v>683</v>
      </c>
      <c r="AL117" s="719" t="s">
        <v>7</v>
      </c>
      <c r="AM117" s="635" t="s">
        <v>460</v>
      </c>
      <c r="AN117" s="635">
        <v>1</v>
      </c>
      <c r="AO117" s="212"/>
      <c r="AP117" s="212"/>
      <c r="AQ117" s="212"/>
      <c r="AR117" s="212"/>
      <c r="AS117" s="212"/>
      <c r="AT117" s="223">
        <f t="shared" si="4"/>
        <v>3.4722222222222238E-3</v>
      </c>
      <c r="AU117" s="223" t="str">
        <f t="shared" si="5"/>
        <v/>
      </c>
    </row>
    <row r="118" spans="1:47" ht="14.25">
      <c r="B118" s="29">
        <v>2026</v>
      </c>
      <c r="C118" s="29">
        <v>4</v>
      </c>
      <c r="D118" s="29">
        <v>2</v>
      </c>
      <c r="E118" s="227" t="s">
        <v>468</v>
      </c>
      <c r="F118" s="29"/>
      <c r="G118" s="31"/>
      <c r="H118" s="32" t="s">
        <v>441</v>
      </c>
      <c r="I118" s="327"/>
      <c r="J118" s="635"/>
      <c r="K118" s="212"/>
      <c r="L118" s="639"/>
      <c r="M118" s="170"/>
      <c r="N118" s="651"/>
      <c r="O118" s="212"/>
      <c r="P118" s="212"/>
      <c r="Q118" s="327"/>
      <c r="R118" s="636"/>
      <c r="S118" s="636"/>
      <c r="T118" s="667"/>
      <c r="U118" s="636"/>
      <c r="V118" s="636"/>
      <c r="W118" s="636"/>
      <c r="X118" s="212"/>
      <c r="Y118" s="636"/>
      <c r="Z118" s="212"/>
      <c r="AA118" s="637"/>
      <c r="AB118" s="637"/>
      <c r="AC118" s="638"/>
      <c r="AD118" s="639"/>
      <c r="AE118" s="640"/>
      <c r="AF118" s="640"/>
      <c r="AG118" s="640">
        <v>4.5138888888888888E-2</v>
      </c>
      <c r="AH118" s="640">
        <v>0.1076388888888889</v>
      </c>
      <c r="AI118" s="212" t="s">
        <v>533</v>
      </c>
      <c r="AJ118" s="635"/>
      <c r="AK118" s="635"/>
      <c r="AL118" s="719"/>
      <c r="AM118" s="635"/>
      <c r="AN118" s="635"/>
      <c r="AO118" s="212"/>
      <c r="AP118" s="212"/>
      <c r="AQ118" s="212"/>
      <c r="AR118" s="212"/>
      <c r="AS118" s="212"/>
      <c r="AT118" s="223" t="str">
        <f t="shared" si="4"/>
        <v/>
      </c>
      <c r="AU118" s="223">
        <f t="shared" si="5"/>
        <v>6.25E-2</v>
      </c>
    </row>
    <row r="119" spans="1:47" ht="14.25">
      <c r="B119" s="29">
        <v>2026</v>
      </c>
      <c r="C119" s="29">
        <v>4</v>
      </c>
      <c r="D119" s="29">
        <v>2</v>
      </c>
      <c r="E119" s="227" t="s">
        <v>468</v>
      </c>
      <c r="F119" s="29"/>
      <c r="G119" s="31"/>
      <c r="H119" s="32" t="s">
        <v>441</v>
      </c>
      <c r="I119" s="327" t="s">
        <v>1446</v>
      </c>
      <c r="J119" s="635" t="s">
        <v>442</v>
      </c>
      <c r="K119" s="212"/>
      <c r="L119" s="639"/>
      <c r="M119" s="170"/>
      <c r="N119" s="651"/>
      <c r="O119" s="212"/>
      <c r="P119" s="212">
        <v>12</v>
      </c>
      <c r="Q119" s="327" t="s">
        <v>566</v>
      </c>
      <c r="R119" s="636">
        <v>1005</v>
      </c>
      <c r="S119" s="636"/>
      <c r="T119" s="667" t="s">
        <v>1445</v>
      </c>
      <c r="U119" s="636">
        <v>200</v>
      </c>
      <c r="V119" s="636">
        <v>1005</v>
      </c>
      <c r="W119" s="636"/>
      <c r="X119" s="212">
        <v>1</v>
      </c>
      <c r="Y119" s="636">
        <v>200</v>
      </c>
      <c r="Z119" s="212">
        <v>1</v>
      </c>
      <c r="AA119" s="637">
        <v>200</v>
      </c>
      <c r="AB119" s="637"/>
      <c r="AC119" s="638"/>
      <c r="AD119" s="709" t="s">
        <v>1541</v>
      </c>
      <c r="AE119" s="640"/>
      <c r="AF119" s="640"/>
      <c r="AG119" s="640"/>
      <c r="AH119" s="640"/>
      <c r="AI119" s="212"/>
      <c r="AJ119" s="635"/>
      <c r="AK119" s="635"/>
      <c r="AL119" s="719"/>
      <c r="AM119" s="635"/>
      <c r="AN119" s="635"/>
      <c r="AO119" s="212"/>
      <c r="AP119" s="212"/>
      <c r="AQ119" s="212"/>
      <c r="AR119" s="212"/>
      <c r="AS119" s="212"/>
      <c r="AT119" s="223" t="str">
        <f t="shared" si="4"/>
        <v/>
      </c>
      <c r="AU119" s="223" t="str">
        <f t="shared" si="5"/>
        <v/>
      </c>
    </row>
    <row r="120" spans="1:47" ht="14.25">
      <c r="A120" s="167">
        <v>1</v>
      </c>
      <c r="B120" s="29">
        <v>2026</v>
      </c>
      <c r="C120" s="29">
        <v>4</v>
      </c>
      <c r="D120" s="29">
        <v>2</v>
      </c>
      <c r="E120" s="227" t="s">
        <v>468</v>
      </c>
      <c r="F120" s="29">
        <v>7</v>
      </c>
      <c r="G120" s="31" t="s">
        <v>459</v>
      </c>
      <c r="H120" s="43" t="s">
        <v>441</v>
      </c>
      <c r="I120" s="327" t="s">
        <v>1514</v>
      </c>
      <c r="J120" s="635" t="s">
        <v>442</v>
      </c>
      <c r="K120" s="212">
        <v>3888627</v>
      </c>
      <c r="L120" s="639">
        <v>1</v>
      </c>
      <c r="M120" s="170">
        <v>3</v>
      </c>
      <c r="N120" s="651" t="s">
        <v>1542</v>
      </c>
      <c r="O120" s="212" t="s">
        <v>1539</v>
      </c>
      <c r="P120" s="212">
        <v>50</v>
      </c>
      <c r="Q120" s="327" t="s">
        <v>218</v>
      </c>
      <c r="R120" s="636">
        <v>1005</v>
      </c>
      <c r="S120" s="636">
        <v>1007</v>
      </c>
      <c r="T120" s="667">
        <v>4000</v>
      </c>
      <c r="U120" s="636">
        <v>4000</v>
      </c>
      <c r="V120" s="636">
        <v>1005</v>
      </c>
      <c r="W120" s="636">
        <v>1007</v>
      </c>
      <c r="X120" s="212">
        <v>1</v>
      </c>
      <c r="Y120" s="636">
        <v>4000</v>
      </c>
      <c r="Z120" s="212">
        <v>1</v>
      </c>
      <c r="AA120" s="637">
        <v>4000</v>
      </c>
      <c r="AB120" s="637">
        <v>4050</v>
      </c>
      <c r="AC120" s="638" t="s">
        <v>1595</v>
      </c>
      <c r="AD120" s="639"/>
      <c r="AE120" s="640">
        <v>0.1076388888888889</v>
      </c>
      <c r="AF120" s="640">
        <v>0.125</v>
      </c>
      <c r="AG120" s="640">
        <v>0.125</v>
      </c>
      <c r="AH120" s="640">
        <v>0.13194444444444445</v>
      </c>
      <c r="AI120" s="212" t="s">
        <v>533</v>
      </c>
      <c r="AJ120" s="635"/>
      <c r="AK120" s="635" t="s">
        <v>683</v>
      </c>
      <c r="AL120" s="719" t="s">
        <v>7</v>
      </c>
      <c r="AM120" s="635" t="s">
        <v>460</v>
      </c>
      <c r="AN120" s="635">
        <v>1</v>
      </c>
      <c r="AO120" s="212"/>
      <c r="AP120" s="212" t="s">
        <v>383</v>
      </c>
      <c r="AQ120" s="212"/>
      <c r="AR120" s="212"/>
      <c r="AS120" s="212"/>
      <c r="AT120" s="223">
        <f t="shared" si="4"/>
        <v>1.7361111111111105E-2</v>
      </c>
      <c r="AU120" s="223">
        <f t="shared" si="5"/>
        <v>6.9444444444444475E-3</v>
      </c>
    </row>
    <row r="121" spans="1:47" ht="14.25">
      <c r="B121" s="29">
        <v>2026</v>
      </c>
      <c r="C121" s="29">
        <v>4</v>
      </c>
      <c r="D121" s="29">
        <v>2</v>
      </c>
      <c r="E121" s="227" t="s">
        <v>468</v>
      </c>
      <c r="F121" s="29">
        <v>7</v>
      </c>
      <c r="G121" s="31" t="s">
        <v>459</v>
      </c>
      <c r="H121" s="32" t="s">
        <v>441</v>
      </c>
      <c r="I121" s="327" t="s">
        <v>1514</v>
      </c>
      <c r="J121" s="635" t="s">
        <v>442</v>
      </c>
      <c r="K121" s="212">
        <v>3888627</v>
      </c>
      <c r="L121" s="639">
        <v>2</v>
      </c>
      <c r="M121" s="170">
        <v>3</v>
      </c>
      <c r="N121" s="651" t="s">
        <v>1542</v>
      </c>
      <c r="O121" s="212" t="s">
        <v>1539</v>
      </c>
      <c r="P121" s="212">
        <v>50</v>
      </c>
      <c r="Q121" s="327" t="s">
        <v>218</v>
      </c>
      <c r="R121" s="636">
        <v>1005</v>
      </c>
      <c r="S121" s="636">
        <v>1006</v>
      </c>
      <c r="T121" s="667">
        <v>4000</v>
      </c>
      <c r="U121" s="636">
        <v>4000</v>
      </c>
      <c r="V121" s="636">
        <v>1005</v>
      </c>
      <c r="W121" s="636">
        <v>1006</v>
      </c>
      <c r="X121" s="212">
        <v>1</v>
      </c>
      <c r="Y121" s="636">
        <v>4000</v>
      </c>
      <c r="Z121" s="212">
        <v>1</v>
      </c>
      <c r="AA121" s="637">
        <v>4000</v>
      </c>
      <c r="AB121" s="637">
        <v>4050</v>
      </c>
      <c r="AC121" s="638" t="s">
        <v>1596</v>
      </c>
      <c r="AD121" s="639"/>
      <c r="AE121" s="640">
        <v>0.13194444444444445</v>
      </c>
      <c r="AF121" s="640">
        <v>0.14930555555555555</v>
      </c>
      <c r="AG121" s="640">
        <v>0.14930555555555555</v>
      </c>
      <c r="AH121" s="640">
        <v>0.15625</v>
      </c>
      <c r="AI121" s="212" t="s">
        <v>533</v>
      </c>
      <c r="AJ121" s="635"/>
      <c r="AK121" s="635" t="s">
        <v>683</v>
      </c>
      <c r="AL121" s="719" t="s">
        <v>7</v>
      </c>
      <c r="AM121" s="635" t="s">
        <v>460</v>
      </c>
      <c r="AN121" s="635">
        <v>1</v>
      </c>
      <c r="AO121" s="212"/>
      <c r="AP121" s="212" t="s">
        <v>383</v>
      </c>
      <c r="AQ121" s="212"/>
      <c r="AR121" s="212"/>
      <c r="AS121" s="212"/>
      <c r="AT121" s="223">
        <f t="shared" si="4"/>
        <v>1.7361111111111105E-2</v>
      </c>
      <c r="AU121" s="223">
        <f t="shared" si="5"/>
        <v>6.9444444444444475E-3</v>
      </c>
    </row>
    <row r="122" spans="1:47" ht="14.25">
      <c r="B122" s="29">
        <v>2026</v>
      </c>
      <c r="C122" s="29">
        <v>4</v>
      </c>
      <c r="D122" s="29">
        <v>2</v>
      </c>
      <c r="E122" s="227" t="s">
        <v>468</v>
      </c>
      <c r="F122" s="29">
        <v>7</v>
      </c>
      <c r="G122" s="31" t="s">
        <v>459</v>
      </c>
      <c r="H122" s="32" t="s">
        <v>441</v>
      </c>
      <c r="I122" s="327" t="s">
        <v>1514</v>
      </c>
      <c r="J122" s="635" t="s">
        <v>442</v>
      </c>
      <c r="K122" s="212">
        <v>3888627</v>
      </c>
      <c r="L122" s="639">
        <v>3</v>
      </c>
      <c r="M122" s="170">
        <v>3</v>
      </c>
      <c r="N122" s="651" t="s">
        <v>1542</v>
      </c>
      <c r="O122" s="212" t="s">
        <v>1539</v>
      </c>
      <c r="P122" s="212">
        <v>50</v>
      </c>
      <c r="Q122" s="327" t="s">
        <v>218</v>
      </c>
      <c r="R122" s="636">
        <v>1005</v>
      </c>
      <c r="S122" s="636">
        <v>1006</v>
      </c>
      <c r="T122" s="667">
        <v>4000</v>
      </c>
      <c r="U122" s="636">
        <v>4000</v>
      </c>
      <c r="V122" s="636">
        <v>1005</v>
      </c>
      <c r="W122" s="636">
        <v>1006</v>
      </c>
      <c r="X122" s="212">
        <v>1</v>
      </c>
      <c r="Y122" s="636">
        <v>4000</v>
      </c>
      <c r="Z122" s="212">
        <v>1</v>
      </c>
      <c r="AA122" s="637">
        <v>4000</v>
      </c>
      <c r="AB122" s="637">
        <v>4050</v>
      </c>
      <c r="AC122" s="638" t="s">
        <v>1598</v>
      </c>
      <c r="AD122" s="639">
        <v>60402416070</v>
      </c>
      <c r="AE122" s="640">
        <v>0.15625</v>
      </c>
      <c r="AF122" s="640">
        <v>0.17708333333333334</v>
      </c>
      <c r="AG122" s="640">
        <v>0.17708333333333334</v>
      </c>
      <c r="AH122" s="640">
        <v>0.18402777777777779</v>
      </c>
      <c r="AI122" s="212" t="s">
        <v>533</v>
      </c>
      <c r="AJ122" s="635"/>
      <c r="AK122" s="635" t="s">
        <v>683</v>
      </c>
      <c r="AL122" s="719" t="s">
        <v>7</v>
      </c>
      <c r="AM122" s="635" t="s">
        <v>460</v>
      </c>
      <c r="AN122" s="635">
        <v>1</v>
      </c>
      <c r="AO122" s="212"/>
      <c r="AP122" s="212" t="s">
        <v>383</v>
      </c>
      <c r="AQ122" s="212"/>
      <c r="AR122" s="212"/>
      <c r="AS122" s="212"/>
      <c r="AT122" s="223">
        <f t="shared" si="4"/>
        <v>2.0833333333333343E-2</v>
      </c>
      <c r="AU122" s="223">
        <f t="shared" si="5"/>
        <v>6.9444444444444475E-3</v>
      </c>
    </row>
    <row r="123" spans="1:47" ht="14.25">
      <c r="B123" s="29">
        <v>2026</v>
      </c>
      <c r="C123" s="29">
        <v>4</v>
      </c>
      <c r="D123" s="29">
        <v>2</v>
      </c>
      <c r="E123" s="227" t="s">
        <v>468</v>
      </c>
      <c r="F123" s="29"/>
      <c r="G123" s="31"/>
      <c r="H123" s="43" t="s">
        <v>441</v>
      </c>
      <c r="I123" s="327" t="s">
        <v>565</v>
      </c>
      <c r="J123" s="635" t="s">
        <v>442</v>
      </c>
      <c r="K123" s="212"/>
      <c r="L123" s="639"/>
      <c r="M123" s="170"/>
      <c r="N123" s="651"/>
      <c r="O123" s="212"/>
      <c r="P123" s="705">
        <v>25</v>
      </c>
      <c r="Q123" s="327" t="s">
        <v>566</v>
      </c>
      <c r="R123" s="636">
        <v>1005</v>
      </c>
      <c r="S123" s="636"/>
      <c r="T123" s="667" t="s">
        <v>1445</v>
      </c>
      <c r="U123" s="710">
        <v>350</v>
      </c>
      <c r="V123" s="636">
        <v>1005</v>
      </c>
      <c r="W123" s="636"/>
      <c r="X123" s="212">
        <v>1</v>
      </c>
      <c r="Y123" s="636"/>
      <c r="Z123" s="212">
        <v>1</v>
      </c>
      <c r="AA123" s="711">
        <v>350</v>
      </c>
      <c r="AB123" s="637">
        <v>12550</v>
      </c>
      <c r="AC123" s="638" t="s">
        <v>577</v>
      </c>
      <c r="AD123" s="639">
        <v>60402416070</v>
      </c>
      <c r="AE123" s="640">
        <v>0.18402777777777779</v>
      </c>
      <c r="AF123" s="640">
        <v>0.1875</v>
      </c>
      <c r="AG123" s="640"/>
      <c r="AH123" s="640"/>
      <c r="AI123" s="212"/>
      <c r="AJ123" s="635"/>
      <c r="AK123" s="635" t="s">
        <v>683</v>
      </c>
      <c r="AL123" s="719" t="s">
        <v>7</v>
      </c>
      <c r="AM123" s="635" t="s">
        <v>460</v>
      </c>
      <c r="AN123" s="635">
        <v>1</v>
      </c>
      <c r="AO123" s="212"/>
      <c r="AP123" s="212"/>
      <c r="AQ123" s="212"/>
      <c r="AR123" s="212"/>
      <c r="AS123" s="212"/>
      <c r="AT123" s="223">
        <f t="shared" si="4"/>
        <v>3.4722222222222099E-3</v>
      </c>
      <c r="AU123" s="223" t="str">
        <f t="shared" si="5"/>
        <v/>
      </c>
    </row>
    <row r="124" spans="1:47" ht="14.25">
      <c r="B124" s="29">
        <v>2026</v>
      </c>
      <c r="C124" s="29">
        <v>4</v>
      </c>
      <c r="D124" s="29">
        <v>2</v>
      </c>
      <c r="E124" s="227" t="s">
        <v>468</v>
      </c>
      <c r="F124" s="29"/>
      <c r="G124" s="31"/>
      <c r="H124" s="32" t="s">
        <v>441</v>
      </c>
      <c r="I124" s="327"/>
      <c r="J124" s="635"/>
      <c r="K124" s="212"/>
      <c r="L124" s="639"/>
      <c r="M124" s="170"/>
      <c r="N124" s="651"/>
      <c r="O124" s="212"/>
      <c r="P124" s="212"/>
      <c r="Q124" s="327"/>
      <c r="R124" s="636"/>
      <c r="S124" s="636"/>
      <c r="T124" s="667"/>
      <c r="U124" s="636"/>
      <c r="V124" s="636"/>
      <c r="W124" s="636"/>
      <c r="X124" s="212"/>
      <c r="Y124" s="636"/>
      <c r="Z124" s="212"/>
      <c r="AA124" s="637"/>
      <c r="AB124" s="637"/>
      <c r="AC124" s="638"/>
      <c r="AD124" s="639"/>
      <c r="AE124" s="640"/>
      <c r="AF124" s="640"/>
      <c r="AG124" s="640">
        <v>0.1875</v>
      </c>
      <c r="AH124" s="640">
        <v>0.20833333333333334</v>
      </c>
      <c r="AI124" s="212" t="s">
        <v>533</v>
      </c>
      <c r="AJ124" s="635"/>
      <c r="AK124" s="635"/>
      <c r="AL124" s="719"/>
      <c r="AM124" s="635"/>
      <c r="AN124" s="635"/>
      <c r="AO124" s="212"/>
      <c r="AP124" s="212"/>
      <c r="AQ124" s="212"/>
      <c r="AR124" s="212"/>
      <c r="AS124" s="212"/>
      <c r="AT124" s="223" t="str">
        <f t="shared" si="4"/>
        <v/>
      </c>
      <c r="AU124" s="223">
        <f t="shared" si="5"/>
        <v>2.0833333333333343E-2</v>
      </c>
    </row>
    <row r="125" spans="1:47" ht="14.25">
      <c r="B125" s="29">
        <v>2026</v>
      </c>
      <c r="C125" s="29">
        <v>4</v>
      </c>
      <c r="D125" s="29">
        <v>2</v>
      </c>
      <c r="E125" s="227" t="s">
        <v>468</v>
      </c>
      <c r="F125" s="29"/>
      <c r="G125" s="31"/>
      <c r="H125" s="32" t="s">
        <v>441</v>
      </c>
      <c r="I125" s="327" t="s">
        <v>1446</v>
      </c>
      <c r="J125" s="635" t="s">
        <v>442</v>
      </c>
      <c r="K125" s="212"/>
      <c r="L125" s="639"/>
      <c r="M125" s="170"/>
      <c r="N125" s="651"/>
      <c r="O125" s="212"/>
      <c r="P125" s="212">
        <v>12</v>
      </c>
      <c r="Q125" s="327" t="s">
        <v>566</v>
      </c>
      <c r="R125" s="636">
        <v>1005</v>
      </c>
      <c r="S125" s="636"/>
      <c r="T125" s="667" t="s">
        <v>1445</v>
      </c>
      <c r="U125" s="636">
        <v>200</v>
      </c>
      <c r="V125" s="636">
        <v>1005</v>
      </c>
      <c r="W125" s="636"/>
      <c r="X125" s="212">
        <v>1</v>
      </c>
      <c r="Y125" s="636">
        <v>200</v>
      </c>
      <c r="Z125" s="212">
        <v>1</v>
      </c>
      <c r="AA125" s="637">
        <v>200</v>
      </c>
      <c r="AB125" s="637"/>
      <c r="AC125" s="638"/>
      <c r="AD125" s="709" t="s">
        <v>1541</v>
      </c>
      <c r="AE125" s="640"/>
      <c r="AF125" s="640"/>
      <c r="AG125" s="640"/>
      <c r="AH125" s="640"/>
      <c r="AI125" s="212"/>
      <c r="AJ125" s="635"/>
      <c r="AK125" s="635"/>
      <c r="AL125" s="719"/>
      <c r="AM125" s="635"/>
      <c r="AN125" s="635"/>
      <c r="AO125" s="212"/>
      <c r="AP125" s="212"/>
      <c r="AQ125" s="212"/>
      <c r="AR125" s="212"/>
      <c r="AS125" s="212"/>
      <c r="AT125" s="223" t="str">
        <f t="shared" si="4"/>
        <v/>
      </c>
      <c r="AU125" s="223" t="str">
        <f t="shared" si="5"/>
        <v/>
      </c>
    </row>
    <row r="126" spans="1:47" ht="14.25">
      <c r="A126" s="167">
        <v>1</v>
      </c>
      <c r="B126" s="29">
        <v>2026</v>
      </c>
      <c r="C126" s="29">
        <v>4</v>
      </c>
      <c r="D126" s="29">
        <v>2</v>
      </c>
      <c r="E126" s="227" t="s">
        <v>468</v>
      </c>
      <c r="F126" s="29">
        <v>8</v>
      </c>
      <c r="G126" s="31" t="s">
        <v>459</v>
      </c>
      <c r="H126" s="43" t="s">
        <v>441</v>
      </c>
      <c r="I126" s="327" t="s">
        <v>1514</v>
      </c>
      <c r="J126" s="635" t="s">
        <v>442</v>
      </c>
      <c r="K126" s="212">
        <v>3888628</v>
      </c>
      <c r="L126" s="639">
        <v>1</v>
      </c>
      <c r="M126" s="170">
        <v>2</v>
      </c>
      <c r="N126" s="651" t="s">
        <v>614</v>
      </c>
      <c r="O126" s="212" t="s">
        <v>1539</v>
      </c>
      <c r="P126" s="212">
        <v>50</v>
      </c>
      <c r="Q126" s="327" t="s">
        <v>215</v>
      </c>
      <c r="R126" s="636">
        <v>1005</v>
      </c>
      <c r="S126" s="636">
        <v>1007</v>
      </c>
      <c r="T126" s="667">
        <v>3980</v>
      </c>
      <c r="U126" s="636">
        <v>3980</v>
      </c>
      <c r="V126" s="636">
        <v>1005</v>
      </c>
      <c r="W126" s="636">
        <v>1007</v>
      </c>
      <c r="X126" s="212">
        <v>1</v>
      </c>
      <c r="Y126" s="636">
        <v>4100</v>
      </c>
      <c r="Z126" s="212">
        <v>1</v>
      </c>
      <c r="AA126" s="637">
        <v>4100</v>
      </c>
      <c r="AB126" s="637">
        <v>3980</v>
      </c>
      <c r="AC126" s="638" t="s">
        <v>1599</v>
      </c>
      <c r="AD126" s="639"/>
      <c r="AE126" s="640">
        <v>0.20833333333333334</v>
      </c>
      <c r="AF126" s="640">
        <v>0.22569444444444445</v>
      </c>
      <c r="AG126" s="640">
        <v>0.22569444444444445</v>
      </c>
      <c r="AH126" s="640">
        <v>0.2326388888888889</v>
      </c>
      <c r="AI126" s="212" t="s">
        <v>533</v>
      </c>
      <c r="AJ126" s="635"/>
      <c r="AK126" s="635" t="s">
        <v>683</v>
      </c>
      <c r="AL126" s="718" t="s">
        <v>18</v>
      </c>
      <c r="AM126" s="635" t="s">
        <v>460</v>
      </c>
      <c r="AN126" s="635">
        <v>1</v>
      </c>
      <c r="AO126" s="212"/>
      <c r="AP126" s="212" t="s">
        <v>383</v>
      </c>
      <c r="AQ126" s="212"/>
      <c r="AR126" s="212"/>
      <c r="AS126" s="212"/>
      <c r="AT126" s="223">
        <f t="shared" si="4"/>
        <v>1.7361111111111105E-2</v>
      </c>
      <c r="AU126" s="223">
        <f t="shared" si="5"/>
        <v>6.9444444444444475E-3</v>
      </c>
    </row>
    <row r="127" spans="1:47" ht="14.25">
      <c r="B127" s="29">
        <v>2026</v>
      </c>
      <c r="C127" s="29">
        <v>4</v>
      </c>
      <c r="D127" s="29">
        <v>2</v>
      </c>
      <c r="E127" s="227" t="s">
        <v>468</v>
      </c>
      <c r="F127" s="29">
        <v>8</v>
      </c>
      <c r="G127" s="31" t="s">
        <v>459</v>
      </c>
      <c r="H127" s="32" t="s">
        <v>441</v>
      </c>
      <c r="I127" s="327" t="s">
        <v>1514</v>
      </c>
      <c r="J127" s="635" t="s">
        <v>442</v>
      </c>
      <c r="K127" s="212">
        <v>3888628</v>
      </c>
      <c r="L127" s="639">
        <v>2</v>
      </c>
      <c r="M127" s="170">
        <v>2</v>
      </c>
      <c r="N127" s="651" t="s">
        <v>614</v>
      </c>
      <c r="O127" s="212" t="s">
        <v>1539</v>
      </c>
      <c r="P127" s="212">
        <v>50</v>
      </c>
      <c r="Q127" s="327" t="s">
        <v>215</v>
      </c>
      <c r="R127" s="636">
        <v>1005</v>
      </c>
      <c r="S127" s="636">
        <v>1007</v>
      </c>
      <c r="T127" s="667">
        <v>4100</v>
      </c>
      <c r="U127" s="636">
        <v>4100</v>
      </c>
      <c r="V127" s="636">
        <v>1005</v>
      </c>
      <c r="W127" s="636">
        <v>1007</v>
      </c>
      <c r="X127" s="212">
        <v>1</v>
      </c>
      <c r="Y127" s="636">
        <v>4100</v>
      </c>
      <c r="Z127" s="212">
        <v>1</v>
      </c>
      <c r="AA127" s="637">
        <v>4100</v>
      </c>
      <c r="AB127" s="637">
        <v>4120</v>
      </c>
      <c r="AC127" s="638" t="s">
        <v>1600</v>
      </c>
      <c r="AD127" s="639">
        <v>60402416080</v>
      </c>
      <c r="AE127" s="640">
        <v>0.2326388888888889</v>
      </c>
      <c r="AF127" s="640">
        <v>0.25347222222222221</v>
      </c>
      <c r="AG127" s="640">
        <v>0.25347222222222221</v>
      </c>
      <c r="AH127" s="640">
        <v>0.26041666666666669</v>
      </c>
      <c r="AI127" s="212" t="s">
        <v>533</v>
      </c>
      <c r="AJ127" s="635"/>
      <c r="AK127" s="635" t="s">
        <v>683</v>
      </c>
      <c r="AL127" s="719" t="s">
        <v>7</v>
      </c>
      <c r="AM127" s="635" t="s">
        <v>460</v>
      </c>
      <c r="AN127" s="635">
        <v>1</v>
      </c>
      <c r="AO127" s="212"/>
      <c r="AP127" s="212" t="s">
        <v>383</v>
      </c>
      <c r="AQ127" s="212"/>
      <c r="AR127" s="212"/>
      <c r="AS127" s="212"/>
      <c r="AT127" s="223">
        <f t="shared" si="4"/>
        <v>2.0833333333333315E-2</v>
      </c>
      <c r="AU127" s="223">
        <f t="shared" si="5"/>
        <v>6.9444444444444753E-3</v>
      </c>
    </row>
    <row r="128" spans="1:47" ht="14.25">
      <c r="B128" s="29">
        <v>2026</v>
      </c>
      <c r="C128" s="29">
        <v>4</v>
      </c>
      <c r="D128" s="29">
        <v>2</v>
      </c>
      <c r="E128" s="227" t="s">
        <v>468</v>
      </c>
      <c r="F128" s="29"/>
      <c r="G128" s="31"/>
      <c r="H128" s="32" t="s">
        <v>441</v>
      </c>
      <c r="I128" s="327" t="s">
        <v>565</v>
      </c>
      <c r="J128" s="635" t="s">
        <v>442</v>
      </c>
      <c r="K128" s="212"/>
      <c r="L128" s="639"/>
      <c r="M128" s="170"/>
      <c r="N128" s="651"/>
      <c r="O128" s="212"/>
      <c r="P128" s="705">
        <v>25</v>
      </c>
      <c r="Q128" s="327" t="s">
        <v>566</v>
      </c>
      <c r="R128" s="636">
        <v>1005</v>
      </c>
      <c r="S128" s="636"/>
      <c r="T128" s="667" t="s">
        <v>1445</v>
      </c>
      <c r="U128" s="710">
        <v>350</v>
      </c>
      <c r="V128" s="636">
        <v>1005</v>
      </c>
      <c r="W128" s="636"/>
      <c r="X128" s="212">
        <v>1</v>
      </c>
      <c r="Y128" s="636"/>
      <c r="Z128" s="212">
        <v>1</v>
      </c>
      <c r="AA128" s="711">
        <v>350</v>
      </c>
      <c r="AB128" s="637">
        <v>8750</v>
      </c>
      <c r="AC128" s="638" t="s">
        <v>577</v>
      </c>
      <c r="AD128" s="639">
        <v>60402416080</v>
      </c>
      <c r="AE128" s="640">
        <v>0.26041666666666669</v>
      </c>
      <c r="AF128" s="640">
        <v>0.2638888888888889</v>
      </c>
      <c r="AG128" s="640"/>
      <c r="AH128" s="640"/>
      <c r="AI128" s="212"/>
      <c r="AJ128" s="635"/>
      <c r="AK128" s="635" t="s">
        <v>683</v>
      </c>
      <c r="AL128" s="718" t="s">
        <v>18</v>
      </c>
      <c r="AM128" s="635" t="s">
        <v>460</v>
      </c>
      <c r="AN128" s="635">
        <v>1</v>
      </c>
      <c r="AO128" s="212"/>
      <c r="AP128" s="212"/>
      <c r="AQ128" s="212"/>
      <c r="AR128" s="212"/>
      <c r="AS128" s="212"/>
      <c r="AT128" s="223">
        <f>IF(IF(AE128&gt;AF128,1-AE128+AF128,AF128-AE128)=0,"",IF(AE128&gt;AF128,1-AE128+AF128,AF128-AE128))</f>
        <v>3.4722222222222099E-3</v>
      </c>
      <c r="AU128" s="223" t="str">
        <f>IF(IF(AG128&gt;AH128,1-AG128+AH128,AH128-AG128)=0,"",IF(AG128&gt;AH128,1-AG128+AH128,AH128-AG128))</f>
        <v/>
      </c>
    </row>
    <row r="129" spans="1:47" ht="14.25">
      <c r="B129" s="29">
        <v>2026</v>
      </c>
      <c r="C129" s="29">
        <v>4</v>
      </c>
      <c r="D129" s="29">
        <v>2</v>
      </c>
      <c r="E129" s="227" t="s">
        <v>468</v>
      </c>
      <c r="F129" s="29"/>
      <c r="G129" s="31"/>
      <c r="H129" s="43" t="s">
        <v>441</v>
      </c>
      <c r="I129" s="327"/>
      <c r="J129" s="635"/>
      <c r="K129" s="212"/>
      <c r="L129" s="639"/>
      <c r="M129" s="170"/>
      <c r="N129" s="651"/>
      <c r="O129" s="212"/>
      <c r="P129" s="212"/>
      <c r="Q129" s="327"/>
      <c r="R129" s="636"/>
      <c r="S129" s="636"/>
      <c r="T129" s="667"/>
      <c r="U129" s="636"/>
      <c r="V129" s="636"/>
      <c r="W129" s="636"/>
      <c r="X129" s="212"/>
      <c r="Y129" s="636"/>
      <c r="Z129" s="212"/>
      <c r="AA129" s="637"/>
      <c r="AB129" s="637"/>
      <c r="AC129" s="638"/>
      <c r="AD129" s="639"/>
      <c r="AE129" s="640"/>
      <c r="AF129" s="640"/>
      <c r="AG129" s="640">
        <v>0.2638888888888889</v>
      </c>
      <c r="AH129" s="640">
        <v>0.28125</v>
      </c>
      <c r="AI129" s="212" t="s">
        <v>1568</v>
      </c>
      <c r="AJ129" s="635"/>
      <c r="AK129" s="635"/>
      <c r="AL129" s="641"/>
      <c r="AM129" s="635"/>
      <c r="AN129" s="635"/>
      <c r="AO129" s="212"/>
      <c r="AP129" s="212"/>
      <c r="AQ129" s="212"/>
      <c r="AR129" s="212"/>
      <c r="AS129" s="212"/>
      <c r="AT129" s="223" t="str">
        <f t="shared" ref="AT129:AT142" si="6">IF(IF(AE129&gt;AF129,1-AE129+AF129,AF129-AE129)=0,"",IF(AE129&gt;AF129,1-AE129+AF129,AF129-AE129))</f>
        <v/>
      </c>
      <c r="AU129" s="223">
        <f t="shared" ref="AU129:AU142" si="7">IF(IF(AG129&gt;AH129,1-AG129+AH129,AH129-AG129)=0,"",IF(AG129&gt;AH129,1-AG129+AH129,AH129-AG129))</f>
        <v>1.7361111111111105E-2</v>
      </c>
    </row>
    <row r="130" spans="1:47" ht="14.25">
      <c r="B130" s="29">
        <v>2026</v>
      </c>
      <c r="C130" s="29">
        <v>4</v>
      </c>
      <c r="D130" s="29">
        <v>3</v>
      </c>
      <c r="E130" s="227" t="s">
        <v>469</v>
      </c>
      <c r="F130" s="29"/>
      <c r="G130" s="31"/>
      <c r="H130" s="32" t="s">
        <v>441</v>
      </c>
      <c r="I130" s="327"/>
      <c r="J130" s="635"/>
      <c r="K130" s="212"/>
      <c r="L130" s="639"/>
      <c r="M130" s="170"/>
      <c r="N130" s="651"/>
      <c r="O130" s="212"/>
      <c r="P130" s="212"/>
      <c r="Q130" s="327"/>
      <c r="R130" s="636"/>
      <c r="S130" s="636"/>
      <c r="T130" s="667"/>
      <c r="U130" s="636"/>
      <c r="V130" s="636"/>
      <c r="W130" s="636"/>
      <c r="X130" s="212"/>
      <c r="Y130" s="636"/>
      <c r="Z130" s="212"/>
      <c r="AA130" s="637"/>
      <c r="AB130" s="637"/>
      <c r="AC130" s="638"/>
      <c r="AD130" s="639"/>
      <c r="AE130" s="640"/>
      <c r="AF130" s="640"/>
      <c r="AG130" s="640">
        <v>0.28125</v>
      </c>
      <c r="AH130" s="640">
        <v>0.3125</v>
      </c>
      <c r="AI130" s="212" t="s">
        <v>1534</v>
      </c>
      <c r="AJ130" s="635"/>
      <c r="AK130" s="635"/>
      <c r="AL130" s="641"/>
      <c r="AM130" s="635"/>
      <c r="AN130" s="635"/>
      <c r="AO130" s="212"/>
      <c r="AP130" s="212"/>
      <c r="AQ130" s="212"/>
      <c r="AR130" s="212"/>
      <c r="AS130" s="212"/>
      <c r="AT130" s="223" t="str">
        <f t="shared" si="6"/>
        <v/>
      </c>
      <c r="AU130" s="223">
        <f t="shared" si="7"/>
        <v>3.125E-2</v>
      </c>
    </row>
    <row r="131" spans="1:47" ht="14.25">
      <c r="B131" s="29">
        <v>2026</v>
      </c>
      <c r="C131" s="29">
        <v>4</v>
      </c>
      <c r="D131" s="29">
        <v>3</v>
      </c>
      <c r="E131" s="227" t="s">
        <v>469</v>
      </c>
      <c r="F131" s="29"/>
      <c r="G131" s="31"/>
      <c r="H131" s="32" t="s">
        <v>441</v>
      </c>
      <c r="I131" s="327" t="s">
        <v>1446</v>
      </c>
      <c r="J131" s="635" t="s">
        <v>442</v>
      </c>
      <c r="K131" s="212"/>
      <c r="L131" s="639"/>
      <c r="M131" s="170"/>
      <c r="N131" s="651"/>
      <c r="O131" s="212"/>
      <c r="P131" s="212">
        <v>12</v>
      </c>
      <c r="Q131" s="327" t="s">
        <v>566</v>
      </c>
      <c r="R131" s="636">
        <v>1120</v>
      </c>
      <c r="S131" s="636"/>
      <c r="T131" s="667" t="s">
        <v>1445</v>
      </c>
      <c r="U131" s="636">
        <v>200</v>
      </c>
      <c r="V131" s="636">
        <v>1120</v>
      </c>
      <c r="W131" s="636"/>
      <c r="X131" s="212">
        <v>1</v>
      </c>
      <c r="Y131" s="636">
        <v>200</v>
      </c>
      <c r="Z131" s="212">
        <v>1</v>
      </c>
      <c r="AA131" s="637">
        <v>200</v>
      </c>
      <c r="AB131" s="637"/>
      <c r="AC131" s="638"/>
      <c r="AD131" s="639"/>
      <c r="AE131" s="640"/>
      <c r="AF131" s="640"/>
      <c r="AG131" s="640"/>
      <c r="AH131" s="640"/>
      <c r="AI131" s="212"/>
      <c r="AJ131" s="635"/>
      <c r="AK131" s="635"/>
      <c r="AL131" s="719"/>
      <c r="AM131" s="635"/>
      <c r="AN131" s="635"/>
      <c r="AO131" s="212"/>
      <c r="AP131" s="212"/>
      <c r="AQ131" s="212"/>
      <c r="AR131" s="212"/>
      <c r="AS131" s="212"/>
      <c r="AT131" s="223" t="str">
        <f t="shared" si="6"/>
        <v/>
      </c>
      <c r="AU131" s="223" t="str">
        <f t="shared" si="7"/>
        <v/>
      </c>
    </row>
    <row r="132" spans="1:47" ht="14.25">
      <c r="A132" s="167">
        <v>1</v>
      </c>
      <c r="B132" s="29">
        <v>2026</v>
      </c>
      <c r="C132" s="29">
        <v>4</v>
      </c>
      <c r="D132" s="29">
        <v>3</v>
      </c>
      <c r="E132" s="227" t="s">
        <v>469</v>
      </c>
      <c r="F132" s="29"/>
      <c r="G132" s="31" t="s">
        <v>459</v>
      </c>
      <c r="H132" s="32" t="s">
        <v>441</v>
      </c>
      <c r="I132" s="327" t="s">
        <v>1514</v>
      </c>
      <c r="J132" s="635" t="s">
        <v>442</v>
      </c>
      <c r="K132" s="212"/>
      <c r="L132" s="639">
        <v>2</v>
      </c>
      <c r="M132" s="170">
        <v>2</v>
      </c>
      <c r="N132" s="651" t="s">
        <v>1601</v>
      </c>
      <c r="O132" s="212" t="s">
        <v>1604</v>
      </c>
      <c r="P132" s="212">
        <v>50</v>
      </c>
      <c r="Q132" s="327" t="s">
        <v>1602</v>
      </c>
      <c r="R132" s="636">
        <v>1255</v>
      </c>
      <c r="S132" s="636">
        <v>1255</v>
      </c>
      <c r="T132" s="667">
        <v>6000</v>
      </c>
      <c r="U132" s="636">
        <v>6000</v>
      </c>
      <c r="V132" s="636">
        <v>1120</v>
      </c>
      <c r="W132" s="636">
        <v>1120</v>
      </c>
      <c r="X132" s="212">
        <v>1</v>
      </c>
      <c r="Y132" s="636">
        <v>6000</v>
      </c>
      <c r="Z132" s="212">
        <v>1</v>
      </c>
      <c r="AA132" s="637">
        <v>6000</v>
      </c>
      <c r="AB132" s="637">
        <v>6000</v>
      </c>
      <c r="AC132" s="638" t="s">
        <v>1603</v>
      </c>
      <c r="AD132" s="639" t="s">
        <v>1604</v>
      </c>
      <c r="AE132" s="640">
        <v>0.3125</v>
      </c>
      <c r="AF132" s="640">
        <v>0.34722222222222221</v>
      </c>
      <c r="AG132" s="640">
        <v>0.34722222222222221</v>
      </c>
      <c r="AH132" s="640">
        <v>0.35416666666666669</v>
      </c>
      <c r="AI132" s="212" t="s">
        <v>533</v>
      </c>
      <c r="AJ132" s="635"/>
      <c r="AK132" s="635" t="s">
        <v>683</v>
      </c>
      <c r="AL132" s="719"/>
      <c r="AM132" s="635" t="s">
        <v>460</v>
      </c>
      <c r="AN132" s="635">
        <v>1</v>
      </c>
      <c r="AO132" s="212" t="s">
        <v>1606</v>
      </c>
      <c r="AP132" s="212" t="s">
        <v>383</v>
      </c>
      <c r="AQ132" s="212"/>
      <c r="AR132" s="212"/>
      <c r="AS132" s="212"/>
      <c r="AT132" s="223">
        <f>IF(IF(AE132&gt;AF132,1-AE132+AF132,AF132-AE132)=0,"",IF(AE132&gt;AF132,1-AE132+AF132,AF132-AE132))</f>
        <v>3.472222222222221E-2</v>
      </c>
      <c r="AU132" s="223">
        <f>IF(IF(AG132&gt;AH132,1-AG132+AH132,AH132-AG132)=0,"",IF(AG132&gt;AH132,1-AG132+AH132,AH132-AG132))</f>
        <v>6.9444444444444753E-3</v>
      </c>
    </row>
    <row r="133" spans="1:47" ht="14.25">
      <c r="B133" s="29">
        <v>2026</v>
      </c>
      <c r="C133" s="29">
        <v>4</v>
      </c>
      <c r="D133" s="29">
        <v>3</v>
      </c>
      <c r="E133" s="227" t="s">
        <v>469</v>
      </c>
      <c r="F133" s="29"/>
      <c r="G133" s="31" t="s">
        <v>459</v>
      </c>
      <c r="H133" s="43" t="s">
        <v>441</v>
      </c>
      <c r="I133" s="327" t="s">
        <v>1514</v>
      </c>
      <c r="J133" s="635" t="s">
        <v>442</v>
      </c>
      <c r="K133" s="212"/>
      <c r="L133" s="639">
        <v>1</v>
      </c>
      <c r="M133" s="170">
        <v>2</v>
      </c>
      <c r="N133" s="651" t="s">
        <v>1601</v>
      </c>
      <c r="O133" s="212" t="s">
        <v>1604</v>
      </c>
      <c r="P133" s="212">
        <v>50</v>
      </c>
      <c r="Q133" s="327" t="s">
        <v>1602</v>
      </c>
      <c r="R133" s="636">
        <v>1120</v>
      </c>
      <c r="S133" s="636">
        <v>1120</v>
      </c>
      <c r="T133" s="667">
        <v>3500</v>
      </c>
      <c r="U133" s="636">
        <v>3500</v>
      </c>
      <c r="V133" s="636">
        <v>1120</v>
      </c>
      <c r="W133" s="636">
        <v>1120</v>
      </c>
      <c r="X133" s="212">
        <v>1</v>
      </c>
      <c r="Y133" s="636">
        <v>3500</v>
      </c>
      <c r="Z133" s="212">
        <v>1</v>
      </c>
      <c r="AA133" s="637">
        <v>3500</v>
      </c>
      <c r="AB133" s="637">
        <v>3500</v>
      </c>
      <c r="AC133" s="638" t="s">
        <v>1603</v>
      </c>
      <c r="AD133" s="639"/>
      <c r="AE133" s="640">
        <v>0.35416666666666669</v>
      </c>
      <c r="AF133" s="640">
        <v>0.375</v>
      </c>
      <c r="AG133" s="640">
        <v>0.375</v>
      </c>
      <c r="AH133" s="640">
        <v>0.38194444444444442</v>
      </c>
      <c r="AI133" s="212" t="s">
        <v>533</v>
      </c>
      <c r="AJ133" s="635"/>
      <c r="AK133" s="635" t="s">
        <v>683</v>
      </c>
      <c r="AL133" s="718"/>
      <c r="AM133" s="635" t="s">
        <v>460</v>
      </c>
      <c r="AN133" s="635">
        <v>3</v>
      </c>
      <c r="AO133" s="212" t="s">
        <v>1607</v>
      </c>
      <c r="AP133" s="212" t="s">
        <v>383</v>
      </c>
      <c r="AQ133" s="212"/>
      <c r="AR133" s="212"/>
      <c r="AS133" s="212"/>
      <c r="AT133" s="223">
        <f t="shared" si="6"/>
        <v>2.0833333333333315E-2</v>
      </c>
      <c r="AU133" s="223">
        <f t="shared" si="7"/>
        <v>6.9444444444444198E-3</v>
      </c>
    </row>
    <row r="134" spans="1:47" ht="14.25">
      <c r="B134" s="29">
        <v>2026</v>
      </c>
      <c r="C134" s="29">
        <v>4</v>
      </c>
      <c r="D134" s="29">
        <v>3</v>
      </c>
      <c r="E134" s="227" t="s">
        <v>469</v>
      </c>
      <c r="F134" s="29"/>
      <c r="G134" s="31"/>
      <c r="H134" s="32" t="s">
        <v>441</v>
      </c>
      <c r="I134" s="327" t="s">
        <v>565</v>
      </c>
      <c r="J134" s="635" t="s">
        <v>442</v>
      </c>
      <c r="K134" s="212"/>
      <c r="L134" s="639"/>
      <c r="M134" s="170"/>
      <c r="N134" s="651"/>
      <c r="O134" s="212"/>
      <c r="P134" s="716">
        <v>31</v>
      </c>
      <c r="Q134" s="327" t="s">
        <v>566</v>
      </c>
      <c r="R134" s="636">
        <v>1120</v>
      </c>
      <c r="S134" s="636"/>
      <c r="T134" s="667" t="s">
        <v>1445</v>
      </c>
      <c r="U134" s="710">
        <v>350</v>
      </c>
      <c r="V134" s="636">
        <v>1120</v>
      </c>
      <c r="W134" s="636"/>
      <c r="X134" s="212">
        <v>1</v>
      </c>
      <c r="Y134" s="636"/>
      <c r="Z134" s="212">
        <v>1</v>
      </c>
      <c r="AA134" s="711">
        <v>350</v>
      </c>
      <c r="AB134" s="637">
        <v>10050</v>
      </c>
      <c r="AC134" s="638" t="s">
        <v>577</v>
      </c>
      <c r="AD134" s="639" t="s">
        <v>1604</v>
      </c>
      <c r="AE134" s="640">
        <v>0.38194444444444442</v>
      </c>
      <c r="AF134" s="640">
        <v>0.38541666666666669</v>
      </c>
      <c r="AG134" s="640"/>
      <c r="AH134" s="640"/>
      <c r="AI134" s="212"/>
      <c r="AJ134" s="635"/>
      <c r="AK134" s="635" t="s">
        <v>683</v>
      </c>
      <c r="AL134" s="718"/>
      <c r="AM134" s="635" t="s">
        <v>460</v>
      </c>
      <c r="AN134" s="635">
        <v>1</v>
      </c>
      <c r="AO134" s="212"/>
      <c r="AP134" s="212"/>
      <c r="AQ134" s="212"/>
      <c r="AR134" s="212"/>
      <c r="AS134" s="212"/>
      <c r="AT134" s="223">
        <f t="shared" si="6"/>
        <v>3.4722222222222654E-3</v>
      </c>
      <c r="AU134" s="223" t="str">
        <f t="shared" si="7"/>
        <v/>
      </c>
    </row>
    <row r="135" spans="1:47" ht="14.25">
      <c r="B135" s="29">
        <v>2026</v>
      </c>
      <c r="C135" s="29">
        <v>4</v>
      </c>
      <c r="D135" s="29">
        <v>3</v>
      </c>
      <c r="E135" s="227" t="s">
        <v>469</v>
      </c>
      <c r="F135" s="29"/>
      <c r="G135" s="31"/>
      <c r="H135" s="32" t="s">
        <v>441</v>
      </c>
      <c r="I135" s="327"/>
      <c r="J135" s="635"/>
      <c r="K135" s="212"/>
      <c r="L135" s="639"/>
      <c r="M135" s="170"/>
      <c r="N135" s="651"/>
      <c r="O135" s="212"/>
      <c r="P135" s="212"/>
      <c r="Q135" s="327"/>
      <c r="R135" s="636"/>
      <c r="S135" s="636"/>
      <c r="T135" s="667"/>
      <c r="U135" s="636"/>
      <c r="V135" s="636"/>
      <c r="W135" s="636"/>
      <c r="X135" s="212"/>
      <c r="Y135" s="636"/>
      <c r="Z135" s="212"/>
      <c r="AA135" s="637"/>
      <c r="AB135" s="637"/>
      <c r="AC135" s="638"/>
      <c r="AD135" s="639"/>
      <c r="AE135" s="640"/>
      <c r="AF135" s="640"/>
      <c r="AG135" s="640">
        <v>0.38541666666666669</v>
      </c>
      <c r="AH135" s="640">
        <v>0.52777777777777779</v>
      </c>
      <c r="AI135" s="212" t="s">
        <v>1534</v>
      </c>
      <c r="AJ135" s="635"/>
      <c r="AK135" s="635"/>
      <c r="AL135" s="641"/>
      <c r="AM135" s="635"/>
      <c r="AN135" s="635"/>
      <c r="AO135" s="212" t="s">
        <v>1605</v>
      </c>
      <c r="AP135" s="212"/>
      <c r="AQ135" s="212"/>
      <c r="AR135" s="212"/>
      <c r="AS135" s="212"/>
      <c r="AT135" s="223"/>
      <c r="AU135" s="223"/>
    </row>
    <row r="136" spans="1:47" ht="14.25">
      <c r="B136" s="29">
        <v>2026</v>
      </c>
      <c r="C136" s="29">
        <v>4</v>
      </c>
      <c r="D136" s="29">
        <v>3</v>
      </c>
      <c r="E136" s="227" t="s">
        <v>469</v>
      </c>
      <c r="F136" s="29"/>
      <c r="G136" s="31"/>
      <c r="H136" s="32" t="s">
        <v>441</v>
      </c>
      <c r="I136" s="327" t="s">
        <v>1446</v>
      </c>
      <c r="J136" s="635" t="s">
        <v>442</v>
      </c>
      <c r="K136" s="212"/>
      <c r="L136" s="639"/>
      <c r="M136" s="170"/>
      <c r="N136" s="651"/>
      <c r="O136" s="212"/>
      <c r="P136" s="212">
        <v>12</v>
      </c>
      <c r="Q136" s="327" t="s">
        <v>566</v>
      </c>
      <c r="R136" s="636">
        <v>1120</v>
      </c>
      <c r="S136" s="636"/>
      <c r="T136" s="667" t="s">
        <v>1445</v>
      </c>
      <c r="U136" s="636">
        <v>200</v>
      </c>
      <c r="V136" s="636">
        <v>1120</v>
      </c>
      <c r="W136" s="636"/>
      <c r="X136" s="212">
        <v>1</v>
      </c>
      <c r="Y136" s="636">
        <v>200</v>
      </c>
      <c r="Z136" s="212">
        <v>1</v>
      </c>
      <c r="AA136" s="637">
        <v>200</v>
      </c>
      <c r="AB136" s="637"/>
      <c r="AC136" s="638"/>
      <c r="AD136" s="712" t="s">
        <v>1449</v>
      </c>
      <c r="AE136" s="640"/>
      <c r="AF136" s="640"/>
      <c r="AG136" s="640"/>
      <c r="AH136" s="640"/>
      <c r="AI136" s="212"/>
      <c r="AJ136" s="635"/>
      <c r="AK136" s="635"/>
      <c r="AL136" s="641"/>
      <c r="AM136" s="635"/>
      <c r="AN136" s="635"/>
      <c r="AO136" s="212"/>
      <c r="AP136" s="212"/>
      <c r="AQ136" s="212"/>
      <c r="AR136" s="212"/>
      <c r="AS136" s="212"/>
      <c r="AT136" s="223" t="str">
        <f t="shared" si="6"/>
        <v/>
      </c>
      <c r="AU136" s="223" t="str">
        <f t="shared" si="7"/>
        <v/>
      </c>
    </row>
    <row r="137" spans="1:47" ht="14.25">
      <c r="A137" s="167">
        <v>1</v>
      </c>
      <c r="B137" s="29">
        <v>2026</v>
      </c>
      <c r="C137" s="29">
        <v>4</v>
      </c>
      <c r="D137" s="29">
        <v>3</v>
      </c>
      <c r="E137" s="227" t="s">
        <v>469</v>
      </c>
      <c r="F137" s="29">
        <v>1</v>
      </c>
      <c r="G137" s="31" t="s">
        <v>459</v>
      </c>
      <c r="H137" s="43" t="s">
        <v>441</v>
      </c>
      <c r="I137" s="327" t="s">
        <v>1514</v>
      </c>
      <c r="J137" s="635" t="s">
        <v>442</v>
      </c>
      <c r="K137" s="212">
        <v>3888619</v>
      </c>
      <c r="L137" s="639">
        <v>1</v>
      </c>
      <c r="M137" s="170">
        <v>6</v>
      </c>
      <c r="N137" s="651" t="s">
        <v>1610</v>
      </c>
      <c r="O137" s="212" t="s">
        <v>1539</v>
      </c>
      <c r="P137" s="212">
        <v>25</v>
      </c>
      <c r="Q137" s="327" t="s">
        <v>485</v>
      </c>
      <c r="R137" s="636">
        <v>1120</v>
      </c>
      <c r="S137" s="636">
        <v>1121</v>
      </c>
      <c r="T137" s="667">
        <v>3940</v>
      </c>
      <c r="U137" s="636">
        <v>3940</v>
      </c>
      <c r="V137" s="636">
        <v>1120</v>
      </c>
      <c r="W137" s="636">
        <v>1121</v>
      </c>
      <c r="X137" s="212">
        <v>1</v>
      </c>
      <c r="Y137" s="636">
        <v>4000</v>
      </c>
      <c r="Z137" s="212">
        <v>1</v>
      </c>
      <c r="AA137" s="637">
        <v>4000</v>
      </c>
      <c r="AB137" s="637">
        <v>3940</v>
      </c>
      <c r="AC137" s="638" t="s">
        <v>1608</v>
      </c>
      <c r="AD137" s="639"/>
      <c r="AE137" s="640">
        <v>0.52777777777777779</v>
      </c>
      <c r="AF137" s="640">
        <v>0.54513888888888884</v>
      </c>
      <c r="AG137" s="640">
        <v>0.54513888888888884</v>
      </c>
      <c r="AH137" s="640">
        <v>0.55208333333333337</v>
      </c>
      <c r="AI137" s="212" t="s">
        <v>533</v>
      </c>
      <c r="AJ137" s="635"/>
      <c r="AK137" s="635" t="s">
        <v>827</v>
      </c>
      <c r="AL137" s="718" t="s">
        <v>18</v>
      </c>
      <c r="AM137" s="635" t="s">
        <v>460</v>
      </c>
      <c r="AN137" s="635">
        <v>1</v>
      </c>
      <c r="AO137" s="212"/>
      <c r="AP137" s="212" t="s">
        <v>383</v>
      </c>
      <c r="AQ137" s="212"/>
      <c r="AR137" s="212"/>
      <c r="AS137" s="212"/>
      <c r="AT137" s="223">
        <f t="shared" si="6"/>
        <v>1.7361111111111049E-2</v>
      </c>
      <c r="AU137" s="223">
        <f t="shared" si="7"/>
        <v>6.9444444444445308E-3</v>
      </c>
    </row>
    <row r="138" spans="1:47" ht="14.25">
      <c r="B138" s="29">
        <v>2026</v>
      </c>
      <c r="C138" s="29">
        <v>4</v>
      </c>
      <c r="D138" s="29">
        <v>3</v>
      </c>
      <c r="E138" s="227" t="s">
        <v>469</v>
      </c>
      <c r="F138" s="29">
        <v>1</v>
      </c>
      <c r="G138" s="31" t="s">
        <v>459</v>
      </c>
      <c r="H138" s="43" t="s">
        <v>441</v>
      </c>
      <c r="I138" s="327" t="s">
        <v>1514</v>
      </c>
      <c r="J138" s="635" t="s">
        <v>442</v>
      </c>
      <c r="K138" s="212">
        <v>3888619</v>
      </c>
      <c r="L138" s="639">
        <v>2</v>
      </c>
      <c r="M138" s="170">
        <v>6</v>
      </c>
      <c r="N138" s="651" t="s">
        <v>567</v>
      </c>
      <c r="O138" s="212" t="s">
        <v>1539</v>
      </c>
      <c r="P138" s="212">
        <v>25</v>
      </c>
      <c r="Q138" s="327" t="s">
        <v>485</v>
      </c>
      <c r="R138" s="636">
        <v>1120</v>
      </c>
      <c r="S138" s="636">
        <v>1121</v>
      </c>
      <c r="T138" s="667">
        <v>3870</v>
      </c>
      <c r="U138" s="636">
        <v>3870</v>
      </c>
      <c r="V138" s="636">
        <v>1120</v>
      </c>
      <c r="W138" s="636">
        <v>1121</v>
      </c>
      <c r="X138" s="212">
        <v>1</v>
      </c>
      <c r="Y138" s="636">
        <v>4000</v>
      </c>
      <c r="Z138" s="212">
        <v>1</v>
      </c>
      <c r="AA138" s="637">
        <v>4000</v>
      </c>
      <c r="AB138" s="637">
        <v>3870</v>
      </c>
      <c r="AC138" s="638" t="s">
        <v>1609</v>
      </c>
      <c r="AD138" s="639"/>
      <c r="AE138" s="640">
        <v>0.55208333333333337</v>
      </c>
      <c r="AF138" s="640">
        <v>0.57291666666666663</v>
      </c>
      <c r="AG138" s="640">
        <v>0.57291666666666663</v>
      </c>
      <c r="AH138" s="640">
        <v>0.57986111111111116</v>
      </c>
      <c r="AI138" s="212" t="s">
        <v>533</v>
      </c>
      <c r="AJ138" s="635"/>
      <c r="AK138" s="635" t="s">
        <v>827</v>
      </c>
      <c r="AL138" s="718" t="s">
        <v>18</v>
      </c>
      <c r="AM138" s="635" t="s">
        <v>460</v>
      </c>
      <c r="AN138" s="635">
        <v>1</v>
      </c>
      <c r="AO138" s="212"/>
      <c r="AP138" s="212" t="s">
        <v>383</v>
      </c>
      <c r="AQ138" s="212"/>
      <c r="AR138" s="212"/>
      <c r="AS138" s="212"/>
      <c r="AT138" s="223">
        <f t="shared" si="6"/>
        <v>2.0833333333333259E-2</v>
      </c>
      <c r="AU138" s="223">
        <f t="shared" si="7"/>
        <v>6.9444444444445308E-3</v>
      </c>
    </row>
    <row r="139" spans="1:47" ht="14.25">
      <c r="B139" s="29">
        <v>2026</v>
      </c>
      <c r="C139" s="29">
        <v>4</v>
      </c>
      <c r="D139" s="29">
        <v>3</v>
      </c>
      <c r="E139" s="227" t="s">
        <v>470</v>
      </c>
      <c r="F139" s="29">
        <v>1</v>
      </c>
      <c r="G139" s="31" t="s">
        <v>459</v>
      </c>
      <c r="H139" s="32" t="s">
        <v>441</v>
      </c>
      <c r="I139" s="327" t="s">
        <v>1514</v>
      </c>
      <c r="J139" s="635" t="s">
        <v>442</v>
      </c>
      <c r="K139" s="212">
        <v>3888619</v>
      </c>
      <c r="L139" s="639">
        <v>3</v>
      </c>
      <c r="M139" s="170">
        <v>6</v>
      </c>
      <c r="N139" s="651" t="s">
        <v>567</v>
      </c>
      <c r="O139" s="212" t="s">
        <v>1539</v>
      </c>
      <c r="P139" s="212">
        <v>25</v>
      </c>
      <c r="Q139" s="327" t="s">
        <v>485</v>
      </c>
      <c r="R139" s="636">
        <v>1120</v>
      </c>
      <c r="S139" s="636">
        <v>1121</v>
      </c>
      <c r="T139" s="667">
        <v>3830</v>
      </c>
      <c r="U139" s="636">
        <v>3830</v>
      </c>
      <c r="V139" s="636">
        <v>1120</v>
      </c>
      <c r="W139" s="636">
        <v>1121</v>
      </c>
      <c r="X139" s="212">
        <v>1</v>
      </c>
      <c r="Y139" s="636">
        <v>4000</v>
      </c>
      <c r="Z139" s="212">
        <v>1</v>
      </c>
      <c r="AA139" s="637">
        <v>4000</v>
      </c>
      <c r="AB139" s="637">
        <v>3840</v>
      </c>
      <c r="AC139" s="638" t="s">
        <v>1611</v>
      </c>
      <c r="AD139" s="639">
        <v>60403416010</v>
      </c>
      <c r="AE139" s="640">
        <v>0.57986111111111116</v>
      </c>
      <c r="AF139" s="640">
        <v>0.59722222222222221</v>
      </c>
      <c r="AG139" s="640">
        <v>0.59722222222222221</v>
      </c>
      <c r="AH139" s="640">
        <v>0.60763888888888884</v>
      </c>
      <c r="AI139" s="212" t="s">
        <v>533</v>
      </c>
      <c r="AJ139" s="635"/>
      <c r="AK139" s="635" t="s">
        <v>827</v>
      </c>
      <c r="AL139" s="718" t="s">
        <v>18</v>
      </c>
      <c r="AM139" s="635" t="s">
        <v>460</v>
      </c>
      <c r="AN139" s="635">
        <v>2</v>
      </c>
      <c r="AO139" s="212" t="s">
        <v>1616</v>
      </c>
      <c r="AP139" s="212" t="s">
        <v>383</v>
      </c>
      <c r="AQ139" s="212"/>
      <c r="AR139" s="212"/>
      <c r="AS139" s="212"/>
      <c r="AT139" s="223">
        <f t="shared" si="6"/>
        <v>1.7361111111111049E-2</v>
      </c>
      <c r="AU139" s="223">
        <f t="shared" si="7"/>
        <v>1.041666666666663E-2</v>
      </c>
    </row>
    <row r="140" spans="1:47" ht="14.25">
      <c r="B140" s="29">
        <v>2026</v>
      </c>
      <c r="C140" s="29">
        <v>4</v>
      </c>
      <c r="D140" s="29">
        <v>3</v>
      </c>
      <c r="E140" s="227" t="s">
        <v>470</v>
      </c>
      <c r="F140" s="29"/>
      <c r="G140" s="31"/>
      <c r="H140" s="32" t="s">
        <v>441</v>
      </c>
      <c r="I140" s="327" t="s">
        <v>565</v>
      </c>
      <c r="J140" s="635" t="s">
        <v>442</v>
      </c>
      <c r="K140" s="212"/>
      <c r="L140" s="639"/>
      <c r="M140" s="170"/>
      <c r="N140" s="651"/>
      <c r="O140" s="212"/>
      <c r="P140" s="716">
        <v>31</v>
      </c>
      <c r="Q140" s="327" t="s">
        <v>566</v>
      </c>
      <c r="R140" s="636">
        <v>1120</v>
      </c>
      <c r="S140" s="636"/>
      <c r="T140" s="667" t="s">
        <v>1445</v>
      </c>
      <c r="U140" s="706">
        <v>500</v>
      </c>
      <c r="V140" s="636">
        <v>1120</v>
      </c>
      <c r="W140" s="636"/>
      <c r="X140" s="212">
        <v>1</v>
      </c>
      <c r="Y140" s="636"/>
      <c r="Z140" s="212">
        <v>1</v>
      </c>
      <c r="AA140" s="707">
        <v>500</v>
      </c>
      <c r="AB140" s="637">
        <v>12700</v>
      </c>
      <c r="AC140" s="638" t="s">
        <v>1543</v>
      </c>
      <c r="AD140" s="639">
        <v>60403416010</v>
      </c>
      <c r="AE140" s="640">
        <v>0.60763888888888884</v>
      </c>
      <c r="AF140" s="640">
        <v>0.61111111111111116</v>
      </c>
      <c r="AG140" s="640"/>
      <c r="AH140" s="640"/>
      <c r="AI140" s="212"/>
      <c r="AJ140" s="635"/>
      <c r="AK140" s="635" t="s">
        <v>827</v>
      </c>
      <c r="AL140" s="718" t="s">
        <v>18</v>
      </c>
      <c r="AM140" s="635" t="s">
        <v>460</v>
      </c>
      <c r="AN140" s="635">
        <v>1</v>
      </c>
      <c r="AO140" s="212"/>
      <c r="AP140" s="212"/>
      <c r="AQ140" s="212"/>
      <c r="AR140" s="212"/>
      <c r="AS140" s="212"/>
      <c r="AT140" s="223">
        <f t="shared" si="6"/>
        <v>3.4722222222223209E-3</v>
      </c>
      <c r="AU140" s="223" t="str">
        <f t="shared" si="7"/>
        <v/>
      </c>
    </row>
    <row r="141" spans="1:47" ht="14.25">
      <c r="B141" s="29">
        <v>2026</v>
      </c>
      <c r="C141" s="29">
        <v>4</v>
      </c>
      <c r="D141" s="29">
        <v>3</v>
      </c>
      <c r="E141" s="227" t="s">
        <v>470</v>
      </c>
      <c r="F141" s="29"/>
      <c r="G141" s="31"/>
      <c r="H141" s="43" t="s">
        <v>441</v>
      </c>
      <c r="I141" s="327"/>
      <c r="J141" s="635"/>
      <c r="K141" s="212"/>
      <c r="L141" s="639"/>
      <c r="M141" s="170"/>
      <c r="N141" s="651"/>
      <c r="O141" s="212"/>
      <c r="P141" s="212"/>
      <c r="Q141" s="327"/>
      <c r="R141" s="636"/>
      <c r="S141" s="636"/>
      <c r="T141" s="667"/>
      <c r="U141" s="636"/>
      <c r="V141" s="636"/>
      <c r="W141" s="636"/>
      <c r="X141" s="212"/>
      <c r="Y141" s="636"/>
      <c r="Z141" s="212"/>
      <c r="AA141" s="637"/>
      <c r="AB141" s="637"/>
      <c r="AC141" s="638"/>
      <c r="AD141" s="639"/>
      <c r="AE141" s="640"/>
      <c r="AF141" s="640"/>
      <c r="AG141" s="640">
        <v>0.61111111111111116</v>
      </c>
      <c r="AH141" s="640">
        <v>0.63888888888888884</v>
      </c>
      <c r="AI141" s="212" t="s">
        <v>533</v>
      </c>
      <c r="AJ141" s="635"/>
      <c r="AK141" s="635"/>
      <c r="AL141" s="641"/>
      <c r="AM141" s="635"/>
      <c r="AN141" s="635"/>
      <c r="AO141" s="212"/>
      <c r="AP141" s="212"/>
      <c r="AQ141" s="212"/>
      <c r="AR141" s="212"/>
      <c r="AS141" s="212"/>
      <c r="AT141" s="223" t="str">
        <f t="shared" si="6"/>
        <v/>
      </c>
      <c r="AU141" s="223">
        <f t="shared" si="7"/>
        <v>2.7777777777777679E-2</v>
      </c>
    </row>
    <row r="142" spans="1:47" ht="14.25">
      <c r="B142" s="29">
        <v>2026</v>
      </c>
      <c r="C142" s="29">
        <v>4</v>
      </c>
      <c r="D142" s="29">
        <v>3</v>
      </c>
      <c r="E142" s="227" t="s">
        <v>470</v>
      </c>
      <c r="F142" s="29"/>
      <c r="G142" s="31"/>
      <c r="H142" s="32" t="s">
        <v>441</v>
      </c>
      <c r="I142" s="327" t="s">
        <v>1446</v>
      </c>
      <c r="J142" s="635" t="s">
        <v>442</v>
      </c>
      <c r="K142" s="212"/>
      <c r="L142" s="639"/>
      <c r="M142" s="170"/>
      <c r="N142" s="651"/>
      <c r="O142" s="212"/>
      <c r="P142" s="212">
        <v>12</v>
      </c>
      <c r="Q142" s="327" t="s">
        <v>566</v>
      </c>
      <c r="R142" s="636">
        <v>1120</v>
      </c>
      <c r="S142" s="636"/>
      <c r="T142" s="667" t="s">
        <v>1445</v>
      </c>
      <c r="U142" s="636">
        <v>200</v>
      </c>
      <c r="V142" s="636">
        <v>1120</v>
      </c>
      <c r="W142" s="636"/>
      <c r="X142" s="212">
        <v>1</v>
      </c>
      <c r="Y142" s="636">
        <v>200</v>
      </c>
      <c r="Z142" s="212">
        <v>1</v>
      </c>
      <c r="AA142" s="637">
        <v>200</v>
      </c>
      <c r="AB142" s="637"/>
      <c r="AC142" s="638"/>
      <c r="AD142" s="712" t="s">
        <v>1449</v>
      </c>
      <c r="AE142" s="640"/>
      <c r="AF142" s="640"/>
      <c r="AG142" s="640"/>
      <c r="AH142" s="640"/>
      <c r="AI142" s="212"/>
      <c r="AJ142" s="635"/>
      <c r="AK142" s="635"/>
      <c r="AL142" s="641"/>
      <c r="AM142" s="635"/>
      <c r="AN142" s="635"/>
      <c r="AO142" s="212"/>
      <c r="AP142" s="212"/>
      <c r="AQ142" s="212"/>
      <c r="AR142" s="212"/>
      <c r="AS142" s="212"/>
      <c r="AT142" s="223" t="str">
        <f t="shared" si="6"/>
        <v/>
      </c>
      <c r="AU142" s="223" t="str">
        <f t="shared" si="7"/>
        <v/>
      </c>
    </row>
    <row r="143" spans="1:47" ht="14.25">
      <c r="A143" s="167">
        <v>1</v>
      </c>
      <c r="B143" s="29">
        <v>2026</v>
      </c>
      <c r="C143" s="29">
        <v>4</v>
      </c>
      <c r="D143" s="29">
        <v>3</v>
      </c>
      <c r="E143" s="227" t="s">
        <v>470</v>
      </c>
      <c r="F143" s="29">
        <v>2</v>
      </c>
      <c r="G143" s="31" t="s">
        <v>459</v>
      </c>
      <c r="H143" s="32" t="s">
        <v>441</v>
      </c>
      <c r="I143" s="327" t="s">
        <v>1514</v>
      </c>
      <c r="J143" s="635" t="s">
        <v>442</v>
      </c>
      <c r="K143" s="212">
        <v>3888619</v>
      </c>
      <c r="L143" s="639">
        <v>4</v>
      </c>
      <c r="M143" s="170">
        <v>6</v>
      </c>
      <c r="N143" s="651" t="s">
        <v>567</v>
      </c>
      <c r="O143" s="212" t="s">
        <v>1539</v>
      </c>
      <c r="P143" s="212">
        <v>25</v>
      </c>
      <c r="Q143" s="327" t="s">
        <v>485</v>
      </c>
      <c r="R143" s="636">
        <v>1120</v>
      </c>
      <c r="S143" s="636">
        <v>1120</v>
      </c>
      <c r="T143" s="667">
        <v>3960</v>
      </c>
      <c r="U143" s="636">
        <v>3960</v>
      </c>
      <c r="V143" s="636">
        <v>1120</v>
      </c>
      <c r="W143" s="636">
        <v>1120</v>
      </c>
      <c r="X143" s="212">
        <v>1</v>
      </c>
      <c r="Y143" s="636">
        <v>4000</v>
      </c>
      <c r="Z143" s="212">
        <v>1</v>
      </c>
      <c r="AA143" s="637">
        <v>4000</v>
      </c>
      <c r="AB143" s="637">
        <v>3960</v>
      </c>
      <c r="AC143" s="638" t="s">
        <v>1612</v>
      </c>
      <c r="AD143" s="639"/>
      <c r="AE143" s="640">
        <v>0.63888888888888884</v>
      </c>
      <c r="AF143" s="640">
        <v>0.65625</v>
      </c>
      <c r="AG143" s="640">
        <v>0.65625</v>
      </c>
      <c r="AH143" s="640">
        <v>0.66666666666666663</v>
      </c>
      <c r="AI143" s="212" t="s">
        <v>533</v>
      </c>
      <c r="AJ143" s="635"/>
      <c r="AK143" s="635" t="s">
        <v>827</v>
      </c>
      <c r="AL143" s="718" t="s">
        <v>18</v>
      </c>
      <c r="AM143" s="635" t="s">
        <v>460</v>
      </c>
      <c r="AN143" s="635">
        <v>2</v>
      </c>
      <c r="AO143" s="212" t="s">
        <v>1613</v>
      </c>
      <c r="AP143" s="212" t="s">
        <v>383</v>
      </c>
      <c r="AQ143" s="212"/>
      <c r="AR143" s="212"/>
      <c r="AS143" s="212"/>
      <c r="AT143" s="223">
        <f t="shared" si="4"/>
        <v>1.736111111111116E-2</v>
      </c>
      <c r="AU143" s="223">
        <f t="shared" si="5"/>
        <v>1.041666666666663E-2</v>
      </c>
    </row>
    <row r="144" spans="1:47" ht="14.25">
      <c r="B144" s="29">
        <v>2026</v>
      </c>
      <c r="C144" s="29">
        <v>4</v>
      </c>
      <c r="D144" s="29">
        <v>3</v>
      </c>
      <c r="E144" s="227" t="s">
        <v>470</v>
      </c>
      <c r="F144" s="29">
        <v>2</v>
      </c>
      <c r="G144" s="31" t="s">
        <v>459</v>
      </c>
      <c r="H144" s="43" t="s">
        <v>441</v>
      </c>
      <c r="I144" s="327" t="s">
        <v>1514</v>
      </c>
      <c r="J144" s="635" t="s">
        <v>442</v>
      </c>
      <c r="K144" s="212">
        <v>3888619</v>
      </c>
      <c r="L144" s="639">
        <v>5</v>
      </c>
      <c r="M144" s="170">
        <v>6</v>
      </c>
      <c r="N144" s="651" t="s">
        <v>567</v>
      </c>
      <c r="O144" s="212" t="s">
        <v>1539</v>
      </c>
      <c r="P144" s="212">
        <v>25</v>
      </c>
      <c r="Q144" s="327" t="s">
        <v>485</v>
      </c>
      <c r="R144" s="636">
        <v>1120</v>
      </c>
      <c r="S144" s="636">
        <v>1121</v>
      </c>
      <c r="T144" s="667">
        <v>3930</v>
      </c>
      <c r="U144" s="636">
        <v>3930</v>
      </c>
      <c r="V144" s="636">
        <v>1120</v>
      </c>
      <c r="W144" s="636">
        <v>1121</v>
      </c>
      <c r="X144" s="212">
        <v>1</v>
      </c>
      <c r="Y144" s="636">
        <v>4000</v>
      </c>
      <c r="Z144" s="212">
        <v>1</v>
      </c>
      <c r="AA144" s="637">
        <v>4000</v>
      </c>
      <c r="AB144" s="637">
        <v>3930</v>
      </c>
      <c r="AC144" s="638" t="s">
        <v>1614</v>
      </c>
      <c r="AD144" s="639"/>
      <c r="AE144" s="640">
        <v>0.66666666666666663</v>
      </c>
      <c r="AF144" s="640">
        <v>0.6875</v>
      </c>
      <c r="AG144" s="640">
        <v>0.6875</v>
      </c>
      <c r="AH144" s="640">
        <v>0.69791666666666663</v>
      </c>
      <c r="AI144" s="212" t="s">
        <v>533</v>
      </c>
      <c r="AJ144" s="635"/>
      <c r="AK144" s="635" t="s">
        <v>827</v>
      </c>
      <c r="AL144" s="718" t="s">
        <v>18</v>
      </c>
      <c r="AM144" s="635" t="s">
        <v>460</v>
      </c>
      <c r="AN144" s="635">
        <v>1</v>
      </c>
      <c r="AO144" s="212"/>
      <c r="AP144" s="212" t="s">
        <v>383</v>
      </c>
      <c r="AQ144" s="212"/>
      <c r="AR144" s="212"/>
      <c r="AS144" s="212"/>
      <c r="AT144" s="223">
        <f t="shared" si="4"/>
        <v>2.083333333333337E-2</v>
      </c>
      <c r="AU144" s="223">
        <f t="shared" si="5"/>
        <v>1.041666666666663E-2</v>
      </c>
    </row>
    <row r="145" spans="1:47" ht="14.25">
      <c r="B145" s="29">
        <v>2026</v>
      </c>
      <c r="C145" s="29">
        <v>4</v>
      </c>
      <c r="D145" s="29">
        <v>3</v>
      </c>
      <c r="E145" s="227" t="s">
        <v>470</v>
      </c>
      <c r="F145" s="29">
        <v>2</v>
      </c>
      <c r="G145" s="31" t="s">
        <v>459</v>
      </c>
      <c r="H145" s="32" t="s">
        <v>441</v>
      </c>
      <c r="I145" s="327" t="s">
        <v>1514</v>
      </c>
      <c r="J145" s="635" t="s">
        <v>442</v>
      </c>
      <c r="K145" s="212">
        <v>3888619</v>
      </c>
      <c r="L145" s="639">
        <v>6</v>
      </c>
      <c r="M145" s="170">
        <v>6</v>
      </c>
      <c r="N145" s="651" t="s">
        <v>567</v>
      </c>
      <c r="O145" s="212" t="s">
        <v>1539</v>
      </c>
      <c r="P145" s="212">
        <v>25</v>
      </c>
      <c r="Q145" s="327" t="s">
        <v>485</v>
      </c>
      <c r="R145" s="636">
        <v>1120</v>
      </c>
      <c r="S145" s="636">
        <v>1121</v>
      </c>
      <c r="T145" s="667">
        <v>3990</v>
      </c>
      <c r="U145" s="667">
        <v>3990</v>
      </c>
      <c r="V145" s="636">
        <v>1120</v>
      </c>
      <c r="W145" s="636">
        <v>1121</v>
      </c>
      <c r="X145" s="212">
        <v>1</v>
      </c>
      <c r="Y145" s="636">
        <v>4000</v>
      </c>
      <c r="Z145" s="212">
        <v>1</v>
      </c>
      <c r="AA145" s="637">
        <v>4000</v>
      </c>
      <c r="AB145" s="637">
        <v>3990</v>
      </c>
      <c r="AC145" s="638" t="s">
        <v>1618</v>
      </c>
      <c r="AD145" s="639">
        <v>60403416020</v>
      </c>
      <c r="AE145" s="640">
        <v>0.69791666666666663</v>
      </c>
      <c r="AF145" s="640">
        <v>0.71527777777777779</v>
      </c>
      <c r="AG145" s="640">
        <v>0.71527777777777779</v>
      </c>
      <c r="AH145" s="640">
        <v>0.72569444444444442</v>
      </c>
      <c r="AI145" s="212" t="s">
        <v>533</v>
      </c>
      <c r="AJ145" s="635"/>
      <c r="AK145" s="635" t="s">
        <v>827</v>
      </c>
      <c r="AL145" s="718" t="s">
        <v>18</v>
      </c>
      <c r="AM145" s="635" t="s">
        <v>460</v>
      </c>
      <c r="AN145" s="635">
        <v>2</v>
      </c>
      <c r="AO145" s="212" t="s">
        <v>1617</v>
      </c>
      <c r="AP145" s="212" t="s">
        <v>383</v>
      </c>
      <c r="AQ145" s="212"/>
      <c r="AR145" s="212"/>
      <c r="AS145" s="212"/>
      <c r="AT145" s="223">
        <f t="shared" si="4"/>
        <v>1.736111111111116E-2</v>
      </c>
      <c r="AU145" s="223">
        <f t="shared" si="5"/>
        <v>1.041666666666663E-2</v>
      </c>
    </row>
    <row r="146" spans="1:47" ht="14.25">
      <c r="B146" s="29">
        <v>2026</v>
      </c>
      <c r="C146" s="29">
        <v>4</v>
      </c>
      <c r="D146" s="29">
        <v>3</v>
      </c>
      <c r="E146" s="227" t="s">
        <v>470</v>
      </c>
      <c r="F146" s="29"/>
      <c r="G146" s="31"/>
      <c r="H146" s="32" t="s">
        <v>441</v>
      </c>
      <c r="I146" s="327" t="s">
        <v>565</v>
      </c>
      <c r="J146" s="635" t="s">
        <v>442</v>
      </c>
      <c r="K146" s="212"/>
      <c r="L146" s="639"/>
      <c r="M146" s="170"/>
      <c r="N146" s="651"/>
      <c r="O146" s="212"/>
      <c r="P146" s="716">
        <v>31</v>
      </c>
      <c r="Q146" s="327" t="s">
        <v>566</v>
      </c>
      <c r="R146" s="636">
        <v>1120</v>
      </c>
      <c r="S146" s="636"/>
      <c r="T146" s="667" t="s">
        <v>1445</v>
      </c>
      <c r="U146" s="706">
        <v>500</v>
      </c>
      <c r="V146" s="636">
        <v>1120</v>
      </c>
      <c r="W146" s="636"/>
      <c r="X146" s="212">
        <v>1</v>
      </c>
      <c r="Y146" s="636"/>
      <c r="Z146" s="212">
        <v>1</v>
      </c>
      <c r="AA146" s="707">
        <v>500</v>
      </c>
      <c r="AB146" s="637">
        <v>12700</v>
      </c>
      <c r="AC146" s="638" t="s">
        <v>1543</v>
      </c>
      <c r="AD146" s="639">
        <v>60403416020</v>
      </c>
      <c r="AE146" s="640">
        <v>0.72569444444444442</v>
      </c>
      <c r="AF146" s="640">
        <v>0.72916666666666663</v>
      </c>
      <c r="AG146" s="640"/>
      <c r="AH146" s="640"/>
      <c r="AI146" s="212"/>
      <c r="AJ146" s="635"/>
      <c r="AK146" s="635" t="s">
        <v>827</v>
      </c>
      <c r="AL146" s="718" t="s">
        <v>18</v>
      </c>
      <c r="AM146" s="635" t="s">
        <v>460</v>
      </c>
      <c r="AN146" s="635">
        <v>1</v>
      </c>
      <c r="AO146" s="212"/>
      <c r="AP146" s="212"/>
      <c r="AQ146" s="212"/>
      <c r="AR146" s="212"/>
      <c r="AS146" s="212"/>
      <c r="AT146" s="223">
        <f t="shared" si="4"/>
        <v>3.4722222222222099E-3</v>
      </c>
      <c r="AU146" s="223" t="str">
        <f t="shared" si="5"/>
        <v/>
      </c>
    </row>
    <row r="147" spans="1:47" ht="14.25">
      <c r="B147" s="29">
        <v>2026</v>
      </c>
      <c r="C147" s="29">
        <v>4</v>
      </c>
      <c r="D147" s="29">
        <v>3</v>
      </c>
      <c r="E147" s="227" t="s">
        <v>470</v>
      </c>
      <c r="F147" s="29"/>
      <c r="G147" s="31"/>
      <c r="H147" s="43" t="s">
        <v>441</v>
      </c>
      <c r="I147" s="327"/>
      <c r="J147" s="635"/>
      <c r="K147" s="212"/>
      <c r="L147" s="639"/>
      <c r="M147" s="170"/>
      <c r="N147" s="651"/>
      <c r="O147" s="212"/>
      <c r="P147" s="212"/>
      <c r="Q147" s="327"/>
      <c r="R147" s="636"/>
      <c r="S147" s="636"/>
      <c r="T147" s="667"/>
      <c r="U147" s="636"/>
      <c r="V147" s="636"/>
      <c r="W147" s="636"/>
      <c r="X147" s="212"/>
      <c r="Y147" s="636"/>
      <c r="Z147" s="212"/>
      <c r="AA147" s="637"/>
      <c r="AB147" s="637"/>
      <c r="AC147" s="638"/>
      <c r="AD147" s="639"/>
      <c r="AE147" s="640"/>
      <c r="AF147" s="640"/>
      <c r="AG147" s="640">
        <v>0.72916666666666663</v>
      </c>
      <c r="AH147" s="640">
        <v>0.75</v>
      </c>
      <c r="AI147" s="212" t="s">
        <v>1534</v>
      </c>
      <c r="AJ147" s="635"/>
      <c r="AK147" s="635"/>
      <c r="AL147" s="641"/>
      <c r="AM147" s="635"/>
      <c r="AN147" s="635"/>
      <c r="AO147" s="212" t="s">
        <v>1615</v>
      </c>
      <c r="AP147" s="212"/>
      <c r="AQ147" s="212"/>
      <c r="AR147" s="212"/>
      <c r="AS147" s="212"/>
      <c r="AT147" s="223" t="str">
        <f t="shared" si="4"/>
        <v/>
      </c>
      <c r="AU147" s="223">
        <f t="shared" si="5"/>
        <v>2.083333333333337E-2</v>
      </c>
    </row>
    <row r="148" spans="1:47" ht="14.25">
      <c r="B148" s="29">
        <v>2026</v>
      </c>
      <c r="C148" s="29">
        <v>4</v>
      </c>
      <c r="D148" s="29">
        <v>3</v>
      </c>
      <c r="E148" s="227" t="s">
        <v>470</v>
      </c>
      <c r="F148" s="29"/>
      <c r="G148" s="31"/>
      <c r="H148" s="32" t="s">
        <v>441</v>
      </c>
      <c r="I148" s="327" t="s">
        <v>1446</v>
      </c>
      <c r="J148" s="635" t="s">
        <v>442</v>
      </c>
      <c r="K148" s="212"/>
      <c r="L148" s="639"/>
      <c r="M148" s="170"/>
      <c r="N148" s="651"/>
      <c r="O148" s="212"/>
      <c r="P148" s="212">
        <v>12</v>
      </c>
      <c r="Q148" s="327" t="s">
        <v>566</v>
      </c>
      <c r="R148" s="636">
        <v>1100</v>
      </c>
      <c r="S148" s="636"/>
      <c r="T148" s="667" t="s">
        <v>1445</v>
      </c>
      <c r="U148" s="636">
        <v>200</v>
      </c>
      <c r="V148" s="636">
        <v>1100</v>
      </c>
      <c r="W148" s="636"/>
      <c r="X148" s="212">
        <v>1</v>
      </c>
      <c r="Y148" s="636">
        <v>200</v>
      </c>
      <c r="Z148" s="212">
        <v>1</v>
      </c>
      <c r="AA148" s="637">
        <v>200</v>
      </c>
      <c r="AB148" s="637"/>
      <c r="AC148" s="638"/>
      <c r="AD148" s="639"/>
      <c r="AE148" s="640"/>
      <c r="AF148" s="640"/>
      <c r="AG148" s="640"/>
      <c r="AH148" s="640"/>
      <c r="AI148" s="212"/>
      <c r="AJ148" s="635"/>
      <c r="AK148" s="635"/>
      <c r="AL148" s="641"/>
      <c r="AM148" s="635"/>
      <c r="AN148" s="635"/>
      <c r="AO148" s="212"/>
      <c r="AP148" s="212"/>
      <c r="AQ148" s="212"/>
      <c r="AR148" s="212"/>
      <c r="AS148" s="212"/>
      <c r="AT148" s="223" t="str">
        <f t="shared" si="4"/>
        <v/>
      </c>
      <c r="AU148" s="223" t="str">
        <f t="shared" si="5"/>
        <v/>
      </c>
    </row>
    <row r="149" spans="1:47" ht="14.25">
      <c r="A149" s="167">
        <v>1</v>
      </c>
      <c r="B149" s="29">
        <v>2026</v>
      </c>
      <c r="C149" s="29">
        <v>4</v>
      </c>
      <c r="D149" s="29">
        <v>3</v>
      </c>
      <c r="E149" s="227" t="s">
        <v>470</v>
      </c>
      <c r="F149" s="29">
        <v>3</v>
      </c>
      <c r="G149" s="31" t="s">
        <v>459</v>
      </c>
      <c r="H149" s="32" t="s">
        <v>441</v>
      </c>
      <c r="I149" s="327" t="s">
        <v>1514</v>
      </c>
      <c r="J149" s="635" t="s">
        <v>442</v>
      </c>
      <c r="K149" s="212">
        <v>3888631</v>
      </c>
      <c r="L149" s="639">
        <v>1</v>
      </c>
      <c r="M149" s="170">
        <v>6</v>
      </c>
      <c r="N149" s="651" t="s">
        <v>583</v>
      </c>
      <c r="O149" s="212" t="s">
        <v>1539</v>
      </c>
      <c r="P149" s="212">
        <v>25</v>
      </c>
      <c r="Q149" s="327" t="s">
        <v>220</v>
      </c>
      <c r="R149" s="636">
        <v>1100</v>
      </c>
      <c r="S149" s="636">
        <v>1101</v>
      </c>
      <c r="T149" s="667">
        <v>6000</v>
      </c>
      <c r="U149" s="636">
        <v>6000</v>
      </c>
      <c r="V149" s="636">
        <v>1100</v>
      </c>
      <c r="W149" s="636">
        <v>1101</v>
      </c>
      <c r="X149" s="212">
        <v>1</v>
      </c>
      <c r="Y149" s="636">
        <v>6000</v>
      </c>
      <c r="Z149" s="212">
        <v>1</v>
      </c>
      <c r="AA149" s="637">
        <v>6000</v>
      </c>
      <c r="AB149" s="637">
        <v>6050</v>
      </c>
      <c r="AC149" s="638" t="s">
        <v>1619</v>
      </c>
      <c r="AD149" s="639"/>
      <c r="AE149" s="640">
        <v>0.75</v>
      </c>
      <c r="AF149" s="640">
        <v>0.77777777777777779</v>
      </c>
      <c r="AG149" s="640">
        <v>0.77777777777777779</v>
      </c>
      <c r="AH149" s="640">
        <v>0.82638888888888884</v>
      </c>
      <c r="AI149" s="212" t="s">
        <v>533</v>
      </c>
      <c r="AJ149" s="635"/>
      <c r="AK149" s="635" t="s">
        <v>683</v>
      </c>
      <c r="AL149" s="719" t="s">
        <v>7</v>
      </c>
      <c r="AM149" s="635" t="s">
        <v>460</v>
      </c>
      <c r="AN149" s="635">
        <v>1</v>
      </c>
      <c r="AO149" s="212" t="s">
        <v>1622</v>
      </c>
      <c r="AP149" s="212" t="s">
        <v>383</v>
      </c>
      <c r="AQ149" s="212"/>
      <c r="AR149" s="212"/>
      <c r="AS149" s="212"/>
      <c r="AT149" s="223">
        <f t="shared" si="4"/>
        <v>2.777777777777779E-2</v>
      </c>
      <c r="AU149" s="223">
        <f t="shared" si="5"/>
        <v>4.8611111111111049E-2</v>
      </c>
    </row>
    <row r="150" spans="1:47" ht="14.25">
      <c r="B150" s="29">
        <v>2026</v>
      </c>
      <c r="C150" s="29">
        <v>4</v>
      </c>
      <c r="D150" s="29">
        <v>3</v>
      </c>
      <c r="E150" s="227" t="s">
        <v>470</v>
      </c>
      <c r="F150" s="29">
        <v>3</v>
      </c>
      <c r="G150" s="31" t="s">
        <v>459</v>
      </c>
      <c r="H150" s="43" t="s">
        <v>441</v>
      </c>
      <c r="I150" s="327" t="s">
        <v>1514</v>
      </c>
      <c r="J150" s="635" t="s">
        <v>442</v>
      </c>
      <c r="K150" s="212">
        <v>3888631</v>
      </c>
      <c r="L150" s="639">
        <v>2</v>
      </c>
      <c r="M150" s="170">
        <v>6</v>
      </c>
      <c r="N150" s="651" t="s">
        <v>583</v>
      </c>
      <c r="O150" s="212" t="s">
        <v>1539</v>
      </c>
      <c r="P150" s="212">
        <v>25</v>
      </c>
      <c r="Q150" s="327" t="s">
        <v>220</v>
      </c>
      <c r="R150" s="636">
        <v>1100</v>
      </c>
      <c r="S150" s="636">
        <v>1100</v>
      </c>
      <c r="T150" s="667">
        <v>6000</v>
      </c>
      <c r="U150" s="636">
        <v>6000</v>
      </c>
      <c r="V150" s="636">
        <v>1100</v>
      </c>
      <c r="W150" s="636">
        <v>1100</v>
      </c>
      <c r="X150" s="212">
        <v>1</v>
      </c>
      <c r="Y150" s="636">
        <v>6000</v>
      </c>
      <c r="Z150" s="212">
        <v>1</v>
      </c>
      <c r="AA150" s="637">
        <v>6000</v>
      </c>
      <c r="AB150" s="637">
        <v>6050</v>
      </c>
      <c r="AC150" s="638" t="s">
        <v>1620</v>
      </c>
      <c r="AD150" s="639"/>
      <c r="AE150" s="640">
        <v>0.82638888888888884</v>
      </c>
      <c r="AF150" s="640">
        <v>0.85416666666666663</v>
      </c>
      <c r="AG150" s="640">
        <v>0.85416666666666663</v>
      </c>
      <c r="AH150" s="640">
        <v>0.86111111111111116</v>
      </c>
      <c r="AI150" s="212" t="s">
        <v>533</v>
      </c>
      <c r="AJ150" s="635"/>
      <c r="AK150" s="635" t="s">
        <v>683</v>
      </c>
      <c r="AL150" s="719" t="s">
        <v>7</v>
      </c>
      <c r="AM150" s="635" t="s">
        <v>460</v>
      </c>
      <c r="AN150" s="635">
        <v>1</v>
      </c>
      <c r="AO150" s="212" t="s">
        <v>1622</v>
      </c>
      <c r="AP150" s="212" t="s">
        <v>383</v>
      </c>
      <c r="AQ150" s="212"/>
      <c r="AR150" s="212"/>
      <c r="AS150" s="212"/>
      <c r="AT150" s="223">
        <f t="shared" si="4"/>
        <v>2.777777777777779E-2</v>
      </c>
      <c r="AU150" s="223">
        <f t="shared" si="5"/>
        <v>6.9444444444445308E-3</v>
      </c>
    </row>
    <row r="151" spans="1:47" ht="14.25">
      <c r="B151" s="29">
        <v>2026</v>
      </c>
      <c r="C151" s="29">
        <v>4</v>
      </c>
      <c r="D151" s="29">
        <v>3</v>
      </c>
      <c r="E151" s="227" t="s">
        <v>470</v>
      </c>
      <c r="F151" s="29">
        <v>3</v>
      </c>
      <c r="G151" s="31" t="s">
        <v>459</v>
      </c>
      <c r="H151" s="32" t="s">
        <v>441</v>
      </c>
      <c r="I151" s="327" t="s">
        <v>1514</v>
      </c>
      <c r="J151" s="635" t="s">
        <v>442</v>
      </c>
      <c r="K151" s="212">
        <v>3888631</v>
      </c>
      <c r="L151" s="639">
        <v>3</v>
      </c>
      <c r="M151" s="170">
        <v>6</v>
      </c>
      <c r="N151" s="651" t="s">
        <v>583</v>
      </c>
      <c r="O151" s="212" t="s">
        <v>1539</v>
      </c>
      <c r="P151" s="212">
        <v>25</v>
      </c>
      <c r="Q151" s="327" t="s">
        <v>220</v>
      </c>
      <c r="R151" s="636">
        <v>1100</v>
      </c>
      <c r="S151" s="636">
        <v>1100</v>
      </c>
      <c r="T151" s="667">
        <v>6000</v>
      </c>
      <c r="U151" s="636">
        <v>6000</v>
      </c>
      <c r="V151" s="636">
        <v>1100</v>
      </c>
      <c r="W151" s="636">
        <v>1100</v>
      </c>
      <c r="X151" s="212">
        <v>1</v>
      </c>
      <c r="Y151" s="636">
        <v>6000</v>
      </c>
      <c r="Z151" s="212">
        <v>1</v>
      </c>
      <c r="AA151" s="637">
        <v>6000</v>
      </c>
      <c r="AB151" s="637">
        <v>6050</v>
      </c>
      <c r="AC151" s="638" t="s">
        <v>1621</v>
      </c>
      <c r="AD151" s="639">
        <v>60403416030</v>
      </c>
      <c r="AE151" s="640">
        <v>0.86111111111111116</v>
      </c>
      <c r="AF151" s="640">
        <v>0.88888888888888884</v>
      </c>
      <c r="AG151" s="640">
        <v>0.88888888888888884</v>
      </c>
      <c r="AH151" s="640">
        <v>0.89583333333333337</v>
      </c>
      <c r="AI151" s="212" t="s">
        <v>533</v>
      </c>
      <c r="AJ151" s="635"/>
      <c r="AK151" s="635" t="s">
        <v>683</v>
      </c>
      <c r="AL151" s="719" t="s">
        <v>7</v>
      </c>
      <c r="AM151" s="635" t="s">
        <v>460</v>
      </c>
      <c r="AN151" s="635">
        <v>1</v>
      </c>
      <c r="AO151" s="212" t="s">
        <v>1622</v>
      </c>
      <c r="AP151" s="212" t="s">
        <v>383</v>
      </c>
      <c r="AQ151" s="212"/>
      <c r="AR151" s="212"/>
      <c r="AS151" s="212"/>
      <c r="AT151" s="223">
        <f t="shared" si="4"/>
        <v>2.7777777777777679E-2</v>
      </c>
      <c r="AU151" s="223">
        <f t="shared" si="5"/>
        <v>6.9444444444445308E-3</v>
      </c>
    </row>
    <row r="152" spans="1:47" ht="14.25">
      <c r="B152" s="29">
        <v>2026</v>
      </c>
      <c r="C152" s="29">
        <v>4</v>
      </c>
      <c r="D152" s="29">
        <v>3</v>
      </c>
      <c r="E152" s="227" t="s">
        <v>470</v>
      </c>
      <c r="F152" s="29"/>
      <c r="G152" s="31"/>
      <c r="H152" s="32" t="s">
        <v>441</v>
      </c>
      <c r="I152" s="327" t="s">
        <v>565</v>
      </c>
      <c r="J152" s="635" t="s">
        <v>442</v>
      </c>
      <c r="K152" s="212"/>
      <c r="L152" s="639"/>
      <c r="M152" s="170"/>
      <c r="N152" s="651"/>
      <c r="O152" s="212"/>
      <c r="P152" s="716">
        <v>31</v>
      </c>
      <c r="Q152" s="327" t="s">
        <v>566</v>
      </c>
      <c r="R152" s="636">
        <v>1100</v>
      </c>
      <c r="S152" s="636"/>
      <c r="T152" s="667" t="s">
        <v>1445</v>
      </c>
      <c r="U152" s="706">
        <v>500</v>
      </c>
      <c r="V152" s="636">
        <v>1100</v>
      </c>
      <c r="W152" s="636"/>
      <c r="X152" s="212">
        <v>1</v>
      </c>
      <c r="Y152" s="636"/>
      <c r="Z152" s="212">
        <v>1</v>
      </c>
      <c r="AA152" s="707">
        <v>500</v>
      </c>
      <c r="AB152" s="637">
        <v>18700</v>
      </c>
      <c r="AC152" s="638" t="s">
        <v>1544</v>
      </c>
      <c r="AD152" s="639">
        <v>60403416030</v>
      </c>
      <c r="AE152" s="640">
        <v>0.89583333333333337</v>
      </c>
      <c r="AF152" s="640">
        <v>0.89930555555555558</v>
      </c>
      <c r="AG152" s="640"/>
      <c r="AH152" s="640"/>
      <c r="AI152" s="212"/>
      <c r="AJ152" s="635"/>
      <c r="AK152" s="635" t="s">
        <v>683</v>
      </c>
      <c r="AL152" s="719" t="s">
        <v>7</v>
      </c>
      <c r="AM152" s="635" t="s">
        <v>460</v>
      </c>
      <c r="AN152" s="635">
        <v>1</v>
      </c>
      <c r="AO152" s="212" t="s">
        <v>1545</v>
      </c>
      <c r="AP152" s="212"/>
      <c r="AQ152" s="212"/>
      <c r="AR152" s="212"/>
      <c r="AS152" s="212"/>
      <c r="AT152" s="223">
        <f t="shared" si="4"/>
        <v>3.4722222222222099E-3</v>
      </c>
      <c r="AU152" s="223" t="str">
        <f t="shared" si="5"/>
        <v/>
      </c>
    </row>
    <row r="153" spans="1:47" ht="14.25">
      <c r="B153" s="29">
        <v>2026</v>
      </c>
      <c r="C153" s="29">
        <v>4</v>
      </c>
      <c r="D153" s="29">
        <v>3</v>
      </c>
      <c r="E153" s="227" t="s">
        <v>468</v>
      </c>
      <c r="F153" s="29"/>
      <c r="G153" s="31"/>
      <c r="H153" s="43" t="s">
        <v>441</v>
      </c>
      <c r="I153" s="327"/>
      <c r="J153" s="635"/>
      <c r="K153" s="212"/>
      <c r="L153" s="639"/>
      <c r="M153" s="170"/>
      <c r="N153" s="651"/>
      <c r="O153" s="212"/>
      <c r="P153" s="212"/>
      <c r="Q153" s="327"/>
      <c r="R153" s="636"/>
      <c r="S153" s="636"/>
      <c r="T153" s="667"/>
      <c r="U153" s="636"/>
      <c r="V153" s="636"/>
      <c r="W153" s="636"/>
      <c r="X153" s="212"/>
      <c r="Y153" s="636"/>
      <c r="Z153" s="212"/>
      <c r="AA153" s="637"/>
      <c r="AB153" s="637"/>
      <c r="AC153" s="638"/>
      <c r="AD153" s="639"/>
      <c r="AE153" s="640"/>
      <c r="AF153" s="640"/>
      <c r="AG153" s="640">
        <v>0.89930555555555558</v>
      </c>
      <c r="AH153" s="640">
        <v>0.92013888888888884</v>
      </c>
      <c r="AI153" s="212" t="s">
        <v>533</v>
      </c>
      <c r="AJ153" s="635"/>
      <c r="AK153" s="635"/>
      <c r="AL153" s="641"/>
      <c r="AM153" s="635"/>
      <c r="AN153" s="635"/>
      <c r="AO153" s="212"/>
      <c r="AP153" s="212"/>
      <c r="AQ153" s="212"/>
      <c r="AR153" s="212"/>
      <c r="AS153" s="212"/>
      <c r="AT153" s="223" t="str">
        <f t="shared" si="4"/>
        <v/>
      </c>
      <c r="AU153" s="223">
        <f t="shared" si="5"/>
        <v>2.0833333333333259E-2</v>
      </c>
    </row>
    <row r="154" spans="1:47" ht="14.25">
      <c r="B154" s="29">
        <v>2026</v>
      </c>
      <c r="C154" s="29">
        <v>4</v>
      </c>
      <c r="D154" s="29">
        <v>3</v>
      </c>
      <c r="E154" s="227" t="s">
        <v>468</v>
      </c>
      <c r="F154" s="29"/>
      <c r="G154" s="31"/>
      <c r="H154" s="32" t="s">
        <v>441</v>
      </c>
      <c r="I154" s="327" t="s">
        <v>1446</v>
      </c>
      <c r="J154" s="635" t="s">
        <v>442</v>
      </c>
      <c r="K154" s="212"/>
      <c r="L154" s="639"/>
      <c r="M154" s="170"/>
      <c r="N154" s="651"/>
      <c r="O154" s="212"/>
      <c r="P154" s="212">
        <v>12</v>
      </c>
      <c r="Q154" s="327" t="s">
        <v>566</v>
      </c>
      <c r="R154" s="636">
        <v>1100</v>
      </c>
      <c r="S154" s="636"/>
      <c r="T154" s="667" t="s">
        <v>1445</v>
      </c>
      <c r="U154" s="636">
        <v>200</v>
      </c>
      <c r="V154" s="636">
        <v>1100</v>
      </c>
      <c r="W154" s="636"/>
      <c r="X154" s="212">
        <v>1</v>
      </c>
      <c r="Y154" s="636">
        <v>200</v>
      </c>
      <c r="Z154" s="212">
        <v>1</v>
      </c>
      <c r="AA154" s="637">
        <v>200</v>
      </c>
      <c r="AB154" s="637"/>
      <c r="AC154" s="638"/>
      <c r="AD154" s="639"/>
      <c r="AE154" s="640"/>
      <c r="AF154" s="640"/>
      <c r="AG154" s="640"/>
      <c r="AH154" s="640"/>
      <c r="AI154" s="212"/>
      <c r="AJ154" s="635"/>
      <c r="AK154" s="635"/>
      <c r="AL154" s="641"/>
      <c r="AM154" s="635"/>
      <c r="AN154" s="635"/>
      <c r="AO154" s="212"/>
      <c r="AP154" s="212"/>
      <c r="AQ154" s="212"/>
      <c r="AR154" s="212"/>
      <c r="AS154" s="212"/>
      <c r="AT154" s="223" t="str">
        <f t="shared" si="4"/>
        <v/>
      </c>
      <c r="AU154" s="223" t="str">
        <f t="shared" si="5"/>
        <v/>
      </c>
    </row>
    <row r="155" spans="1:47" ht="14.25">
      <c r="A155" s="167">
        <v>1</v>
      </c>
      <c r="B155" s="29">
        <v>2026</v>
      </c>
      <c r="C155" s="29">
        <v>4</v>
      </c>
      <c r="D155" s="29">
        <v>3</v>
      </c>
      <c r="E155" s="227" t="s">
        <v>468</v>
      </c>
      <c r="F155" s="29">
        <v>4</v>
      </c>
      <c r="G155" s="31" t="s">
        <v>459</v>
      </c>
      <c r="H155" s="32" t="s">
        <v>441</v>
      </c>
      <c r="I155" s="327" t="s">
        <v>1514</v>
      </c>
      <c r="J155" s="635" t="s">
        <v>442</v>
      </c>
      <c r="K155" s="212">
        <v>3888631</v>
      </c>
      <c r="L155" s="639">
        <v>4</v>
      </c>
      <c r="M155" s="170">
        <v>6</v>
      </c>
      <c r="N155" s="651" t="s">
        <v>583</v>
      </c>
      <c r="O155" s="212" t="s">
        <v>1539</v>
      </c>
      <c r="P155" s="212">
        <v>25</v>
      </c>
      <c r="Q155" s="327" t="s">
        <v>220</v>
      </c>
      <c r="R155" s="636">
        <v>1100</v>
      </c>
      <c r="S155" s="636">
        <v>1100</v>
      </c>
      <c r="T155" s="667">
        <v>6000</v>
      </c>
      <c r="U155" s="636">
        <v>6000</v>
      </c>
      <c r="V155" s="636">
        <v>1100</v>
      </c>
      <c r="W155" s="636">
        <v>1100</v>
      </c>
      <c r="X155" s="212">
        <v>1</v>
      </c>
      <c r="Y155" s="636">
        <v>6000</v>
      </c>
      <c r="Z155" s="212">
        <v>1</v>
      </c>
      <c r="AA155" s="637">
        <v>6000</v>
      </c>
      <c r="AB155" s="637">
        <v>6050</v>
      </c>
      <c r="AC155" s="638" t="s">
        <v>1623</v>
      </c>
      <c r="AD155" s="639"/>
      <c r="AE155" s="640">
        <v>0.92013888888888884</v>
      </c>
      <c r="AF155" s="640">
        <v>0.94791666666666663</v>
      </c>
      <c r="AG155" s="640">
        <v>0.94791666666666663</v>
      </c>
      <c r="AH155" s="640">
        <v>0.95486111111111116</v>
      </c>
      <c r="AI155" s="212" t="s">
        <v>533</v>
      </c>
      <c r="AJ155" s="635"/>
      <c r="AK155" s="635" t="s">
        <v>683</v>
      </c>
      <c r="AL155" s="719" t="s">
        <v>7</v>
      </c>
      <c r="AM155" s="635" t="s">
        <v>460</v>
      </c>
      <c r="AN155" s="635">
        <v>1</v>
      </c>
      <c r="AO155" s="212" t="s">
        <v>1627</v>
      </c>
      <c r="AP155" s="212" t="s">
        <v>383</v>
      </c>
      <c r="AQ155" s="212"/>
      <c r="AR155" s="212"/>
      <c r="AS155" s="212"/>
      <c r="AT155" s="223">
        <f t="shared" si="4"/>
        <v>2.777777777777779E-2</v>
      </c>
      <c r="AU155" s="223">
        <f t="shared" si="5"/>
        <v>6.9444444444445308E-3</v>
      </c>
    </row>
    <row r="156" spans="1:47" ht="14.25">
      <c r="B156" s="29">
        <v>2026</v>
      </c>
      <c r="C156" s="29">
        <v>4</v>
      </c>
      <c r="D156" s="29">
        <v>3</v>
      </c>
      <c r="E156" s="227" t="s">
        <v>468</v>
      </c>
      <c r="F156" s="29">
        <v>4</v>
      </c>
      <c r="G156" s="31" t="s">
        <v>459</v>
      </c>
      <c r="H156" s="43" t="s">
        <v>441</v>
      </c>
      <c r="I156" s="327" t="s">
        <v>1514</v>
      </c>
      <c r="J156" s="635" t="s">
        <v>442</v>
      </c>
      <c r="K156" s="212">
        <v>3888631</v>
      </c>
      <c r="L156" s="639">
        <v>5</v>
      </c>
      <c r="M156" s="170">
        <v>6</v>
      </c>
      <c r="N156" s="651" t="s">
        <v>583</v>
      </c>
      <c r="O156" s="212" t="s">
        <v>1539</v>
      </c>
      <c r="P156" s="212">
        <v>25</v>
      </c>
      <c r="Q156" s="327" t="s">
        <v>220</v>
      </c>
      <c r="R156" s="636">
        <v>1100</v>
      </c>
      <c r="S156" s="636">
        <v>1101</v>
      </c>
      <c r="T156" s="667">
        <v>6000</v>
      </c>
      <c r="U156" s="636">
        <v>6000</v>
      </c>
      <c r="V156" s="636">
        <v>1100</v>
      </c>
      <c r="W156" s="636">
        <v>1101</v>
      </c>
      <c r="X156" s="212">
        <v>1</v>
      </c>
      <c r="Y156" s="636">
        <v>6000</v>
      </c>
      <c r="Z156" s="212">
        <v>1</v>
      </c>
      <c r="AA156" s="637">
        <v>6000</v>
      </c>
      <c r="AB156" s="637">
        <v>6050</v>
      </c>
      <c r="AC156" s="638" t="s">
        <v>1624</v>
      </c>
      <c r="AD156" s="639"/>
      <c r="AE156" s="640">
        <v>0.95486111111111116</v>
      </c>
      <c r="AF156" s="640">
        <v>0.98263888888888884</v>
      </c>
      <c r="AG156" s="640">
        <v>0.98263888888888884</v>
      </c>
      <c r="AH156" s="640">
        <v>0.98958333333333337</v>
      </c>
      <c r="AI156" s="212" t="s">
        <v>533</v>
      </c>
      <c r="AJ156" s="635"/>
      <c r="AK156" s="635" t="s">
        <v>683</v>
      </c>
      <c r="AL156" s="719" t="s">
        <v>7</v>
      </c>
      <c r="AM156" s="635" t="s">
        <v>460</v>
      </c>
      <c r="AN156" s="635">
        <v>1</v>
      </c>
      <c r="AO156" s="212" t="s">
        <v>1629</v>
      </c>
      <c r="AP156" s="212" t="s">
        <v>383</v>
      </c>
      <c r="AQ156" s="212"/>
      <c r="AR156" s="212"/>
      <c r="AS156" s="212"/>
      <c r="AT156" s="223">
        <f t="shared" ref="AT156:AT174" si="8">IF(IF(AE156&gt;AF156,1-AE156+AF156,AF156-AE156)=0,"",IF(AE156&gt;AF156,1-AE156+AF156,AF156-AE156))</f>
        <v>2.7777777777777679E-2</v>
      </c>
      <c r="AU156" s="223">
        <f t="shared" ref="AU156:AU174" si="9">IF(IF(AG156&gt;AH156,1-AG156+AH156,AH156-AG156)=0,"",IF(AG156&gt;AH156,1-AG156+AH156,AH156-AG156))</f>
        <v>6.9444444444445308E-3</v>
      </c>
    </row>
    <row r="157" spans="1:47" ht="14.25">
      <c r="B157" s="29">
        <v>2026</v>
      </c>
      <c r="C157" s="29">
        <v>4</v>
      </c>
      <c r="D157" s="29">
        <v>3</v>
      </c>
      <c r="E157" s="227" t="s">
        <v>468</v>
      </c>
      <c r="F157" s="29">
        <v>4</v>
      </c>
      <c r="G157" s="31" t="s">
        <v>459</v>
      </c>
      <c r="H157" s="32" t="s">
        <v>441</v>
      </c>
      <c r="I157" s="327" t="s">
        <v>1514</v>
      </c>
      <c r="J157" s="635" t="s">
        <v>442</v>
      </c>
      <c r="K157" s="212">
        <v>3888631</v>
      </c>
      <c r="L157" s="639">
        <v>6</v>
      </c>
      <c r="M157" s="170">
        <v>6</v>
      </c>
      <c r="N157" s="651" t="s">
        <v>583</v>
      </c>
      <c r="O157" s="212" t="s">
        <v>1539</v>
      </c>
      <c r="P157" s="212">
        <v>25</v>
      </c>
      <c r="Q157" s="327" t="s">
        <v>220</v>
      </c>
      <c r="R157" s="636">
        <v>1100</v>
      </c>
      <c r="S157" s="636">
        <v>1101</v>
      </c>
      <c r="T157" s="667">
        <v>6000</v>
      </c>
      <c r="U157" s="636">
        <v>6000</v>
      </c>
      <c r="V157" s="636">
        <v>1100</v>
      </c>
      <c r="W157" s="636">
        <v>1101</v>
      </c>
      <c r="X157" s="212">
        <v>1</v>
      </c>
      <c r="Y157" s="636">
        <v>6000</v>
      </c>
      <c r="Z157" s="212">
        <v>1</v>
      </c>
      <c r="AA157" s="637">
        <v>6000</v>
      </c>
      <c r="AB157" s="637">
        <v>6050</v>
      </c>
      <c r="AC157" s="638" t="s">
        <v>1625</v>
      </c>
      <c r="AD157" s="639">
        <v>60403416040</v>
      </c>
      <c r="AE157" s="640">
        <v>0.98958333333333337</v>
      </c>
      <c r="AF157" s="640">
        <v>1.7361111111111112E-2</v>
      </c>
      <c r="AG157" s="640">
        <v>1.7361111111111112E-2</v>
      </c>
      <c r="AH157" s="640">
        <v>2.4305555555555556E-2</v>
      </c>
      <c r="AI157" s="212" t="s">
        <v>533</v>
      </c>
      <c r="AJ157" s="635"/>
      <c r="AK157" s="635" t="s">
        <v>683</v>
      </c>
      <c r="AL157" s="719" t="s">
        <v>7</v>
      </c>
      <c r="AM157" s="635" t="s">
        <v>460</v>
      </c>
      <c r="AN157" s="635">
        <v>1</v>
      </c>
      <c r="AO157" s="212" t="s">
        <v>1630</v>
      </c>
      <c r="AP157" s="212" t="s">
        <v>383</v>
      </c>
      <c r="AQ157" s="212"/>
      <c r="AR157" s="212"/>
      <c r="AS157" s="212"/>
      <c r="AT157" s="223">
        <f t="shared" si="8"/>
        <v>2.7777777777777742E-2</v>
      </c>
      <c r="AU157" s="223">
        <f t="shared" si="9"/>
        <v>6.9444444444444441E-3</v>
      </c>
    </row>
    <row r="158" spans="1:47" ht="14.25">
      <c r="B158" s="29">
        <v>2026</v>
      </c>
      <c r="C158" s="29">
        <v>4</v>
      </c>
      <c r="D158" s="29">
        <v>3</v>
      </c>
      <c r="E158" s="227" t="s">
        <v>468</v>
      </c>
      <c r="F158" s="29"/>
      <c r="G158" s="31"/>
      <c r="H158" s="32" t="s">
        <v>441</v>
      </c>
      <c r="I158" s="327" t="s">
        <v>565</v>
      </c>
      <c r="J158" s="635" t="s">
        <v>442</v>
      </c>
      <c r="K158" s="212"/>
      <c r="L158" s="639"/>
      <c r="M158" s="170"/>
      <c r="N158" s="651"/>
      <c r="O158" s="212"/>
      <c r="P158" s="716">
        <v>31</v>
      </c>
      <c r="Q158" s="327" t="s">
        <v>566</v>
      </c>
      <c r="R158" s="636">
        <v>1100</v>
      </c>
      <c r="S158" s="636"/>
      <c r="T158" s="667" t="s">
        <v>1445</v>
      </c>
      <c r="U158" s="706">
        <v>500</v>
      </c>
      <c r="V158" s="636">
        <v>1100</v>
      </c>
      <c r="W158" s="636"/>
      <c r="X158" s="212">
        <v>1</v>
      </c>
      <c r="Y158" s="636"/>
      <c r="Z158" s="212">
        <v>1</v>
      </c>
      <c r="AA158" s="707">
        <v>500</v>
      </c>
      <c r="AB158" s="637">
        <v>18700</v>
      </c>
      <c r="AC158" s="638" t="s">
        <v>1544</v>
      </c>
      <c r="AD158" s="639">
        <v>60403416040</v>
      </c>
      <c r="AE158" s="640">
        <v>2.4305555555555556E-2</v>
      </c>
      <c r="AF158" s="640">
        <v>2.7777777777777776E-2</v>
      </c>
      <c r="AG158" s="640"/>
      <c r="AH158" s="640"/>
      <c r="AI158" s="212"/>
      <c r="AJ158" s="635"/>
      <c r="AK158" s="635" t="s">
        <v>683</v>
      </c>
      <c r="AL158" s="719" t="s">
        <v>7</v>
      </c>
      <c r="AM158" s="635" t="s">
        <v>460</v>
      </c>
      <c r="AN158" s="635">
        <v>1</v>
      </c>
      <c r="AO158" s="212" t="s">
        <v>1545</v>
      </c>
      <c r="AP158" s="212"/>
      <c r="AQ158" s="212"/>
      <c r="AR158" s="212"/>
      <c r="AS158" s="212"/>
      <c r="AT158" s="223">
        <f t="shared" si="8"/>
        <v>3.4722222222222203E-3</v>
      </c>
      <c r="AU158" s="223" t="str">
        <f t="shared" si="9"/>
        <v/>
      </c>
    </row>
    <row r="159" spans="1:47" ht="14.25">
      <c r="B159" s="29">
        <v>2026</v>
      </c>
      <c r="C159" s="29">
        <v>4</v>
      </c>
      <c r="D159" s="29">
        <v>3</v>
      </c>
      <c r="E159" s="227" t="s">
        <v>468</v>
      </c>
      <c r="F159" s="29"/>
      <c r="G159" s="31"/>
      <c r="H159" s="32" t="s">
        <v>441</v>
      </c>
      <c r="I159" s="327"/>
      <c r="J159" s="635"/>
      <c r="K159" s="212"/>
      <c r="L159" s="639"/>
      <c r="M159" s="170"/>
      <c r="N159" s="651"/>
      <c r="O159" s="212"/>
      <c r="P159" s="212"/>
      <c r="Q159" s="327"/>
      <c r="R159" s="636"/>
      <c r="S159" s="636"/>
      <c r="T159" s="667"/>
      <c r="U159" s="636"/>
      <c r="V159" s="636"/>
      <c r="W159" s="636"/>
      <c r="X159" s="212"/>
      <c r="Y159" s="636"/>
      <c r="Z159" s="212"/>
      <c r="AA159" s="637"/>
      <c r="AB159" s="637"/>
      <c r="AC159" s="638"/>
      <c r="AD159" s="639"/>
      <c r="AE159" s="640"/>
      <c r="AF159" s="640"/>
      <c r="AG159" s="640">
        <v>2.7777777777777776E-2</v>
      </c>
      <c r="AH159" s="640">
        <v>4.8611111111111112E-2</v>
      </c>
      <c r="AI159" s="212" t="s">
        <v>1534</v>
      </c>
      <c r="AJ159" s="635"/>
      <c r="AK159" s="635"/>
      <c r="AL159" s="641"/>
      <c r="AM159" s="635"/>
      <c r="AN159" s="635"/>
      <c r="AO159" s="212" t="s">
        <v>1626</v>
      </c>
      <c r="AP159" s="212"/>
      <c r="AQ159" s="212"/>
      <c r="AR159" s="212"/>
      <c r="AS159" s="212"/>
      <c r="AT159" s="223" t="str">
        <f t="shared" si="8"/>
        <v/>
      </c>
      <c r="AU159" s="223">
        <f t="shared" si="9"/>
        <v>2.0833333333333336E-2</v>
      </c>
    </row>
    <row r="160" spans="1:47" ht="14.25">
      <c r="B160" s="29">
        <v>2026</v>
      </c>
      <c r="C160" s="29">
        <v>4</v>
      </c>
      <c r="D160" s="29">
        <v>3</v>
      </c>
      <c r="E160" s="227" t="s">
        <v>468</v>
      </c>
      <c r="F160" s="29"/>
      <c r="G160" s="31"/>
      <c r="H160" s="43" t="s">
        <v>441</v>
      </c>
      <c r="I160" s="327" t="s">
        <v>1446</v>
      </c>
      <c r="J160" s="635" t="s">
        <v>1515</v>
      </c>
      <c r="K160" s="212"/>
      <c r="L160" s="639"/>
      <c r="M160" s="170"/>
      <c r="N160" s="651"/>
      <c r="O160" s="212"/>
      <c r="P160" s="212">
        <v>12</v>
      </c>
      <c r="Q160" s="327" t="s">
        <v>566</v>
      </c>
      <c r="R160" s="636">
        <v>1005</v>
      </c>
      <c r="S160" s="636"/>
      <c r="T160" s="667" t="s">
        <v>1445</v>
      </c>
      <c r="U160" s="636">
        <v>200</v>
      </c>
      <c r="V160" s="636">
        <v>1005</v>
      </c>
      <c r="W160" s="636"/>
      <c r="X160" s="212">
        <v>1</v>
      </c>
      <c r="Y160" s="636">
        <v>200</v>
      </c>
      <c r="Z160" s="212">
        <v>1</v>
      </c>
      <c r="AA160" s="637">
        <v>200</v>
      </c>
      <c r="AB160" s="637"/>
      <c r="AC160" s="638"/>
      <c r="AD160" s="709" t="s">
        <v>1541</v>
      </c>
      <c r="AE160" s="640"/>
      <c r="AF160" s="640"/>
      <c r="AG160" s="640"/>
      <c r="AH160" s="640"/>
      <c r="AI160" s="212"/>
      <c r="AJ160" s="635"/>
      <c r="AK160" s="635"/>
      <c r="AL160" s="641"/>
      <c r="AM160" s="635"/>
      <c r="AN160" s="635"/>
      <c r="AO160" s="212"/>
      <c r="AP160" s="212"/>
      <c r="AQ160" s="212"/>
      <c r="AR160" s="212"/>
      <c r="AS160" s="212"/>
      <c r="AT160" s="223" t="str">
        <f t="shared" si="8"/>
        <v/>
      </c>
      <c r="AU160" s="223" t="str">
        <f t="shared" si="9"/>
        <v/>
      </c>
    </row>
    <row r="161" spans="1:47" ht="14.25">
      <c r="A161" s="167">
        <v>1</v>
      </c>
      <c r="B161" s="29">
        <v>2026</v>
      </c>
      <c r="C161" s="29">
        <v>4</v>
      </c>
      <c r="D161" s="29">
        <v>3</v>
      </c>
      <c r="E161" s="227" t="s">
        <v>468</v>
      </c>
      <c r="F161" s="29">
        <v>5</v>
      </c>
      <c r="G161" s="31" t="s">
        <v>459</v>
      </c>
      <c r="H161" s="32" t="s">
        <v>441</v>
      </c>
      <c r="I161" s="327" t="s">
        <v>1514</v>
      </c>
      <c r="J161" s="635" t="s">
        <v>1515</v>
      </c>
      <c r="K161" s="212">
        <v>3888632</v>
      </c>
      <c r="L161" s="639">
        <v>1</v>
      </c>
      <c r="M161" s="170">
        <v>4</v>
      </c>
      <c r="N161" s="651" t="s">
        <v>227</v>
      </c>
      <c r="O161" s="212" t="s">
        <v>1539</v>
      </c>
      <c r="P161" s="212">
        <v>25</v>
      </c>
      <c r="Q161" s="327" t="s">
        <v>451</v>
      </c>
      <c r="R161" s="636">
        <v>1005</v>
      </c>
      <c r="S161" s="636">
        <v>1006</v>
      </c>
      <c r="T161" s="667">
        <v>8090</v>
      </c>
      <c r="U161" s="636">
        <v>8090</v>
      </c>
      <c r="V161" s="636">
        <v>1005</v>
      </c>
      <c r="W161" s="636">
        <v>1006</v>
      </c>
      <c r="X161" s="212">
        <v>1</v>
      </c>
      <c r="Y161" s="636">
        <v>8000</v>
      </c>
      <c r="Z161" s="212">
        <v>1</v>
      </c>
      <c r="AA161" s="637">
        <v>8000</v>
      </c>
      <c r="AB161" s="637">
        <v>8090</v>
      </c>
      <c r="AC161" s="638" t="s">
        <v>1628</v>
      </c>
      <c r="AD161" s="639">
        <v>60403416051</v>
      </c>
      <c r="AE161" s="640">
        <v>4.8611111111111112E-2</v>
      </c>
      <c r="AF161" s="640">
        <v>8.6805555555555552E-2</v>
      </c>
      <c r="AG161" s="640">
        <v>8.6805555555555552E-2</v>
      </c>
      <c r="AH161" s="640">
        <v>0.13541666666666666</v>
      </c>
      <c r="AI161" s="212" t="s">
        <v>533</v>
      </c>
      <c r="AJ161" s="635"/>
      <c r="AK161" s="635" t="s">
        <v>683</v>
      </c>
      <c r="AL161" s="719" t="s">
        <v>7</v>
      </c>
      <c r="AM161" s="635" t="s">
        <v>460</v>
      </c>
      <c r="AN161" s="635">
        <v>1</v>
      </c>
      <c r="AO161" s="212"/>
      <c r="AP161" s="212" t="s">
        <v>383</v>
      </c>
      <c r="AQ161" s="212"/>
      <c r="AR161" s="212"/>
      <c r="AS161" s="212"/>
      <c r="AT161" s="223">
        <f t="shared" si="8"/>
        <v>3.8194444444444441E-2</v>
      </c>
      <c r="AU161" s="223">
        <f t="shared" si="9"/>
        <v>4.8611111111111105E-2</v>
      </c>
    </row>
    <row r="162" spans="1:47" ht="14.25">
      <c r="B162" s="29">
        <v>2026</v>
      </c>
      <c r="C162" s="29">
        <v>4</v>
      </c>
      <c r="D162" s="29">
        <v>3</v>
      </c>
      <c r="E162" s="227" t="s">
        <v>468</v>
      </c>
      <c r="F162" s="29"/>
      <c r="G162" s="31"/>
      <c r="H162" s="32" t="s">
        <v>441</v>
      </c>
      <c r="I162" s="327" t="s">
        <v>565</v>
      </c>
      <c r="J162" s="635" t="s">
        <v>1515</v>
      </c>
      <c r="K162" s="212"/>
      <c r="L162" s="639"/>
      <c r="M162" s="170"/>
      <c r="N162" s="651"/>
      <c r="O162" s="212"/>
      <c r="P162" s="705">
        <v>25</v>
      </c>
      <c r="Q162" s="327" t="s">
        <v>566</v>
      </c>
      <c r="R162" s="636">
        <v>1005</v>
      </c>
      <c r="S162" s="636"/>
      <c r="T162" s="667" t="s">
        <v>1445</v>
      </c>
      <c r="U162" s="710">
        <v>350</v>
      </c>
      <c r="V162" s="636">
        <v>1005</v>
      </c>
      <c r="W162" s="636"/>
      <c r="X162" s="212">
        <v>1</v>
      </c>
      <c r="Y162" s="636"/>
      <c r="Z162" s="212">
        <v>1</v>
      </c>
      <c r="AA162" s="711">
        <v>350</v>
      </c>
      <c r="AB162" s="637">
        <v>8550</v>
      </c>
      <c r="AC162" s="638" t="s">
        <v>577</v>
      </c>
      <c r="AD162" s="639">
        <v>60403416051</v>
      </c>
      <c r="AE162" s="640">
        <v>0.13541666666666666</v>
      </c>
      <c r="AF162" s="640">
        <v>0.1388888888888889</v>
      </c>
      <c r="AG162" s="640"/>
      <c r="AH162" s="640"/>
      <c r="AI162" s="212"/>
      <c r="AJ162" s="635"/>
      <c r="AK162" s="635" t="s">
        <v>683</v>
      </c>
      <c r="AL162" s="719" t="s">
        <v>7</v>
      </c>
      <c r="AM162" s="635" t="s">
        <v>460</v>
      </c>
      <c r="AN162" s="635">
        <v>1</v>
      </c>
      <c r="AO162" s="212"/>
      <c r="AP162" s="212"/>
      <c r="AQ162" s="212"/>
      <c r="AR162" s="212"/>
      <c r="AS162" s="212"/>
      <c r="AT162" s="223">
        <f t="shared" si="8"/>
        <v>3.4722222222222376E-3</v>
      </c>
      <c r="AU162" s="223" t="str">
        <f t="shared" si="9"/>
        <v/>
      </c>
    </row>
    <row r="163" spans="1:47" ht="14.25">
      <c r="B163" s="29">
        <v>2026</v>
      </c>
      <c r="C163" s="29">
        <v>4</v>
      </c>
      <c r="D163" s="29">
        <v>3</v>
      </c>
      <c r="E163" s="227" t="s">
        <v>468</v>
      </c>
      <c r="F163" s="29"/>
      <c r="G163" s="31"/>
      <c r="H163" s="43" t="s">
        <v>441</v>
      </c>
      <c r="I163" s="327"/>
      <c r="J163" s="635"/>
      <c r="K163" s="212"/>
      <c r="L163" s="639"/>
      <c r="M163" s="170"/>
      <c r="N163" s="651"/>
      <c r="O163" s="212"/>
      <c r="P163" s="212"/>
      <c r="Q163" s="327"/>
      <c r="R163" s="636"/>
      <c r="S163" s="636"/>
      <c r="T163" s="667"/>
      <c r="U163" s="636"/>
      <c r="V163" s="636"/>
      <c r="W163" s="636"/>
      <c r="X163" s="212"/>
      <c r="Y163" s="636"/>
      <c r="Z163" s="212"/>
      <c r="AA163" s="637"/>
      <c r="AB163" s="637"/>
      <c r="AC163" s="638"/>
      <c r="AD163" s="639"/>
      <c r="AE163" s="640"/>
      <c r="AF163" s="640"/>
      <c r="AG163" s="640">
        <v>0.1388888888888889</v>
      </c>
      <c r="AH163" s="640">
        <v>0.15972222222222221</v>
      </c>
      <c r="AI163" s="212" t="s">
        <v>533</v>
      </c>
      <c r="AJ163" s="635"/>
      <c r="AK163" s="635"/>
      <c r="AL163" s="641"/>
      <c r="AM163" s="635"/>
      <c r="AN163" s="635"/>
      <c r="AO163" s="212"/>
      <c r="AP163" s="212"/>
      <c r="AQ163" s="212"/>
      <c r="AR163" s="212"/>
      <c r="AS163" s="212"/>
      <c r="AT163" s="223" t="str">
        <f t="shared" si="8"/>
        <v/>
      </c>
      <c r="AU163" s="223">
        <f t="shared" si="9"/>
        <v>2.0833333333333315E-2</v>
      </c>
    </row>
    <row r="164" spans="1:47" ht="14.25">
      <c r="B164" s="29">
        <v>2026</v>
      </c>
      <c r="C164" s="29">
        <v>4</v>
      </c>
      <c r="D164" s="29">
        <v>3</v>
      </c>
      <c r="E164" s="227" t="s">
        <v>468</v>
      </c>
      <c r="F164" s="29"/>
      <c r="G164" s="31"/>
      <c r="H164" s="32" t="s">
        <v>441</v>
      </c>
      <c r="I164" s="327" t="s">
        <v>1446</v>
      </c>
      <c r="J164" s="635" t="s">
        <v>1515</v>
      </c>
      <c r="K164" s="212"/>
      <c r="L164" s="639"/>
      <c r="M164" s="170"/>
      <c r="N164" s="651"/>
      <c r="O164" s="212"/>
      <c r="P164" s="212">
        <v>12</v>
      </c>
      <c r="Q164" s="327" t="s">
        <v>566</v>
      </c>
      <c r="R164" s="636">
        <v>1005</v>
      </c>
      <c r="S164" s="636"/>
      <c r="T164" s="667" t="s">
        <v>1445</v>
      </c>
      <c r="U164" s="636">
        <v>200</v>
      </c>
      <c r="V164" s="636">
        <v>1005</v>
      </c>
      <c r="W164" s="636"/>
      <c r="X164" s="212">
        <v>1</v>
      </c>
      <c r="Y164" s="636">
        <v>200</v>
      </c>
      <c r="Z164" s="212">
        <v>1</v>
      </c>
      <c r="AA164" s="637">
        <v>200</v>
      </c>
      <c r="AB164" s="637"/>
      <c r="AC164" s="638"/>
      <c r="AD164" s="709" t="s">
        <v>1541</v>
      </c>
      <c r="AE164" s="640"/>
      <c r="AF164" s="640"/>
      <c r="AG164" s="640"/>
      <c r="AH164" s="640"/>
      <c r="AI164" s="212"/>
      <c r="AJ164" s="635"/>
      <c r="AK164" s="635"/>
      <c r="AL164" s="641"/>
      <c r="AM164" s="635"/>
      <c r="AN164" s="635"/>
      <c r="AO164" s="212"/>
      <c r="AP164" s="212"/>
      <c r="AQ164" s="212"/>
      <c r="AR164" s="212"/>
      <c r="AS164" s="212"/>
      <c r="AT164" s="223" t="str">
        <f t="shared" si="8"/>
        <v/>
      </c>
      <c r="AU164" s="223" t="str">
        <f t="shared" si="9"/>
        <v/>
      </c>
    </row>
    <row r="165" spans="1:47" ht="14.25">
      <c r="A165" s="167">
        <v>1</v>
      </c>
      <c r="B165" s="29">
        <v>2026</v>
      </c>
      <c r="C165" s="29">
        <v>4</v>
      </c>
      <c r="D165" s="29">
        <v>3</v>
      </c>
      <c r="E165" s="227" t="s">
        <v>468</v>
      </c>
      <c r="F165" s="29">
        <v>6</v>
      </c>
      <c r="G165" s="31" t="s">
        <v>459</v>
      </c>
      <c r="H165" s="32" t="s">
        <v>441</v>
      </c>
      <c r="I165" s="327" t="s">
        <v>1514</v>
      </c>
      <c r="J165" s="635" t="s">
        <v>1515</v>
      </c>
      <c r="K165" s="212">
        <v>3888633</v>
      </c>
      <c r="L165" s="639">
        <v>1</v>
      </c>
      <c r="M165" s="170">
        <v>4</v>
      </c>
      <c r="N165" s="651" t="s">
        <v>227</v>
      </c>
      <c r="O165" s="212" t="s">
        <v>1539</v>
      </c>
      <c r="P165" s="212">
        <v>50</v>
      </c>
      <c r="Q165" s="327" t="s">
        <v>667</v>
      </c>
      <c r="R165" s="636">
        <v>1005</v>
      </c>
      <c r="S165" s="636">
        <v>1006</v>
      </c>
      <c r="T165" s="667">
        <v>4030</v>
      </c>
      <c r="U165" s="636">
        <v>4030</v>
      </c>
      <c r="V165" s="636">
        <v>1005</v>
      </c>
      <c r="W165" s="636">
        <v>1006</v>
      </c>
      <c r="X165" s="212">
        <v>1</v>
      </c>
      <c r="Y165" s="636">
        <v>4100</v>
      </c>
      <c r="Z165" s="212">
        <v>1</v>
      </c>
      <c r="AA165" s="637">
        <v>4100</v>
      </c>
      <c r="AB165" s="637">
        <v>4030</v>
      </c>
      <c r="AC165" s="638" t="s">
        <v>1631</v>
      </c>
      <c r="AD165" s="639"/>
      <c r="AE165" s="640">
        <v>0.15972222222222221</v>
      </c>
      <c r="AF165" s="640">
        <v>0.18055555555555555</v>
      </c>
      <c r="AG165" s="640">
        <v>0.18055555555555555</v>
      </c>
      <c r="AH165" s="640">
        <v>0.1875</v>
      </c>
      <c r="AI165" s="212" t="s">
        <v>533</v>
      </c>
      <c r="AJ165" s="635"/>
      <c r="AK165" s="635" t="s">
        <v>683</v>
      </c>
      <c r="AL165" s="718" t="s">
        <v>18</v>
      </c>
      <c r="AM165" s="635" t="s">
        <v>460</v>
      </c>
      <c r="AN165" s="635">
        <v>1</v>
      </c>
      <c r="AO165" s="212"/>
      <c r="AP165" s="212" t="s">
        <v>383</v>
      </c>
      <c r="AQ165" s="212"/>
      <c r="AR165" s="212"/>
      <c r="AS165" s="212"/>
      <c r="AT165" s="223">
        <f t="shared" si="8"/>
        <v>2.0833333333333343E-2</v>
      </c>
      <c r="AU165" s="223">
        <f t="shared" si="9"/>
        <v>6.9444444444444475E-3</v>
      </c>
    </row>
    <row r="166" spans="1:47" ht="14.25">
      <c r="B166" s="29">
        <v>2026</v>
      </c>
      <c r="C166" s="29">
        <v>4</v>
      </c>
      <c r="D166" s="29">
        <v>3</v>
      </c>
      <c r="E166" s="227" t="s">
        <v>468</v>
      </c>
      <c r="F166" s="29">
        <v>6</v>
      </c>
      <c r="G166" s="31" t="s">
        <v>459</v>
      </c>
      <c r="H166" s="43" t="s">
        <v>441</v>
      </c>
      <c r="I166" s="327" t="s">
        <v>1514</v>
      </c>
      <c r="J166" s="635" t="s">
        <v>1515</v>
      </c>
      <c r="K166" s="212">
        <v>3888633</v>
      </c>
      <c r="L166" s="639">
        <v>2</v>
      </c>
      <c r="M166" s="170">
        <v>4</v>
      </c>
      <c r="N166" s="651" t="s">
        <v>227</v>
      </c>
      <c r="O166" s="212" t="s">
        <v>1539</v>
      </c>
      <c r="P166" s="212">
        <v>50</v>
      </c>
      <c r="Q166" s="327" t="s">
        <v>667</v>
      </c>
      <c r="R166" s="636">
        <v>1005</v>
      </c>
      <c r="S166" s="636">
        <v>1006</v>
      </c>
      <c r="T166" s="667">
        <v>4020</v>
      </c>
      <c r="U166" s="636">
        <v>4020</v>
      </c>
      <c r="V166" s="636">
        <v>1005</v>
      </c>
      <c r="W166" s="636">
        <v>1006</v>
      </c>
      <c r="X166" s="212">
        <v>1</v>
      </c>
      <c r="Y166" s="636">
        <v>4100</v>
      </c>
      <c r="Z166" s="212">
        <v>1</v>
      </c>
      <c r="AA166" s="637">
        <v>4100</v>
      </c>
      <c r="AB166" s="637">
        <v>4030</v>
      </c>
      <c r="AC166" s="638" t="s">
        <v>1632</v>
      </c>
      <c r="AD166" s="639">
        <v>60403416061</v>
      </c>
      <c r="AE166" s="640">
        <v>0.1875</v>
      </c>
      <c r="AF166" s="640">
        <v>0.20833333333333334</v>
      </c>
      <c r="AG166" s="640">
        <v>0.20833333333333334</v>
      </c>
      <c r="AH166" s="640">
        <v>0.21527777777777779</v>
      </c>
      <c r="AI166" s="212" t="s">
        <v>533</v>
      </c>
      <c r="AJ166" s="635"/>
      <c r="AK166" s="635" t="s">
        <v>683</v>
      </c>
      <c r="AL166" s="718" t="s">
        <v>18</v>
      </c>
      <c r="AM166" s="635" t="s">
        <v>460</v>
      </c>
      <c r="AN166" s="635">
        <v>1</v>
      </c>
      <c r="AO166" s="212"/>
      <c r="AP166" s="212" t="s">
        <v>383</v>
      </c>
      <c r="AQ166" s="212"/>
      <c r="AR166" s="212"/>
      <c r="AS166" s="212"/>
      <c r="AT166" s="223">
        <f t="shared" si="8"/>
        <v>2.0833333333333343E-2</v>
      </c>
      <c r="AU166" s="223">
        <f t="shared" si="9"/>
        <v>6.9444444444444475E-3</v>
      </c>
    </row>
    <row r="167" spans="1:47" ht="14.25">
      <c r="B167" s="29">
        <v>2026</v>
      </c>
      <c r="C167" s="29">
        <v>4</v>
      </c>
      <c r="D167" s="29">
        <v>3</v>
      </c>
      <c r="E167" s="227" t="s">
        <v>468</v>
      </c>
      <c r="F167" s="29"/>
      <c r="G167" s="31"/>
      <c r="H167" s="32" t="s">
        <v>441</v>
      </c>
      <c r="I167" s="327" t="s">
        <v>565</v>
      </c>
      <c r="J167" s="635" t="s">
        <v>1515</v>
      </c>
      <c r="K167" s="212"/>
      <c r="L167" s="639"/>
      <c r="M167" s="170"/>
      <c r="N167" s="651"/>
      <c r="O167" s="212"/>
      <c r="P167" s="705">
        <v>25</v>
      </c>
      <c r="Q167" s="327" t="s">
        <v>566</v>
      </c>
      <c r="R167" s="636">
        <v>1005</v>
      </c>
      <c r="S167" s="636"/>
      <c r="T167" s="667" t="s">
        <v>1445</v>
      </c>
      <c r="U167" s="710">
        <v>350</v>
      </c>
      <c r="V167" s="636">
        <v>1005</v>
      </c>
      <c r="W167" s="636"/>
      <c r="X167" s="212">
        <v>1</v>
      </c>
      <c r="Y167" s="636"/>
      <c r="Z167" s="212">
        <v>1</v>
      </c>
      <c r="AA167" s="711">
        <v>350</v>
      </c>
      <c r="AB167" s="637">
        <v>8750</v>
      </c>
      <c r="AC167" s="638" t="s">
        <v>577</v>
      </c>
      <c r="AD167" s="639">
        <v>60403416061</v>
      </c>
      <c r="AE167" s="640">
        <v>0.21527777777777779</v>
      </c>
      <c r="AF167" s="640">
        <v>0.21875</v>
      </c>
      <c r="AG167" s="640"/>
      <c r="AH167" s="640"/>
      <c r="AI167" s="212"/>
      <c r="AJ167" s="635"/>
      <c r="AK167" s="635" t="s">
        <v>683</v>
      </c>
      <c r="AL167" s="718" t="s">
        <v>18</v>
      </c>
      <c r="AM167" s="635" t="s">
        <v>460</v>
      </c>
      <c r="AN167" s="635">
        <v>2</v>
      </c>
      <c r="AO167" s="212"/>
      <c r="AP167" s="212"/>
      <c r="AQ167" s="212"/>
      <c r="AR167" s="212"/>
      <c r="AS167" s="212"/>
      <c r="AT167" s="223">
        <f t="shared" si="8"/>
        <v>3.4722222222222099E-3</v>
      </c>
      <c r="AU167" s="223" t="str">
        <f t="shared" si="9"/>
        <v/>
      </c>
    </row>
    <row r="168" spans="1:47" ht="14.25">
      <c r="B168" s="29">
        <v>2026</v>
      </c>
      <c r="C168" s="29">
        <v>4</v>
      </c>
      <c r="D168" s="29">
        <v>3</v>
      </c>
      <c r="E168" s="227" t="s">
        <v>468</v>
      </c>
      <c r="F168" s="29"/>
      <c r="G168" s="31"/>
      <c r="H168" s="43" t="s">
        <v>441</v>
      </c>
      <c r="I168" s="327"/>
      <c r="J168" s="635"/>
      <c r="K168" s="212"/>
      <c r="L168" s="639"/>
      <c r="M168" s="170"/>
      <c r="N168" s="651"/>
      <c r="O168" s="212"/>
      <c r="P168" s="212"/>
      <c r="Q168" s="327"/>
      <c r="R168" s="636"/>
      <c r="S168" s="636"/>
      <c r="T168" s="667"/>
      <c r="U168" s="636"/>
      <c r="V168" s="636"/>
      <c r="W168" s="636"/>
      <c r="X168" s="212"/>
      <c r="Y168" s="636"/>
      <c r="Z168" s="212"/>
      <c r="AA168" s="637"/>
      <c r="AB168" s="637"/>
      <c r="AC168" s="638"/>
      <c r="AD168" s="639"/>
      <c r="AE168" s="640"/>
      <c r="AF168" s="640"/>
      <c r="AG168" s="640">
        <v>0.21875</v>
      </c>
      <c r="AH168" s="640">
        <v>0.28125</v>
      </c>
      <c r="AI168" s="212" t="s">
        <v>1568</v>
      </c>
      <c r="AJ168" s="635"/>
      <c r="AK168" s="635"/>
      <c r="AL168" s="641"/>
      <c r="AM168" s="635"/>
      <c r="AN168" s="635"/>
      <c r="AO168" s="212"/>
      <c r="AP168" s="212"/>
      <c r="AQ168" s="212"/>
      <c r="AR168" s="212"/>
      <c r="AS168" s="212"/>
      <c r="AT168" s="223" t="str">
        <f t="shared" si="8"/>
        <v/>
      </c>
      <c r="AU168" s="223">
        <f t="shared" si="9"/>
        <v>6.25E-2</v>
      </c>
    </row>
    <row r="169" spans="1:47" ht="14.25">
      <c r="B169" s="29">
        <v>2026</v>
      </c>
      <c r="C169" s="29">
        <v>4</v>
      </c>
      <c r="D169" s="29">
        <v>6</v>
      </c>
      <c r="E169" s="227" t="s">
        <v>470</v>
      </c>
      <c r="F169" s="29"/>
      <c r="G169" s="31"/>
      <c r="H169" s="43" t="s">
        <v>441</v>
      </c>
      <c r="I169" s="327"/>
      <c r="J169" s="635"/>
      <c r="K169" s="212"/>
      <c r="L169" s="639"/>
      <c r="M169" s="170"/>
      <c r="N169" s="651"/>
      <c r="O169" s="212"/>
      <c r="P169" s="212"/>
      <c r="Q169" s="327"/>
      <c r="R169" s="636"/>
      <c r="S169" s="636"/>
      <c r="T169" s="667"/>
      <c r="U169" s="636"/>
      <c r="V169" s="636"/>
      <c r="W169" s="636"/>
      <c r="X169" s="212"/>
      <c r="Y169" s="636"/>
      <c r="Z169" s="212"/>
      <c r="AA169" s="637"/>
      <c r="AB169" s="637"/>
      <c r="AC169" s="638"/>
      <c r="AD169" s="639"/>
      <c r="AE169" s="640"/>
      <c r="AF169" s="640"/>
      <c r="AG169" s="640">
        <v>0.28125</v>
      </c>
      <c r="AH169" s="640">
        <v>0.30208333333333331</v>
      </c>
      <c r="AI169" s="212" t="s">
        <v>533</v>
      </c>
      <c r="AJ169" s="635"/>
      <c r="AK169" s="635"/>
      <c r="AL169" s="641"/>
      <c r="AM169" s="635"/>
      <c r="AN169" s="635"/>
      <c r="AO169" s="212"/>
      <c r="AP169" s="212"/>
      <c r="AQ169" s="212"/>
      <c r="AR169" s="212"/>
      <c r="AS169" s="212"/>
      <c r="AT169" s="223" t="str">
        <f t="shared" si="8"/>
        <v/>
      </c>
      <c r="AU169" s="223">
        <f t="shared" si="9"/>
        <v>2.0833333333333315E-2</v>
      </c>
    </row>
    <row r="170" spans="1:47" ht="14.25">
      <c r="B170" s="29">
        <v>2026</v>
      </c>
      <c r="C170" s="29">
        <v>4</v>
      </c>
      <c r="D170" s="29">
        <v>6</v>
      </c>
      <c r="E170" s="227" t="s">
        <v>470</v>
      </c>
      <c r="F170" s="29"/>
      <c r="G170" s="31"/>
      <c r="H170" s="32" t="s">
        <v>441</v>
      </c>
      <c r="I170" s="327" t="s">
        <v>1446</v>
      </c>
      <c r="J170" s="635" t="s">
        <v>442</v>
      </c>
      <c r="K170" s="212"/>
      <c r="L170" s="639"/>
      <c r="M170" s="170"/>
      <c r="N170" s="651"/>
      <c r="O170" s="212"/>
      <c r="P170" s="212">
        <v>12</v>
      </c>
      <c r="Q170" s="327" t="s">
        <v>566</v>
      </c>
      <c r="R170" s="636">
        <v>1005</v>
      </c>
      <c r="S170" s="636"/>
      <c r="T170" s="667" t="s">
        <v>1445</v>
      </c>
      <c r="U170" s="636">
        <v>200</v>
      </c>
      <c r="V170" s="636">
        <v>1005</v>
      </c>
      <c r="W170" s="636"/>
      <c r="X170" s="212">
        <v>1</v>
      </c>
      <c r="Y170" s="636">
        <v>200</v>
      </c>
      <c r="Z170" s="212">
        <v>1</v>
      </c>
      <c r="AA170" s="637">
        <v>200</v>
      </c>
      <c r="AB170" s="637"/>
      <c r="AC170" s="638"/>
      <c r="AD170" s="639"/>
      <c r="AE170" s="640"/>
      <c r="AF170" s="640"/>
      <c r="AG170" s="640"/>
      <c r="AH170" s="640"/>
      <c r="AI170" s="212"/>
      <c r="AJ170" s="635"/>
      <c r="AK170" s="635"/>
      <c r="AL170" s="641"/>
      <c r="AM170" s="635"/>
      <c r="AN170" s="635"/>
      <c r="AO170" s="212"/>
      <c r="AP170" s="212"/>
      <c r="AQ170" s="212"/>
      <c r="AR170" s="212"/>
      <c r="AS170" s="212"/>
      <c r="AT170" s="223" t="str">
        <f t="shared" si="8"/>
        <v/>
      </c>
      <c r="AU170" s="223" t="str">
        <f t="shared" si="9"/>
        <v/>
      </c>
    </row>
    <row r="171" spans="1:47" ht="14.25">
      <c r="A171" s="167">
        <v>1</v>
      </c>
      <c r="B171" s="29">
        <v>2026</v>
      </c>
      <c r="C171" s="29">
        <v>4</v>
      </c>
      <c r="D171" s="29">
        <v>6</v>
      </c>
      <c r="E171" s="227" t="s">
        <v>470</v>
      </c>
      <c r="F171" s="29">
        <v>1</v>
      </c>
      <c r="G171" s="31" t="s">
        <v>459</v>
      </c>
      <c r="H171" s="32" t="s">
        <v>441</v>
      </c>
      <c r="I171" s="327" t="s">
        <v>1514</v>
      </c>
      <c r="J171" s="635" t="s">
        <v>442</v>
      </c>
      <c r="K171" s="212">
        <v>3888624</v>
      </c>
      <c r="L171" s="639">
        <v>1</v>
      </c>
      <c r="M171" s="170">
        <v>4</v>
      </c>
      <c r="N171" s="651" t="s">
        <v>210</v>
      </c>
      <c r="O171" s="212" t="s">
        <v>1539</v>
      </c>
      <c r="P171" s="212">
        <v>25</v>
      </c>
      <c r="Q171" s="327" t="s">
        <v>575</v>
      </c>
      <c r="R171" s="636">
        <v>1005</v>
      </c>
      <c r="S171" s="636">
        <v>1006</v>
      </c>
      <c r="T171" s="667">
        <v>8000</v>
      </c>
      <c r="U171" s="636">
        <v>8000</v>
      </c>
      <c r="V171" s="636">
        <v>1005</v>
      </c>
      <c r="W171" s="636">
        <v>1006</v>
      </c>
      <c r="X171" s="212">
        <v>1</v>
      </c>
      <c r="Y171" s="636">
        <v>8000</v>
      </c>
      <c r="Z171" s="212">
        <v>1</v>
      </c>
      <c r="AA171" s="637">
        <v>8000</v>
      </c>
      <c r="AB171" s="637">
        <v>8080</v>
      </c>
      <c r="AC171" s="638" t="s">
        <v>1633</v>
      </c>
      <c r="AD171" s="639">
        <v>60406416010</v>
      </c>
      <c r="AE171" s="640">
        <v>0.30208333333333331</v>
      </c>
      <c r="AF171" s="640">
        <v>0.34027777777777779</v>
      </c>
      <c r="AG171" s="640">
        <v>0.34027777777777779</v>
      </c>
      <c r="AH171" s="640">
        <v>0.34722222222222221</v>
      </c>
      <c r="AI171" s="212" t="s">
        <v>533</v>
      </c>
      <c r="AJ171" s="635"/>
      <c r="AK171" s="635" t="s">
        <v>683</v>
      </c>
      <c r="AL171" s="719" t="s">
        <v>7</v>
      </c>
      <c r="AM171" s="635" t="s">
        <v>460</v>
      </c>
      <c r="AN171" s="635">
        <v>1</v>
      </c>
      <c r="AO171" s="212"/>
      <c r="AP171" s="212" t="s">
        <v>383</v>
      </c>
      <c r="AQ171" s="212" t="s">
        <v>1634</v>
      </c>
      <c r="AR171" s="212"/>
      <c r="AS171" s="212"/>
      <c r="AT171" s="223">
        <f t="shared" si="8"/>
        <v>3.8194444444444475E-2</v>
      </c>
      <c r="AU171" s="223">
        <f t="shared" si="9"/>
        <v>6.9444444444444198E-3</v>
      </c>
    </row>
    <row r="172" spans="1:47" ht="14.25">
      <c r="B172" s="29">
        <v>2026</v>
      </c>
      <c r="C172" s="29">
        <v>4</v>
      </c>
      <c r="D172" s="29">
        <v>6</v>
      </c>
      <c r="E172" s="227" t="s">
        <v>470</v>
      </c>
      <c r="F172" s="29"/>
      <c r="G172" s="31"/>
      <c r="H172" s="43" t="s">
        <v>441</v>
      </c>
      <c r="I172" s="327" t="s">
        <v>565</v>
      </c>
      <c r="J172" s="635" t="s">
        <v>442</v>
      </c>
      <c r="K172" s="212"/>
      <c r="L172" s="639"/>
      <c r="M172" s="170"/>
      <c r="N172" s="651"/>
      <c r="O172" s="212"/>
      <c r="P172" s="705">
        <v>25</v>
      </c>
      <c r="Q172" s="327" t="s">
        <v>566</v>
      </c>
      <c r="R172" s="636">
        <v>1005</v>
      </c>
      <c r="S172" s="636"/>
      <c r="T172" s="667" t="s">
        <v>1445</v>
      </c>
      <c r="U172" s="706">
        <v>500</v>
      </c>
      <c r="V172" s="636">
        <v>1005</v>
      </c>
      <c r="W172" s="636"/>
      <c r="X172" s="212">
        <v>1</v>
      </c>
      <c r="Y172" s="636"/>
      <c r="Z172" s="212">
        <v>1</v>
      </c>
      <c r="AA172" s="707">
        <v>500</v>
      </c>
      <c r="AB172" s="637">
        <v>8700</v>
      </c>
      <c r="AC172" s="638" t="s">
        <v>577</v>
      </c>
      <c r="AD172" s="639">
        <v>60406416010</v>
      </c>
      <c r="AE172" s="640">
        <v>0.34722222222222221</v>
      </c>
      <c r="AF172" s="640">
        <v>0.35069444444444442</v>
      </c>
      <c r="AG172" s="640"/>
      <c r="AH172" s="640"/>
      <c r="AI172" s="212"/>
      <c r="AJ172" s="635"/>
      <c r="AK172" s="635" t="s">
        <v>683</v>
      </c>
      <c r="AL172" s="719" t="s">
        <v>7</v>
      </c>
      <c r="AM172" s="635" t="s">
        <v>460</v>
      </c>
      <c r="AN172" s="635">
        <v>1</v>
      </c>
      <c r="AO172" s="212"/>
      <c r="AP172" s="212"/>
      <c r="AQ172" s="212"/>
      <c r="AR172" s="212"/>
      <c r="AS172" s="212"/>
      <c r="AT172" s="223">
        <f t="shared" si="8"/>
        <v>3.4722222222222099E-3</v>
      </c>
      <c r="AU172" s="223" t="str">
        <f t="shared" si="9"/>
        <v/>
      </c>
    </row>
    <row r="173" spans="1:47" ht="14.25">
      <c r="B173" s="29">
        <v>2026</v>
      </c>
      <c r="C173" s="29">
        <v>4</v>
      </c>
      <c r="D173" s="29">
        <v>6</v>
      </c>
      <c r="E173" s="227" t="s">
        <v>470</v>
      </c>
      <c r="F173" s="29"/>
      <c r="G173" s="31"/>
      <c r="H173" s="32" t="s">
        <v>441</v>
      </c>
      <c r="I173" s="327"/>
      <c r="J173" s="635"/>
      <c r="K173" s="212"/>
      <c r="L173" s="639"/>
      <c r="M173" s="170"/>
      <c r="N173" s="651"/>
      <c r="O173" s="212"/>
      <c r="P173" s="212"/>
      <c r="Q173" s="327"/>
      <c r="R173" s="636"/>
      <c r="S173" s="636"/>
      <c r="T173" s="667"/>
      <c r="U173" s="636"/>
      <c r="V173" s="636"/>
      <c r="W173" s="636"/>
      <c r="X173" s="212"/>
      <c r="Y173" s="636"/>
      <c r="Z173" s="212"/>
      <c r="AA173" s="637"/>
      <c r="AB173" s="637"/>
      <c r="AC173" s="638"/>
      <c r="AD173" s="639"/>
      <c r="AE173" s="640"/>
      <c r="AF173" s="640"/>
      <c r="AG173" s="640">
        <v>0.35069444444444442</v>
      </c>
      <c r="AH173" s="640">
        <v>0.37847222222222221</v>
      </c>
      <c r="AI173" s="212" t="s">
        <v>533</v>
      </c>
      <c r="AJ173" s="635"/>
      <c r="AK173" s="635"/>
      <c r="AL173" s="641"/>
      <c r="AM173" s="635"/>
      <c r="AN173" s="635"/>
      <c r="AO173" s="212"/>
      <c r="AP173" s="212"/>
      <c r="AQ173" s="212"/>
      <c r="AR173" s="212"/>
      <c r="AS173" s="212"/>
      <c r="AT173" s="223" t="str">
        <f t="shared" si="8"/>
        <v/>
      </c>
      <c r="AU173" s="223">
        <f t="shared" si="9"/>
        <v>2.777777777777779E-2</v>
      </c>
    </row>
    <row r="174" spans="1:47" ht="14.25">
      <c r="B174" s="29">
        <v>2026</v>
      </c>
      <c r="C174" s="29">
        <v>4</v>
      </c>
      <c r="D174" s="29">
        <v>6</v>
      </c>
      <c r="E174" s="227" t="s">
        <v>470</v>
      </c>
      <c r="F174" s="29"/>
      <c r="G174" s="31"/>
      <c r="H174" s="32" t="s">
        <v>441</v>
      </c>
      <c r="I174" s="327" t="s">
        <v>1446</v>
      </c>
      <c r="J174" s="635" t="s">
        <v>442</v>
      </c>
      <c r="K174" s="212"/>
      <c r="L174" s="639"/>
      <c r="M174" s="170"/>
      <c r="N174" s="651"/>
      <c r="O174" s="212"/>
      <c r="P174" s="212">
        <v>12</v>
      </c>
      <c r="Q174" s="327" t="s">
        <v>566</v>
      </c>
      <c r="R174" s="636">
        <v>1005</v>
      </c>
      <c r="S174" s="636"/>
      <c r="T174" s="667" t="s">
        <v>1445</v>
      </c>
      <c r="U174" s="636">
        <v>200</v>
      </c>
      <c r="V174" s="636">
        <v>1005</v>
      </c>
      <c r="W174" s="636"/>
      <c r="X174" s="212">
        <v>1</v>
      </c>
      <c r="Y174" s="636">
        <v>200</v>
      </c>
      <c r="Z174" s="212">
        <v>1</v>
      </c>
      <c r="AA174" s="637">
        <v>200</v>
      </c>
      <c r="AB174" s="637"/>
      <c r="AC174" s="638"/>
      <c r="AD174" s="639"/>
      <c r="AE174" s="640"/>
      <c r="AF174" s="640"/>
      <c r="AG174" s="640"/>
      <c r="AH174" s="640"/>
      <c r="AI174" s="212"/>
      <c r="AJ174" s="635"/>
      <c r="AK174" s="635"/>
      <c r="AL174" s="641"/>
      <c r="AM174" s="635"/>
      <c r="AN174" s="635"/>
      <c r="AO174" s="212"/>
      <c r="AP174" s="212"/>
      <c r="AQ174" s="212"/>
      <c r="AR174" s="212"/>
      <c r="AS174" s="212"/>
      <c r="AT174" s="223" t="str">
        <f t="shared" si="8"/>
        <v/>
      </c>
      <c r="AU174" s="223" t="str">
        <f t="shared" si="9"/>
        <v/>
      </c>
    </row>
    <row r="175" spans="1:47" ht="14.25">
      <c r="A175" s="167">
        <v>1</v>
      </c>
      <c r="B175" s="29">
        <v>2026</v>
      </c>
      <c r="C175" s="29">
        <v>4</v>
      </c>
      <c r="D175" s="29">
        <v>6</v>
      </c>
      <c r="E175" s="227" t="s">
        <v>470</v>
      </c>
      <c r="F175" s="29">
        <v>2</v>
      </c>
      <c r="G175" s="31" t="s">
        <v>459</v>
      </c>
      <c r="H175" s="43" t="s">
        <v>441</v>
      </c>
      <c r="I175" s="327" t="s">
        <v>1514</v>
      </c>
      <c r="J175" s="635" t="s">
        <v>442</v>
      </c>
      <c r="K175" s="212">
        <v>3888624</v>
      </c>
      <c r="L175" s="639">
        <v>2</v>
      </c>
      <c r="M175" s="170">
        <v>4</v>
      </c>
      <c r="N175" s="651" t="s">
        <v>210</v>
      </c>
      <c r="O175" s="212" t="s">
        <v>1539</v>
      </c>
      <c r="P175" s="212">
        <v>25</v>
      </c>
      <c r="Q175" s="327" t="s">
        <v>575</v>
      </c>
      <c r="R175" s="636">
        <v>1005</v>
      </c>
      <c r="S175" s="636">
        <v>1007</v>
      </c>
      <c r="T175" s="667">
        <v>8000</v>
      </c>
      <c r="U175" s="636">
        <v>8000</v>
      </c>
      <c r="V175" s="636">
        <v>1005</v>
      </c>
      <c r="W175" s="636">
        <v>1007</v>
      </c>
      <c r="X175" s="212">
        <v>1</v>
      </c>
      <c r="Y175" s="636">
        <v>8000</v>
      </c>
      <c r="Z175" s="212">
        <v>1</v>
      </c>
      <c r="AA175" s="637">
        <v>8000</v>
      </c>
      <c r="AB175" s="637">
        <v>8000</v>
      </c>
      <c r="AC175" s="638" t="s">
        <v>1635</v>
      </c>
      <c r="AD175" s="639">
        <v>60406416020</v>
      </c>
      <c r="AE175" s="640">
        <v>0.37847222222222221</v>
      </c>
      <c r="AF175" s="640">
        <v>0.41666666666666669</v>
      </c>
      <c r="AG175" s="640">
        <v>0.41666666666666669</v>
      </c>
      <c r="AH175" s="640">
        <v>0.4236111111111111</v>
      </c>
      <c r="AI175" s="212" t="s">
        <v>533</v>
      </c>
      <c r="AJ175" s="635"/>
      <c r="AK175" s="635" t="s">
        <v>683</v>
      </c>
      <c r="AL175" s="719" t="s">
        <v>7</v>
      </c>
      <c r="AM175" s="635" t="s">
        <v>460</v>
      </c>
      <c r="AN175" s="635">
        <v>1</v>
      </c>
      <c r="AO175" s="212"/>
      <c r="AP175" s="212" t="s">
        <v>383</v>
      </c>
      <c r="AQ175" s="212"/>
      <c r="AR175" s="212"/>
      <c r="AS175" s="212"/>
      <c r="AT175" s="223">
        <f t="shared" ref="AT175:AT232" si="10">IF(IF(AE175&gt;AF175,1-AE175+AF175,AF175-AE175)=0,"",IF(AE175&gt;AF175,1-AE175+AF175,AF175-AE175))</f>
        <v>3.8194444444444475E-2</v>
      </c>
      <c r="AU175" s="223">
        <f t="shared" ref="AU175:AU232" si="11">IF(IF(AG175&gt;AH175,1-AG175+AH175,AH175-AG175)=0,"",IF(AG175&gt;AH175,1-AG175+AH175,AH175-AG175))</f>
        <v>6.9444444444444198E-3</v>
      </c>
    </row>
    <row r="176" spans="1:47" ht="14.25">
      <c r="B176" s="29">
        <v>2026</v>
      </c>
      <c r="C176" s="29">
        <v>4</v>
      </c>
      <c r="D176" s="29">
        <v>6</v>
      </c>
      <c r="E176" s="227" t="s">
        <v>470</v>
      </c>
      <c r="F176" s="29"/>
      <c r="G176" s="31"/>
      <c r="H176" s="32" t="s">
        <v>441</v>
      </c>
      <c r="I176" s="327" t="s">
        <v>565</v>
      </c>
      <c r="J176" s="635" t="s">
        <v>442</v>
      </c>
      <c r="K176" s="212"/>
      <c r="L176" s="639"/>
      <c r="M176" s="170"/>
      <c r="N176" s="651"/>
      <c r="O176" s="212"/>
      <c r="P176" s="705">
        <v>25</v>
      </c>
      <c r="Q176" s="327" t="s">
        <v>566</v>
      </c>
      <c r="R176" s="636">
        <v>1005</v>
      </c>
      <c r="S176" s="636"/>
      <c r="T176" s="667" t="s">
        <v>1445</v>
      </c>
      <c r="U176" s="706">
        <v>500</v>
      </c>
      <c r="V176" s="636">
        <v>1005</v>
      </c>
      <c r="W176" s="636"/>
      <c r="X176" s="212">
        <v>1</v>
      </c>
      <c r="Y176" s="636"/>
      <c r="Z176" s="212">
        <v>1</v>
      </c>
      <c r="AA176" s="707">
        <v>500</v>
      </c>
      <c r="AB176" s="637">
        <v>8700</v>
      </c>
      <c r="AC176" s="638" t="s">
        <v>577</v>
      </c>
      <c r="AD176" s="639">
        <v>60406416020</v>
      </c>
      <c r="AE176" s="640">
        <v>0.4236111111111111</v>
      </c>
      <c r="AF176" s="640">
        <v>0.42708333333333331</v>
      </c>
      <c r="AG176" s="640"/>
      <c r="AH176" s="640"/>
      <c r="AI176" s="212"/>
      <c r="AJ176" s="635"/>
      <c r="AK176" s="635" t="s">
        <v>683</v>
      </c>
      <c r="AL176" s="719" t="s">
        <v>7</v>
      </c>
      <c r="AM176" s="635" t="s">
        <v>460</v>
      </c>
      <c r="AN176" s="635">
        <v>1</v>
      </c>
      <c r="AO176" s="212"/>
      <c r="AP176" s="212"/>
      <c r="AQ176" s="212"/>
      <c r="AR176" s="212"/>
      <c r="AS176" s="212"/>
      <c r="AT176" s="223">
        <f t="shared" si="10"/>
        <v>3.4722222222222099E-3</v>
      </c>
      <c r="AU176" s="223" t="str">
        <f t="shared" si="11"/>
        <v/>
      </c>
    </row>
    <row r="177" spans="1:47" ht="14.25">
      <c r="B177" s="29">
        <v>2026</v>
      </c>
      <c r="C177" s="29">
        <v>4</v>
      </c>
      <c r="D177" s="29">
        <v>6</v>
      </c>
      <c r="E177" s="227" t="s">
        <v>470</v>
      </c>
      <c r="F177" s="29"/>
      <c r="G177" s="31"/>
      <c r="H177" s="32" t="s">
        <v>441</v>
      </c>
      <c r="I177" s="327"/>
      <c r="J177" s="635"/>
      <c r="K177" s="212"/>
      <c r="L177" s="639"/>
      <c r="M177" s="170"/>
      <c r="N177" s="651"/>
      <c r="O177" s="212"/>
      <c r="P177" s="212"/>
      <c r="Q177" s="327"/>
      <c r="R177" s="636"/>
      <c r="S177" s="636"/>
      <c r="T177" s="667"/>
      <c r="U177" s="636"/>
      <c r="V177" s="636"/>
      <c r="W177" s="636"/>
      <c r="X177" s="212"/>
      <c r="Y177" s="636"/>
      <c r="Z177" s="212"/>
      <c r="AA177" s="637"/>
      <c r="AB177" s="637"/>
      <c r="AC177" s="638"/>
      <c r="AD177" s="639"/>
      <c r="AE177" s="640"/>
      <c r="AF177" s="640"/>
      <c r="AG177" s="640">
        <v>0.42708333333333331</v>
      </c>
      <c r="AH177" s="640">
        <v>0.49652777777777779</v>
      </c>
      <c r="AI177" s="212" t="s">
        <v>533</v>
      </c>
      <c r="AJ177" s="635"/>
      <c r="AK177" s="635"/>
      <c r="AL177" s="641"/>
      <c r="AM177" s="635"/>
      <c r="AN177" s="635"/>
      <c r="AO177" s="212"/>
      <c r="AP177" s="212"/>
      <c r="AQ177" s="212"/>
      <c r="AR177" s="212"/>
      <c r="AS177" s="212"/>
      <c r="AT177" s="223" t="str">
        <f t="shared" si="10"/>
        <v/>
      </c>
      <c r="AU177" s="223">
        <f t="shared" si="11"/>
        <v>6.9444444444444475E-2</v>
      </c>
    </row>
    <row r="178" spans="1:47" ht="14.25">
      <c r="B178" s="29">
        <v>2026</v>
      </c>
      <c r="C178" s="29">
        <v>4</v>
      </c>
      <c r="D178" s="29">
        <v>6</v>
      </c>
      <c r="E178" s="227" t="s">
        <v>470</v>
      </c>
      <c r="F178" s="29"/>
      <c r="G178" s="31"/>
      <c r="H178" s="43" t="s">
        <v>441</v>
      </c>
      <c r="I178" s="327" t="s">
        <v>1446</v>
      </c>
      <c r="J178" s="635" t="s">
        <v>1515</v>
      </c>
      <c r="K178" s="212"/>
      <c r="L178" s="639"/>
      <c r="M178" s="170"/>
      <c r="N178" s="651"/>
      <c r="O178" s="212"/>
      <c r="P178" s="212">
        <v>12</v>
      </c>
      <c r="Q178" s="327" t="s">
        <v>566</v>
      </c>
      <c r="R178" s="636">
        <v>1005</v>
      </c>
      <c r="S178" s="636"/>
      <c r="T178" s="667" t="s">
        <v>1445</v>
      </c>
      <c r="U178" s="636">
        <v>200</v>
      </c>
      <c r="V178" s="636">
        <v>1005</v>
      </c>
      <c r="W178" s="636"/>
      <c r="X178" s="212">
        <v>1</v>
      </c>
      <c r="Y178" s="636">
        <v>200</v>
      </c>
      <c r="Z178" s="212">
        <v>1</v>
      </c>
      <c r="AA178" s="637">
        <v>200</v>
      </c>
      <c r="AB178" s="637"/>
      <c r="AC178" s="638"/>
      <c r="AD178" s="709" t="s">
        <v>1541</v>
      </c>
      <c r="AE178" s="640"/>
      <c r="AF178" s="640"/>
      <c r="AG178" s="640"/>
      <c r="AH178" s="640"/>
      <c r="AI178" s="212"/>
      <c r="AJ178" s="635"/>
      <c r="AK178" s="635"/>
      <c r="AL178" s="641"/>
      <c r="AM178" s="635"/>
      <c r="AN178" s="635"/>
      <c r="AO178" s="212"/>
      <c r="AP178" s="212"/>
      <c r="AQ178" s="212"/>
      <c r="AR178" s="212"/>
      <c r="AS178" s="212"/>
      <c r="AT178" s="223" t="str">
        <f t="shared" si="10"/>
        <v/>
      </c>
      <c r="AU178" s="223" t="str">
        <f t="shared" si="11"/>
        <v/>
      </c>
    </row>
    <row r="179" spans="1:47" ht="14.25">
      <c r="A179" s="167">
        <v>1</v>
      </c>
      <c r="B179" s="29">
        <v>2026</v>
      </c>
      <c r="C179" s="29">
        <v>4</v>
      </c>
      <c r="D179" s="29">
        <v>6</v>
      </c>
      <c r="E179" s="227" t="s">
        <v>470</v>
      </c>
      <c r="F179" s="29">
        <v>3</v>
      </c>
      <c r="G179" s="31" t="s">
        <v>459</v>
      </c>
      <c r="H179" s="32" t="s">
        <v>441</v>
      </c>
      <c r="I179" s="327" t="s">
        <v>1514</v>
      </c>
      <c r="J179" s="635" t="s">
        <v>1515</v>
      </c>
      <c r="K179" s="212">
        <v>3888633</v>
      </c>
      <c r="L179" s="639">
        <v>3</v>
      </c>
      <c r="M179" s="170">
        <v>4</v>
      </c>
      <c r="N179" s="651" t="s">
        <v>227</v>
      </c>
      <c r="O179" s="212" t="s">
        <v>1539</v>
      </c>
      <c r="P179" s="212">
        <v>50</v>
      </c>
      <c r="Q179" s="327" t="s">
        <v>667</v>
      </c>
      <c r="R179" s="636">
        <v>1005</v>
      </c>
      <c r="S179" s="636">
        <v>1006</v>
      </c>
      <c r="T179" s="667">
        <v>4000</v>
      </c>
      <c r="U179" s="667">
        <v>4000</v>
      </c>
      <c r="V179" s="636">
        <v>1005</v>
      </c>
      <c r="W179" s="636">
        <v>1006</v>
      </c>
      <c r="X179" s="212">
        <v>1</v>
      </c>
      <c r="Y179" s="636">
        <v>4100</v>
      </c>
      <c r="Z179" s="212">
        <v>1</v>
      </c>
      <c r="AA179" s="637">
        <v>4100</v>
      </c>
      <c r="AB179" s="637">
        <v>4000</v>
      </c>
      <c r="AC179" s="638" t="s">
        <v>1636</v>
      </c>
      <c r="AD179" s="639"/>
      <c r="AE179" s="640">
        <v>0.49652777777777779</v>
      </c>
      <c r="AF179" s="640">
        <v>0.51736111111111116</v>
      </c>
      <c r="AG179" s="640">
        <v>0.51736111111111116</v>
      </c>
      <c r="AH179" s="640">
        <v>0.52430555555555558</v>
      </c>
      <c r="AI179" s="212" t="s">
        <v>533</v>
      </c>
      <c r="AJ179" s="635"/>
      <c r="AK179" s="635" t="s">
        <v>683</v>
      </c>
      <c r="AL179" s="719" t="s">
        <v>7</v>
      </c>
      <c r="AM179" s="635" t="s">
        <v>460</v>
      </c>
      <c r="AN179" s="635">
        <v>1</v>
      </c>
      <c r="AO179" s="212"/>
      <c r="AP179" s="212" t="s">
        <v>383</v>
      </c>
      <c r="AQ179" s="212"/>
      <c r="AR179" s="212"/>
      <c r="AS179" s="212"/>
      <c r="AT179" s="223">
        <f t="shared" si="10"/>
        <v>2.083333333333337E-2</v>
      </c>
      <c r="AU179" s="223">
        <f t="shared" si="11"/>
        <v>6.9444444444444198E-3</v>
      </c>
    </row>
    <row r="180" spans="1:47" ht="14.25">
      <c r="B180" s="29">
        <v>2026</v>
      </c>
      <c r="C180" s="29">
        <v>4</v>
      </c>
      <c r="D180" s="29">
        <v>6</v>
      </c>
      <c r="E180" s="227" t="s">
        <v>470</v>
      </c>
      <c r="F180" s="29">
        <v>3</v>
      </c>
      <c r="G180" s="31" t="s">
        <v>459</v>
      </c>
      <c r="H180" s="32" t="s">
        <v>441</v>
      </c>
      <c r="I180" s="327" t="s">
        <v>1514</v>
      </c>
      <c r="J180" s="635" t="s">
        <v>1515</v>
      </c>
      <c r="K180" s="212">
        <v>3888633</v>
      </c>
      <c r="L180" s="639">
        <v>4</v>
      </c>
      <c r="M180" s="170">
        <v>4</v>
      </c>
      <c r="N180" s="651" t="s">
        <v>227</v>
      </c>
      <c r="O180" s="212" t="s">
        <v>1539</v>
      </c>
      <c r="P180" s="212">
        <v>50</v>
      </c>
      <c r="Q180" s="327" t="s">
        <v>667</v>
      </c>
      <c r="R180" s="636">
        <v>1005</v>
      </c>
      <c r="S180" s="636">
        <v>1006</v>
      </c>
      <c r="T180" s="667">
        <v>4010</v>
      </c>
      <c r="U180" s="667">
        <v>4010</v>
      </c>
      <c r="V180" s="636">
        <v>1005</v>
      </c>
      <c r="W180" s="636">
        <v>1006</v>
      </c>
      <c r="X180" s="212">
        <v>1</v>
      </c>
      <c r="Y180" s="636">
        <v>4100</v>
      </c>
      <c r="Z180" s="212">
        <v>1</v>
      </c>
      <c r="AA180" s="637">
        <v>4100</v>
      </c>
      <c r="AB180" s="637">
        <v>4010</v>
      </c>
      <c r="AC180" s="638" t="s">
        <v>1637</v>
      </c>
      <c r="AD180" s="639">
        <v>60406416031</v>
      </c>
      <c r="AE180" s="640">
        <v>0.52430555555555558</v>
      </c>
      <c r="AF180" s="640">
        <v>0.54513888888888884</v>
      </c>
      <c r="AG180" s="640">
        <v>0.54513888888888884</v>
      </c>
      <c r="AH180" s="640">
        <v>0.55208333333333337</v>
      </c>
      <c r="AI180" s="212" t="s">
        <v>533</v>
      </c>
      <c r="AJ180" s="635"/>
      <c r="AK180" s="635" t="s">
        <v>683</v>
      </c>
      <c r="AL180" s="719" t="s">
        <v>7</v>
      </c>
      <c r="AM180" s="635" t="s">
        <v>460</v>
      </c>
      <c r="AN180" s="635">
        <v>1</v>
      </c>
      <c r="AO180" s="212"/>
      <c r="AP180" s="212" t="s">
        <v>383</v>
      </c>
      <c r="AQ180" s="212"/>
      <c r="AR180" s="212"/>
      <c r="AS180" s="212"/>
      <c r="AT180" s="223">
        <f t="shared" si="10"/>
        <v>2.0833333333333259E-2</v>
      </c>
      <c r="AU180" s="223">
        <f t="shared" si="11"/>
        <v>6.9444444444445308E-3</v>
      </c>
    </row>
    <row r="181" spans="1:47" ht="14.25">
      <c r="B181" s="29">
        <v>2026</v>
      </c>
      <c r="C181" s="29">
        <v>4</v>
      </c>
      <c r="D181" s="29">
        <v>6</v>
      </c>
      <c r="E181" s="227" t="s">
        <v>470</v>
      </c>
      <c r="F181" s="29"/>
      <c r="G181" s="31"/>
      <c r="H181" s="43" t="s">
        <v>441</v>
      </c>
      <c r="I181" s="327" t="s">
        <v>565</v>
      </c>
      <c r="J181" s="635" t="s">
        <v>1515</v>
      </c>
      <c r="K181" s="212"/>
      <c r="L181" s="639"/>
      <c r="M181" s="170"/>
      <c r="N181" s="651"/>
      <c r="O181" s="212"/>
      <c r="P181" s="705">
        <v>25</v>
      </c>
      <c r="Q181" s="327" t="s">
        <v>566</v>
      </c>
      <c r="R181" s="636">
        <v>1005</v>
      </c>
      <c r="S181" s="636"/>
      <c r="T181" s="667" t="s">
        <v>1445</v>
      </c>
      <c r="U181" s="710">
        <v>350</v>
      </c>
      <c r="V181" s="636">
        <v>1005</v>
      </c>
      <c r="W181" s="636"/>
      <c r="X181" s="212">
        <v>1</v>
      </c>
      <c r="Y181" s="636"/>
      <c r="Z181" s="212">
        <v>1</v>
      </c>
      <c r="AA181" s="711">
        <v>350</v>
      </c>
      <c r="AB181" s="637">
        <v>8750</v>
      </c>
      <c r="AC181" s="638" t="s">
        <v>577</v>
      </c>
      <c r="AD181" s="639">
        <v>60406416031</v>
      </c>
      <c r="AE181" s="640">
        <v>0.55208333333333337</v>
      </c>
      <c r="AF181" s="640">
        <v>0.55555555555555558</v>
      </c>
      <c r="AG181" s="640"/>
      <c r="AH181" s="640"/>
      <c r="AI181" s="212"/>
      <c r="AJ181" s="635"/>
      <c r="AK181" s="635" t="s">
        <v>683</v>
      </c>
      <c r="AL181" s="719" t="s">
        <v>7</v>
      </c>
      <c r="AM181" s="635" t="s">
        <v>460</v>
      </c>
      <c r="AN181" s="635">
        <v>1</v>
      </c>
      <c r="AO181" s="212"/>
      <c r="AP181" s="212"/>
      <c r="AQ181" s="212"/>
      <c r="AR181" s="212"/>
      <c r="AS181" s="212"/>
      <c r="AT181" s="223">
        <f t="shared" si="10"/>
        <v>3.4722222222222099E-3</v>
      </c>
      <c r="AU181" s="223" t="str">
        <f t="shared" si="11"/>
        <v/>
      </c>
    </row>
    <row r="182" spans="1:47" ht="14.25">
      <c r="B182" s="29">
        <v>2026</v>
      </c>
      <c r="C182" s="29">
        <v>4</v>
      </c>
      <c r="D182" s="29">
        <v>6</v>
      </c>
      <c r="E182" s="227" t="s">
        <v>470</v>
      </c>
      <c r="F182" s="29"/>
      <c r="G182" s="31"/>
      <c r="H182" s="32" t="s">
        <v>441</v>
      </c>
      <c r="I182" s="327"/>
      <c r="J182" s="635"/>
      <c r="K182" s="212"/>
      <c r="L182" s="639"/>
      <c r="M182" s="170"/>
      <c r="N182" s="651"/>
      <c r="O182" s="212"/>
      <c r="P182" s="212"/>
      <c r="Q182" s="327"/>
      <c r="R182" s="636"/>
      <c r="S182" s="636"/>
      <c r="T182" s="667"/>
      <c r="U182" s="636"/>
      <c r="V182" s="636"/>
      <c r="W182" s="636"/>
      <c r="X182" s="212"/>
      <c r="Y182" s="636"/>
      <c r="Z182" s="212"/>
      <c r="AA182" s="637"/>
      <c r="AB182" s="637"/>
      <c r="AC182" s="638"/>
      <c r="AD182" s="639"/>
      <c r="AE182" s="640"/>
      <c r="AF182" s="640"/>
      <c r="AG182" s="640">
        <v>0.55555555555555558</v>
      </c>
      <c r="AH182" s="640">
        <v>0.57638888888888884</v>
      </c>
      <c r="AI182" s="212" t="s">
        <v>1534</v>
      </c>
      <c r="AJ182" s="635"/>
      <c r="AK182" s="635"/>
      <c r="AL182" s="641"/>
      <c r="AM182" s="635"/>
      <c r="AN182" s="635"/>
      <c r="AO182" s="212"/>
      <c r="AP182" s="212"/>
      <c r="AQ182" s="212"/>
      <c r="AR182" s="212"/>
      <c r="AS182" s="212"/>
      <c r="AT182" s="223" t="str">
        <f t="shared" si="10"/>
        <v/>
      </c>
      <c r="AU182" s="223">
        <f t="shared" si="11"/>
        <v>2.0833333333333259E-2</v>
      </c>
    </row>
    <row r="183" spans="1:47" ht="14.25">
      <c r="B183" s="29">
        <v>2026</v>
      </c>
      <c r="C183" s="29">
        <v>4</v>
      </c>
      <c r="D183" s="29">
        <v>6</v>
      </c>
      <c r="E183" s="227" t="s">
        <v>470</v>
      </c>
      <c r="F183" s="29"/>
      <c r="G183" s="31"/>
      <c r="H183" s="32" t="s">
        <v>441</v>
      </c>
      <c r="I183" s="327" t="s">
        <v>1446</v>
      </c>
      <c r="J183" s="635" t="s">
        <v>442</v>
      </c>
      <c r="K183" s="212"/>
      <c r="L183" s="639"/>
      <c r="M183" s="170"/>
      <c r="N183" s="651"/>
      <c r="O183" s="212"/>
      <c r="P183" s="212">
        <v>12</v>
      </c>
      <c r="Q183" s="327" t="s">
        <v>566</v>
      </c>
      <c r="R183" s="636">
        <v>1005</v>
      </c>
      <c r="S183" s="636"/>
      <c r="T183" s="667" t="s">
        <v>1445</v>
      </c>
      <c r="U183" s="636">
        <v>200</v>
      </c>
      <c r="V183" s="636">
        <v>1000</v>
      </c>
      <c r="W183" s="636"/>
      <c r="X183" s="212">
        <v>1</v>
      </c>
      <c r="Y183" s="636">
        <v>200</v>
      </c>
      <c r="Z183" s="212">
        <v>1</v>
      </c>
      <c r="AA183" s="637">
        <v>200</v>
      </c>
      <c r="AB183" s="637"/>
      <c r="AC183" s="638"/>
      <c r="AD183" s="712" t="s">
        <v>1449</v>
      </c>
      <c r="AE183" s="640"/>
      <c r="AF183" s="640"/>
      <c r="AG183" s="640"/>
      <c r="AH183" s="640"/>
      <c r="AI183" s="212"/>
      <c r="AJ183" s="635"/>
      <c r="AK183" s="635"/>
      <c r="AL183" s="641"/>
      <c r="AM183" s="635"/>
      <c r="AN183" s="635"/>
      <c r="AO183" s="212"/>
      <c r="AP183" s="212"/>
      <c r="AQ183" s="212"/>
      <c r="AR183" s="212"/>
      <c r="AS183" s="212"/>
      <c r="AT183" s="223" t="str">
        <f t="shared" si="10"/>
        <v/>
      </c>
      <c r="AU183" s="223" t="str">
        <f t="shared" si="11"/>
        <v/>
      </c>
    </row>
    <row r="184" spans="1:47" ht="14.25">
      <c r="A184" s="167">
        <v>1</v>
      </c>
      <c r="B184" s="29">
        <v>2026</v>
      </c>
      <c r="C184" s="29">
        <v>4</v>
      </c>
      <c r="D184" s="29">
        <v>6</v>
      </c>
      <c r="E184" s="227" t="s">
        <v>468</v>
      </c>
      <c r="F184" s="29">
        <v>4</v>
      </c>
      <c r="G184" s="31" t="s">
        <v>459</v>
      </c>
      <c r="H184" s="43" t="s">
        <v>441</v>
      </c>
      <c r="I184" s="327" t="s">
        <v>1514</v>
      </c>
      <c r="J184" s="635" t="s">
        <v>442</v>
      </c>
      <c r="K184" s="212">
        <v>3888618</v>
      </c>
      <c r="L184" s="639">
        <v>1</v>
      </c>
      <c r="M184" s="170">
        <v>3</v>
      </c>
      <c r="N184" s="651" t="s">
        <v>567</v>
      </c>
      <c r="O184" s="212" t="s">
        <v>1539</v>
      </c>
      <c r="P184" s="212">
        <v>25</v>
      </c>
      <c r="Q184" s="327" t="s">
        <v>485</v>
      </c>
      <c r="R184" s="636">
        <v>1000</v>
      </c>
      <c r="S184" s="636">
        <v>1001</v>
      </c>
      <c r="T184" s="667">
        <v>3910</v>
      </c>
      <c r="U184" s="667">
        <v>3910</v>
      </c>
      <c r="V184" s="636">
        <v>1000</v>
      </c>
      <c r="W184" s="636">
        <v>1001</v>
      </c>
      <c r="X184" s="212">
        <v>1</v>
      </c>
      <c r="Y184" s="636">
        <v>4000</v>
      </c>
      <c r="Z184" s="212">
        <v>1</v>
      </c>
      <c r="AA184" s="637">
        <v>4000</v>
      </c>
      <c r="AB184" s="637">
        <v>3910</v>
      </c>
      <c r="AC184" s="638" t="s">
        <v>1638</v>
      </c>
      <c r="AD184" s="639"/>
      <c r="AE184" s="640">
        <v>0.57638888888888884</v>
      </c>
      <c r="AF184" s="640">
        <v>0.59375</v>
      </c>
      <c r="AG184" s="640">
        <v>0.59375</v>
      </c>
      <c r="AH184" s="640">
        <v>0.60069444444444442</v>
      </c>
      <c r="AI184" s="212" t="s">
        <v>533</v>
      </c>
      <c r="AJ184" s="635"/>
      <c r="AK184" s="635" t="s">
        <v>827</v>
      </c>
      <c r="AL184" s="718" t="s">
        <v>18</v>
      </c>
      <c r="AM184" s="635" t="s">
        <v>460</v>
      </c>
      <c r="AN184" s="635">
        <v>2</v>
      </c>
      <c r="AO184" s="212" t="s">
        <v>1641</v>
      </c>
      <c r="AP184" s="212" t="s">
        <v>383</v>
      </c>
      <c r="AQ184" s="212"/>
      <c r="AR184" s="212"/>
      <c r="AS184" s="212"/>
      <c r="AT184" s="223">
        <f t="shared" si="10"/>
        <v>1.736111111111116E-2</v>
      </c>
      <c r="AU184" s="223">
        <f t="shared" si="11"/>
        <v>6.9444444444444198E-3</v>
      </c>
    </row>
    <row r="185" spans="1:47" ht="14.25">
      <c r="B185" s="29">
        <v>2026</v>
      </c>
      <c r="C185" s="29">
        <v>4</v>
      </c>
      <c r="D185" s="29">
        <v>6</v>
      </c>
      <c r="E185" s="227" t="s">
        <v>468</v>
      </c>
      <c r="F185" s="29">
        <v>4</v>
      </c>
      <c r="G185" s="31" t="s">
        <v>459</v>
      </c>
      <c r="H185" s="32" t="s">
        <v>441</v>
      </c>
      <c r="I185" s="327" t="s">
        <v>1514</v>
      </c>
      <c r="J185" s="635" t="s">
        <v>442</v>
      </c>
      <c r="K185" s="212">
        <v>3888618</v>
      </c>
      <c r="L185" s="639">
        <v>2</v>
      </c>
      <c r="M185" s="170">
        <v>3</v>
      </c>
      <c r="N185" s="651" t="s">
        <v>567</v>
      </c>
      <c r="O185" s="212" t="s">
        <v>1539</v>
      </c>
      <c r="P185" s="212">
        <v>25</v>
      </c>
      <c r="Q185" s="327" t="s">
        <v>485</v>
      </c>
      <c r="R185" s="636">
        <v>1000</v>
      </c>
      <c r="S185" s="636">
        <v>1002</v>
      </c>
      <c r="T185" s="667">
        <v>3850</v>
      </c>
      <c r="U185" s="667">
        <v>3850</v>
      </c>
      <c r="V185" s="636">
        <v>1000</v>
      </c>
      <c r="W185" s="636">
        <v>1002</v>
      </c>
      <c r="X185" s="212">
        <v>1</v>
      </c>
      <c r="Y185" s="636">
        <v>4000</v>
      </c>
      <c r="Z185" s="212">
        <v>1</v>
      </c>
      <c r="AA185" s="637">
        <v>4000</v>
      </c>
      <c r="AB185" s="637">
        <v>3850</v>
      </c>
      <c r="AC185" s="638" t="s">
        <v>1639</v>
      </c>
      <c r="AD185" s="639"/>
      <c r="AE185" s="640">
        <v>0.60069444444444442</v>
      </c>
      <c r="AF185" s="640">
        <v>0.62152777777777779</v>
      </c>
      <c r="AG185" s="640">
        <v>0.62152777777777779</v>
      </c>
      <c r="AH185" s="640">
        <v>0.62847222222222221</v>
      </c>
      <c r="AI185" s="212" t="s">
        <v>533</v>
      </c>
      <c r="AJ185" s="635"/>
      <c r="AK185" s="635" t="s">
        <v>827</v>
      </c>
      <c r="AL185" s="718" t="s">
        <v>18</v>
      </c>
      <c r="AM185" s="635" t="s">
        <v>460</v>
      </c>
      <c r="AN185" s="635">
        <v>2</v>
      </c>
      <c r="AO185" s="212" t="s">
        <v>1642</v>
      </c>
      <c r="AP185" s="212" t="s">
        <v>383</v>
      </c>
      <c r="AQ185" s="212"/>
      <c r="AR185" s="212"/>
      <c r="AS185" s="212"/>
      <c r="AT185" s="223">
        <f t="shared" si="10"/>
        <v>2.083333333333337E-2</v>
      </c>
      <c r="AU185" s="223">
        <f t="shared" si="11"/>
        <v>6.9444444444444198E-3</v>
      </c>
    </row>
    <row r="186" spans="1:47" ht="14.25">
      <c r="B186" s="29">
        <v>2026</v>
      </c>
      <c r="C186" s="29">
        <v>4</v>
      </c>
      <c r="D186" s="29">
        <v>6</v>
      </c>
      <c r="E186" s="227" t="s">
        <v>468</v>
      </c>
      <c r="F186" s="29">
        <v>4</v>
      </c>
      <c r="G186" s="31" t="s">
        <v>459</v>
      </c>
      <c r="H186" s="32" t="s">
        <v>441</v>
      </c>
      <c r="I186" s="327" t="s">
        <v>1514</v>
      </c>
      <c r="J186" s="635" t="s">
        <v>442</v>
      </c>
      <c r="K186" s="212">
        <v>3888618</v>
      </c>
      <c r="L186" s="639">
        <v>3</v>
      </c>
      <c r="M186" s="170">
        <v>3</v>
      </c>
      <c r="N186" s="651" t="s">
        <v>567</v>
      </c>
      <c r="O186" s="212" t="s">
        <v>1539</v>
      </c>
      <c r="P186" s="212">
        <v>25</v>
      </c>
      <c r="Q186" s="327" t="s">
        <v>485</v>
      </c>
      <c r="R186" s="636">
        <v>1000</v>
      </c>
      <c r="S186" s="636">
        <v>1001</v>
      </c>
      <c r="T186" s="667">
        <v>3880</v>
      </c>
      <c r="U186" s="667">
        <v>3880</v>
      </c>
      <c r="V186" s="636">
        <v>1000</v>
      </c>
      <c r="W186" s="636">
        <v>1001</v>
      </c>
      <c r="X186" s="212">
        <v>1</v>
      </c>
      <c r="Y186" s="636">
        <v>4000</v>
      </c>
      <c r="Z186" s="212">
        <v>1</v>
      </c>
      <c r="AA186" s="637">
        <v>4000</v>
      </c>
      <c r="AB186" s="637">
        <v>3890</v>
      </c>
      <c r="AC186" s="638" t="s">
        <v>1640</v>
      </c>
      <c r="AD186" s="639">
        <v>60406416040</v>
      </c>
      <c r="AE186" s="640">
        <v>0.62847222222222221</v>
      </c>
      <c r="AF186" s="640">
        <v>0.64583333333333337</v>
      </c>
      <c r="AG186" s="640">
        <v>0.64583333333333337</v>
      </c>
      <c r="AH186" s="640">
        <v>0.65277777777777779</v>
      </c>
      <c r="AI186" s="212" t="s">
        <v>533</v>
      </c>
      <c r="AJ186" s="635"/>
      <c r="AK186" s="635" t="s">
        <v>827</v>
      </c>
      <c r="AL186" s="718" t="s">
        <v>18</v>
      </c>
      <c r="AM186" s="635" t="s">
        <v>460</v>
      </c>
      <c r="AN186" s="635">
        <v>1</v>
      </c>
      <c r="AO186" s="212" t="s">
        <v>1647</v>
      </c>
      <c r="AP186" s="212" t="s">
        <v>383</v>
      </c>
      <c r="AQ186" s="212"/>
      <c r="AR186" s="212"/>
      <c r="AS186" s="212"/>
      <c r="AT186" s="223">
        <f t="shared" si="10"/>
        <v>1.736111111111116E-2</v>
      </c>
      <c r="AU186" s="223">
        <f t="shared" si="11"/>
        <v>6.9444444444444198E-3</v>
      </c>
    </row>
    <row r="187" spans="1:47" ht="14.25">
      <c r="B187" s="29">
        <v>2026</v>
      </c>
      <c r="C187" s="29">
        <v>4</v>
      </c>
      <c r="D187" s="29">
        <v>6</v>
      </c>
      <c r="E187" s="227" t="s">
        <v>468</v>
      </c>
      <c r="F187" s="29"/>
      <c r="G187" s="31"/>
      <c r="H187" s="43" t="s">
        <v>441</v>
      </c>
      <c r="I187" s="327" t="s">
        <v>565</v>
      </c>
      <c r="J187" s="635" t="s">
        <v>442</v>
      </c>
      <c r="K187" s="212"/>
      <c r="L187" s="639"/>
      <c r="M187" s="170"/>
      <c r="N187" s="651"/>
      <c r="O187" s="212"/>
      <c r="P187" s="705">
        <v>25</v>
      </c>
      <c r="Q187" s="327" t="s">
        <v>566</v>
      </c>
      <c r="R187" s="636">
        <v>1000</v>
      </c>
      <c r="S187" s="636"/>
      <c r="T187" s="667" t="s">
        <v>1445</v>
      </c>
      <c r="U187" s="706">
        <v>500</v>
      </c>
      <c r="V187" s="636">
        <v>1000</v>
      </c>
      <c r="W187" s="636"/>
      <c r="X187" s="212">
        <v>1</v>
      </c>
      <c r="Y187" s="636"/>
      <c r="Z187" s="212">
        <v>1</v>
      </c>
      <c r="AA187" s="707">
        <v>500</v>
      </c>
      <c r="AB187" s="637">
        <v>12700</v>
      </c>
      <c r="AC187" s="638" t="s">
        <v>1546</v>
      </c>
      <c r="AD187" s="639">
        <v>60406416040</v>
      </c>
      <c r="AE187" s="640">
        <v>0.65277777777777779</v>
      </c>
      <c r="AF187" s="640">
        <v>0.65625</v>
      </c>
      <c r="AG187" s="640"/>
      <c r="AH187" s="640"/>
      <c r="AI187" s="212"/>
      <c r="AJ187" s="635"/>
      <c r="AK187" s="635" t="s">
        <v>827</v>
      </c>
      <c r="AL187" s="718" t="s">
        <v>18</v>
      </c>
      <c r="AM187" s="635" t="s">
        <v>460</v>
      </c>
      <c r="AN187" s="635">
        <v>1</v>
      </c>
      <c r="AO187" s="212"/>
      <c r="AP187" s="212"/>
      <c r="AQ187" s="212"/>
      <c r="AR187" s="212"/>
      <c r="AS187" s="212"/>
      <c r="AT187" s="223">
        <f t="shared" si="10"/>
        <v>3.4722222222222099E-3</v>
      </c>
      <c r="AU187" s="223" t="str">
        <f t="shared" si="11"/>
        <v/>
      </c>
    </row>
    <row r="188" spans="1:47" ht="14.25">
      <c r="B188" s="29">
        <v>2026</v>
      </c>
      <c r="C188" s="29">
        <v>4</v>
      </c>
      <c r="D188" s="29">
        <v>6</v>
      </c>
      <c r="E188" s="227" t="s">
        <v>468</v>
      </c>
      <c r="F188" s="29"/>
      <c r="G188" s="31"/>
      <c r="H188" s="32" t="s">
        <v>441</v>
      </c>
      <c r="I188" s="327"/>
      <c r="J188" s="635"/>
      <c r="K188" s="212"/>
      <c r="L188" s="639"/>
      <c r="M188" s="170"/>
      <c r="N188" s="651"/>
      <c r="O188" s="212"/>
      <c r="P188" s="212"/>
      <c r="Q188" s="327"/>
      <c r="R188" s="636"/>
      <c r="S188" s="636"/>
      <c r="T188" s="667"/>
      <c r="U188" s="636"/>
      <c r="V188" s="636"/>
      <c r="W188" s="636"/>
      <c r="X188" s="212"/>
      <c r="Y188" s="636"/>
      <c r="Z188" s="212"/>
      <c r="AA188" s="637"/>
      <c r="AB188" s="637"/>
      <c r="AC188" s="638"/>
      <c r="AD188" s="639"/>
      <c r="AE188" s="640"/>
      <c r="AF188" s="640"/>
      <c r="AG188" s="640">
        <v>0.65625</v>
      </c>
      <c r="AH188" s="640">
        <v>0.67708333333333337</v>
      </c>
      <c r="AI188" s="212" t="s">
        <v>533</v>
      </c>
      <c r="AJ188" s="635"/>
      <c r="AK188" s="635"/>
      <c r="AL188" s="641"/>
      <c r="AM188" s="635"/>
      <c r="AN188" s="635"/>
      <c r="AO188" s="212"/>
      <c r="AP188" s="212"/>
      <c r="AQ188" s="212"/>
      <c r="AR188" s="212"/>
      <c r="AS188" s="212"/>
      <c r="AT188" s="223" t="str">
        <f t="shared" si="10"/>
        <v/>
      </c>
      <c r="AU188" s="223">
        <f t="shared" si="11"/>
        <v>2.083333333333337E-2</v>
      </c>
    </row>
    <row r="189" spans="1:47" ht="14.25">
      <c r="B189" s="29">
        <v>2026</v>
      </c>
      <c r="C189" s="29">
        <v>4</v>
      </c>
      <c r="D189" s="29">
        <v>6</v>
      </c>
      <c r="E189" s="227" t="s">
        <v>468</v>
      </c>
      <c r="F189" s="29"/>
      <c r="G189" s="31"/>
      <c r="H189" s="32" t="s">
        <v>441</v>
      </c>
      <c r="I189" s="327" t="s">
        <v>1446</v>
      </c>
      <c r="J189" s="635" t="s">
        <v>442</v>
      </c>
      <c r="K189" s="212"/>
      <c r="L189" s="639"/>
      <c r="M189" s="170"/>
      <c r="N189" s="651"/>
      <c r="O189" s="212"/>
      <c r="P189" s="212">
        <v>12</v>
      </c>
      <c r="Q189" s="327" t="s">
        <v>566</v>
      </c>
      <c r="R189" s="636">
        <v>1005</v>
      </c>
      <c r="S189" s="636"/>
      <c r="T189" s="667" t="s">
        <v>1445</v>
      </c>
      <c r="U189" s="636">
        <v>200</v>
      </c>
      <c r="V189" s="636">
        <v>1005</v>
      </c>
      <c r="W189" s="636"/>
      <c r="X189" s="212">
        <v>1</v>
      </c>
      <c r="Y189" s="636">
        <v>200</v>
      </c>
      <c r="Z189" s="212">
        <v>1</v>
      </c>
      <c r="AA189" s="637">
        <v>200</v>
      </c>
      <c r="AB189" s="637"/>
      <c r="AC189" s="638"/>
      <c r="AD189" s="639"/>
      <c r="AE189" s="640"/>
      <c r="AF189" s="640"/>
      <c r="AG189" s="640"/>
      <c r="AH189" s="640"/>
      <c r="AI189" s="212"/>
      <c r="AJ189" s="635"/>
      <c r="AK189" s="635"/>
      <c r="AL189" s="641"/>
      <c r="AM189" s="635"/>
      <c r="AN189" s="635"/>
      <c r="AO189" s="212"/>
      <c r="AP189" s="212"/>
      <c r="AQ189" s="212"/>
      <c r="AR189" s="212"/>
      <c r="AS189" s="212"/>
      <c r="AT189" s="223" t="str">
        <f t="shared" si="10"/>
        <v/>
      </c>
      <c r="AU189" s="223" t="str">
        <f t="shared" si="11"/>
        <v/>
      </c>
    </row>
    <row r="190" spans="1:47" ht="14.25">
      <c r="A190" s="167">
        <v>1</v>
      </c>
      <c r="B190" s="29">
        <v>2026</v>
      </c>
      <c r="C190" s="29">
        <v>4</v>
      </c>
      <c r="D190" s="29">
        <v>6</v>
      </c>
      <c r="E190" s="227" t="s">
        <v>468</v>
      </c>
      <c r="F190" s="29">
        <v>5</v>
      </c>
      <c r="G190" s="31" t="s">
        <v>459</v>
      </c>
      <c r="H190" s="43" t="s">
        <v>441</v>
      </c>
      <c r="I190" s="327" t="s">
        <v>1514</v>
      </c>
      <c r="J190" s="635" t="s">
        <v>442</v>
      </c>
      <c r="K190" s="212">
        <v>3888625</v>
      </c>
      <c r="L190" s="639">
        <v>1</v>
      </c>
      <c r="M190" s="170">
        <v>15</v>
      </c>
      <c r="N190" s="651" t="s">
        <v>210</v>
      </c>
      <c r="O190" s="212" t="s">
        <v>1539</v>
      </c>
      <c r="P190" s="212">
        <v>50</v>
      </c>
      <c r="Q190" s="327" t="s">
        <v>209</v>
      </c>
      <c r="R190" s="636">
        <v>1000</v>
      </c>
      <c r="S190" s="717">
        <v>1000</v>
      </c>
      <c r="T190" s="667">
        <v>4000</v>
      </c>
      <c r="U190" s="636">
        <v>4000</v>
      </c>
      <c r="V190" s="636">
        <v>1000</v>
      </c>
      <c r="W190" s="636">
        <v>1000</v>
      </c>
      <c r="X190" s="212">
        <v>1</v>
      </c>
      <c r="Y190" s="636">
        <v>4000</v>
      </c>
      <c r="Z190" s="212">
        <v>1</v>
      </c>
      <c r="AA190" s="637">
        <v>4000</v>
      </c>
      <c r="AB190" s="637">
        <v>4050</v>
      </c>
      <c r="AC190" s="638" t="s">
        <v>1643</v>
      </c>
      <c r="AD190" s="639"/>
      <c r="AE190" s="640">
        <v>0.67708333333333337</v>
      </c>
      <c r="AF190" s="640">
        <v>0.69791666666666663</v>
      </c>
      <c r="AG190" s="640">
        <v>0.69791666666666663</v>
      </c>
      <c r="AH190" s="640">
        <v>0.70486111111111116</v>
      </c>
      <c r="AI190" s="212" t="s">
        <v>533</v>
      </c>
      <c r="AJ190" s="635"/>
      <c r="AK190" s="635" t="s">
        <v>683</v>
      </c>
      <c r="AL190" s="719" t="s">
        <v>7</v>
      </c>
      <c r="AM190" s="635" t="s">
        <v>460</v>
      </c>
      <c r="AN190" s="635">
        <v>1</v>
      </c>
      <c r="AO190" s="212"/>
      <c r="AP190" s="212" t="s">
        <v>383</v>
      </c>
      <c r="AQ190" s="212"/>
      <c r="AR190" s="212"/>
      <c r="AS190" s="212"/>
      <c r="AT190" s="223">
        <f t="shared" si="10"/>
        <v>2.0833333333333259E-2</v>
      </c>
      <c r="AU190" s="223">
        <f t="shared" si="11"/>
        <v>6.9444444444445308E-3</v>
      </c>
    </row>
    <row r="191" spans="1:47" ht="14.25">
      <c r="B191" s="29">
        <v>2026</v>
      </c>
      <c r="C191" s="29">
        <v>4</v>
      </c>
      <c r="D191" s="29">
        <v>6</v>
      </c>
      <c r="E191" s="227" t="s">
        <v>468</v>
      </c>
      <c r="F191" s="29">
        <v>5</v>
      </c>
      <c r="G191" s="31" t="s">
        <v>459</v>
      </c>
      <c r="H191" s="32" t="s">
        <v>441</v>
      </c>
      <c r="I191" s="327" t="s">
        <v>1514</v>
      </c>
      <c r="J191" s="635" t="s">
        <v>442</v>
      </c>
      <c r="K191" s="212">
        <v>3888625</v>
      </c>
      <c r="L191" s="639">
        <v>2</v>
      </c>
      <c r="M191" s="170">
        <v>15</v>
      </c>
      <c r="N191" s="651" t="s">
        <v>210</v>
      </c>
      <c r="O191" s="212" t="s">
        <v>1539</v>
      </c>
      <c r="P191" s="212">
        <v>50</v>
      </c>
      <c r="Q191" s="327" t="s">
        <v>209</v>
      </c>
      <c r="R191" s="636">
        <v>1000</v>
      </c>
      <c r="S191" s="717">
        <v>1000</v>
      </c>
      <c r="T191" s="667">
        <v>4000</v>
      </c>
      <c r="U191" s="636">
        <v>4000</v>
      </c>
      <c r="V191" s="636">
        <v>1000</v>
      </c>
      <c r="W191" s="636">
        <v>1000</v>
      </c>
      <c r="X191" s="212">
        <v>1</v>
      </c>
      <c r="Y191" s="636">
        <v>4000</v>
      </c>
      <c r="Z191" s="212">
        <v>1</v>
      </c>
      <c r="AA191" s="637">
        <v>4000</v>
      </c>
      <c r="AB191" s="637">
        <v>4050</v>
      </c>
      <c r="AC191" s="638" t="s">
        <v>1645</v>
      </c>
      <c r="AD191" s="639"/>
      <c r="AE191" s="640">
        <v>0.70486111111111116</v>
      </c>
      <c r="AF191" s="640">
        <v>0.72222222222222221</v>
      </c>
      <c r="AG191" s="640">
        <v>0.72222222222222221</v>
      </c>
      <c r="AH191" s="640">
        <v>0.77083333333333337</v>
      </c>
      <c r="AI191" s="212" t="s">
        <v>533</v>
      </c>
      <c r="AJ191" s="635"/>
      <c r="AK191" s="635" t="s">
        <v>683</v>
      </c>
      <c r="AL191" s="719" t="s">
        <v>7</v>
      </c>
      <c r="AM191" s="635" t="s">
        <v>460</v>
      </c>
      <c r="AN191" s="635">
        <v>1</v>
      </c>
      <c r="AO191" s="212"/>
      <c r="AP191" s="212" t="s">
        <v>383</v>
      </c>
      <c r="AQ191" s="212"/>
      <c r="AR191" s="212"/>
      <c r="AS191" s="212"/>
      <c r="AT191" s="223">
        <f t="shared" si="10"/>
        <v>1.7361111111111049E-2</v>
      </c>
      <c r="AU191" s="223">
        <f t="shared" si="11"/>
        <v>4.861111111111116E-2</v>
      </c>
    </row>
    <row r="192" spans="1:47" ht="14.25">
      <c r="B192" s="29">
        <v>2026</v>
      </c>
      <c r="C192" s="29">
        <v>4</v>
      </c>
      <c r="D192" s="29">
        <v>6</v>
      </c>
      <c r="E192" s="227" t="s">
        <v>468</v>
      </c>
      <c r="F192" s="29">
        <v>5</v>
      </c>
      <c r="G192" s="31" t="s">
        <v>459</v>
      </c>
      <c r="H192" s="32" t="s">
        <v>441</v>
      </c>
      <c r="I192" s="327" t="s">
        <v>1514</v>
      </c>
      <c r="J192" s="635" t="s">
        <v>442</v>
      </c>
      <c r="K192" s="212">
        <v>3888625</v>
      </c>
      <c r="L192" s="639">
        <v>3</v>
      </c>
      <c r="M192" s="170">
        <v>15</v>
      </c>
      <c r="N192" s="651" t="s">
        <v>210</v>
      </c>
      <c r="O192" s="212" t="s">
        <v>1539</v>
      </c>
      <c r="P192" s="212">
        <v>50</v>
      </c>
      <c r="Q192" s="327" t="s">
        <v>209</v>
      </c>
      <c r="R192" s="636">
        <v>1000</v>
      </c>
      <c r="S192" s="717">
        <v>1001</v>
      </c>
      <c r="T192" s="667">
        <v>4000</v>
      </c>
      <c r="U192" s="636">
        <v>4000</v>
      </c>
      <c r="V192" s="636">
        <v>1000</v>
      </c>
      <c r="W192" s="636">
        <v>1001</v>
      </c>
      <c r="X192" s="212">
        <v>1</v>
      </c>
      <c r="Y192" s="636">
        <v>4000</v>
      </c>
      <c r="Z192" s="212">
        <v>1</v>
      </c>
      <c r="AA192" s="637">
        <v>4000</v>
      </c>
      <c r="AB192" s="637">
        <v>4050</v>
      </c>
      <c r="AC192" s="638" t="s">
        <v>1646</v>
      </c>
      <c r="AD192" s="639">
        <v>60406416050</v>
      </c>
      <c r="AE192" s="640">
        <v>0.77083333333333337</v>
      </c>
      <c r="AF192" s="640">
        <v>0.78819444444444442</v>
      </c>
      <c r="AG192" s="640">
        <v>0.78819444444444442</v>
      </c>
      <c r="AH192" s="640">
        <v>0.79513888888888884</v>
      </c>
      <c r="AI192" s="212" t="s">
        <v>533</v>
      </c>
      <c r="AJ192" s="635"/>
      <c r="AK192" s="635" t="s">
        <v>683</v>
      </c>
      <c r="AL192" s="719" t="s">
        <v>7</v>
      </c>
      <c r="AM192" s="635" t="s">
        <v>460</v>
      </c>
      <c r="AN192" s="635">
        <v>1</v>
      </c>
      <c r="AO192" s="212"/>
      <c r="AP192" s="212" t="s">
        <v>383</v>
      </c>
      <c r="AQ192" s="212"/>
      <c r="AR192" s="212"/>
      <c r="AS192" s="212"/>
      <c r="AT192" s="223">
        <f t="shared" si="10"/>
        <v>1.7361111111111049E-2</v>
      </c>
      <c r="AU192" s="223">
        <f t="shared" si="11"/>
        <v>6.9444444444444198E-3</v>
      </c>
    </row>
    <row r="193" spans="1:47" ht="14.25">
      <c r="B193" s="29">
        <v>2026</v>
      </c>
      <c r="C193" s="29">
        <v>4</v>
      </c>
      <c r="D193" s="29">
        <v>6</v>
      </c>
      <c r="E193" s="227" t="s">
        <v>468</v>
      </c>
      <c r="F193" s="29"/>
      <c r="G193" s="31"/>
      <c r="H193" s="43" t="s">
        <v>441</v>
      </c>
      <c r="I193" s="327" t="s">
        <v>565</v>
      </c>
      <c r="J193" s="635" t="s">
        <v>442</v>
      </c>
      <c r="K193" s="212"/>
      <c r="L193" s="639"/>
      <c r="M193" s="170"/>
      <c r="N193" s="651"/>
      <c r="O193" s="212"/>
      <c r="P193" s="705">
        <v>25</v>
      </c>
      <c r="Q193" s="327" t="s">
        <v>566</v>
      </c>
      <c r="R193" s="636">
        <v>1000</v>
      </c>
      <c r="S193" s="636"/>
      <c r="T193" s="667" t="s">
        <v>1445</v>
      </c>
      <c r="U193" s="710">
        <v>350</v>
      </c>
      <c r="V193" s="636">
        <v>1000</v>
      </c>
      <c r="W193" s="636"/>
      <c r="X193" s="212">
        <v>1</v>
      </c>
      <c r="Y193" s="636"/>
      <c r="Z193" s="212">
        <v>1</v>
      </c>
      <c r="AA193" s="711">
        <v>350</v>
      </c>
      <c r="AB193" s="637">
        <v>12550</v>
      </c>
      <c r="AC193" s="638" t="s">
        <v>1546</v>
      </c>
      <c r="AD193" s="639">
        <v>60406416050</v>
      </c>
      <c r="AE193" s="640">
        <v>0.79513888888888884</v>
      </c>
      <c r="AF193" s="640">
        <v>0.79861111111111116</v>
      </c>
      <c r="AG193" s="640"/>
      <c r="AH193" s="640"/>
      <c r="AI193" s="212"/>
      <c r="AJ193" s="635"/>
      <c r="AK193" s="635" t="s">
        <v>683</v>
      </c>
      <c r="AL193" s="719" t="s">
        <v>7</v>
      </c>
      <c r="AM193" s="635" t="s">
        <v>460</v>
      </c>
      <c r="AN193" s="635">
        <v>1</v>
      </c>
      <c r="AO193" s="212"/>
      <c r="AP193" s="212"/>
      <c r="AQ193" s="212"/>
      <c r="AR193" s="212"/>
      <c r="AS193" s="212"/>
      <c r="AT193" s="223">
        <f t="shared" si="10"/>
        <v>3.4722222222223209E-3</v>
      </c>
      <c r="AU193" s="223" t="str">
        <f t="shared" si="11"/>
        <v/>
      </c>
    </row>
    <row r="194" spans="1:47" ht="14.25">
      <c r="B194" s="29">
        <v>2026</v>
      </c>
      <c r="C194" s="29">
        <v>4</v>
      </c>
      <c r="D194" s="29">
        <v>6</v>
      </c>
      <c r="E194" s="227" t="s">
        <v>468</v>
      </c>
      <c r="F194" s="29"/>
      <c r="G194" s="31"/>
      <c r="H194" s="32" t="s">
        <v>441</v>
      </c>
      <c r="I194" s="327"/>
      <c r="J194" s="635"/>
      <c r="K194" s="212"/>
      <c r="L194" s="639"/>
      <c r="M194" s="170"/>
      <c r="N194" s="651"/>
      <c r="O194" s="212"/>
      <c r="P194" s="212"/>
      <c r="Q194" s="327"/>
      <c r="R194" s="636"/>
      <c r="S194" s="636"/>
      <c r="T194" s="667"/>
      <c r="U194" s="636"/>
      <c r="V194" s="636"/>
      <c r="W194" s="636"/>
      <c r="X194" s="212"/>
      <c r="Y194" s="636"/>
      <c r="Z194" s="212"/>
      <c r="AA194" s="637"/>
      <c r="AB194" s="637"/>
      <c r="AC194" s="638"/>
      <c r="AD194" s="639"/>
      <c r="AE194" s="640"/>
      <c r="AF194" s="640"/>
      <c r="AG194" s="640">
        <v>0.79861111111111116</v>
      </c>
      <c r="AH194" s="640">
        <v>0.81944444444444442</v>
      </c>
      <c r="AI194" s="212" t="s">
        <v>533</v>
      </c>
      <c r="AJ194" s="635"/>
      <c r="AK194" s="635"/>
      <c r="AL194" s="641"/>
      <c r="AM194" s="635"/>
      <c r="AN194" s="635"/>
      <c r="AO194" s="212"/>
      <c r="AP194" s="212"/>
      <c r="AQ194" s="212"/>
      <c r="AR194" s="212"/>
      <c r="AS194" s="212"/>
      <c r="AT194" s="223" t="str">
        <f t="shared" si="10"/>
        <v/>
      </c>
      <c r="AU194" s="223">
        <f t="shared" si="11"/>
        <v>2.0833333333333259E-2</v>
      </c>
    </row>
    <row r="195" spans="1:47" ht="14.25">
      <c r="B195" s="29">
        <v>2026</v>
      </c>
      <c r="C195" s="29">
        <v>4</v>
      </c>
      <c r="D195" s="29">
        <v>6</v>
      </c>
      <c r="E195" s="227" t="s">
        <v>468</v>
      </c>
      <c r="F195" s="29"/>
      <c r="G195" s="31"/>
      <c r="H195" s="32" t="s">
        <v>441</v>
      </c>
      <c r="I195" s="327" t="s">
        <v>1446</v>
      </c>
      <c r="J195" s="635" t="s">
        <v>442</v>
      </c>
      <c r="K195" s="212"/>
      <c r="L195" s="639"/>
      <c r="M195" s="170"/>
      <c r="N195" s="651"/>
      <c r="O195" s="212"/>
      <c r="P195" s="212">
        <v>12</v>
      </c>
      <c r="Q195" s="327" t="s">
        <v>566</v>
      </c>
      <c r="R195" s="636">
        <v>1005</v>
      </c>
      <c r="S195" s="636"/>
      <c r="T195" s="667" t="s">
        <v>1445</v>
      </c>
      <c r="U195" s="636">
        <v>200</v>
      </c>
      <c r="V195" s="636">
        <v>1005</v>
      </c>
      <c r="W195" s="636"/>
      <c r="X195" s="212">
        <v>1</v>
      </c>
      <c r="Y195" s="636">
        <v>200</v>
      </c>
      <c r="Z195" s="212">
        <v>1</v>
      </c>
      <c r="AA195" s="637">
        <v>200</v>
      </c>
      <c r="AB195" s="637"/>
      <c r="AC195" s="638"/>
      <c r="AD195" s="639"/>
      <c r="AE195" s="640"/>
      <c r="AF195" s="640"/>
      <c r="AG195" s="640"/>
      <c r="AH195" s="640"/>
      <c r="AI195" s="212"/>
      <c r="AJ195" s="635"/>
      <c r="AK195" s="635"/>
      <c r="AL195" s="641"/>
      <c r="AM195" s="635"/>
      <c r="AN195" s="635"/>
      <c r="AO195" s="212"/>
      <c r="AP195" s="212"/>
      <c r="AQ195" s="212"/>
      <c r="AR195" s="212"/>
      <c r="AS195" s="212"/>
      <c r="AT195" s="223" t="str">
        <f t="shared" si="10"/>
        <v/>
      </c>
      <c r="AU195" s="223" t="str">
        <f t="shared" si="11"/>
        <v/>
      </c>
    </row>
    <row r="196" spans="1:47" ht="14.25">
      <c r="A196" s="167">
        <v>1</v>
      </c>
      <c r="B196" s="29">
        <v>2026</v>
      </c>
      <c r="C196" s="29">
        <v>4</v>
      </c>
      <c r="D196" s="29">
        <v>6</v>
      </c>
      <c r="E196" s="227" t="s">
        <v>468</v>
      </c>
      <c r="F196" s="29">
        <v>6</v>
      </c>
      <c r="G196" s="31" t="s">
        <v>459</v>
      </c>
      <c r="H196" s="43" t="s">
        <v>441</v>
      </c>
      <c r="I196" s="327" t="s">
        <v>1514</v>
      </c>
      <c r="J196" s="635" t="s">
        <v>442</v>
      </c>
      <c r="K196" s="212">
        <v>3888625</v>
      </c>
      <c r="L196" s="639">
        <v>4</v>
      </c>
      <c r="M196" s="170">
        <v>15</v>
      </c>
      <c r="N196" s="651" t="s">
        <v>210</v>
      </c>
      <c r="O196" s="212" t="s">
        <v>1539</v>
      </c>
      <c r="P196" s="212">
        <v>50</v>
      </c>
      <c r="Q196" s="327" t="s">
        <v>209</v>
      </c>
      <c r="R196" s="636">
        <v>1000</v>
      </c>
      <c r="S196" s="717">
        <v>1001</v>
      </c>
      <c r="T196" s="667">
        <v>4000</v>
      </c>
      <c r="U196" s="636">
        <v>4000</v>
      </c>
      <c r="V196" s="636">
        <v>1000</v>
      </c>
      <c r="W196" s="636">
        <v>1001</v>
      </c>
      <c r="X196" s="212">
        <v>1</v>
      </c>
      <c r="Y196" s="636">
        <v>4000</v>
      </c>
      <c r="Z196" s="212">
        <v>1</v>
      </c>
      <c r="AA196" s="637">
        <v>4000</v>
      </c>
      <c r="AB196" s="637">
        <v>4050</v>
      </c>
      <c r="AC196" s="638" t="s">
        <v>1648</v>
      </c>
      <c r="AD196" s="639"/>
      <c r="AE196" s="640">
        <v>0.81944444444444442</v>
      </c>
      <c r="AF196" s="640">
        <v>0.84027777777777779</v>
      </c>
      <c r="AG196" s="640">
        <v>0.84027777777777779</v>
      </c>
      <c r="AH196" s="640">
        <v>0.84722222222222221</v>
      </c>
      <c r="AI196" s="212" t="s">
        <v>533</v>
      </c>
      <c r="AJ196" s="635"/>
      <c r="AK196" s="635" t="s">
        <v>683</v>
      </c>
      <c r="AL196" s="719" t="s">
        <v>7</v>
      </c>
      <c r="AM196" s="635" t="s">
        <v>460</v>
      </c>
      <c r="AN196" s="635">
        <v>1</v>
      </c>
      <c r="AO196" s="212"/>
      <c r="AP196" s="212" t="s">
        <v>383</v>
      </c>
      <c r="AQ196" s="212"/>
      <c r="AR196" s="212"/>
      <c r="AS196" s="212"/>
      <c r="AT196" s="223">
        <f t="shared" si="10"/>
        <v>2.083333333333337E-2</v>
      </c>
      <c r="AU196" s="223">
        <f t="shared" si="11"/>
        <v>6.9444444444444198E-3</v>
      </c>
    </row>
    <row r="197" spans="1:47" ht="14.25">
      <c r="B197" s="29">
        <v>2026</v>
      </c>
      <c r="C197" s="29">
        <v>4</v>
      </c>
      <c r="D197" s="29">
        <v>6</v>
      </c>
      <c r="E197" s="227" t="s">
        <v>468</v>
      </c>
      <c r="F197" s="29">
        <v>6</v>
      </c>
      <c r="G197" s="31" t="s">
        <v>459</v>
      </c>
      <c r="H197" s="32" t="s">
        <v>441</v>
      </c>
      <c r="I197" s="327" t="s">
        <v>1514</v>
      </c>
      <c r="J197" s="635" t="s">
        <v>442</v>
      </c>
      <c r="K197" s="212">
        <v>3888625</v>
      </c>
      <c r="L197" s="639">
        <v>5</v>
      </c>
      <c r="M197" s="170">
        <v>15</v>
      </c>
      <c r="N197" s="651" t="s">
        <v>210</v>
      </c>
      <c r="O197" s="212" t="s">
        <v>1539</v>
      </c>
      <c r="P197" s="212">
        <v>50</v>
      </c>
      <c r="Q197" s="327" t="s">
        <v>209</v>
      </c>
      <c r="R197" s="636">
        <v>1000</v>
      </c>
      <c r="S197" s="717">
        <v>1000</v>
      </c>
      <c r="T197" s="667">
        <v>4000</v>
      </c>
      <c r="U197" s="636">
        <v>4000</v>
      </c>
      <c r="V197" s="636">
        <v>1000</v>
      </c>
      <c r="W197" s="636">
        <v>1000</v>
      </c>
      <c r="X197" s="212">
        <v>1</v>
      </c>
      <c r="Y197" s="636">
        <v>4000</v>
      </c>
      <c r="Z197" s="212">
        <v>1</v>
      </c>
      <c r="AA197" s="637">
        <v>4000</v>
      </c>
      <c r="AB197" s="637">
        <v>4050</v>
      </c>
      <c r="AC197" s="638" t="s">
        <v>1649</v>
      </c>
      <c r="AD197" s="639"/>
      <c r="AE197" s="640">
        <v>0.84722222222222221</v>
      </c>
      <c r="AF197" s="640">
        <v>0.86458333333333337</v>
      </c>
      <c r="AG197" s="640">
        <v>0.86458333333333337</v>
      </c>
      <c r="AH197" s="640">
        <v>0.87152777777777779</v>
      </c>
      <c r="AI197" s="212" t="s">
        <v>533</v>
      </c>
      <c r="AJ197" s="635"/>
      <c r="AK197" s="635" t="s">
        <v>683</v>
      </c>
      <c r="AL197" s="719" t="s">
        <v>7</v>
      </c>
      <c r="AM197" s="635" t="s">
        <v>460</v>
      </c>
      <c r="AN197" s="635">
        <v>1</v>
      </c>
      <c r="AO197" s="212"/>
      <c r="AP197" s="212" t="s">
        <v>383</v>
      </c>
      <c r="AQ197" s="212"/>
      <c r="AR197" s="212"/>
      <c r="AS197" s="212"/>
      <c r="AT197" s="223">
        <f t="shared" si="10"/>
        <v>1.736111111111116E-2</v>
      </c>
      <c r="AU197" s="223">
        <f t="shared" si="11"/>
        <v>6.9444444444444198E-3</v>
      </c>
    </row>
    <row r="198" spans="1:47" ht="14.25">
      <c r="B198" s="29">
        <v>2026</v>
      </c>
      <c r="C198" s="29">
        <v>4</v>
      </c>
      <c r="D198" s="29">
        <v>6</v>
      </c>
      <c r="E198" s="227" t="s">
        <v>468</v>
      </c>
      <c r="F198" s="29">
        <v>6</v>
      </c>
      <c r="G198" s="31" t="s">
        <v>459</v>
      </c>
      <c r="H198" s="32" t="s">
        <v>441</v>
      </c>
      <c r="I198" s="327" t="s">
        <v>1514</v>
      </c>
      <c r="J198" s="635" t="s">
        <v>442</v>
      </c>
      <c r="K198" s="212">
        <v>3888625</v>
      </c>
      <c r="L198" s="639">
        <v>6</v>
      </c>
      <c r="M198" s="170">
        <v>15</v>
      </c>
      <c r="N198" s="651" t="s">
        <v>210</v>
      </c>
      <c r="O198" s="212" t="s">
        <v>1539</v>
      </c>
      <c r="P198" s="212">
        <v>50</v>
      </c>
      <c r="Q198" s="327" t="s">
        <v>209</v>
      </c>
      <c r="R198" s="636">
        <v>1000</v>
      </c>
      <c r="S198" s="717">
        <v>1000</v>
      </c>
      <c r="T198" s="667">
        <v>4000</v>
      </c>
      <c r="U198" s="636">
        <v>4000</v>
      </c>
      <c r="V198" s="636">
        <v>1000</v>
      </c>
      <c r="W198" s="636">
        <v>1000</v>
      </c>
      <c r="X198" s="212">
        <v>1</v>
      </c>
      <c r="Y198" s="636">
        <v>4000</v>
      </c>
      <c r="Z198" s="212">
        <v>1</v>
      </c>
      <c r="AA198" s="637">
        <v>4000</v>
      </c>
      <c r="AB198" s="637">
        <v>4050</v>
      </c>
      <c r="AC198" s="638" t="s">
        <v>1650</v>
      </c>
      <c r="AD198" s="639">
        <v>60406416060</v>
      </c>
      <c r="AE198" s="640">
        <v>0.87152777777777779</v>
      </c>
      <c r="AF198" s="640">
        <v>0.89236111111111116</v>
      </c>
      <c r="AG198" s="640">
        <v>0.89236111111111116</v>
      </c>
      <c r="AH198" s="640">
        <v>0.89930555555555558</v>
      </c>
      <c r="AI198" s="212" t="s">
        <v>533</v>
      </c>
      <c r="AJ198" s="635"/>
      <c r="AK198" s="635" t="s">
        <v>683</v>
      </c>
      <c r="AL198" s="719" t="s">
        <v>7</v>
      </c>
      <c r="AM198" s="635" t="s">
        <v>460</v>
      </c>
      <c r="AN198" s="635">
        <v>1</v>
      </c>
      <c r="AO198" s="212"/>
      <c r="AP198" s="212" t="s">
        <v>383</v>
      </c>
      <c r="AQ198" s="212"/>
      <c r="AR198" s="212"/>
      <c r="AS198" s="212"/>
      <c r="AT198" s="223">
        <f t="shared" si="10"/>
        <v>2.083333333333337E-2</v>
      </c>
      <c r="AU198" s="223">
        <f t="shared" si="11"/>
        <v>6.9444444444444198E-3</v>
      </c>
    </row>
    <row r="199" spans="1:47" ht="14.25">
      <c r="B199" s="29">
        <v>2026</v>
      </c>
      <c r="C199" s="29">
        <v>4</v>
      </c>
      <c r="D199" s="29">
        <v>6</v>
      </c>
      <c r="E199" s="227" t="s">
        <v>468</v>
      </c>
      <c r="F199" s="29"/>
      <c r="G199" s="31"/>
      <c r="H199" s="43" t="s">
        <v>441</v>
      </c>
      <c r="I199" s="327" t="s">
        <v>565</v>
      </c>
      <c r="J199" s="635" t="s">
        <v>442</v>
      </c>
      <c r="K199" s="212"/>
      <c r="L199" s="639"/>
      <c r="M199" s="170"/>
      <c r="N199" s="651"/>
      <c r="O199" s="212"/>
      <c r="P199" s="705">
        <v>25</v>
      </c>
      <c r="Q199" s="327" t="s">
        <v>566</v>
      </c>
      <c r="R199" s="636">
        <v>1000</v>
      </c>
      <c r="S199" s="636"/>
      <c r="T199" s="667" t="s">
        <v>1445</v>
      </c>
      <c r="U199" s="710">
        <v>350</v>
      </c>
      <c r="V199" s="636">
        <v>1000</v>
      </c>
      <c r="W199" s="636"/>
      <c r="X199" s="212">
        <v>1</v>
      </c>
      <c r="Y199" s="636"/>
      <c r="Z199" s="212">
        <v>1</v>
      </c>
      <c r="AA199" s="711">
        <v>350</v>
      </c>
      <c r="AB199" s="637">
        <v>12550</v>
      </c>
      <c r="AC199" s="638" t="s">
        <v>1546</v>
      </c>
      <c r="AD199" s="639">
        <v>60406416060</v>
      </c>
      <c r="AE199" s="640">
        <v>0.89930555555555558</v>
      </c>
      <c r="AF199" s="640">
        <v>0.90277777777777779</v>
      </c>
      <c r="AG199" s="640"/>
      <c r="AH199" s="640"/>
      <c r="AI199" s="212"/>
      <c r="AJ199" s="635"/>
      <c r="AK199" s="635" t="s">
        <v>683</v>
      </c>
      <c r="AL199" s="719" t="s">
        <v>7</v>
      </c>
      <c r="AM199" s="635" t="s">
        <v>460</v>
      </c>
      <c r="AN199" s="635">
        <v>1</v>
      </c>
      <c r="AO199" s="212"/>
      <c r="AP199" s="212"/>
      <c r="AQ199" s="212"/>
      <c r="AR199" s="212"/>
      <c r="AS199" s="212"/>
      <c r="AT199" s="223">
        <f t="shared" si="10"/>
        <v>3.4722222222222099E-3</v>
      </c>
      <c r="AU199" s="223" t="str">
        <f t="shared" si="11"/>
        <v/>
      </c>
    </row>
    <row r="200" spans="1:47" ht="14.25">
      <c r="B200" s="29">
        <v>2026</v>
      </c>
      <c r="C200" s="29">
        <v>4</v>
      </c>
      <c r="D200" s="29">
        <v>6</v>
      </c>
      <c r="E200" s="227" t="s">
        <v>469</v>
      </c>
      <c r="F200" s="29"/>
      <c r="G200" s="31"/>
      <c r="H200" s="32" t="s">
        <v>441</v>
      </c>
      <c r="I200" s="327"/>
      <c r="J200" s="635"/>
      <c r="K200" s="212"/>
      <c r="L200" s="639"/>
      <c r="M200" s="170"/>
      <c r="N200" s="651"/>
      <c r="O200" s="212"/>
      <c r="P200" s="212"/>
      <c r="Q200" s="327"/>
      <c r="R200" s="636"/>
      <c r="S200" s="636"/>
      <c r="T200" s="667"/>
      <c r="U200" s="636"/>
      <c r="V200" s="636"/>
      <c r="W200" s="636"/>
      <c r="X200" s="212"/>
      <c r="Y200" s="636"/>
      <c r="Z200" s="212"/>
      <c r="AA200" s="637"/>
      <c r="AB200" s="637"/>
      <c r="AC200" s="638"/>
      <c r="AD200" s="639"/>
      <c r="AE200" s="640"/>
      <c r="AF200" s="640"/>
      <c r="AG200" s="640">
        <v>0.90277777777777779</v>
      </c>
      <c r="AH200" s="640">
        <v>0.92361111111111116</v>
      </c>
      <c r="AI200" s="212" t="s">
        <v>533</v>
      </c>
      <c r="AJ200" s="635"/>
      <c r="AK200" s="635"/>
      <c r="AL200" s="641"/>
      <c r="AM200" s="635"/>
      <c r="AN200" s="635"/>
      <c r="AO200" s="212"/>
      <c r="AP200" s="212"/>
      <c r="AQ200" s="212"/>
      <c r="AR200" s="212"/>
      <c r="AS200" s="212"/>
      <c r="AT200" s="223" t="str">
        <f t="shared" si="10"/>
        <v/>
      </c>
      <c r="AU200" s="223">
        <f t="shared" si="11"/>
        <v>2.083333333333337E-2</v>
      </c>
    </row>
    <row r="201" spans="1:47" ht="14.25">
      <c r="B201" s="29">
        <v>2026</v>
      </c>
      <c r="C201" s="29">
        <v>4</v>
      </c>
      <c r="D201" s="29">
        <v>6</v>
      </c>
      <c r="E201" s="227" t="s">
        <v>469</v>
      </c>
      <c r="F201" s="29"/>
      <c r="G201" s="31"/>
      <c r="H201" s="32" t="s">
        <v>441</v>
      </c>
      <c r="I201" s="327" t="s">
        <v>1446</v>
      </c>
      <c r="J201" s="635" t="s">
        <v>442</v>
      </c>
      <c r="K201" s="212"/>
      <c r="L201" s="639"/>
      <c r="M201" s="170"/>
      <c r="N201" s="651"/>
      <c r="O201" s="212"/>
      <c r="P201" s="212">
        <v>12</v>
      </c>
      <c r="Q201" s="327" t="s">
        <v>566</v>
      </c>
      <c r="R201" s="636">
        <v>1005</v>
      </c>
      <c r="S201" s="636"/>
      <c r="T201" s="667" t="s">
        <v>1445</v>
      </c>
      <c r="U201" s="636">
        <v>200</v>
      </c>
      <c r="V201" s="636">
        <v>1005</v>
      </c>
      <c r="W201" s="636"/>
      <c r="X201" s="212">
        <v>1</v>
      </c>
      <c r="Y201" s="636">
        <v>200</v>
      </c>
      <c r="Z201" s="212">
        <v>1</v>
      </c>
      <c r="AA201" s="637">
        <v>200</v>
      </c>
      <c r="AB201" s="637"/>
      <c r="AC201" s="638"/>
      <c r="AD201" s="639"/>
      <c r="AE201" s="640"/>
      <c r="AF201" s="640"/>
      <c r="AG201" s="640"/>
      <c r="AH201" s="640"/>
      <c r="AI201" s="212"/>
      <c r="AJ201" s="635"/>
      <c r="AK201" s="635"/>
      <c r="AL201" s="641"/>
      <c r="AM201" s="635"/>
      <c r="AN201" s="635"/>
      <c r="AO201" s="212"/>
      <c r="AP201" s="212"/>
      <c r="AQ201" s="212"/>
      <c r="AR201" s="212"/>
      <c r="AS201" s="212"/>
      <c r="AT201" s="223" t="str">
        <f t="shared" si="10"/>
        <v/>
      </c>
      <c r="AU201" s="223" t="str">
        <f t="shared" si="11"/>
        <v/>
      </c>
    </row>
    <row r="202" spans="1:47" ht="14.25">
      <c r="A202" s="167">
        <v>1</v>
      </c>
      <c r="B202" s="29">
        <v>2026</v>
      </c>
      <c r="C202" s="29">
        <v>4</v>
      </c>
      <c r="D202" s="29">
        <v>6</v>
      </c>
      <c r="E202" s="227" t="s">
        <v>469</v>
      </c>
      <c r="F202" s="29">
        <v>7</v>
      </c>
      <c r="G202" s="31" t="s">
        <v>459</v>
      </c>
      <c r="H202" s="43" t="s">
        <v>441</v>
      </c>
      <c r="I202" s="327" t="s">
        <v>1514</v>
      </c>
      <c r="J202" s="635" t="s">
        <v>442</v>
      </c>
      <c r="K202" s="212">
        <v>3888625</v>
      </c>
      <c r="L202" s="639">
        <v>7</v>
      </c>
      <c r="M202" s="170">
        <v>15</v>
      </c>
      <c r="N202" s="651" t="s">
        <v>210</v>
      </c>
      <c r="O202" s="212" t="s">
        <v>1539</v>
      </c>
      <c r="P202" s="212">
        <v>50</v>
      </c>
      <c r="Q202" s="327" t="s">
        <v>209</v>
      </c>
      <c r="R202" s="636">
        <v>1000</v>
      </c>
      <c r="S202" s="717">
        <v>1000</v>
      </c>
      <c r="T202" s="667">
        <v>4000</v>
      </c>
      <c r="U202" s="636">
        <v>4000</v>
      </c>
      <c r="V202" s="636">
        <v>1000</v>
      </c>
      <c r="W202" s="636">
        <v>1000</v>
      </c>
      <c r="X202" s="212">
        <v>1</v>
      </c>
      <c r="Y202" s="636">
        <v>4000</v>
      </c>
      <c r="Z202" s="212">
        <v>1</v>
      </c>
      <c r="AA202" s="637">
        <v>4000</v>
      </c>
      <c r="AB202" s="637">
        <v>4050</v>
      </c>
      <c r="AC202" s="638" t="s">
        <v>1651</v>
      </c>
      <c r="AD202" s="639"/>
      <c r="AE202" s="640">
        <v>0.92361111111111116</v>
      </c>
      <c r="AF202" s="640">
        <v>0.94097222222222221</v>
      </c>
      <c r="AG202" s="640">
        <v>0.94097222222222221</v>
      </c>
      <c r="AH202" s="640">
        <v>0.94791666666666663</v>
      </c>
      <c r="AI202" s="212" t="s">
        <v>533</v>
      </c>
      <c r="AJ202" s="635"/>
      <c r="AK202" s="635" t="s">
        <v>683</v>
      </c>
      <c r="AL202" s="719" t="s">
        <v>7</v>
      </c>
      <c r="AM202" s="635" t="s">
        <v>460</v>
      </c>
      <c r="AN202" s="635">
        <v>1</v>
      </c>
      <c r="AO202" s="212"/>
      <c r="AP202" s="212" t="s">
        <v>383</v>
      </c>
      <c r="AQ202" s="212"/>
      <c r="AR202" s="212"/>
      <c r="AS202" s="212"/>
      <c r="AT202" s="223">
        <f t="shared" si="10"/>
        <v>1.7361111111111049E-2</v>
      </c>
      <c r="AU202" s="223">
        <f t="shared" si="11"/>
        <v>6.9444444444444198E-3</v>
      </c>
    </row>
    <row r="203" spans="1:47" ht="14.25">
      <c r="B203" s="29">
        <v>2026</v>
      </c>
      <c r="C203" s="29">
        <v>4</v>
      </c>
      <c r="D203" s="29">
        <v>6</v>
      </c>
      <c r="E203" s="227" t="s">
        <v>469</v>
      </c>
      <c r="F203" s="29">
        <v>7</v>
      </c>
      <c r="G203" s="31" t="s">
        <v>459</v>
      </c>
      <c r="H203" s="32" t="s">
        <v>441</v>
      </c>
      <c r="I203" s="327" t="s">
        <v>1514</v>
      </c>
      <c r="J203" s="635" t="s">
        <v>442</v>
      </c>
      <c r="K203" s="212">
        <v>3888625</v>
      </c>
      <c r="L203" s="639">
        <v>8</v>
      </c>
      <c r="M203" s="170">
        <v>15</v>
      </c>
      <c r="N203" s="651" t="s">
        <v>210</v>
      </c>
      <c r="O203" s="212" t="s">
        <v>1539</v>
      </c>
      <c r="P203" s="212">
        <v>50</v>
      </c>
      <c r="Q203" s="327" t="s">
        <v>209</v>
      </c>
      <c r="R203" s="636">
        <v>1000</v>
      </c>
      <c r="S203" s="717">
        <v>1000</v>
      </c>
      <c r="T203" s="667">
        <v>4000</v>
      </c>
      <c r="U203" s="636">
        <v>4000</v>
      </c>
      <c r="V203" s="636">
        <v>1000</v>
      </c>
      <c r="W203" s="636">
        <v>1000</v>
      </c>
      <c r="X203" s="212">
        <v>1</v>
      </c>
      <c r="Y203" s="636">
        <v>4000</v>
      </c>
      <c r="Z203" s="212">
        <v>1</v>
      </c>
      <c r="AA203" s="637">
        <v>4000</v>
      </c>
      <c r="AB203" s="637">
        <v>4050</v>
      </c>
      <c r="AC203" s="638" t="s">
        <v>1652</v>
      </c>
      <c r="AD203" s="639"/>
      <c r="AE203" s="640">
        <v>0.94791666666666663</v>
      </c>
      <c r="AF203" s="640">
        <v>0.96527777777777779</v>
      </c>
      <c r="AG203" s="640">
        <v>0.96527777777777779</v>
      </c>
      <c r="AH203" s="640">
        <v>0.97222222222222221</v>
      </c>
      <c r="AI203" s="212" t="s">
        <v>533</v>
      </c>
      <c r="AJ203" s="635"/>
      <c r="AK203" s="635" t="s">
        <v>683</v>
      </c>
      <c r="AL203" s="719" t="s">
        <v>7</v>
      </c>
      <c r="AM203" s="635" t="s">
        <v>460</v>
      </c>
      <c r="AN203" s="635">
        <v>1</v>
      </c>
      <c r="AO203" s="212"/>
      <c r="AP203" s="212" t="s">
        <v>383</v>
      </c>
      <c r="AQ203" s="212"/>
      <c r="AR203" s="212"/>
      <c r="AS203" s="212"/>
      <c r="AT203" s="223">
        <f t="shared" si="10"/>
        <v>1.736111111111116E-2</v>
      </c>
      <c r="AU203" s="223">
        <f t="shared" si="11"/>
        <v>6.9444444444444198E-3</v>
      </c>
    </row>
    <row r="204" spans="1:47" ht="14.25">
      <c r="B204" s="29">
        <v>2026</v>
      </c>
      <c r="C204" s="29">
        <v>4</v>
      </c>
      <c r="D204" s="29">
        <v>6</v>
      </c>
      <c r="E204" s="227" t="s">
        <v>469</v>
      </c>
      <c r="F204" s="29">
        <v>7</v>
      </c>
      <c r="G204" s="31" t="s">
        <v>459</v>
      </c>
      <c r="H204" s="32" t="s">
        <v>441</v>
      </c>
      <c r="I204" s="327" t="s">
        <v>1514</v>
      </c>
      <c r="J204" s="635" t="s">
        <v>442</v>
      </c>
      <c r="K204" s="212">
        <v>3888625</v>
      </c>
      <c r="L204" s="639">
        <v>9</v>
      </c>
      <c r="M204" s="170">
        <v>15</v>
      </c>
      <c r="N204" s="651" t="s">
        <v>210</v>
      </c>
      <c r="O204" s="212" t="s">
        <v>1539</v>
      </c>
      <c r="P204" s="212">
        <v>50</v>
      </c>
      <c r="Q204" s="327" t="s">
        <v>209</v>
      </c>
      <c r="R204" s="636">
        <v>1000</v>
      </c>
      <c r="S204" s="717">
        <v>1001</v>
      </c>
      <c r="T204" s="667">
        <v>4000</v>
      </c>
      <c r="U204" s="636">
        <v>4000</v>
      </c>
      <c r="V204" s="636">
        <v>1000</v>
      </c>
      <c r="W204" s="636">
        <v>1001</v>
      </c>
      <c r="X204" s="212">
        <v>1</v>
      </c>
      <c r="Y204" s="636">
        <v>4000</v>
      </c>
      <c r="Z204" s="212">
        <v>1</v>
      </c>
      <c r="AA204" s="637">
        <v>4000</v>
      </c>
      <c r="AB204" s="637">
        <v>4050</v>
      </c>
      <c r="AC204" s="638" t="s">
        <v>1653</v>
      </c>
      <c r="AD204" s="639">
        <v>60406416070</v>
      </c>
      <c r="AE204" s="640">
        <v>0.97222222222222221</v>
      </c>
      <c r="AF204" s="640">
        <v>0.99305555555555558</v>
      </c>
      <c r="AG204" s="640">
        <v>0.99305555555555558</v>
      </c>
      <c r="AH204" s="640">
        <v>1</v>
      </c>
      <c r="AI204" s="212" t="s">
        <v>533</v>
      </c>
      <c r="AJ204" s="635"/>
      <c r="AK204" s="635" t="s">
        <v>683</v>
      </c>
      <c r="AL204" s="719" t="s">
        <v>7</v>
      </c>
      <c r="AM204" s="635" t="s">
        <v>460</v>
      </c>
      <c r="AN204" s="635">
        <v>1</v>
      </c>
      <c r="AO204" s="212"/>
      <c r="AP204" s="212" t="s">
        <v>383</v>
      </c>
      <c r="AQ204" s="212"/>
      <c r="AR204" s="212"/>
      <c r="AS204" s="212"/>
      <c r="AT204" s="223">
        <f t="shared" si="10"/>
        <v>2.083333333333337E-2</v>
      </c>
      <c r="AU204" s="223">
        <f t="shared" si="11"/>
        <v>6.9444444444444198E-3</v>
      </c>
    </row>
    <row r="205" spans="1:47" ht="14.25">
      <c r="B205" s="29">
        <v>2026</v>
      </c>
      <c r="C205" s="29">
        <v>4</v>
      </c>
      <c r="D205" s="29">
        <v>6</v>
      </c>
      <c r="E205" s="227" t="s">
        <v>469</v>
      </c>
      <c r="F205" s="29"/>
      <c r="G205" s="31"/>
      <c r="H205" s="43" t="s">
        <v>441</v>
      </c>
      <c r="I205" s="327" t="s">
        <v>565</v>
      </c>
      <c r="J205" s="635" t="s">
        <v>442</v>
      </c>
      <c r="K205" s="212"/>
      <c r="L205" s="639"/>
      <c r="M205" s="170"/>
      <c r="N205" s="651"/>
      <c r="O205" s="212"/>
      <c r="P205" s="705">
        <v>25</v>
      </c>
      <c r="Q205" s="327" t="s">
        <v>566</v>
      </c>
      <c r="R205" s="636">
        <v>1000</v>
      </c>
      <c r="S205" s="636"/>
      <c r="T205" s="667" t="s">
        <v>1445</v>
      </c>
      <c r="U205" s="710">
        <v>350</v>
      </c>
      <c r="V205" s="636">
        <v>1000</v>
      </c>
      <c r="W205" s="636"/>
      <c r="X205" s="212">
        <v>1</v>
      </c>
      <c r="Y205" s="636"/>
      <c r="Z205" s="212">
        <v>1</v>
      </c>
      <c r="AA205" s="711">
        <v>350</v>
      </c>
      <c r="AB205" s="637">
        <v>12550</v>
      </c>
      <c r="AC205" s="638" t="s">
        <v>1546</v>
      </c>
      <c r="AD205" s="639">
        <v>60406416070</v>
      </c>
      <c r="AE205" s="640">
        <v>1</v>
      </c>
      <c r="AF205" s="640">
        <v>3.472222222222222E-3</v>
      </c>
      <c r="AG205" s="640"/>
      <c r="AH205" s="640"/>
      <c r="AI205" s="212"/>
      <c r="AJ205" s="635"/>
      <c r="AK205" s="635" t="s">
        <v>683</v>
      </c>
      <c r="AL205" s="719" t="s">
        <v>7</v>
      </c>
      <c r="AM205" s="635" t="s">
        <v>460</v>
      </c>
      <c r="AN205" s="635">
        <v>1</v>
      </c>
      <c r="AO205" s="212"/>
      <c r="AP205" s="212"/>
      <c r="AQ205" s="212"/>
      <c r="AR205" s="212"/>
      <c r="AS205" s="212"/>
      <c r="AT205" s="223">
        <f t="shared" si="10"/>
        <v>3.472222222222222E-3</v>
      </c>
      <c r="AU205" s="223" t="str">
        <f t="shared" si="11"/>
        <v/>
      </c>
    </row>
    <row r="206" spans="1:47" ht="14.25">
      <c r="B206" s="29">
        <v>2026</v>
      </c>
      <c r="C206" s="29">
        <v>4</v>
      </c>
      <c r="D206" s="29">
        <v>6</v>
      </c>
      <c r="E206" s="227" t="s">
        <v>469</v>
      </c>
      <c r="F206" s="29"/>
      <c r="G206" s="31"/>
      <c r="H206" s="32" t="s">
        <v>441</v>
      </c>
      <c r="I206" s="327"/>
      <c r="J206" s="635"/>
      <c r="K206" s="212"/>
      <c r="L206" s="639"/>
      <c r="M206" s="170"/>
      <c r="N206" s="651"/>
      <c r="O206" s="212"/>
      <c r="P206" s="212"/>
      <c r="Q206" s="327"/>
      <c r="R206" s="636"/>
      <c r="S206" s="636"/>
      <c r="T206" s="667"/>
      <c r="U206" s="636"/>
      <c r="V206" s="636"/>
      <c r="W206" s="636"/>
      <c r="X206" s="212"/>
      <c r="Y206" s="636"/>
      <c r="Z206" s="212"/>
      <c r="AA206" s="637"/>
      <c r="AB206" s="637"/>
      <c r="AC206" s="638"/>
      <c r="AD206" s="639"/>
      <c r="AE206" s="640"/>
      <c r="AF206" s="640"/>
      <c r="AG206" s="640">
        <v>3.472222222222222E-3</v>
      </c>
      <c r="AH206" s="640">
        <v>2.4305555555555556E-2</v>
      </c>
      <c r="AI206" s="212" t="s">
        <v>533</v>
      </c>
      <c r="AJ206" s="635"/>
      <c r="AK206" s="635"/>
      <c r="AL206" s="641"/>
      <c r="AM206" s="635"/>
      <c r="AN206" s="635"/>
      <c r="AO206" s="212"/>
      <c r="AP206" s="212"/>
      <c r="AQ206" s="212"/>
      <c r="AR206" s="212"/>
      <c r="AS206" s="212"/>
      <c r="AT206" s="223" t="str">
        <f t="shared" si="10"/>
        <v/>
      </c>
      <c r="AU206" s="223">
        <f t="shared" si="11"/>
        <v>2.0833333333333336E-2</v>
      </c>
    </row>
    <row r="207" spans="1:47" ht="14.25">
      <c r="B207" s="29">
        <v>2026</v>
      </c>
      <c r="C207" s="29">
        <v>4</v>
      </c>
      <c r="D207" s="29">
        <v>6</v>
      </c>
      <c r="E207" s="227" t="s">
        <v>469</v>
      </c>
      <c r="F207" s="29"/>
      <c r="G207" s="31"/>
      <c r="H207" s="32" t="s">
        <v>441</v>
      </c>
      <c r="I207" s="327" t="s">
        <v>1446</v>
      </c>
      <c r="J207" s="635" t="s">
        <v>442</v>
      </c>
      <c r="K207" s="212"/>
      <c r="L207" s="639"/>
      <c r="M207" s="170"/>
      <c r="N207" s="651"/>
      <c r="O207" s="212"/>
      <c r="P207" s="212">
        <v>12</v>
      </c>
      <c r="Q207" s="327" t="s">
        <v>566</v>
      </c>
      <c r="R207" s="636">
        <v>1005</v>
      </c>
      <c r="S207" s="636"/>
      <c r="T207" s="667" t="s">
        <v>1445</v>
      </c>
      <c r="U207" s="636">
        <v>200</v>
      </c>
      <c r="V207" s="636">
        <v>1005</v>
      </c>
      <c r="W207" s="636"/>
      <c r="X207" s="212">
        <v>1</v>
      </c>
      <c r="Y207" s="636">
        <v>200</v>
      </c>
      <c r="Z207" s="212">
        <v>1</v>
      </c>
      <c r="AA207" s="637">
        <v>200</v>
      </c>
      <c r="AB207" s="637"/>
      <c r="AC207" s="638"/>
      <c r="AD207" s="639"/>
      <c r="AE207" s="640"/>
      <c r="AF207" s="640"/>
      <c r="AG207" s="640"/>
      <c r="AH207" s="640"/>
      <c r="AI207" s="212"/>
      <c r="AJ207" s="635"/>
      <c r="AK207" s="635"/>
      <c r="AL207" s="641"/>
      <c r="AM207" s="635"/>
      <c r="AN207" s="635"/>
      <c r="AO207" s="212"/>
      <c r="AP207" s="212"/>
      <c r="AQ207" s="212"/>
      <c r="AR207" s="212"/>
      <c r="AS207" s="212"/>
      <c r="AT207" s="223" t="str">
        <f t="shared" si="10"/>
        <v/>
      </c>
      <c r="AU207" s="223" t="str">
        <f t="shared" si="11"/>
        <v/>
      </c>
    </row>
    <row r="208" spans="1:47" ht="14.25">
      <c r="A208" s="167">
        <v>1</v>
      </c>
      <c r="B208" s="29">
        <v>2026</v>
      </c>
      <c r="C208" s="29">
        <v>4</v>
      </c>
      <c r="D208" s="29">
        <v>6</v>
      </c>
      <c r="E208" s="227" t="s">
        <v>469</v>
      </c>
      <c r="F208" s="29">
        <v>8</v>
      </c>
      <c r="G208" s="31" t="s">
        <v>459</v>
      </c>
      <c r="H208" s="43" t="s">
        <v>441</v>
      </c>
      <c r="I208" s="327" t="s">
        <v>1514</v>
      </c>
      <c r="J208" s="635" t="s">
        <v>442</v>
      </c>
      <c r="K208" s="212">
        <v>3888625</v>
      </c>
      <c r="L208" s="639">
        <v>10</v>
      </c>
      <c r="M208" s="170">
        <v>15</v>
      </c>
      <c r="N208" s="651" t="s">
        <v>210</v>
      </c>
      <c r="O208" s="212" t="s">
        <v>1539</v>
      </c>
      <c r="P208" s="212">
        <v>50</v>
      </c>
      <c r="Q208" s="327" t="s">
        <v>209</v>
      </c>
      <c r="R208" s="636">
        <v>1000</v>
      </c>
      <c r="S208" s="717">
        <v>1001</v>
      </c>
      <c r="T208" s="667">
        <v>4000</v>
      </c>
      <c r="U208" s="636">
        <v>4000</v>
      </c>
      <c r="V208" s="636">
        <v>1000</v>
      </c>
      <c r="W208" s="717">
        <v>1001</v>
      </c>
      <c r="X208" s="212">
        <v>1</v>
      </c>
      <c r="Y208" s="636">
        <v>4000</v>
      </c>
      <c r="Z208" s="212">
        <v>1</v>
      </c>
      <c r="AA208" s="637">
        <v>4000</v>
      </c>
      <c r="AB208" s="637">
        <v>4050</v>
      </c>
      <c r="AC208" s="638" t="s">
        <v>1654</v>
      </c>
      <c r="AD208" s="639"/>
      <c r="AE208" s="640">
        <v>2.4305555555555556E-2</v>
      </c>
      <c r="AF208" s="640">
        <v>4.1666666666666664E-2</v>
      </c>
      <c r="AG208" s="640">
        <v>4.1666666666666664E-2</v>
      </c>
      <c r="AH208" s="640">
        <v>9.0277777777777776E-2</v>
      </c>
      <c r="AI208" s="212" t="s">
        <v>533</v>
      </c>
      <c r="AJ208" s="635"/>
      <c r="AK208" s="635" t="s">
        <v>683</v>
      </c>
      <c r="AL208" s="719" t="s">
        <v>7</v>
      </c>
      <c r="AM208" s="635" t="s">
        <v>460</v>
      </c>
      <c r="AN208" s="635">
        <v>1</v>
      </c>
      <c r="AO208" s="212"/>
      <c r="AP208" s="212" t="s">
        <v>383</v>
      </c>
      <c r="AQ208" s="212"/>
      <c r="AR208" s="212"/>
      <c r="AS208" s="212"/>
      <c r="AT208" s="223">
        <f t="shared" si="10"/>
        <v>1.7361111111111108E-2</v>
      </c>
      <c r="AU208" s="223">
        <f t="shared" si="11"/>
        <v>4.8611111111111112E-2</v>
      </c>
    </row>
    <row r="209" spans="1:47" ht="14.25">
      <c r="B209" s="29">
        <v>2026</v>
      </c>
      <c r="C209" s="29">
        <v>4</v>
      </c>
      <c r="D209" s="29">
        <v>6</v>
      </c>
      <c r="E209" s="227" t="s">
        <v>469</v>
      </c>
      <c r="F209" s="29">
        <v>8</v>
      </c>
      <c r="G209" s="31" t="s">
        <v>459</v>
      </c>
      <c r="H209" s="32" t="s">
        <v>441</v>
      </c>
      <c r="I209" s="327" t="s">
        <v>1514</v>
      </c>
      <c r="J209" s="635" t="s">
        <v>442</v>
      </c>
      <c r="K209" s="212">
        <v>3888625</v>
      </c>
      <c r="L209" s="639">
        <v>11</v>
      </c>
      <c r="M209" s="170">
        <v>15</v>
      </c>
      <c r="N209" s="651" t="s">
        <v>210</v>
      </c>
      <c r="O209" s="212" t="s">
        <v>1539</v>
      </c>
      <c r="P209" s="212">
        <v>50</v>
      </c>
      <c r="Q209" s="327" t="s">
        <v>209</v>
      </c>
      <c r="R209" s="636">
        <v>1000</v>
      </c>
      <c r="S209" s="717">
        <v>1001</v>
      </c>
      <c r="T209" s="667">
        <v>4000</v>
      </c>
      <c r="U209" s="636">
        <v>4000</v>
      </c>
      <c r="V209" s="636">
        <v>1000</v>
      </c>
      <c r="W209" s="717">
        <v>1001</v>
      </c>
      <c r="X209" s="212">
        <v>1</v>
      </c>
      <c r="Y209" s="636">
        <v>4000</v>
      </c>
      <c r="Z209" s="212">
        <v>1</v>
      </c>
      <c r="AA209" s="637">
        <v>4000</v>
      </c>
      <c r="AB209" s="637">
        <v>4050</v>
      </c>
      <c r="AC209" s="638" t="s">
        <v>1655</v>
      </c>
      <c r="AD209" s="639"/>
      <c r="AE209" s="640">
        <v>9.0277777777777776E-2</v>
      </c>
      <c r="AF209" s="640">
        <v>0.1111111111111111</v>
      </c>
      <c r="AG209" s="640">
        <v>0.1111111111111111</v>
      </c>
      <c r="AH209" s="640">
        <v>0.11805555555555555</v>
      </c>
      <c r="AI209" s="212" t="s">
        <v>533</v>
      </c>
      <c r="AJ209" s="635"/>
      <c r="AK209" s="635" t="s">
        <v>683</v>
      </c>
      <c r="AL209" s="719" t="s">
        <v>7</v>
      </c>
      <c r="AM209" s="635" t="s">
        <v>460</v>
      </c>
      <c r="AN209" s="635">
        <v>1</v>
      </c>
      <c r="AO209" s="212"/>
      <c r="AP209" s="212" t="s">
        <v>383</v>
      </c>
      <c r="AQ209" s="212"/>
      <c r="AR209" s="212"/>
      <c r="AS209" s="212"/>
      <c r="AT209" s="223">
        <f t="shared" si="10"/>
        <v>2.0833333333333329E-2</v>
      </c>
      <c r="AU209" s="223">
        <f t="shared" si="11"/>
        <v>6.9444444444444475E-3</v>
      </c>
    </row>
    <row r="210" spans="1:47" ht="14.25">
      <c r="B210" s="29">
        <v>2026</v>
      </c>
      <c r="C210" s="29">
        <v>4</v>
      </c>
      <c r="D210" s="29">
        <v>6</v>
      </c>
      <c r="E210" s="227" t="s">
        <v>469</v>
      </c>
      <c r="F210" s="29">
        <v>8</v>
      </c>
      <c r="G210" s="31" t="s">
        <v>459</v>
      </c>
      <c r="H210" s="32" t="s">
        <v>441</v>
      </c>
      <c r="I210" s="327" t="s">
        <v>1514</v>
      </c>
      <c r="J210" s="635" t="s">
        <v>442</v>
      </c>
      <c r="K210" s="212">
        <v>3888625</v>
      </c>
      <c r="L210" s="639">
        <v>12</v>
      </c>
      <c r="M210" s="170">
        <v>15</v>
      </c>
      <c r="N210" s="651" t="s">
        <v>210</v>
      </c>
      <c r="O210" s="212" t="s">
        <v>1539</v>
      </c>
      <c r="P210" s="212">
        <v>50</v>
      </c>
      <c r="Q210" s="327" t="s">
        <v>209</v>
      </c>
      <c r="R210" s="636">
        <v>1000</v>
      </c>
      <c r="S210" s="717">
        <v>1000</v>
      </c>
      <c r="T210" s="667">
        <v>4000</v>
      </c>
      <c r="U210" s="636">
        <v>4000</v>
      </c>
      <c r="V210" s="636">
        <v>1000</v>
      </c>
      <c r="W210" s="717">
        <v>1000</v>
      </c>
      <c r="X210" s="212">
        <v>1</v>
      </c>
      <c r="Y210" s="636">
        <v>4000</v>
      </c>
      <c r="Z210" s="212">
        <v>1</v>
      </c>
      <c r="AA210" s="637">
        <v>4000</v>
      </c>
      <c r="AB210" s="637">
        <v>4050</v>
      </c>
      <c r="AC210" s="638" t="s">
        <v>1656</v>
      </c>
      <c r="AD210" s="639">
        <v>60406416080</v>
      </c>
      <c r="AE210" s="640">
        <v>0.11805555555555555</v>
      </c>
      <c r="AF210" s="640">
        <v>0.13541666666666666</v>
      </c>
      <c r="AG210" s="640">
        <v>0.13541666666666666</v>
      </c>
      <c r="AH210" s="640">
        <v>0.1423611111111111</v>
      </c>
      <c r="AI210" s="212" t="s">
        <v>533</v>
      </c>
      <c r="AJ210" s="635"/>
      <c r="AK210" s="635" t="s">
        <v>683</v>
      </c>
      <c r="AL210" s="719" t="s">
        <v>7</v>
      </c>
      <c r="AM210" s="635" t="s">
        <v>460</v>
      </c>
      <c r="AN210" s="635">
        <v>1</v>
      </c>
      <c r="AO210" s="212"/>
      <c r="AP210" s="212" t="s">
        <v>383</v>
      </c>
      <c r="AQ210" s="212"/>
      <c r="AR210" s="212"/>
      <c r="AS210" s="212"/>
      <c r="AT210" s="223">
        <f t="shared" si="10"/>
        <v>1.7361111111111105E-2</v>
      </c>
      <c r="AU210" s="223">
        <f t="shared" si="11"/>
        <v>6.9444444444444475E-3</v>
      </c>
    </row>
    <row r="211" spans="1:47" ht="14.25">
      <c r="B211" s="29">
        <v>2026</v>
      </c>
      <c r="C211" s="29">
        <v>4</v>
      </c>
      <c r="D211" s="29">
        <v>6</v>
      </c>
      <c r="E211" s="227" t="s">
        <v>469</v>
      </c>
      <c r="F211" s="29"/>
      <c r="G211" s="31"/>
      <c r="H211" s="43" t="s">
        <v>441</v>
      </c>
      <c r="I211" s="327" t="s">
        <v>565</v>
      </c>
      <c r="J211" s="635" t="s">
        <v>442</v>
      </c>
      <c r="K211" s="212"/>
      <c r="L211" s="639"/>
      <c r="M211" s="170"/>
      <c r="N211" s="651"/>
      <c r="O211" s="212"/>
      <c r="P211" s="705">
        <v>25</v>
      </c>
      <c r="Q211" s="327" t="s">
        <v>566</v>
      </c>
      <c r="R211" s="636">
        <v>1000</v>
      </c>
      <c r="S211" s="636"/>
      <c r="T211" s="667" t="s">
        <v>1445</v>
      </c>
      <c r="U211" s="710">
        <v>350</v>
      </c>
      <c r="V211" s="636">
        <v>1000</v>
      </c>
      <c r="W211" s="636"/>
      <c r="X211" s="212">
        <v>1</v>
      </c>
      <c r="Y211" s="636"/>
      <c r="Z211" s="212">
        <v>1</v>
      </c>
      <c r="AA211" s="711">
        <v>350</v>
      </c>
      <c r="AB211" s="637">
        <v>12550</v>
      </c>
      <c r="AC211" s="638" t="s">
        <v>1546</v>
      </c>
      <c r="AD211" s="639">
        <v>60406416080</v>
      </c>
      <c r="AE211" s="640">
        <v>0.1423611111111111</v>
      </c>
      <c r="AF211" s="640">
        <v>0.14583333333333334</v>
      </c>
      <c r="AG211" s="640"/>
      <c r="AH211" s="640"/>
      <c r="AI211" s="212"/>
      <c r="AJ211" s="635"/>
      <c r="AK211" s="635" t="s">
        <v>683</v>
      </c>
      <c r="AL211" s="719" t="s">
        <v>7</v>
      </c>
      <c r="AM211" s="635" t="s">
        <v>460</v>
      </c>
      <c r="AN211" s="635">
        <v>1</v>
      </c>
      <c r="AO211" s="212"/>
      <c r="AP211" s="212"/>
      <c r="AQ211" s="212"/>
      <c r="AR211" s="212"/>
      <c r="AS211" s="212"/>
      <c r="AT211" s="223">
        <f t="shared" si="10"/>
        <v>3.4722222222222376E-3</v>
      </c>
      <c r="AU211" s="223" t="str">
        <f t="shared" si="11"/>
        <v/>
      </c>
    </row>
    <row r="212" spans="1:47" ht="14.25">
      <c r="B212" s="29">
        <v>2026</v>
      </c>
      <c r="C212" s="29">
        <v>4</v>
      </c>
      <c r="D212" s="29">
        <v>6</v>
      </c>
      <c r="E212" s="227" t="s">
        <v>469</v>
      </c>
      <c r="F212" s="29"/>
      <c r="G212" s="31"/>
      <c r="H212" s="32" t="s">
        <v>441</v>
      </c>
      <c r="I212" s="327"/>
      <c r="J212" s="635"/>
      <c r="K212" s="212"/>
      <c r="L212" s="639"/>
      <c r="M212" s="170"/>
      <c r="N212" s="651"/>
      <c r="O212" s="212"/>
      <c r="P212" s="212"/>
      <c r="Q212" s="327"/>
      <c r="R212" s="636"/>
      <c r="S212" s="636"/>
      <c r="T212" s="667"/>
      <c r="U212" s="636"/>
      <c r="V212" s="636"/>
      <c r="W212" s="636"/>
      <c r="X212" s="212"/>
      <c r="Y212" s="636"/>
      <c r="Z212" s="212"/>
      <c r="AA212" s="637"/>
      <c r="AB212" s="637"/>
      <c r="AC212" s="638"/>
      <c r="AD212" s="639"/>
      <c r="AE212" s="640"/>
      <c r="AF212" s="640"/>
      <c r="AG212" s="640">
        <v>0.14583333333333334</v>
      </c>
      <c r="AH212" s="640">
        <v>0.16666666666666666</v>
      </c>
      <c r="AI212" s="212" t="s">
        <v>533</v>
      </c>
      <c r="AJ212" s="635"/>
      <c r="AK212" s="635"/>
      <c r="AL212" s="641"/>
      <c r="AM212" s="635"/>
      <c r="AN212" s="635"/>
      <c r="AO212" s="212"/>
      <c r="AP212" s="212"/>
      <c r="AQ212" s="212"/>
      <c r="AR212" s="212"/>
      <c r="AS212" s="212"/>
      <c r="AT212" s="223" t="str">
        <f t="shared" si="10"/>
        <v/>
      </c>
      <c r="AU212" s="223">
        <f t="shared" si="11"/>
        <v>2.0833333333333315E-2</v>
      </c>
    </row>
    <row r="213" spans="1:47" ht="14.25">
      <c r="B213" s="29">
        <v>2026</v>
      </c>
      <c r="C213" s="29">
        <v>4</v>
      </c>
      <c r="D213" s="29">
        <v>6</v>
      </c>
      <c r="E213" s="227" t="s">
        <v>469</v>
      </c>
      <c r="F213" s="29"/>
      <c r="G213" s="31"/>
      <c r="H213" s="32" t="s">
        <v>441</v>
      </c>
      <c r="I213" s="327" t="s">
        <v>1446</v>
      </c>
      <c r="J213" s="635" t="s">
        <v>442</v>
      </c>
      <c r="K213" s="212"/>
      <c r="L213" s="639"/>
      <c r="M213" s="170"/>
      <c r="N213" s="651"/>
      <c r="O213" s="212"/>
      <c r="P213" s="212">
        <v>12</v>
      </c>
      <c r="Q213" s="327" t="s">
        <v>566</v>
      </c>
      <c r="R213" s="636">
        <v>1005</v>
      </c>
      <c r="S213" s="636"/>
      <c r="T213" s="667" t="s">
        <v>1445</v>
      </c>
      <c r="U213" s="636">
        <v>200</v>
      </c>
      <c r="V213" s="636">
        <v>1005</v>
      </c>
      <c r="W213" s="636"/>
      <c r="X213" s="212">
        <v>1</v>
      </c>
      <c r="Y213" s="636">
        <v>200</v>
      </c>
      <c r="Z213" s="212">
        <v>1</v>
      </c>
      <c r="AA213" s="637">
        <v>200</v>
      </c>
      <c r="AB213" s="637"/>
      <c r="AC213" s="638"/>
      <c r="AD213" s="639"/>
      <c r="AE213" s="640"/>
      <c r="AF213" s="640"/>
      <c r="AG213" s="640"/>
      <c r="AH213" s="640"/>
      <c r="AI213" s="212"/>
      <c r="AJ213" s="635"/>
      <c r="AK213" s="635"/>
      <c r="AL213" s="641"/>
      <c r="AM213" s="635"/>
      <c r="AN213" s="635"/>
      <c r="AO213" s="212"/>
      <c r="AP213" s="212"/>
      <c r="AQ213" s="212"/>
      <c r="AR213" s="212"/>
      <c r="AS213" s="212"/>
      <c r="AT213" s="223" t="str">
        <f t="shared" si="10"/>
        <v/>
      </c>
      <c r="AU213" s="223" t="str">
        <f t="shared" si="11"/>
        <v/>
      </c>
    </row>
    <row r="214" spans="1:47" ht="14.25">
      <c r="A214" s="167">
        <v>1</v>
      </c>
      <c r="B214" s="29">
        <v>2026</v>
      </c>
      <c r="C214" s="29">
        <v>4</v>
      </c>
      <c r="D214" s="29">
        <v>6</v>
      </c>
      <c r="E214" s="227" t="s">
        <v>469</v>
      </c>
      <c r="F214" s="29">
        <v>9</v>
      </c>
      <c r="G214" s="31" t="s">
        <v>459</v>
      </c>
      <c r="H214" s="43" t="s">
        <v>441</v>
      </c>
      <c r="I214" s="327" t="s">
        <v>1514</v>
      </c>
      <c r="J214" s="635" t="s">
        <v>442</v>
      </c>
      <c r="K214" s="212">
        <v>3888625</v>
      </c>
      <c r="L214" s="639">
        <v>13</v>
      </c>
      <c r="M214" s="170">
        <v>15</v>
      </c>
      <c r="N214" s="651" t="s">
        <v>210</v>
      </c>
      <c r="O214" s="212" t="s">
        <v>1539</v>
      </c>
      <c r="P214" s="212">
        <v>50</v>
      </c>
      <c r="Q214" s="327" t="s">
        <v>209</v>
      </c>
      <c r="R214" s="636">
        <v>1000</v>
      </c>
      <c r="S214" s="717">
        <v>1000</v>
      </c>
      <c r="T214" s="667">
        <v>4000</v>
      </c>
      <c r="U214" s="636">
        <v>4000</v>
      </c>
      <c r="V214" s="636">
        <v>1000</v>
      </c>
      <c r="W214" s="636">
        <v>1000</v>
      </c>
      <c r="X214" s="212">
        <v>1</v>
      </c>
      <c r="Y214" s="636">
        <v>4000</v>
      </c>
      <c r="Z214" s="212">
        <v>1</v>
      </c>
      <c r="AA214" s="637">
        <v>4000</v>
      </c>
      <c r="AB214" s="637">
        <v>4050</v>
      </c>
      <c r="AC214" s="638" t="s">
        <v>1657</v>
      </c>
      <c r="AD214" s="639"/>
      <c r="AE214" s="640">
        <v>0.16666666666666666</v>
      </c>
      <c r="AF214" s="640">
        <v>0.18402777777777779</v>
      </c>
      <c r="AG214" s="640">
        <v>0.18402777777777779</v>
      </c>
      <c r="AH214" s="640">
        <v>0.19097222222222221</v>
      </c>
      <c r="AI214" s="212" t="s">
        <v>533</v>
      </c>
      <c r="AJ214" s="635"/>
      <c r="AK214" s="635" t="s">
        <v>683</v>
      </c>
      <c r="AL214" s="719" t="s">
        <v>7</v>
      </c>
      <c r="AM214" s="635" t="s">
        <v>460</v>
      </c>
      <c r="AN214" s="635">
        <v>1</v>
      </c>
      <c r="AO214" s="212"/>
      <c r="AP214" s="212" t="s">
        <v>383</v>
      </c>
      <c r="AQ214" s="212"/>
      <c r="AR214" s="212"/>
      <c r="AS214" s="212"/>
      <c r="AT214" s="223">
        <f t="shared" si="10"/>
        <v>1.7361111111111133E-2</v>
      </c>
      <c r="AU214" s="223">
        <f t="shared" si="11"/>
        <v>6.9444444444444198E-3</v>
      </c>
    </row>
    <row r="215" spans="1:47" ht="14.25">
      <c r="B215" s="29">
        <v>2026</v>
      </c>
      <c r="C215" s="29">
        <v>4</v>
      </c>
      <c r="D215" s="29">
        <v>6</v>
      </c>
      <c r="E215" s="227" t="s">
        <v>469</v>
      </c>
      <c r="F215" s="29">
        <v>9</v>
      </c>
      <c r="G215" s="31" t="s">
        <v>459</v>
      </c>
      <c r="H215" s="32" t="s">
        <v>441</v>
      </c>
      <c r="I215" s="327" t="s">
        <v>1514</v>
      </c>
      <c r="J215" s="635" t="s">
        <v>442</v>
      </c>
      <c r="K215" s="212">
        <v>3888625</v>
      </c>
      <c r="L215" s="639">
        <v>14</v>
      </c>
      <c r="M215" s="170">
        <v>15</v>
      </c>
      <c r="N215" s="651" t="s">
        <v>210</v>
      </c>
      <c r="O215" s="212" t="s">
        <v>1539</v>
      </c>
      <c r="P215" s="212">
        <v>50</v>
      </c>
      <c r="Q215" s="327" t="s">
        <v>209</v>
      </c>
      <c r="R215" s="636">
        <v>1000</v>
      </c>
      <c r="S215" s="717">
        <v>1001</v>
      </c>
      <c r="T215" s="667">
        <v>4000</v>
      </c>
      <c r="U215" s="636">
        <v>4000</v>
      </c>
      <c r="V215" s="636">
        <v>1000</v>
      </c>
      <c r="W215" s="636">
        <v>1001</v>
      </c>
      <c r="X215" s="212">
        <v>1</v>
      </c>
      <c r="Y215" s="636">
        <v>4000</v>
      </c>
      <c r="Z215" s="212">
        <v>1</v>
      </c>
      <c r="AA215" s="637">
        <v>4000</v>
      </c>
      <c r="AB215" s="637">
        <v>4050</v>
      </c>
      <c r="AC215" s="638" t="s">
        <v>1658</v>
      </c>
      <c r="AD215" s="639"/>
      <c r="AE215" s="640">
        <v>0.19097222222222221</v>
      </c>
      <c r="AF215" s="640">
        <v>0.21180555555555555</v>
      </c>
      <c r="AG215" s="640">
        <v>0.21180555555555555</v>
      </c>
      <c r="AH215" s="640">
        <v>0.21875</v>
      </c>
      <c r="AI215" s="212" t="s">
        <v>533</v>
      </c>
      <c r="AJ215" s="635"/>
      <c r="AK215" s="635" t="s">
        <v>683</v>
      </c>
      <c r="AL215" s="719" t="s">
        <v>7</v>
      </c>
      <c r="AM215" s="635" t="s">
        <v>460</v>
      </c>
      <c r="AN215" s="635">
        <v>1</v>
      </c>
      <c r="AO215" s="212"/>
      <c r="AP215" s="212" t="s">
        <v>383</v>
      </c>
      <c r="AQ215" s="212"/>
      <c r="AR215" s="212"/>
      <c r="AS215" s="212"/>
      <c r="AT215" s="223">
        <f t="shared" si="10"/>
        <v>2.0833333333333343E-2</v>
      </c>
      <c r="AU215" s="223">
        <f t="shared" si="11"/>
        <v>6.9444444444444475E-3</v>
      </c>
    </row>
    <row r="216" spans="1:47" ht="14.25">
      <c r="B216" s="29">
        <v>2026</v>
      </c>
      <c r="C216" s="29">
        <v>4</v>
      </c>
      <c r="D216" s="29">
        <v>6</v>
      </c>
      <c r="E216" s="227" t="s">
        <v>469</v>
      </c>
      <c r="F216" s="29">
        <v>9</v>
      </c>
      <c r="G216" s="31" t="s">
        <v>459</v>
      </c>
      <c r="H216" s="32" t="s">
        <v>441</v>
      </c>
      <c r="I216" s="327" t="s">
        <v>1514</v>
      </c>
      <c r="J216" s="635" t="s">
        <v>442</v>
      </c>
      <c r="K216" s="212">
        <v>3888625</v>
      </c>
      <c r="L216" s="639">
        <v>15</v>
      </c>
      <c r="M216" s="170">
        <v>15</v>
      </c>
      <c r="N216" s="651" t="s">
        <v>210</v>
      </c>
      <c r="O216" s="212" t="s">
        <v>1539</v>
      </c>
      <c r="P216" s="212">
        <v>50</v>
      </c>
      <c r="Q216" s="327" t="s">
        <v>209</v>
      </c>
      <c r="R216" s="636">
        <v>1000</v>
      </c>
      <c r="S216" s="717">
        <v>1000</v>
      </c>
      <c r="T216" s="667">
        <v>4000</v>
      </c>
      <c r="U216" s="636">
        <v>4000</v>
      </c>
      <c r="V216" s="636">
        <v>1000</v>
      </c>
      <c r="W216" s="636">
        <v>1000</v>
      </c>
      <c r="X216" s="212">
        <v>1</v>
      </c>
      <c r="Y216" s="636">
        <v>4000</v>
      </c>
      <c r="Z216" s="212">
        <v>1</v>
      </c>
      <c r="AA216" s="637">
        <v>4000</v>
      </c>
      <c r="AB216" s="637">
        <v>4050</v>
      </c>
      <c r="AC216" s="638" t="s">
        <v>1659</v>
      </c>
      <c r="AD216" s="639">
        <v>60406416090</v>
      </c>
      <c r="AE216" s="640">
        <v>0.21875</v>
      </c>
      <c r="AF216" s="640">
        <v>0.2361111111111111</v>
      </c>
      <c r="AG216" s="640">
        <v>0.2361111111111111</v>
      </c>
      <c r="AH216" s="640">
        <v>0.24305555555555555</v>
      </c>
      <c r="AI216" s="212" t="s">
        <v>533</v>
      </c>
      <c r="AJ216" s="635"/>
      <c r="AK216" s="635" t="s">
        <v>683</v>
      </c>
      <c r="AL216" s="719" t="s">
        <v>7</v>
      </c>
      <c r="AM216" s="635" t="s">
        <v>460</v>
      </c>
      <c r="AN216" s="635">
        <v>1</v>
      </c>
      <c r="AO216" s="212"/>
      <c r="AP216" s="212" t="s">
        <v>383</v>
      </c>
      <c r="AQ216" s="212"/>
      <c r="AR216" s="212"/>
      <c r="AS216" s="212"/>
      <c r="AT216" s="223">
        <f t="shared" si="10"/>
        <v>1.7361111111111105E-2</v>
      </c>
      <c r="AU216" s="223">
        <f t="shared" si="11"/>
        <v>6.9444444444444475E-3</v>
      </c>
    </row>
    <row r="217" spans="1:47" ht="14.25">
      <c r="B217" s="29">
        <v>2026</v>
      </c>
      <c r="C217" s="29">
        <v>4</v>
      </c>
      <c r="D217" s="29">
        <v>6</v>
      </c>
      <c r="E217" s="227" t="s">
        <v>469</v>
      </c>
      <c r="F217" s="29"/>
      <c r="G217" s="31"/>
      <c r="H217" s="43" t="s">
        <v>441</v>
      </c>
      <c r="I217" s="327" t="s">
        <v>565</v>
      </c>
      <c r="J217" s="635" t="s">
        <v>442</v>
      </c>
      <c r="K217" s="212"/>
      <c r="L217" s="639"/>
      <c r="M217" s="170"/>
      <c r="N217" s="651"/>
      <c r="O217" s="212"/>
      <c r="P217" s="705">
        <v>25</v>
      </c>
      <c r="Q217" s="327" t="s">
        <v>566</v>
      </c>
      <c r="R217" s="636">
        <v>1000</v>
      </c>
      <c r="S217" s="636"/>
      <c r="T217" s="667" t="s">
        <v>1445</v>
      </c>
      <c r="U217" s="710">
        <v>350</v>
      </c>
      <c r="V217" s="636">
        <v>1000</v>
      </c>
      <c r="W217" s="636"/>
      <c r="X217" s="212">
        <v>1</v>
      </c>
      <c r="Y217" s="636"/>
      <c r="Z217" s="212">
        <v>1</v>
      </c>
      <c r="AA217" s="711">
        <v>350</v>
      </c>
      <c r="AB217" s="637">
        <v>12550</v>
      </c>
      <c r="AC217" s="638" t="s">
        <v>1546</v>
      </c>
      <c r="AD217" s="639">
        <v>60406416090</v>
      </c>
      <c r="AE217" s="640">
        <v>0.24305555555555555</v>
      </c>
      <c r="AF217" s="640">
        <v>0.24652777777777779</v>
      </c>
      <c r="AG217" s="640"/>
      <c r="AH217" s="640"/>
      <c r="AI217" s="212"/>
      <c r="AJ217" s="635"/>
      <c r="AK217" s="635" t="s">
        <v>683</v>
      </c>
      <c r="AL217" s="719" t="s">
        <v>7</v>
      </c>
      <c r="AM217" s="635" t="s">
        <v>460</v>
      </c>
      <c r="AN217" s="635">
        <v>1</v>
      </c>
      <c r="AO217" s="212"/>
      <c r="AP217" s="212"/>
      <c r="AQ217" s="212"/>
      <c r="AR217" s="212"/>
      <c r="AS217" s="212"/>
      <c r="AT217" s="223">
        <f t="shared" si="10"/>
        <v>3.4722222222222376E-3</v>
      </c>
      <c r="AU217" s="223" t="str">
        <f t="shared" si="11"/>
        <v/>
      </c>
    </row>
    <row r="218" spans="1:47" ht="14.25">
      <c r="B218" s="29">
        <v>2026</v>
      </c>
      <c r="C218" s="29">
        <v>4</v>
      </c>
      <c r="D218" s="29">
        <v>6</v>
      </c>
      <c r="E218" s="227" t="s">
        <v>469</v>
      </c>
      <c r="F218" s="29"/>
      <c r="G218" s="31"/>
      <c r="H218" s="32" t="s">
        <v>441</v>
      </c>
      <c r="I218" s="327"/>
      <c r="J218" s="635"/>
      <c r="K218" s="212"/>
      <c r="L218" s="639"/>
      <c r="M218" s="170"/>
      <c r="N218" s="651"/>
      <c r="O218" s="212"/>
      <c r="P218" s="212"/>
      <c r="Q218" s="327"/>
      <c r="R218" s="636"/>
      <c r="S218" s="636"/>
      <c r="T218" s="667"/>
      <c r="U218" s="636"/>
      <c r="V218" s="636"/>
      <c r="W218" s="636"/>
      <c r="X218" s="212"/>
      <c r="Y218" s="636"/>
      <c r="Z218" s="212"/>
      <c r="AA218" s="637"/>
      <c r="AB218" s="637"/>
      <c r="AC218" s="638"/>
      <c r="AD218" s="639"/>
      <c r="AE218" s="640"/>
      <c r="AF218" s="640"/>
      <c r="AG218" s="640">
        <v>0.24652777777777779</v>
      </c>
      <c r="AH218" s="640">
        <v>0.30555555555555558</v>
      </c>
      <c r="AI218" s="212" t="s">
        <v>1534</v>
      </c>
      <c r="AJ218" s="635"/>
      <c r="AK218" s="635"/>
      <c r="AL218" s="641"/>
      <c r="AM218" s="635"/>
      <c r="AN218" s="635"/>
      <c r="AO218" s="212" t="s">
        <v>1605</v>
      </c>
      <c r="AP218" s="212"/>
      <c r="AQ218" s="212"/>
      <c r="AR218" s="212"/>
      <c r="AS218" s="212"/>
      <c r="AT218" s="223" t="str">
        <f t="shared" si="10"/>
        <v/>
      </c>
      <c r="AU218" s="223">
        <f t="shared" si="11"/>
        <v>5.902777777777779E-2</v>
      </c>
    </row>
    <row r="219" spans="1:47" ht="14.25">
      <c r="B219" s="29">
        <v>2026</v>
      </c>
      <c r="C219" s="29">
        <v>4</v>
      </c>
      <c r="D219" s="29">
        <v>7</v>
      </c>
      <c r="E219" s="227" t="s">
        <v>470</v>
      </c>
      <c r="F219" s="29"/>
      <c r="G219" s="31"/>
      <c r="H219" s="32" t="s">
        <v>441</v>
      </c>
      <c r="I219" s="327" t="s">
        <v>1446</v>
      </c>
      <c r="J219" s="635" t="s">
        <v>442</v>
      </c>
      <c r="K219" s="212"/>
      <c r="L219" s="639"/>
      <c r="M219" s="170"/>
      <c r="N219" s="651"/>
      <c r="O219" s="212"/>
      <c r="P219" s="212">
        <v>12</v>
      </c>
      <c r="Q219" s="327" t="s">
        <v>566</v>
      </c>
      <c r="R219" s="636">
        <v>1120</v>
      </c>
      <c r="S219" s="636"/>
      <c r="T219" s="667" t="s">
        <v>1445</v>
      </c>
      <c r="U219" s="636">
        <v>200</v>
      </c>
      <c r="V219" s="636">
        <v>1120</v>
      </c>
      <c r="W219" s="636"/>
      <c r="X219" s="212">
        <v>1</v>
      </c>
      <c r="Y219" s="636">
        <v>200</v>
      </c>
      <c r="Z219" s="212">
        <v>1</v>
      </c>
      <c r="AA219" s="637">
        <v>200</v>
      </c>
      <c r="AB219" s="637"/>
      <c r="AC219" s="638"/>
      <c r="AD219" s="639"/>
      <c r="AE219" s="640"/>
      <c r="AF219" s="640"/>
      <c r="AG219" s="640"/>
      <c r="AH219" s="640"/>
      <c r="AI219" s="212"/>
      <c r="AJ219" s="635"/>
      <c r="AK219" s="635"/>
      <c r="AL219" s="641"/>
      <c r="AM219" s="635"/>
      <c r="AN219" s="635"/>
      <c r="AO219" s="212"/>
      <c r="AP219" s="212"/>
      <c r="AQ219" s="212"/>
      <c r="AR219" s="212"/>
      <c r="AS219" s="212"/>
      <c r="AT219" s="223" t="str">
        <f t="shared" si="10"/>
        <v/>
      </c>
      <c r="AU219" s="223" t="str">
        <f t="shared" si="11"/>
        <v/>
      </c>
    </row>
    <row r="220" spans="1:47" ht="14.25">
      <c r="A220" s="167">
        <v>1</v>
      </c>
      <c r="B220" s="29">
        <v>2026</v>
      </c>
      <c r="C220" s="29">
        <v>4</v>
      </c>
      <c r="D220" s="29">
        <v>7</v>
      </c>
      <c r="E220" s="227" t="s">
        <v>470</v>
      </c>
      <c r="F220" s="29">
        <v>1</v>
      </c>
      <c r="G220" s="31" t="s">
        <v>459</v>
      </c>
      <c r="H220" s="43" t="s">
        <v>441</v>
      </c>
      <c r="I220" s="327" t="s">
        <v>1514</v>
      </c>
      <c r="J220" s="635" t="s">
        <v>442</v>
      </c>
      <c r="K220" s="212">
        <v>3888620</v>
      </c>
      <c r="L220" s="639">
        <v>1</v>
      </c>
      <c r="M220" s="170">
        <v>24</v>
      </c>
      <c r="N220" s="651" t="s">
        <v>567</v>
      </c>
      <c r="O220" s="212" t="s">
        <v>1539</v>
      </c>
      <c r="P220" s="212">
        <v>50</v>
      </c>
      <c r="Q220" s="327" t="s">
        <v>485</v>
      </c>
      <c r="R220" s="636">
        <v>1120</v>
      </c>
      <c r="S220" s="636">
        <v>1121</v>
      </c>
      <c r="T220" s="667">
        <v>4000</v>
      </c>
      <c r="U220" s="636">
        <v>4000</v>
      </c>
      <c r="V220" s="636">
        <v>1120</v>
      </c>
      <c r="W220" s="636">
        <v>1121</v>
      </c>
      <c r="X220" s="212">
        <v>1</v>
      </c>
      <c r="Y220" s="636">
        <v>4000</v>
      </c>
      <c r="Z220" s="212">
        <v>1</v>
      </c>
      <c r="AA220" s="637">
        <v>4000</v>
      </c>
      <c r="AB220" s="637">
        <v>4030</v>
      </c>
      <c r="AC220" s="638" t="s">
        <v>1660</v>
      </c>
      <c r="AD220" s="714"/>
      <c r="AE220" s="640">
        <v>0.30555555555555558</v>
      </c>
      <c r="AF220" s="640">
        <v>0.32291666666666669</v>
      </c>
      <c r="AG220" s="640">
        <v>0.32291666666666669</v>
      </c>
      <c r="AH220" s="640">
        <v>0.3298611111111111</v>
      </c>
      <c r="AI220" s="212" t="s">
        <v>533</v>
      </c>
      <c r="AJ220" s="635"/>
      <c r="AK220" s="635" t="s">
        <v>683</v>
      </c>
      <c r="AL220" s="719" t="s">
        <v>7</v>
      </c>
      <c r="AM220" s="635" t="s">
        <v>460</v>
      </c>
      <c r="AN220" s="635">
        <v>1</v>
      </c>
      <c r="AO220" s="212"/>
      <c r="AP220" s="212" t="s">
        <v>1665</v>
      </c>
      <c r="AQ220" s="212"/>
      <c r="AR220" s="212"/>
      <c r="AS220" s="212"/>
      <c r="AT220" s="223">
        <f t="shared" si="10"/>
        <v>1.7361111111111105E-2</v>
      </c>
      <c r="AU220" s="223">
        <f t="shared" si="11"/>
        <v>6.9444444444444198E-3</v>
      </c>
    </row>
    <row r="221" spans="1:47" ht="14.25">
      <c r="B221" s="29">
        <v>2026</v>
      </c>
      <c r="C221" s="29">
        <v>4</v>
      </c>
      <c r="D221" s="29">
        <v>7</v>
      </c>
      <c r="E221" s="227" t="s">
        <v>470</v>
      </c>
      <c r="F221" s="29">
        <v>1</v>
      </c>
      <c r="G221" s="31" t="s">
        <v>459</v>
      </c>
      <c r="H221" s="32" t="s">
        <v>441</v>
      </c>
      <c r="I221" s="327" t="s">
        <v>1514</v>
      </c>
      <c r="J221" s="635" t="s">
        <v>442</v>
      </c>
      <c r="K221" s="212">
        <v>3888620</v>
      </c>
      <c r="L221" s="639">
        <v>2</v>
      </c>
      <c r="M221" s="170">
        <v>24</v>
      </c>
      <c r="N221" s="651" t="s">
        <v>567</v>
      </c>
      <c r="O221" s="212" t="s">
        <v>1539</v>
      </c>
      <c r="P221" s="212">
        <v>50</v>
      </c>
      <c r="Q221" s="327" t="s">
        <v>485</v>
      </c>
      <c r="R221" s="636">
        <v>1120</v>
      </c>
      <c r="S221" s="636">
        <v>1121</v>
      </c>
      <c r="T221" s="667">
        <v>4000</v>
      </c>
      <c r="U221" s="636">
        <v>4000</v>
      </c>
      <c r="V221" s="636">
        <v>1120</v>
      </c>
      <c r="W221" s="636">
        <v>1121</v>
      </c>
      <c r="X221" s="212">
        <v>1</v>
      </c>
      <c r="Y221" s="636">
        <v>4000</v>
      </c>
      <c r="Z221" s="212">
        <v>1</v>
      </c>
      <c r="AA221" s="637">
        <v>4000</v>
      </c>
      <c r="AB221" s="637">
        <v>4050</v>
      </c>
      <c r="AC221" s="638" t="s">
        <v>1663</v>
      </c>
      <c r="AD221" s="714"/>
      <c r="AE221" s="640">
        <v>0.3298611111111111</v>
      </c>
      <c r="AF221" s="640">
        <v>0.35069444444444442</v>
      </c>
      <c r="AG221" s="640">
        <v>0.35069444444444442</v>
      </c>
      <c r="AH221" s="640">
        <v>0.3576388888888889</v>
      </c>
      <c r="AI221" s="212" t="s">
        <v>533</v>
      </c>
      <c r="AJ221" s="635"/>
      <c r="AK221" s="635" t="s">
        <v>683</v>
      </c>
      <c r="AL221" s="719" t="s">
        <v>7</v>
      </c>
      <c r="AM221" s="635" t="s">
        <v>460</v>
      </c>
      <c r="AN221" s="635">
        <v>1</v>
      </c>
      <c r="AO221" s="212"/>
      <c r="AP221" s="212" t="s">
        <v>1665</v>
      </c>
      <c r="AQ221" s="212"/>
      <c r="AR221" s="212"/>
      <c r="AS221" s="212"/>
      <c r="AT221" s="223">
        <f t="shared" si="10"/>
        <v>2.0833333333333315E-2</v>
      </c>
      <c r="AU221" s="223">
        <f t="shared" si="11"/>
        <v>6.9444444444444753E-3</v>
      </c>
    </row>
    <row r="222" spans="1:47" ht="14.25">
      <c r="B222" s="29">
        <v>2026</v>
      </c>
      <c r="C222" s="29">
        <v>4</v>
      </c>
      <c r="D222" s="29">
        <v>7</v>
      </c>
      <c r="E222" s="227" t="s">
        <v>470</v>
      </c>
      <c r="F222" s="29">
        <v>1</v>
      </c>
      <c r="G222" s="31" t="s">
        <v>459</v>
      </c>
      <c r="H222" s="32" t="s">
        <v>441</v>
      </c>
      <c r="I222" s="327" t="s">
        <v>1514</v>
      </c>
      <c r="J222" s="635" t="s">
        <v>442</v>
      </c>
      <c r="K222" s="212">
        <v>3888620</v>
      </c>
      <c r="L222" s="639">
        <v>3</v>
      </c>
      <c r="M222" s="170">
        <v>24</v>
      </c>
      <c r="N222" s="651" t="s">
        <v>567</v>
      </c>
      <c r="O222" s="212" t="s">
        <v>1539</v>
      </c>
      <c r="P222" s="212">
        <v>50</v>
      </c>
      <c r="Q222" s="327" t="s">
        <v>485</v>
      </c>
      <c r="R222" s="636">
        <v>1120</v>
      </c>
      <c r="S222" s="636">
        <v>1121</v>
      </c>
      <c r="T222" s="667">
        <v>4000</v>
      </c>
      <c r="U222" s="636">
        <v>4000</v>
      </c>
      <c r="V222" s="636">
        <v>1120</v>
      </c>
      <c r="W222" s="636">
        <v>1121</v>
      </c>
      <c r="X222" s="212">
        <v>1</v>
      </c>
      <c r="Y222" s="636">
        <v>4000</v>
      </c>
      <c r="Z222" s="212">
        <v>1</v>
      </c>
      <c r="AA222" s="637">
        <v>4000</v>
      </c>
      <c r="AB222" s="637">
        <v>4020</v>
      </c>
      <c r="AC222" s="638" t="s">
        <v>1664</v>
      </c>
      <c r="AD222" s="639">
        <v>60407416010</v>
      </c>
      <c r="AE222" s="640">
        <v>0.3576388888888889</v>
      </c>
      <c r="AF222" s="640">
        <v>0.375</v>
      </c>
      <c r="AG222" s="640">
        <v>0.375</v>
      </c>
      <c r="AH222" s="640">
        <v>0.38194444444444442</v>
      </c>
      <c r="AI222" s="212" t="s">
        <v>533</v>
      </c>
      <c r="AJ222" s="635"/>
      <c r="AK222" s="635" t="s">
        <v>683</v>
      </c>
      <c r="AL222" s="719" t="s">
        <v>7</v>
      </c>
      <c r="AM222" s="635" t="s">
        <v>460</v>
      </c>
      <c r="AN222" s="635">
        <v>1</v>
      </c>
      <c r="AO222" s="212"/>
      <c r="AP222" s="212" t="s">
        <v>1665</v>
      </c>
      <c r="AQ222" s="212"/>
      <c r="AR222" s="212"/>
      <c r="AS222" s="212"/>
      <c r="AT222" s="223">
        <f t="shared" si="10"/>
        <v>1.7361111111111105E-2</v>
      </c>
      <c r="AU222" s="223">
        <f t="shared" si="11"/>
        <v>6.9444444444444198E-3</v>
      </c>
    </row>
    <row r="223" spans="1:47" ht="14.25">
      <c r="B223" s="29">
        <v>2026</v>
      </c>
      <c r="C223" s="29">
        <v>4</v>
      </c>
      <c r="D223" s="29">
        <v>7</v>
      </c>
      <c r="E223" s="227" t="s">
        <v>470</v>
      </c>
      <c r="F223" s="29"/>
      <c r="G223" s="31"/>
      <c r="H223" s="43" t="s">
        <v>441</v>
      </c>
      <c r="I223" s="327" t="s">
        <v>565</v>
      </c>
      <c r="J223" s="635" t="s">
        <v>442</v>
      </c>
      <c r="K223" s="212"/>
      <c r="L223" s="639"/>
      <c r="M223" s="170"/>
      <c r="N223" s="651"/>
      <c r="O223" s="212"/>
      <c r="P223" s="716">
        <v>31</v>
      </c>
      <c r="Q223" s="327" t="s">
        <v>566</v>
      </c>
      <c r="R223" s="636">
        <v>1120</v>
      </c>
      <c r="S223" s="636"/>
      <c r="T223" s="667" t="s">
        <v>1445</v>
      </c>
      <c r="U223" s="710">
        <v>350</v>
      </c>
      <c r="V223" s="636">
        <v>1120</v>
      </c>
      <c r="W223" s="636"/>
      <c r="X223" s="212">
        <v>1</v>
      </c>
      <c r="Y223" s="636"/>
      <c r="Z223" s="212">
        <v>1</v>
      </c>
      <c r="AA223" s="711">
        <v>350</v>
      </c>
      <c r="AB223" s="637">
        <v>12550</v>
      </c>
      <c r="AC223" s="638" t="s">
        <v>1644</v>
      </c>
      <c r="AD223" s="639">
        <v>60407416010</v>
      </c>
      <c r="AE223" s="640">
        <v>0.38194444444444442</v>
      </c>
      <c r="AF223" s="640">
        <v>0.38541666666666669</v>
      </c>
      <c r="AG223" s="640"/>
      <c r="AH223" s="640"/>
      <c r="AI223" s="212"/>
      <c r="AJ223" s="635"/>
      <c r="AK223" s="635" t="s">
        <v>683</v>
      </c>
      <c r="AL223" s="719" t="s">
        <v>7</v>
      </c>
      <c r="AM223" s="635" t="s">
        <v>460</v>
      </c>
      <c r="AN223" s="635">
        <v>1</v>
      </c>
      <c r="AO223" s="212"/>
      <c r="AP223" s="212"/>
      <c r="AQ223" s="212"/>
      <c r="AR223" s="212"/>
      <c r="AS223" s="212"/>
      <c r="AT223" s="223">
        <f>IF(IF(AE223&gt;AF223,1-AE223+AF223,AF223-AE223)=0,"",IF(AE223&gt;AF223,1-AE223+AF223,AF223-AE223))</f>
        <v>3.4722222222222654E-3</v>
      </c>
      <c r="AU223" s="223" t="str">
        <f>IF(IF(AG223&gt;AH223,1-AG223+AH223,AH223-AG223)=0,"",IF(AG223&gt;AH223,1-AG223+AH223,AH223-AG223))</f>
        <v/>
      </c>
    </row>
    <row r="224" spans="1:47" ht="14.25">
      <c r="B224" s="29">
        <v>2026</v>
      </c>
      <c r="C224" s="29">
        <v>4</v>
      </c>
      <c r="D224" s="29">
        <v>7</v>
      </c>
      <c r="E224" s="227" t="s">
        <v>470</v>
      </c>
      <c r="F224" s="29"/>
      <c r="G224" s="31"/>
      <c r="H224" s="32" t="s">
        <v>441</v>
      </c>
      <c r="I224" s="327"/>
      <c r="J224" s="635"/>
      <c r="K224" s="212"/>
      <c r="L224" s="639"/>
      <c r="M224" s="170"/>
      <c r="N224" s="651"/>
      <c r="O224" s="212"/>
      <c r="P224" s="212"/>
      <c r="Q224" s="327"/>
      <c r="R224" s="636"/>
      <c r="S224" s="636"/>
      <c r="T224" s="667"/>
      <c r="U224" s="636"/>
      <c r="V224" s="636"/>
      <c r="W224" s="636"/>
      <c r="X224" s="212"/>
      <c r="Y224" s="636"/>
      <c r="Z224" s="212"/>
      <c r="AA224" s="637"/>
      <c r="AB224" s="637"/>
      <c r="AC224" s="638"/>
      <c r="AD224" s="639"/>
      <c r="AE224" s="640"/>
      <c r="AF224" s="640"/>
      <c r="AG224" s="640">
        <v>0.38541666666666669</v>
      </c>
      <c r="AH224" s="640">
        <v>0.40625</v>
      </c>
      <c r="AI224" s="212" t="s">
        <v>533</v>
      </c>
      <c r="AJ224" s="635"/>
      <c r="AK224" s="635"/>
      <c r="AL224" s="641"/>
      <c r="AM224" s="635"/>
      <c r="AN224" s="635"/>
      <c r="AO224" s="212"/>
      <c r="AP224" s="212"/>
      <c r="AQ224" s="212"/>
      <c r="AR224" s="212"/>
      <c r="AS224" s="212"/>
      <c r="AT224" s="223" t="str">
        <f>IF(IF(AE224&gt;AF224,1-AE224+AF224,AF224-AE224)=0,"",IF(AE224&gt;AF224,1-AE224+AF224,AF224-AE224))</f>
        <v/>
      </c>
      <c r="AU224" s="223">
        <f>IF(IF(AG224&gt;AH224,1-AG224+AH224,AH224-AG224)=0,"",IF(AG224&gt;AH224,1-AG224+AH224,AH224-AG224))</f>
        <v>2.0833333333333315E-2</v>
      </c>
    </row>
    <row r="225" spans="1:47" ht="14.25">
      <c r="B225" s="29">
        <v>2026</v>
      </c>
      <c r="C225" s="29">
        <v>4</v>
      </c>
      <c r="D225" s="29">
        <v>7</v>
      </c>
      <c r="E225" s="227" t="s">
        <v>470</v>
      </c>
      <c r="F225" s="29"/>
      <c r="G225" s="31"/>
      <c r="H225" s="32" t="s">
        <v>441</v>
      </c>
      <c r="I225" s="327" t="s">
        <v>1446</v>
      </c>
      <c r="J225" s="635" t="s">
        <v>442</v>
      </c>
      <c r="K225" s="212"/>
      <c r="L225" s="639"/>
      <c r="M225" s="170"/>
      <c r="N225" s="651"/>
      <c r="O225" s="212"/>
      <c r="P225" s="212">
        <v>12</v>
      </c>
      <c r="Q225" s="327" t="s">
        <v>566</v>
      </c>
      <c r="R225" s="636">
        <v>1120</v>
      </c>
      <c r="S225" s="636"/>
      <c r="T225" s="667" t="s">
        <v>1445</v>
      </c>
      <c r="U225" s="636">
        <v>200</v>
      </c>
      <c r="V225" s="636">
        <v>1120</v>
      </c>
      <c r="W225" s="636"/>
      <c r="X225" s="212">
        <v>1</v>
      </c>
      <c r="Y225" s="636">
        <v>200</v>
      </c>
      <c r="Z225" s="212">
        <v>1</v>
      </c>
      <c r="AA225" s="637">
        <v>200</v>
      </c>
      <c r="AB225" s="637"/>
      <c r="AC225" s="638"/>
      <c r="AD225" s="639"/>
      <c r="AE225" s="640"/>
      <c r="AF225" s="640"/>
      <c r="AG225" s="640"/>
      <c r="AH225" s="640"/>
      <c r="AI225" s="212"/>
      <c r="AJ225" s="635"/>
      <c r="AK225" s="635"/>
      <c r="AL225" s="641"/>
      <c r="AM225" s="635"/>
      <c r="AN225" s="635"/>
      <c r="AO225" s="212"/>
      <c r="AP225" s="212"/>
      <c r="AQ225" s="212"/>
      <c r="AR225" s="212"/>
      <c r="AS225" s="212"/>
      <c r="AT225" s="223" t="str">
        <f t="shared" si="10"/>
        <v/>
      </c>
      <c r="AU225" s="223" t="str">
        <f t="shared" si="11"/>
        <v/>
      </c>
    </row>
    <row r="226" spans="1:47" ht="14.25">
      <c r="A226" s="167">
        <v>1</v>
      </c>
      <c r="B226" s="29">
        <v>2026</v>
      </c>
      <c r="C226" s="29">
        <v>4</v>
      </c>
      <c r="D226" s="29">
        <v>7</v>
      </c>
      <c r="E226" s="227" t="s">
        <v>470</v>
      </c>
      <c r="F226" s="29">
        <v>2</v>
      </c>
      <c r="G226" s="31" t="s">
        <v>459</v>
      </c>
      <c r="H226" s="43" t="s">
        <v>441</v>
      </c>
      <c r="I226" s="327" t="s">
        <v>1514</v>
      </c>
      <c r="J226" s="635" t="s">
        <v>442</v>
      </c>
      <c r="K226" s="212">
        <v>3888620</v>
      </c>
      <c r="L226" s="639">
        <v>4</v>
      </c>
      <c r="M226" s="170">
        <v>24</v>
      </c>
      <c r="N226" s="651" t="s">
        <v>567</v>
      </c>
      <c r="O226" s="212" t="s">
        <v>1539</v>
      </c>
      <c r="P226" s="212">
        <v>50</v>
      </c>
      <c r="Q226" s="327" t="s">
        <v>485</v>
      </c>
      <c r="R226" s="636">
        <v>1120</v>
      </c>
      <c r="S226" s="636">
        <v>1121</v>
      </c>
      <c r="T226" s="667">
        <v>4000</v>
      </c>
      <c r="U226" s="636">
        <v>4000</v>
      </c>
      <c r="V226" s="636">
        <v>1120</v>
      </c>
      <c r="W226" s="636">
        <v>1121</v>
      </c>
      <c r="X226" s="212">
        <v>1</v>
      </c>
      <c r="Y226" s="636">
        <v>4000</v>
      </c>
      <c r="Z226" s="212">
        <v>1</v>
      </c>
      <c r="AA226" s="637">
        <v>4000</v>
      </c>
      <c r="AB226" s="637">
        <v>4030</v>
      </c>
      <c r="AC226" s="638" t="s">
        <v>1666</v>
      </c>
      <c r="AD226" s="639"/>
      <c r="AE226" s="640">
        <v>0.40625</v>
      </c>
      <c r="AF226" s="640">
        <v>0.4236111111111111</v>
      </c>
      <c r="AG226" s="640">
        <v>0.4236111111111111</v>
      </c>
      <c r="AH226" s="640">
        <v>0.47222222222222221</v>
      </c>
      <c r="AI226" s="212" t="s">
        <v>533</v>
      </c>
      <c r="AJ226" s="635"/>
      <c r="AK226" s="635" t="s">
        <v>683</v>
      </c>
      <c r="AL226" s="719" t="s">
        <v>7</v>
      </c>
      <c r="AM226" s="635" t="s">
        <v>460</v>
      </c>
      <c r="AN226" s="635">
        <v>1</v>
      </c>
      <c r="AO226" s="212"/>
      <c r="AP226" s="212" t="s">
        <v>1665</v>
      </c>
      <c r="AQ226" s="212"/>
      <c r="AR226" s="212"/>
      <c r="AS226" s="212"/>
      <c r="AT226" s="223">
        <f t="shared" si="10"/>
        <v>1.7361111111111105E-2</v>
      </c>
      <c r="AU226" s="223">
        <f t="shared" si="11"/>
        <v>4.8611111111111105E-2</v>
      </c>
    </row>
    <row r="227" spans="1:47" ht="14.25">
      <c r="B227" s="29">
        <v>2026</v>
      </c>
      <c r="C227" s="29">
        <v>4</v>
      </c>
      <c r="D227" s="29">
        <v>7</v>
      </c>
      <c r="E227" s="227" t="s">
        <v>470</v>
      </c>
      <c r="F227" s="29">
        <v>2</v>
      </c>
      <c r="G227" s="31" t="s">
        <v>459</v>
      </c>
      <c r="H227" s="32" t="s">
        <v>441</v>
      </c>
      <c r="I227" s="327" t="s">
        <v>1514</v>
      </c>
      <c r="J227" s="635" t="s">
        <v>442</v>
      </c>
      <c r="K227" s="212">
        <v>3888620</v>
      </c>
      <c r="L227" s="639">
        <v>5</v>
      </c>
      <c r="M227" s="170">
        <v>24</v>
      </c>
      <c r="N227" s="651" t="s">
        <v>567</v>
      </c>
      <c r="O227" s="212" t="s">
        <v>1539</v>
      </c>
      <c r="P227" s="212">
        <v>50</v>
      </c>
      <c r="Q227" s="327" t="s">
        <v>485</v>
      </c>
      <c r="R227" s="636">
        <v>1120</v>
      </c>
      <c r="S227" s="636">
        <v>1121</v>
      </c>
      <c r="T227" s="667">
        <v>4000</v>
      </c>
      <c r="U227" s="636">
        <v>4000</v>
      </c>
      <c r="V227" s="636">
        <v>1120</v>
      </c>
      <c r="W227" s="636">
        <v>1121</v>
      </c>
      <c r="X227" s="212">
        <v>1</v>
      </c>
      <c r="Y227" s="636">
        <v>4000</v>
      </c>
      <c r="Z227" s="212">
        <v>1</v>
      </c>
      <c r="AA227" s="637">
        <v>4000</v>
      </c>
      <c r="AB227" s="637">
        <v>4040</v>
      </c>
      <c r="AC227" s="638" t="s">
        <v>1667</v>
      </c>
      <c r="AD227" s="639"/>
      <c r="AE227" s="640">
        <v>0.47222222222222221</v>
      </c>
      <c r="AF227" s="640">
        <v>0.49305555555555558</v>
      </c>
      <c r="AG227" s="640">
        <v>0.49305555555555558</v>
      </c>
      <c r="AH227" s="640">
        <v>0.5</v>
      </c>
      <c r="AI227" s="212" t="s">
        <v>533</v>
      </c>
      <c r="AJ227" s="635"/>
      <c r="AK227" s="635" t="s">
        <v>683</v>
      </c>
      <c r="AL227" s="719" t="s">
        <v>7</v>
      </c>
      <c r="AM227" s="635" t="s">
        <v>460</v>
      </c>
      <c r="AN227" s="635">
        <v>1</v>
      </c>
      <c r="AO227" s="212"/>
      <c r="AP227" s="212" t="s">
        <v>1665</v>
      </c>
      <c r="AQ227" s="212"/>
      <c r="AR227" s="212"/>
      <c r="AS227" s="212"/>
      <c r="AT227" s="223">
        <f t="shared" si="10"/>
        <v>2.083333333333337E-2</v>
      </c>
      <c r="AU227" s="223">
        <f t="shared" si="11"/>
        <v>6.9444444444444198E-3</v>
      </c>
    </row>
    <row r="228" spans="1:47" ht="14.25">
      <c r="B228" s="29">
        <v>2026</v>
      </c>
      <c r="C228" s="29">
        <v>4</v>
      </c>
      <c r="D228" s="29">
        <v>7</v>
      </c>
      <c r="E228" s="227" t="s">
        <v>470</v>
      </c>
      <c r="F228" s="29">
        <v>2</v>
      </c>
      <c r="G228" s="31" t="s">
        <v>459</v>
      </c>
      <c r="H228" s="32" t="s">
        <v>441</v>
      </c>
      <c r="I228" s="327" t="s">
        <v>1514</v>
      </c>
      <c r="J228" s="635" t="s">
        <v>442</v>
      </c>
      <c r="K228" s="212">
        <v>3888620</v>
      </c>
      <c r="L228" s="639">
        <v>6</v>
      </c>
      <c r="M228" s="170">
        <v>24</v>
      </c>
      <c r="N228" s="651" t="s">
        <v>567</v>
      </c>
      <c r="O228" s="212" t="s">
        <v>1539</v>
      </c>
      <c r="P228" s="212">
        <v>50</v>
      </c>
      <c r="Q228" s="327" t="s">
        <v>485</v>
      </c>
      <c r="R228" s="636">
        <v>1120</v>
      </c>
      <c r="S228" s="636">
        <v>1121</v>
      </c>
      <c r="T228" s="667">
        <v>4000</v>
      </c>
      <c r="U228" s="636">
        <v>4000</v>
      </c>
      <c r="V228" s="636">
        <v>1120</v>
      </c>
      <c r="W228" s="636">
        <v>1121</v>
      </c>
      <c r="X228" s="212">
        <v>1</v>
      </c>
      <c r="Y228" s="636">
        <v>4000</v>
      </c>
      <c r="Z228" s="212">
        <v>1</v>
      </c>
      <c r="AA228" s="637">
        <v>4000</v>
      </c>
      <c r="AB228" s="637">
        <v>4040</v>
      </c>
      <c r="AC228" s="638" t="s">
        <v>1668</v>
      </c>
      <c r="AD228" s="639">
        <v>60407416020</v>
      </c>
      <c r="AE228" s="640">
        <v>0.5</v>
      </c>
      <c r="AF228" s="640">
        <v>0.51736111111111116</v>
      </c>
      <c r="AG228" s="640">
        <v>0.51736111111111116</v>
      </c>
      <c r="AH228" s="640">
        <v>0.52430555555555558</v>
      </c>
      <c r="AI228" s="212" t="s">
        <v>533</v>
      </c>
      <c r="AJ228" s="635"/>
      <c r="AK228" s="635" t="s">
        <v>683</v>
      </c>
      <c r="AL228" s="719" t="s">
        <v>7</v>
      </c>
      <c r="AM228" s="635" t="s">
        <v>460</v>
      </c>
      <c r="AN228" s="635">
        <v>1</v>
      </c>
      <c r="AO228" s="212"/>
      <c r="AP228" s="212" t="s">
        <v>1665</v>
      </c>
      <c r="AQ228" s="212"/>
      <c r="AR228" s="212"/>
      <c r="AS228" s="212"/>
      <c r="AT228" s="223">
        <f t="shared" si="10"/>
        <v>1.736111111111116E-2</v>
      </c>
      <c r="AU228" s="223">
        <f t="shared" si="11"/>
        <v>6.9444444444444198E-3</v>
      </c>
    </row>
    <row r="229" spans="1:47" ht="14.25">
      <c r="B229" s="29">
        <v>2026</v>
      </c>
      <c r="C229" s="29">
        <v>4</v>
      </c>
      <c r="D229" s="29">
        <v>7</v>
      </c>
      <c r="E229" s="227" t="s">
        <v>470</v>
      </c>
      <c r="F229" s="29"/>
      <c r="G229" s="31"/>
      <c r="H229" s="43" t="s">
        <v>441</v>
      </c>
      <c r="I229" s="327" t="s">
        <v>565</v>
      </c>
      <c r="J229" s="635" t="s">
        <v>442</v>
      </c>
      <c r="K229" s="212"/>
      <c r="L229" s="639"/>
      <c r="M229" s="170"/>
      <c r="N229" s="651"/>
      <c r="O229" s="212"/>
      <c r="P229" s="716">
        <v>31</v>
      </c>
      <c r="Q229" s="327" t="s">
        <v>566</v>
      </c>
      <c r="R229" s="636">
        <v>1120</v>
      </c>
      <c r="S229" s="636"/>
      <c r="T229" s="667" t="s">
        <v>1445</v>
      </c>
      <c r="U229" s="710">
        <v>350</v>
      </c>
      <c r="V229" s="636">
        <v>1120</v>
      </c>
      <c r="W229" s="636"/>
      <c r="X229" s="212">
        <v>1</v>
      </c>
      <c r="Y229" s="636"/>
      <c r="Z229" s="212">
        <v>1</v>
      </c>
      <c r="AA229" s="711">
        <v>350</v>
      </c>
      <c r="AB229" s="637">
        <v>12550</v>
      </c>
      <c r="AC229" s="638" t="s">
        <v>1644</v>
      </c>
      <c r="AD229" s="639">
        <v>60407416020</v>
      </c>
      <c r="AE229" s="640">
        <v>0.52430555555555558</v>
      </c>
      <c r="AF229" s="640">
        <v>0.52777777777777779</v>
      </c>
      <c r="AG229" s="640"/>
      <c r="AH229" s="640"/>
      <c r="AI229" s="212"/>
      <c r="AJ229" s="635"/>
      <c r="AK229" s="635" t="s">
        <v>683</v>
      </c>
      <c r="AL229" s="719" t="s">
        <v>7</v>
      </c>
      <c r="AM229" s="635" t="s">
        <v>460</v>
      </c>
      <c r="AN229" s="635">
        <v>1</v>
      </c>
      <c r="AO229" s="212"/>
      <c r="AP229" s="212"/>
      <c r="AQ229" s="212"/>
      <c r="AR229" s="212"/>
      <c r="AS229" s="212"/>
      <c r="AT229" s="223">
        <f t="shared" si="10"/>
        <v>3.4722222222222099E-3</v>
      </c>
      <c r="AU229" s="223" t="str">
        <f t="shared" si="11"/>
        <v/>
      </c>
    </row>
    <row r="230" spans="1:47" ht="14.25">
      <c r="B230" s="29">
        <v>2026</v>
      </c>
      <c r="C230" s="29">
        <v>4</v>
      </c>
      <c r="D230" s="29">
        <v>7</v>
      </c>
      <c r="E230" s="227" t="s">
        <v>470</v>
      </c>
      <c r="F230" s="29"/>
      <c r="G230" s="31"/>
      <c r="H230" s="32" t="s">
        <v>441</v>
      </c>
      <c r="I230" s="327"/>
      <c r="J230" s="635"/>
      <c r="K230" s="212"/>
      <c r="L230" s="639"/>
      <c r="M230" s="170"/>
      <c r="N230" s="651"/>
      <c r="O230" s="212"/>
      <c r="P230" s="212"/>
      <c r="Q230" s="327"/>
      <c r="R230" s="636"/>
      <c r="S230" s="636"/>
      <c r="T230" s="667"/>
      <c r="U230" s="636"/>
      <c r="V230" s="636"/>
      <c r="W230" s="636"/>
      <c r="X230" s="212"/>
      <c r="Y230" s="636"/>
      <c r="Z230" s="212"/>
      <c r="AA230" s="637"/>
      <c r="AB230" s="637"/>
      <c r="AC230" s="638"/>
      <c r="AD230" s="639"/>
      <c r="AE230" s="640"/>
      <c r="AF230" s="640"/>
      <c r="AG230" s="640">
        <v>0.52777777777777779</v>
      </c>
      <c r="AH230" s="640">
        <v>0.54861111111111116</v>
      </c>
      <c r="AI230" s="212" t="s">
        <v>533</v>
      </c>
      <c r="AJ230" s="635"/>
      <c r="AK230" s="635"/>
      <c r="AL230" s="641"/>
      <c r="AM230" s="635"/>
      <c r="AN230" s="635"/>
      <c r="AO230" s="212"/>
      <c r="AP230" s="212"/>
      <c r="AQ230" s="212"/>
      <c r="AR230" s="212"/>
      <c r="AS230" s="212"/>
      <c r="AT230" s="223" t="str">
        <f t="shared" si="10"/>
        <v/>
      </c>
      <c r="AU230" s="223">
        <f t="shared" si="11"/>
        <v>2.083333333333337E-2</v>
      </c>
    </row>
    <row r="231" spans="1:47" ht="14.25">
      <c r="B231" s="29">
        <v>2026</v>
      </c>
      <c r="C231" s="29">
        <v>4</v>
      </c>
      <c r="D231" s="29">
        <v>7</v>
      </c>
      <c r="E231" s="227" t="s">
        <v>470</v>
      </c>
      <c r="F231" s="29"/>
      <c r="G231" s="31"/>
      <c r="H231" s="32" t="s">
        <v>441</v>
      </c>
      <c r="I231" s="327" t="s">
        <v>1446</v>
      </c>
      <c r="J231" s="635" t="s">
        <v>442</v>
      </c>
      <c r="K231" s="212"/>
      <c r="L231" s="639"/>
      <c r="M231" s="170"/>
      <c r="N231" s="651"/>
      <c r="O231" s="212"/>
      <c r="P231" s="212">
        <v>12</v>
      </c>
      <c r="Q231" s="327" t="s">
        <v>566</v>
      </c>
      <c r="R231" s="636">
        <v>1120</v>
      </c>
      <c r="S231" s="636"/>
      <c r="T231" s="667" t="s">
        <v>1445</v>
      </c>
      <c r="U231" s="636">
        <v>200</v>
      </c>
      <c r="V231" s="636">
        <v>1120</v>
      </c>
      <c r="W231" s="636"/>
      <c r="X231" s="212">
        <v>1</v>
      </c>
      <c r="Y231" s="636">
        <v>200</v>
      </c>
      <c r="Z231" s="212">
        <v>1</v>
      </c>
      <c r="AA231" s="637">
        <v>200</v>
      </c>
      <c r="AB231" s="637"/>
      <c r="AC231" s="638"/>
      <c r="AD231" s="639"/>
      <c r="AE231" s="640"/>
      <c r="AF231" s="640"/>
      <c r="AG231" s="640"/>
      <c r="AH231" s="640"/>
      <c r="AI231" s="212"/>
      <c r="AJ231" s="635"/>
      <c r="AK231" s="635"/>
      <c r="AL231" s="641"/>
      <c r="AM231" s="635"/>
      <c r="AN231" s="635"/>
      <c r="AO231" s="212"/>
      <c r="AP231" s="212"/>
      <c r="AQ231" s="212"/>
      <c r="AR231" s="212"/>
      <c r="AS231" s="212"/>
      <c r="AT231" s="223" t="str">
        <f t="shared" si="10"/>
        <v/>
      </c>
      <c r="AU231" s="223" t="str">
        <f t="shared" si="11"/>
        <v/>
      </c>
    </row>
    <row r="232" spans="1:47" ht="14.25">
      <c r="A232" s="167">
        <v>1</v>
      </c>
      <c r="B232" s="29">
        <v>2026</v>
      </c>
      <c r="C232" s="29">
        <v>4</v>
      </c>
      <c r="D232" s="29">
        <v>7</v>
      </c>
      <c r="E232" s="227" t="s">
        <v>470</v>
      </c>
      <c r="F232" s="29">
        <v>3</v>
      </c>
      <c r="G232" s="31" t="s">
        <v>459</v>
      </c>
      <c r="H232" s="43" t="s">
        <v>441</v>
      </c>
      <c r="I232" s="327" t="s">
        <v>1514</v>
      </c>
      <c r="J232" s="635" t="s">
        <v>442</v>
      </c>
      <c r="K232" s="212">
        <v>3888620</v>
      </c>
      <c r="L232" s="639">
        <v>7</v>
      </c>
      <c r="M232" s="170">
        <v>24</v>
      </c>
      <c r="N232" s="651" t="s">
        <v>567</v>
      </c>
      <c r="O232" s="212" t="s">
        <v>1539</v>
      </c>
      <c r="P232" s="212">
        <v>50</v>
      </c>
      <c r="Q232" s="327" t="s">
        <v>485</v>
      </c>
      <c r="R232" s="636">
        <v>1120</v>
      </c>
      <c r="S232" s="636">
        <v>1121</v>
      </c>
      <c r="T232" s="667">
        <v>4000</v>
      </c>
      <c r="U232" s="636">
        <v>4000</v>
      </c>
      <c r="V232" s="636">
        <v>1120</v>
      </c>
      <c r="W232" s="636">
        <v>1121</v>
      </c>
      <c r="X232" s="212">
        <v>1</v>
      </c>
      <c r="Y232" s="636">
        <v>4000</v>
      </c>
      <c r="Z232" s="212">
        <v>1</v>
      </c>
      <c r="AA232" s="637">
        <v>4000</v>
      </c>
      <c r="AB232" s="637">
        <v>4020</v>
      </c>
      <c r="AC232" s="638" t="s">
        <v>1669</v>
      </c>
      <c r="AD232" s="639"/>
      <c r="AE232" s="640">
        <v>0.54861111111111116</v>
      </c>
      <c r="AF232" s="640">
        <v>0.56944444444444442</v>
      </c>
      <c r="AG232" s="640">
        <v>0.56944444444444442</v>
      </c>
      <c r="AH232" s="640">
        <v>0.57638888888888884</v>
      </c>
      <c r="AI232" s="212" t="s">
        <v>533</v>
      </c>
      <c r="AJ232" s="635"/>
      <c r="AK232" s="635" t="s">
        <v>683</v>
      </c>
      <c r="AL232" s="719" t="s">
        <v>7</v>
      </c>
      <c r="AM232" s="635" t="s">
        <v>460</v>
      </c>
      <c r="AN232" s="635">
        <v>1</v>
      </c>
      <c r="AO232" s="212"/>
      <c r="AP232" s="212" t="s">
        <v>1665</v>
      </c>
      <c r="AQ232" s="212"/>
      <c r="AR232" s="212"/>
      <c r="AS232" s="212"/>
      <c r="AT232" s="223">
        <f t="shared" si="10"/>
        <v>2.0833333333333259E-2</v>
      </c>
      <c r="AU232" s="223">
        <f t="shared" si="11"/>
        <v>6.9444444444444198E-3</v>
      </c>
    </row>
    <row r="233" spans="1:47" ht="14.25">
      <c r="B233" s="29">
        <v>2026</v>
      </c>
      <c r="C233" s="29">
        <v>4</v>
      </c>
      <c r="D233" s="29">
        <v>7</v>
      </c>
      <c r="E233" s="227" t="s">
        <v>468</v>
      </c>
      <c r="F233" s="29">
        <v>3</v>
      </c>
      <c r="G233" s="31" t="s">
        <v>459</v>
      </c>
      <c r="H233" s="32" t="s">
        <v>441</v>
      </c>
      <c r="I233" s="327" t="s">
        <v>1514</v>
      </c>
      <c r="J233" s="635" t="s">
        <v>442</v>
      </c>
      <c r="K233" s="212">
        <v>3888620</v>
      </c>
      <c r="L233" s="639">
        <v>8</v>
      </c>
      <c r="M233" s="170">
        <v>24</v>
      </c>
      <c r="N233" s="651" t="s">
        <v>567</v>
      </c>
      <c r="O233" s="212" t="s">
        <v>1539</v>
      </c>
      <c r="P233" s="212">
        <v>50</v>
      </c>
      <c r="Q233" s="327" t="s">
        <v>485</v>
      </c>
      <c r="R233" s="636">
        <v>1120</v>
      </c>
      <c r="S233" s="636">
        <v>1121</v>
      </c>
      <c r="T233" s="667">
        <v>4000</v>
      </c>
      <c r="U233" s="636">
        <v>4000</v>
      </c>
      <c r="V233" s="636">
        <v>1120</v>
      </c>
      <c r="W233" s="636">
        <v>1121</v>
      </c>
      <c r="X233" s="212">
        <v>1</v>
      </c>
      <c r="Y233" s="636">
        <v>4000</v>
      </c>
      <c r="Z233" s="212">
        <v>1</v>
      </c>
      <c r="AA233" s="637">
        <v>4000</v>
      </c>
      <c r="AB233" s="637">
        <v>4040</v>
      </c>
      <c r="AC233" s="638" t="s">
        <v>1670</v>
      </c>
      <c r="AD233" s="639"/>
      <c r="AE233" s="640">
        <v>0.57638888888888884</v>
      </c>
      <c r="AF233" s="640">
        <v>0.59375</v>
      </c>
      <c r="AG233" s="640">
        <v>0.59375</v>
      </c>
      <c r="AH233" s="640">
        <v>0.60069444444444442</v>
      </c>
      <c r="AI233" s="212" t="s">
        <v>533</v>
      </c>
      <c r="AJ233" s="635"/>
      <c r="AK233" s="635" t="s">
        <v>683</v>
      </c>
      <c r="AL233" s="719" t="s">
        <v>7</v>
      </c>
      <c r="AM233" s="635" t="s">
        <v>460</v>
      </c>
      <c r="AN233" s="635">
        <v>1</v>
      </c>
      <c r="AO233" s="212"/>
      <c r="AP233" s="212" t="s">
        <v>1665</v>
      </c>
      <c r="AQ233" s="212"/>
      <c r="AR233" s="212"/>
      <c r="AS233" s="212"/>
      <c r="AT233" s="223">
        <f t="shared" ref="AT233:AT297" si="12">IF(IF(AE233&gt;AF233,1-AE233+AF233,AF233-AE233)=0,"",IF(AE233&gt;AF233,1-AE233+AF233,AF233-AE233))</f>
        <v>1.736111111111116E-2</v>
      </c>
      <c r="AU233" s="223">
        <f t="shared" ref="AU233:AU297" si="13">IF(IF(AG233&gt;AH233,1-AG233+AH233,AH233-AG233)=0,"",IF(AG233&gt;AH233,1-AG233+AH233,AH233-AG233))</f>
        <v>6.9444444444444198E-3</v>
      </c>
    </row>
    <row r="234" spans="1:47" ht="14.25">
      <c r="B234" s="29">
        <v>2026</v>
      </c>
      <c r="C234" s="29">
        <v>4</v>
      </c>
      <c r="D234" s="29">
        <v>7</v>
      </c>
      <c r="E234" s="227" t="s">
        <v>468</v>
      </c>
      <c r="F234" s="29">
        <v>3</v>
      </c>
      <c r="G234" s="31" t="s">
        <v>459</v>
      </c>
      <c r="H234" s="32" t="s">
        <v>441</v>
      </c>
      <c r="I234" s="327" t="s">
        <v>1514</v>
      </c>
      <c r="J234" s="635" t="s">
        <v>442</v>
      </c>
      <c r="K234" s="212">
        <v>3888620</v>
      </c>
      <c r="L234" s="639">
        <v>9</v>
      </c>
      <c r="M234" s="170">
        <v>24</v>
      </c>
      <c r="N234" s="651" t="s">
        <v>567</v>
      </c>
      <c r="O234" s="212" t="s">
        <v>1539</v>
      </c>
      <c r="P234" s="212">
        <v>50</v>
      </c>
      <c r="Q234" s="327" t="s">
        <v>485</v>
      </c>
      <c r="R234" s="636">
        <v>1120</v>
      </c>
      <c r="S234" s="636">
        <v>1121</v>
      </c>
      <c r="T234" s="667">
        <v>4000</v>
      </c>
      <c r="U234" s="636">
        <v>4000</v>
      </c>
      <c r="V234" s="636">
        <v>1120</v>
      </c>
      <c r="W234" s="636">
        <v>1121</v>
      </c>
      <c r="X234" s="212">
        <v>1</v>
      </c>
      <c r="Y234" s="636">
        <v>4000</v>
      </c>
      <c r="Z234" s="212">
        <v>1</v>
      </c>
      <c r="AA234" s="637">
        <v>4000</v>
      </c>
      <c r="AB234" s="637">
        <v>4050</v>
      </c>
      <c r="AC234" s="638" t="s">
        <v>1671</v>
      </c>
      <c r="AD234" s="639">
        <v>60407416030</v>
      </c>
      <c r="AE234" s="640">
        <v>0.60069444444444442</v>
      </c>
      <c r="AF234" s="640">
        <v>0.62152777777777779</v>
      </c>
      <c r="AG234" s="640">
        <v>0.62152777777777779</v>
      </c>
      <c r="AH234" s="640">
        <v>0.62847222222222221</v>
      </c>
      <c r="AI234" s="212" t="s">
        <v>533</v>
      </c>
      <c r="AJ234" s="635"/>
      <c r="AK234" s="635" t="s">
        <v>683</v>
      </c>
      <c r="AL234" s="719" t="s">
        <v>7</v>
      </c>
      <c r="AM234" s="635" t="s">
        <v>460</v>
      </c>
      <c r="AN234" s="635">
        <v>1</v>
      </c>
      <c r="AO234" s="212"/>
      <c r="AP234" s="212" t="s">
        <v>1665</v>
      </c>
      <c r="AQ234" s="212"/>
      <c r="AR234" s="212"/>
      <c r="AS234" s="212"/>
      <c r="AT234" s="223">
        <f t="shared" si="12"/>
        <v>2.083333333333337E-2</v>
      </c>
      <c r="AU234" s="223">
        <f t="shared" si="13"/>
        <v>6.9444444444444198E-3</v>
      </c>
    </row>
    <row r="235" spans="1:47" ht="14.25">
      <c r="B235" s="29">
        <v>2026</v>
      </c>
      <c r="C235" s="29">
        <v>4</v>
      </c>
      <c r="D235" s="29">
        <v>7</v>
      </c>
      <c r="E235" s="227" t="s">
        <v>468</v>
      </c>
      <c r="F235" s="29"/>
      <c r="G235" s="31"/>
      <c r="H235" s="43" t="s">
        <v>441</v>
      </c>
      <c r="I235" s="327" t="s">
        <v>565</v>
      </c>
      <c r="J235" s="635" t="s">
        <v>442</v>
      </c>
      <c r="K235" s="212"/>
      <c r="L235" s="639"/>
      <c r="M235" s="170"/>
      <c r="N235" s="651"/>
      <c r="O235" s="212"/>
      <c r="P235" s="716">
        <v>31</v>
      </c>
      <c r="Q235" s="327" t="s">
        <v>566</v>
      </c>
      <c r="R235" s="636">
        <v>1120</v>
      </c>
      <c r="S235" s="636"/>
      <c r="T235" s="667" t="s">
        <v>1445</v>
      </c>
      <c r="U235" s="710">
        <v>350</v>
      </c>
      <c r="V235" s="636">
        <v>1120</v>
      </c>
      <c r="W235" s="636"/>
      <c r="X235" s="212">
        <v>1</v>
      </c>
      <c r="Y235" s="636"/>
      <c r="Z235" s="212">
        <v>1</v>
      </c>
      <c r="AA235" s="711">
        <v>350</v>
      </c>
      <c r="AB235" s="637">
        <v>12550</v>
      </c>
      <c r="AC235" s="638" t="s">
        <v>1644</v>
      </c>
      <c r="AD235" s="639">
        <v>60407416030</v>
      </c>
      <c r="AE235" s="640">
        <v>0.62847222222222221</v>
      </c>
      <c r="AF235" s="640">
        <v>0.63194444444444442</v>
      </c>
      <c r="AG235" s="640"/>
      <c r="AH235" s="640"/>
      <c r="AI235" s="212"/>
      <c r="AJ235" s="635"/>
      <c r="AK235" s="635" t="s">
        <v>683</v>
      </c>
      <c r="AL235" s="719" t="s">
        <v>7</v>
      </c>
      <c r="AM235" s="635" t="s">
        <v>460</v>
      </c>
      <c r="AN235" s="635">
        <v>1</v>
      </c>
      <c r="AO235" s="212"/>
      <c r="AP235" s="212"/>
      <c r="AQ235" s="212"/>
      <c r="AR235" s="212"/>
      <c r="AS235" s="212"/>
      <c r="AT235" s="223">
        <f t="shared" si="12"/>
        <v>3.4722222222222099E-3</v>
      </c>
      <c r="AU235" s="223" t="str">
        <f t="shared" si="13"/>
        <v/>
      </c>
    </row>
    <row r="236" spans="1:47" ht="14.25">
      <c r="B236" s="29">
        <v>2026</v>
      </c>
      <c r="C236" s="29">
        <v>4</v>
      </c>
      <c r="D236" s="29">
        <v>7</v>
      </c>
      <c r="E236" s="227" t="s">
        <v>468</v>
      </c>
      <c r="F236" s="29"/>
      <c r="G236" s="31"/>
      <c r="H236" s="32" t="s">
        <v>441</v>
      </c>
      <c r="I236" s="327"/>
      <c r="J236" s="635"/>
      <c r="K236" s="212"/>
      <c r="L236" s="639"/>
      <c r="M236" s="170"/>
      <c r="N236" s="651"/>
      <c r="O236" s="212"/>
      <c r="P236" s="212"/>
      <c r="Q236" s="327"/>
      <c r="R236" s="636"/>
      <c r="S236" s="636"/>
      <c r="T236" s="667"/>
      <c r="U236" s="636"/>
      <c r="V236" s="636"/>
      <c r="W236" s="636"/>
      <c r="X236" s="212"/>
      <c r="Y236" s="636"/>
      <c r="Z236" s="212"/>
      <c r="AA236" s="637"/>
      <c r="AB236" s="637"/>
      <c r="AC236" s="638"/>
      <c r="AD236" s="639"/>
      <c r="AE236" s="640"/>
      <c r="AF236" s="640"/>
      <c r="AG236" s="640">
        <v>0.63194444444444442</v>
      </c>
      <c r="AH236" s="640">
        <v>0.65277777777777779</v>
      </c>
      <c r="AI236" s="212" t="s">
        <v>533</v>
      </c>
      <c r="AJ236" s="635"/>
      <c r="AK236" s="635"/>
      <c r="AL236" s="641"/>
      <c r="AM236" s="635"/>
      <c r="AN236" s="635"/>
      <c r="AO236" s="212"/>
      <c r="AP236" s="212"/>
      <c r="AQ236" s="212"/>
      <c r="AR236" s="212"/>
      <c r="AS236" s="212"/>
      <c r="AT236" s="223" t="str">
        <f t="shared" si="12"/>
        <v/>
      </c>
      <c r="AU236" s="223">
        <f t="shared" si="13"/>
        <v>2.083333333333337E-2</v>
      </c>
    </row>
    <row r="237" spans="1:47" ht="14.25">
      <c r="B237" s="29">
        <v>2026</v>
      </c>
      <c r="C237" s="29">
        <v>4</v>
      </c>
      <c r="D237" s="29">
        <v>7</v>
      </c>
      <c r="E237" s="227" t="s">
        <v>468</v>
      </c>
      <c r="F237" s="29"/>
      <c r="G237" s="31"/>
      <c r="H237" s="32" t="s">
        <v>441</v>
      </c>
      <c r="I237" s="327" t="s">
        <v>1446</v>
      </c>
      <c r="J237" s="635" t="s">
        <v>442</v>
      </c>
      <c r="K237" s="212"/>
      <c r="L237" s="639"/>
      <c r="M237" s="170"/>
      <c r="N237" s="651"/>
      <c r="O237" s="212"/>
      <c r="P237" s="212">
        <v>12</v>
      </c>
      <c r="Q237" s="327" t="s">
        <v>566</v>
      </c>
      <c r="R237" s="636">
        <v>1120</v>
      </c>
      <c r="S237" s="636"/>
      <c r="T237" s="667" t="s">
        <v>1445</v>
      </c>
      <c r="U237" s="636">
        <v>200</v>
      </c>
      <c r="V237" s="636">
        <v>1120</v>
      </c>
      <c r="W237" s="636"/>
      <c r="X237" s="212">
        <v>1</v>
      </c>
      <c r="Y237" s="636">
        <v>200</v>
      </c>
      <c r="Z237" s="212">
        <v>1</v>
      </c>
      <c r="AA237" s="637">
        <v>200</v>
      </c>
      <c r="AB237" s="637"/>
      <c r="AC237" s="638"/>
      <c r="AD237" s="639"/>
      <c r="AE237" s="640"/>
      <c r="AF237" s="640"/>
      <c r="AG237" s="640"/>
      <c r="AH237" s="640"/>
      <c r="AI237" s="212"/>
      <c r="AJ237" s="635"/>
      <c r="AK237" s="635"/>
      <c r="AL237" s="641"/>
      <c r="AM237" s="635"/>
      <c r="AN237" s="635"/>
      <c r="AO237" s="212"/>
      <c r="AP237" s="212"/>
      <c r="AQ237" s="212"/>
      <c r="AR237" s="212"/>
      <c r="AS237" s="212"/>
      <c r="AT237" s="223" t="str">
        <f t="shared" si="12"/>
        <v/>
      </c>
      <c r="AU237" s="223" t="str">
        <f t="shared" si="13"/>
        <v/>
      </c>
    </row>
    <row r="238" spans="1:47" ht="14.25">
      <c r="A238" s="167">
        <v>1</v>
      </c>
      <c r="B238" s="29">
        <v>2026</v>
      </c>
      <c r="C238" s="29">
        <v>4</v>
      </c>
      <c r="D238" s="29">
        <v>7</v>
      </c>
      <c r="E238" s="227" t="s">
        <v>468</v>
      </c>
      <c r="F238" s="29">
        <v>4</v>
      </c>
      <c r="G238" s="31" t="s">
        <v>459</v>
      </c>
      <c r="H238" s="43" t="s">
        <v>441</v>
      </c>
      <c r="I238" s="327" t="s">
        <v>1514</v>
      </c>
      <c r="J238" s="635" t="s">
        <v>442</v>
      </c>
      <c r="K238" s="212">
        <v>3888620</v>
      </c>
      <c r="L238" s="639">
        <v>10</v>
      </c>
      <c r="M238" s="170">
        <v>24</v>
      </c>
      <c r="N238" s="651" t="s">
        <v>567</v>
      </c>
      <c r="O238" s="212" t="s">
        <v>1539</v>
      </c>
      <c r="P238" s="212">
        <v>50</v>
      </c>
      <c r="Q238" s="327" t="s">
        <v>485</v>
      </c>
      <c r="R238" s="636">
        <v>1120</v>
      </c>
      <c r="S238" s="636">
        <v>1121</v>
      </c>
      <c r="T238" s="667">
        <v>4000</v>
      </c>
      <c r="U238" s="636">
        <v>4000</v>
      </c>
      <c r="V238" s="636">
        <v>1120</v>
      </c>
      <c r="W238" s="636">
        <v>1121</v>
      </c>
      <c r="X238" s="212">
        <v>1</v>
      </c>
      <c r="Y238" s="636">
        <v>4000</v>
      </c>
      <c r="Z238" s="212">
        <v>1</v>
      </c>
      <c r="AA238" s="637">
        <v>4000</v>
      </c>
      <c r="AB238" s="637">
        <v>4020</v>
      </c>
      <c r="AC238" s="638" t="s">
        <v>1672</v>
      </c>
      <c r="AD238" s="639"/>
      <c r="AE238" s="640">
        <v>0.65277777777777779</v>
      </c>
      <c r="AF238" s="640">
        <v>0.67013888888888884</v>
      </c>
      <c r="AG238" s="640">
        <v>0.67013888888888884</v>
      </c>
      <c r="AH238" s="640">
        <v>0.67708333333333337</v>
      </c>
      <c r="AI238" s="212" t="s">
        <v>533</v>
      </c>
      <c r="AJ238" s="635"/>
      <c r="AK238" s="635" t="s">
        <v>683</v>
      </c>
      <c r="AL238" s="719" t="s">
        <v>7</v>
      </c>
      <c r="AM238" s="635" t="s">
        <v>460</v>
      </c>
      <c r="AN238" s="635">
        <v>1</v>
      </c>
      <c r="AO238" s="212"/>
      <c r="AP238" s="212" t="s">
        <v>1665</v>
      </c>
      <c r="AQ238" s="212"/>
      <c r="AR238" s="212"/>
      <c r="AS238" s="212"/>
      <c r="AT238" s="223">
        <f t="shared" si="12"/>
        <v>1.7361111111111049E-2</v>
      </c>
      <c r="AU238" s="223">
        <f t="shared" si="13"/>
        <v>6.9444444444445308E-3</v>
      </c>
    </row>
    <row r="239" spans="1:47" ht="14.25">
      <c r="B239" s="29">
        <v>2026</v>
      </c>
      <c r="C239" s="29">
        <v>4</v>
      </c>
      <c r="D239" s="29">
        <v>7</v>
      </c>
      <c r="E239" s="227" t="s">
        <v>468</v>
      </c>
      <c r="F239" s="29">
        <v>4</v>
      </c>
      <c r="G239" s="31" t="s">
        <v>459</v>
      </c>
      <c r="H239" s="32" t="s">
        <v>441</v>
      </c>
      <c r="I239" s="327" t="s">
        <v>1514</v>
      </c>
      <c r="J239" s="635" t="s">
        <v>442</v>
      </c>
      <c r="K239" s="212">
        <v>3888620</v>
      </c>
      <c r="L239" s="639">
        <v>11</v>
      </c>
      <c r="M239" s="170">
        <v>24</v>
      </c>
      <c r="N239" s="651" t="s">
        <v>567</v>
      </c>
      <c r="O239" s="212" t="s">
        <v>1539</v>
      </c>
      <c r="P239" s="212">
        <v>50</v>
      </c>
      <c r="Q239" s="327" t="s">
        <v>485</v>
      </c>
      <c r="R239" s="636">
        <v>1120</v>
      </c>
      <c r="S239" s="636">
        <v>1121</v>
      </c>
      <c r="T239" s="667">
        <v>4000</v>
      </c>
      <c r="U239" s="636">
        <v>4000</v>
      </c>
      <c r="V239" s="636">
        <v>1120</v>
      </c>
      <c r="W239" s="636">
        <v>1121</v>
      </c>
      <c r="X239" s="212">
        <v>1</v>
      </c>
      <c r="Y239" s="636">
        <v>4000</v>
      </c>
      <c r="Z239" s="212">
        <v>1</v>
      </c>
      <c r="AA239" s="637">
        <v>4000</v>
      </c>
      <c r="AB239" s="637">
        <v>4050</v>
      </c>
      <c r="AC239" s="638" t="s">
        <v>1673</v>
      </c>
      <c r="AD239" s="639"/>
      <c r="AE239" s="640">
        <v>0.67708333333333337</v>
      </c>
      <c r="AF239" s="640">
        <v>0.69791666666666663</v>
      </c>
      <c r="AG239" s="640">
        <v>0.69791666666666663</v>
      </c>
      <c r="AH239" s="640">
        <v>0.70486111111111116</v>
      </c>
      <c r="AI239" s="212" t="s">
        <v>533</v>
      </c>
      <c r="AJ239" s="635"/>
      <c r="AK239" s="635" t="s">
        <v>683</v>
      </c>
      <c r="AL239" s="719" t="s">
        <v>7</v>
      </c>
      <c r="AM239" s="635" t="s">
        <v>460</v>
      </c>
      <c r="AN239" s="635">
        <v>1</v>
      </c>
      <c r="AO239" s="212"/>
      <c r="AP239" s="212" t="s">
        <v>1665</v>
      </c>
      <c r="AQ239" s="212"/>
      <c r="AR239" s="212"/>
      <c r="AS239" s="212"/>
      <c r="AT239" s="223">
        <f t="shared" si="12"/>
        <v>2.0833333333333259E-2</v>
      </c>
      <c r="AU239" s="223">
        <f t="shared" si="13"/>
        <v>6.9444444444445308E-3</v>
      </c>
    </row>
    <row r="240" spans="1:47" ht="14.25">
      <c r="B240" s="29">
        <v>2026</v>
      </c>
      <c r="C240" s="29">
        <v>4</v>
      </c>
      <c r="D240" s="29">
        <v>7</v>
      </c>
      <c r="E240" s="227" t="s">
        <v>468</v>
      </c>
      <c r="F240" s="29">
        <v>4</v>
      </c>
      <c r="G240" s="31" t="s">
        <v>459</v>
      </c>
      <c r="H240" s="32" t="s">
        <v>441</v>
      </c>
      <c r="I240" s="327" t="s">
        <v>1514</v>
      </c>
      <c r="J240" s="635" t="s">
        <v>442</v>
      </c>
      <c r="K240" s="212">
        <v>3888620</v>
      </c>
      <c r="L240" s="639">
        <v>12</v>
      </c>
      <c r="M240" s="170">
        <v>24</v>
      </c>
      <c r="N240" s="651" t="s">
        <v>567</v>
      </c>
      <c r="O240" s="212" t="s">
        <v>1539</v>
      </c>
      <c r="P240" s="212">
        <v>50</v>
      </c>
      <c r="Q240" s="327" t="s">
        <v>485</v>
      </c>
      <c r="R240" s="636">
        <v>1120</v>
      </c>
      <c r="S240" s="636">
        <v>1120</v>
      </c>
      <c r="T240" s="667">
        <v>4000</v>
      </c>
      <c r="U240" s="636">
        <v>4000</v>
      </c>
      <c r="V240" s="636">
        <v>1120</v>
      </c>
      <c r="W240" s="636">
        <v>1120</v>
      </c>
      <c r="X240" s="212">
        <v>1</v>
      </c>
      <c r="Y240" s="636">
        <v>4000</v>
      </c>
      <c r="Z240" s="212">
        <v>1</v>
      </c>
      <c r="AA240" s="637">
        <v>4000</v>
      </c>
      <c r="AB240" s="637">
        <v>4040</v>
      </c>
      <c r="AC240" s="638" t="s">
        <v>1674</v>
      </c>
      <c r="AD240" s="639">
        <v>60407416040</v>
      </c>
      <c r="AE240" s="640">
        <v>0.70486111111111116</v>
      </c>
      <c r="AF240" s="640">
        <v>0.72222222222222221</v>
      </c>
      <c r="AG240" s="640">
        <v>0.72222222222222221</v>
      </c>
      <c r="AH240" s="640">
        <v>0.77083333333333337</v>
      </c>
      <c r="AI240" s="212" t="s">
        <v>533</v>
      </c>
      <c r="AJ240" s="635"/>
      <c r="AK240" s="635" t="s">
        <v>683</v>
      </c>
      <c r="AL240" s="719" t="s">
        <v>7</v>
      </c>
      <c r="AM240" s="635" t="s">
        <v>460</v>
      </c>
      <c r="AN240" s="635">
        <v>1</v>
      </c>
      <c r="AO240" s="212"/>
      <c r="AP240" s="212" t="s">
        <v>1665</v>
      </c>
      <c r="AQ240" s="212"/>
      <c r="AR240" s="212"/>
      <c r="AS240" s="212"/>
      <c r="AT240" s="223">
        <f t="shared" si="12"/>
        <v>1.7361111111111049E-2</v>
      </c>
      <c r="AU240" s="223">
        <f t="shared" si="13"/>
        <v>4.861111111111116E-2</v>
      </c>
    </row>
    <row r="241" spans="1:47" ht="14.25">
      <c r="B241" s="29">
        <v>2026</v>
      </c>
      <c r="C241" s="29">
        <v>4</v>
      </c>
      <c r="D241" s="29">
        <v>7</v>
      </c>
      <c r="E241" s="227" t="s">
        <v>468</v>
      </c>
      <c r="F241" s="29"/>
      <c r="G241" s="31"/>
      <c r="H241" s="43" t="s">
        <v>441</v>
      </c>
      <c r="I241" s="327" t="s">
        <v>565</v>
      </c>
      <c r="J241" s="635" t="s">
        <v>442</v>
      </c>
      <c r="K241" s="212"/>
      <c r="L241" s="639"/>
      <c r="M241" s="170"/>
      <c r="N241" s="651"/>
      <c r="O241" s="212"/>
      <c r="P241" s="716">
        <v>31</v>
      </c>
      <c r="Q241" s="327" t="s">
        <v>566</v>
      </c>
      <c r="R241" s="636">
        <v>1120</v>
      </c>
      <c r="S241" s="636"/>
      <c r="T241" s="667" t="s">
        <v>1445</v>
      </c>
      <c r="U241" s="710">
        <v>350</v>
      </c>
      <c r="V241" s="636">
        <v>1120</v>
      </c>
      <c r="W241" s="636"/>
      <c r="X241" s="212">
        <v>1</v>
      </c>
      <c r="Y241" s="636"/>
      <c r="Z241" s="212">
        <v>1</v>
      </c>
      <c r="AA241" s="711">
        <v>350</v>
      </c>
      <c r="AB241" s="637">
        <v>12550</v>
      </c>
      <c r="AC241" s="638" t="s">
        <v>1644</v>
      </c>
      <c r="AD241" s="639">
        <v>60407416040</v>
      </c>
      <c r="AE241" s="640">
        <v>0.77083333333333337</v>
      </c>
      <c r="AF241" s="640">
        <v>0.77430555555555558</v>
      </c>
      <c r="AG241" s="640"/>
      <c r="AH241" s="640"/>
      <c r="AI241" s="212"/>
      <c r="AJ241" s="635"/>
      <c r="AK241" s="635" t="s">
        <v>683</v>
      </c>
      <c r="AL241" s="719" t="s">
        <v>7</v>
      </c>
      <c r="AM241" s="635" t="s">
        <v>460</v>
      </c>
      <c r="AN241" s="635">
        <v>1</v>
      </c>
      <c r="AO241" s="212"/>
      <c r="AP241" s="212"/>
      <c r="AQ241" s="212"/>
      <c r="AR241" s="212"/>
      <c r="AS241" s="212"/>
      <c r="AT241" s="223">
        <f t="shared" si="12"/>
        <v>3.4722222222222099E-3</v>
      </c>
      <c r="AU241" s="223" t="str">
        <f t="shared" si="13"/>
        <v/>
      </c>
    </row>
    <row r="242" spans="1:47" ht="14.25">
      <c r="B242" s="29">
        <v>2026</v>
      </c>
      <c r="C242" s="29">
        <v>4</v>
      </c>
      <c r="D242" s="29">
        <v>7</v>
      </c>
      <c r="E242" s="227" t="s">
        <v>468</v>
      </c>
      <c r="F242" s="29"/>
      <c r="G242" s="31"/>
      <c r="H242" s="32" t="s">
        <v>441</v>
      </c>
      <c r="I242" s="327"/>
      <c r="J242" s="635"/>
      <c r="K242" s="212"/>
      <c r="L242" s="639"/>
      <c r="M242" s="170"/>
      <c r="N242" s="651"/>
      <c r="O242" s="212"/>
      <c r="P242" s="212"/>
      <c r="Q242" s="327"/>
      <c r="R242" s="636"/>
      <c r="S242" s="636"/>
      <c r="T242" s="667"/>
      <c r="U242" s="636"/>
      <c r="V242" s="636"/>
      <c r="W242" s="636"/>
      <c r="X242" s="212"/>
      <c r="Y242" s="636"/>
      <c r="Z242" s="212"/>
      <c r="AA242" s="637"/>
      <c r="AB242" s="637"/>
      <c r="AC242" s="638"/>
      <c r="AD242" s="639"/>
      <c r="AE242" s="640"/>
      <c r="AF242" s="640"/>
      <c r="AG242" s="640">
        <v>0.77430555555555558</v>
      </c>
      <c r="AH242" s="640">
        <v>0.79513888888888884</v>
      </c>
      <c r="AI242" s="212" t="s">
        <v>533</v>
      </c>
      <c r="AJ242" s="635"/>
      <c r="AK242" s="635"/>
      <c r="AL242" s="641"/>
      <c r="AM242" s="635"/>
      <c r="AN242" s="635"/>
      <c r="AO242" s="212"/>
      <c r="AP242" s="212"/>
      <c r="AQ242" s="212"/>
      <c r="AR242" s="212"/>
      <c r="AS242" s="212"/>
      <c r="AT242" s="223" t="str">
        <f t="shared" si="12"/>
        <v/>
      </c>
      <c r="AU242" s="223">
        <f t="shared" si="13"/>
        <v>2.0833333333333259E-2</v>
      </c>
    </row>
    <row r="243" spans="1:47" ht="14.25">
      <c r="B243" s="29">
        <v>2026</v>
      </c>
      <c r="C243" s="29">
        <v>4</v>
      </c>
      <c r="D243" s="29">
        <v>7</v>
      </c>
      <c r="E243" s="227" t="s">
        <v>468</v>
      </c>
      <c r="F243" s="29"/>
      <c r="G243" s="31"/>
      <c r="H243" s="32" t="s">
        <v>441</v>
      </c>
      <c r="I243" s="327" t="s">
        <v>1446</v>
      </c>
      <c r="J243" s="635" t="s">
        <v>442</v>
      </c>
      <c r="K243" s="212"/>
      <c r="L243" s="639"/>
      <c r="M243" s="170"/>
      <c r="N243" s="651"/>
      <c r="O243" s="212"/>
      <c r="P243" s="212">
        <v>12</v>
      </c>
      <c r="Q243" s="327" t="s">
        <v>566</v>
      </c>
      <c r="R243" s="636">
        <v>1120</v>
      </c>
      <c r="S243" s="636"/>
      <c r="T243" s="667" t="s">
        <v>1445</v>
      </c>
      <c r="U243" s="636">
        <v>200</v>
      </c>
      <c r="V243" s="636">
        <v>1120</v>
      </c>
      <c r="W243" s="636"/>
      <c r="X243" s="212">
        <v>1</v>
      </c>
      <c r="Y243" s="636">
        <v>200</v>
      </c>
      <c r="Z243" s="212">
        <v>1</v>
      </c>
      <c r="AA243" s="637">
        <v>200</v>
      </c>
      <c r="AB243" s="637"/>
      <c r="AC243" s="638"/>
      <c r="AD243" s="639"/>
      <c r="AE243" s="640"/>
      <c r="AF243" s="640"/>
      <c r="AG243" s="640"/>
      <c r="AH243" s="640"/>
      <c r="AI243" s="212"/>
      <c r="AJ243" s="635"/>
      <c r="AK243" s="635"/>
      <c r="AL243" s="641"/>
      <c r="AM243" s="635"/>
      <c r="AN243" s="635"/>
      <c r="AO243" s="212"/>
      <c r="AP243" s="212"/>
      <c r="AQ243" s="212"/>
      <c r="AR243" s="212"/>
      <c r="AS243" s="212"/>
      <c r="AT243" s="223" t="str">
        <f t="shared" si="12"/>
        <v/>
      </c>
      <c r="AU243" s="223" t="str">
        <f t="shared" si="13"/>
        <v/>
      </c>
    </row>
    <row r="244" spans="1:47" ht="14.25">
      <c r="A244" s="167">
        <v>1</v>
      </c>
      <c r="B244" s="29">
        <v>2026</v>
      </c>
      <c r="C244" s="29">
        <v>4</v>
      </c>
      <c r="D244" s="29">
        <v>7</v>
      </c>
      <c r="E244" s="227" t="s">
        <v>468</v>
      </c>
      <c r="F244" s="29">
        <v>5</v>
      </c>
      <c r="G244" s="31" t="s">
        <v>459</v>
      </c>
      <c r="H244" s="43" t="s">
        <v>441</v>
      </c>
      <c r="I244" s="327" t="s">
        <v>1514</v>
      </c>
      <c r="J244" s="635" t="s">
        <v>442</v>
      </c>
      <c r="K244" s="212">
        <v>3888620</v>
      </c>
      <c r="L244" s="639">
        <v>13</v>
      </c>
      <c r="M244" s="170">
        <v>24</v>
      </c>
      <c r="N244" s="651" t="s">
        <v>567</v>
      </c>
      <c r="O244" s="212" t="s">
        <v>1539</v>
      </c>
      <c r="P244" s="212">
        <v>50</v>
      </c>
      <c r="Q244" s="327" t="s">
        <v>485</v>
      </c>
      <c r="R244" s="636">
        <v>1120</v>
      </c>
      <c r="S244" s="636">
        <v>1121</v>
      </c>
      <c r="T244" s="667">
        <v>4000</v>
      </c>
      <c r="U244" s="636">
        <v>4000</v>
      </c>
      <c r="V244" s="636">
        <v>1120</v>
      </c>
      <c r="W244" s="636">
        <v>1121</v>
      </c>
      <c r="X244" s="212">
        <v>1</v>
      </c>
      <c r="Y244" s="636">
        <v>4000</v>
      </c>
      <c r="Z244" s="212">
        <v>1</v>
      </c>
      <c r="AA244" s="637">
        <v>4000</v>
      </c>
      <c r="AB244" s="637">
        <v>4030</v>
      </c>
      <c r="AC244" s="638" t="s">
        <v>1675</v>
      </c>
      <c r="AD244" s="639"/>
      <c r="AE244" s="640">
        <v>0.79513888888888884</v>
      </c>
      <c r="AF244" s="640">
        <v>0.8125</v>
      </c>
      <c r="AG244" s="640">
        <v>0.8125</v>
      </c>
      <c r="AH244" s="640">
        <v>0.81944444444444442</v>
      </c>
      <c r="AI244" s="212" t="s">
        <v>533</v>
      </c>
      <c r="AJ244" s="635"/>
      <c r="AK244" s="635" t="s">
        <v>683</v>
      </c>
      <c r="AL244" s="719" t="s">
        <v>7</v>
      </c>
      <c r="AM244" s="635" t="s">
        <v>460</v>
      </c>
      <c r="AN244" s="635">
        <v>1</v>
      </c>
      <c r="AO244" s="212"/>
      <c r="AP244" s="212" t="s">
        <v>1665</v>
      </c>
      <c r="AQ244" s="212"/>
      <c r="AR244" s="212"/>
      <c r="AS244" s="212"/>
      <c r="AT244" s="223">
        <f t="shared" si="12"/>
        <v>1.736111111111116E-2</v>
      </c>
      <c r="AU244" s="223">
        <f t="shared" si="13"/>
        <v>6.9444444444444198E-3</v>
      </c>
    </row>
    <row r="245" spans="1:47" ht="14.25">
      <c r="B245" s="29">
        <v>2026</v>
      </c>
      <c r="C245" s="29">
        <v>4</v>
      </c>
      <c r="D245" s="29">
        <v>7</v>
      </c>
      <c r="E245" s="227" t="s">
        <v>468</v>
      </c>
      <c r="F245" s="29">
        <v>5</v>
      </c>
      <c r="G245" s="31" t="s">
        <v>459</v>
      </c>
      <c r="H245" s="32" t="s">
        <v>441</v>
      </c>
      <c r="I245" s="327" t="s">
        <v>1514</v>
      </c>
      <c r="J245" s="635" t="s">
        <v>442</v>
      </c>
      <c r="K245" s="212">
        <v>3888620</v>
      </c>
      <c r="L245" s="639">
        <v>14</v>
      </c>
      <c r="M245" s="170">
        <v>24</v>
      </c>
      <c r="N245" s="651" t="s">
        <v>567</v>
      </c>
      <c r="O245" s="212" t="s">
        <v>1539</v>
      </c>
      <c r="P245" s="212">
        <v>50</v>
      </c>
      <c r="Q245" s="327" t="s">
        <v>485</v>
      </c>
      <c r="R245" s="636">
        <v>1120</v>
      </c>
      <c r="S245" s="636">
        <v>1121</v>
      </c>
      <c r="T245" s="667">
        <v>4000</v>
      </c>
      <c r="U245" s="636">
        <v>4000</v>
      </c>
      <c r="V245" s="636">
        <v>1120</v>
      </c>
      <c r="W245" s="636">
        <v>1121</v>
      </c>
      <c r="X245" s="212">
        <v>1</v>
      </c>
      <c r="Y245" s="636">
        <v>4000</v>
      </c>
      <c r="Z245" s="212">
        <v>1</v>
      </c>
      <c r="AA245" s="637">
        <v>4000</v>
      </c>
      <c r="AB245" s="637">
        <v>4050</v>
      </c>
      <c r="AC245" s="638" t="s">
        <v>1676</v>
      </c>
      <c r="AD245" s="639"/>
      <c r="AE245" s="640">
        <v>0.81944444444444442</v>
      </c>
      <c r="AF245" s="640">
        <v>0.84027777777777779</v>
      </c>
      <c r="AG245" s="640">
        <v>0.84027777777777779</v>
      </c>
      <c r="AH245" s="640">
        <v>0.84722222222222221</v>
      </c>
      <c r="AI245" s="212" t="s">
        <v>533</v>
      </c>
      <c r="AJ245" s="635"/>
      <c r="AK245" s="635" t="s">
        <v>683</v>
      </c>
      <c r="AL245" s="719" t="s">
        <v>7</v>
      </c>
      <c r="AM245" s="635" t="s">
        <v>460</v>
      </c>
      <c r="AN245" s="635">
        <v>1</v>
      </c>
      <c r="AO245" s="212"/>
      <c r="AP245" s="212" t="s">
        <v>1665</v>
      </c>
      <c r="AQ245" s="212"/>
      <c r="AR245" s="212"/>
      <c r="AS245" s="212"/>
      <c r="AT245" s="223">
        <f t="shared" si="12"/>
        <v>2.083333333333337E-2</v>
      </c>
      <c r="AU245" s="223">
        <f t="shared" si="13"/>
        <v>6.9444444444444198E-3</v>
      </c>
    </row>
    <row r="246" spans="1:47" ht="14.25">
      <c r="B246" s="29">
        <v>2026</v>
      </c>
      <c r="C246" s="29">
        <v>4</v>
      </c>
      <c r="D246" s="29">
        <v>7</v>
      </c>
      <c r="E246" s="227" t="s">
        <v>468</v>
      </c>
      <c r="F246" s="29">
        <v>5</v>
      </c>
      <c r="G246" s="31" t="s">
        <v>459</v>
      </c>
      <c r="H246" s="32" t="s">
        <v>441</v>
      </c>
      <c r="I246" s="327" t="s">
        <v>1514</v>
      </c>
      <c r="J246" s="635" t="s">
        <v>442</v>
      </c>
      <c r="K246" s="212">
        <v>3888620</v>
      </c>
      <c r="L246" s="639">
        <v>15</v>
      </c>
      <c r="M246" s="170">
        <v>24</v>
      </c>
      <c r="N246" s="651" t="s">
        <v>567</v>
      </c>
      <c r="O246" s="212" t="s">
        <v>1539</v>
      </c>
      <c r="P246" s="212">
        <v>50</v>
      </c>
      <c r="Q246" s="327" t="s">
        <v>485</v>
      </c>
      <c r="R246" s="636">
        <v>1120</v>
      </c>
      <c r="S246" s="636">
        <v>1121</v>
      </c>
      <c r="T246" s="667">
        <v>4000</v>
      </c>
      <c r="U246" s="636">
        <v>4000</v>
      </c>
      <c r="V246" s="636">
        <v>1120</v>
      </c>
      <c r="W246" s="636">
        <v>1121</v>
      </c>
      <c r="X246" s="212">
        <v>1</v>
      </c>
      <c r="Y246" s="636">
        <v>4000</v>
      </c>
      <c r="Z246" s="212">
        <v>1</v>
      </c>
      <c r="AA246" s="637">
        <v>4000</v>
      </c>
      <c r="AB246" s="637">
        <v>4040</v>
      </c>
      <c r="AC246" s="638" t="s">
        <v>1677</v>
      </c>
      <c r="AD246" s="639">
        <v>60407416050</v>
      </c>
      <c r="AE246" s="640">
        <v>0.84722222222222221</v>
      </c>
      <c r="AF246" s="640">
        <v>0.86458333333333337</v>
      </c>
      <c r="AG246" s="640">
        <v>0.86458333333333337</v>
      </c>
      <c r="AH246" s="640">
        <v>0.87152777777777779</v>
      </c>
      <c r="AI246" s="212" t="s">
        <v>533</v>
      </c>
      <c r="AJ246" s="635"/>
      <c r="AK246" s="635" t="s">
        <v>683</v>
      </c>
      <c r="AL246" s="719" t="s">
        <v>7</v>
      </c>
      <c r="AM246" s="635" t="s">
        <v>460</v>
      </c>
      <c r="AN246" s="635">
        <v>1</v>
      </c>
      <c r="AO246" s="212"/>
      <c r="AP246" s="212" t="s">
        <v>1665</v>
      </c>
      <c r="AQ246" s="212"/>
      <c r="AR246" s="212"/>
      <c r="AS246" s="212"/>
      <c r="AT246" s="223">
        <f t="shared" si="12"/>
        <v>1.736111111111116E-2</v>
      </c>
      <c r="AU246" s="223">
        <f t="shared" si="13"/>
        <v>6.9444444444444198E-3</v>
      </c>
    </row>
    <row r="247" spans="1:47" ht="14.25">
      <c r="B247" s="29">
        <v>2026</v>
      </c>
      <c r="C247" s="29">
        <v>4</v>
      </c>
      <c r="D247" s="29">
        <v>7</v>
      </c>
      <c r="E247" s="227" t="s">
        <v>468</v>
      </c>
      <c r="F247" s="29"/>
      <c r="G247" s="31"/>
      <c r="H247" s="43" t="s">
        <v>441</v>
      </c>
      <c r="I247" s="327" t="s">
        <v>565</v>
      </c>
      <c r="J247" s="635" t="s">
        <v>442</v>
      </c>
      <c r="K247" s="212"/>
      <c r="L247" s="639"/>
      <c r="M247" s="170"/>
      <c r="N247" s="651"/>
      <c r="O247" s="212"/>
      <c r="P247" s="716">
        <v>31</v>
      </c>
      <c r="Q247" s="327" t="s">
        <v>566</v>
      </c>
      <c r="R247" s="636">
        <v>1120</v>
      </c>
      <c r="S247" s="636"/>
      <c r="T247" s="667" t="s">
        <v>1445</v>
      </c>
      <c r="U247" s="710">
        <v>350</v>
      </c>
      <c r="V247" s="636">
        <v>1120</v>
      </c>
      <c r="W247" s="636"/>
      <c r="X247" s="212">
        <v>1</v>
      </c>
      <c r="Y247" s="636"/>
      <c r="Z247" s="212">
        <v>1</v>
      </c>
      <c r="AA247" s="711">
        <v>350</v>
      </c>
      <c r="AB247" s="637">
        <v>12550</v>
      </c>
      <c r="AC247" s="638" t="s">
        <v>1644</v>
      </c>
      <c r="AD247" s="639">
        <v>60407416050</v>
      </c>
      <c r="AE247" s="640">
        <v>0.87152777777777779</v>
      </c>
      <c r="AF247" s="640">
        <v>0.875</v>
      </c>
      <c r="AG247" s="640"/>
      <c r="AH247" s="640"/>
      <c r="AI247" s="212"/>
      <c r="AJ247" s="635"/>
      <c r="AK247" s="635" t="s">
        <v>683</v>
      </c>
      <c r="AL247" s="719" t="s">
        <v>7</v>
      </c>
      <c r="AM247" s="635" t="s">
        <v>460</v>
      </c>
      <c r="AN247" s="635">
        <v>1</v>
      </c>
      <c r="AO247" s="212"/>
      <c r="AP247" s="212"/>
      <c r="AQ247" s="212"/>
      <c r="AR247" s="212"/>
      <c r="AS247" s="212"/>
      <c r="AT247" s="223">
        <f t="shared" si="12"/>
        <v>3.4722222222222099E-3</v>
      </c>
      <c r="AU247" s="223" t="str">
        <f t="shared" si="13"/>
        <v/>
      </c>
    </row>
    <row r="248" spans="1:47" ht="14.25">
      <c r="B248" s="29">
        <v>2026</v>
      </c>
      <c r="C248" s="29">
        <v>4</v>
      </c>
      <c r="D248" s="29">
        <v>7</v>
      </c>
      <c r="E248" s="227" t="s">
        <v>468</v>
      </c>
      <c r="F248" s="29"/>
      <c r="G248" s="31"/>
      <c r="H248" s="32" t="s">
        <v>441</v>
      </c>
      <c r="I248" s="327"/>
      <c r="J248" s="635"/>
      <c r="K248" s="212"/>
      <c r="L248" s="639"/>
      <c r="M248" s="170"/>
      <c r="N248" s="651"/>
      <c r="O248" s="212"/>
      <c r="P248" s="212"/>
      <c r="Q248" s="327"/>
      <c r="R248" s="636"/>
      <c r="S248" s="636"/>
      <c r="T248" s="667"/>
      <c r="U248" s="636"/>
      <c r="V248" s="636"/>
      <c r="W248" s="636"/>
      <c r="X248" s="212"/>
      <c r="Y248" s="636"/>
      <c r="Z248" s="212"/>
      <c r="AA248" s="637"/>
      <c r="AB248" s="637"/>
      <c r="AC248" s="638"/>
      <c r="AD248" s="639"/>
      <c r="AE248" s="640"/>
      <c r="AF248" s="640"/>
      <c r="AG248" s="640">
        <v>0.875</v>
      </c>
      <c r="AH248" s="640">
        <v>0.89583333333333337</v>
      </c>
      <c r="AI248" s="212" t="s">
        <v>533</v>
      </c>
      <c r="AJ248" s="635"/>
      <c r="AK248" s="635"/>
      <c r="AL248" s="641"/>
      <c r="AM248" s="635"/>
      <c r="AN248" s="635"/>
      <c r="AO248" s="212"/>
      <c r="AP248" s="212"/>
      <c r="AQ248" s="212"/>
      <c r="AR248" s="212"/>
      <c r="AS248" s="212"/>
      <c r="AT248" s="223" t="str">
        <f t="shared" si="12"/>
        <v/>
      </c>
      <c r="AU248" s="223">
        <f t="shared" si="13"/>
        <v>2.083333333333337E-2</v>
      </c>
    </row>
    <row r="249" spans="1:47" ht="14.25">
      <c r="B249" s="29">
        <v>2026</v>
      </c>
      <c r="C249" s="29">
        <v>4</v>
      </c>
      <c r="D249" s="29">
        <v>7</v>
      </c>
      <c r="E249" s="227" t="s">
        <v>468</v>
      </c>
      <c r="F249" s="29"/>
      <c r="G249" s="31"/>
      <c r="H249" s="32" t="s">
        <v>441</v>
      </c>
      <c r="I249" s="327" t="s">
        <v>1446</v>
      </c>
      <c r="J249" s="635" t="s">
        <v>442</v>
      </c>
      <c r="K249" s="212"/>
      <c r="L249" s="639"/>
      <c r="M249" s="170"/>
      <c r="N249" s="651"/>
      <c r="O249" s="212"/>
      <c r="P249" s="212">
        <v>12</v>
      </c>
      <c r="Q249" s="327" t="s">
        <v>566</v>
      </c>
      <c r="R249" s="636">
        <v>1120</v>
      </c>
      <c r="S249" s="636"/>
      <c r="T249" s="667" t="s">
        <v>1445</v>
      </c>
      <c r="U249" s="636">
        <v>200</v>
      </c>
      <c r="V249" s="636">
        <v>1120</v>
      </c>
      <c r="W249" s="636"/>
      <c r="X249" s="212">
        <v>1</v>
      </c>
      <c r="Y249" s="636">
        <v>200</v>
      </c>
      <c r="Z249" s="212">
        <v>1</v>
      </c>
      <c r="AA249" s="637">
        <v>200</v>
      </c>
      <c r="AB249" s="637"/>
      <c r="AC249" s="638"/>
      <c r="AD249" s="639"/>
      <c r="AE249" s="640"/>
      <c r="AF249" s="640"/>
      <c r="AG249" s="640"/>
      <c r="AH249" s="640"/>
      <c r="AI249" s="212"/>
      <c r="AJ249" s="635"/>
      <c r="AK249" s="635"/>
      <c r="AL249" s="641"/>
      <c r="AM249" s="635"/>
      <c r="AN249" s="635"/>
      <c r="AO249" s="212"/>
      <c r="AP249" s="212"/>
      <c r="AQ249" s="212"/>
      <c r="AR249" s="212"/>
      <c r="AS249" s="212"/>
      <c r="AT249" s="223" t="str">
        <f t="shared" si="12"/>
        <v/>
      </c>
      <c r="AU249" s="223" t="str">
        <f t="shared" si="13"/>
        <v/>
      </c>
    </row>
    <row r="250" spans="1:47" ht="14.25">
      <c r="A250" s="167">
        <v>1</v>
      </c>
      <c r="B250" s="29">
        <v>2026</v>
      </c>
      <c r="C250" s="29">
        <v>4</v>
      </c>
      <c r="D250" s="29">
        <v>7</v>
      </c>
      <c r="E250" s="227" t="s">
        <v>468</v>
      </c>
      <c r="F250" s="29">
        <v>6</v>
      </c>
      <c r="G250" s="31" t="s">
        <v>459</v>
      </c>
      <c r="H250" s="43" t="s">
        <v>441</v>
      </c>
      <c r="I250" s="327" t="s">
        <v>1514</v>
      </c>
      <c r="J250" s="635" t="s">
        <v>442</v>
      </c>
      <c r="K250" s="212">
        <v>3888620</v>
      </c>
      <c r="L250" s="639">
        <v>16</v>
      </c>
      <c r="M250" s="170">
        <v>24</v>
      </c>
      <c r="N250" s="651" t="s">
        <v>567</v>
      </c>
      <c r="O250" s="212" t="s">
        <v>1539</v>
      </c>
      <c r="P250" s="212">
        <v>50</v>
      </c>
      <c r="Q250" s="327" t="s">
        <v>485</v>
      </c>
      <c r="R250" s="636">
        <v>1120</v>
      </c>
      <c r="S250" s="636">
        <v>1121</v>
      </c>
      <c r="T250" s="667">
        <v>4000</v>
      </c>
      <c r="U250" s="636">
        <v>4000</v>
      </c>
      <c r="V250" s="636">
        <v>1120</v>
      </c>
      <c r="W250" s="636">
        <v>1121</v>
      </c>
      <c r="X250" s="212">
        <v>1</v>
      </c>
      <c r="Y250" s="636">
        <v>4000</v>
      </c>
      <c r="Z250" s="212">
        <v>1</v>
      </c>
      <c r="AA250" s="637">
        <v>4000</v>
      </c>
      <c r="AB250" s="637">
        <v>4020</v>
      </c>
      <c r="AC250" s="638" t="s">
        <v>1678</v>
      </c>
      <c r="AD250" s="639"/>
      <c r="AE250" s="640">
        <v>0.89583333333333337</v>
      </c>
      <c r="AF250" s="640">
        <v>0.91666666666666663</v>
      </c>
      <c r="AG250" s="640">
        <v>0.91666666666666663</v>
      </c>
      <c r="AH250" s="640">
        <v>0.92361111111111116</v>
      </c>
      <c r="AI250" s="212" t="s">
        <v>533</v>
      </c>
      <c r="AJ250" s="635"/>
      <c r="AK250" s="635" t="s">
        <v>683</v>
      </c>
      <c r="AL250" s="719" t="s">
        <v>7</v>
      </c>
      <c r="AM250" s="635" t="s">
        <v>460</v>
      </c>
      <c r="AN250" s="635">
        <v>1</v>
      </c>
      <c r="AO250" s="212"/>
      <c r="AP250" s="212" t="s">
        <v>1665</v>
      </c>
      <c r="AQ250" s="212"/>
      <c r="AR250" s="212"/>
      <c r="AS250" s="212"/>
      <c r="AT250" s="223">
        <f t="shared" si="12"/>
        <v>2.0833333333333259E-2</v>
      </c>
      <c r="AU250" s="223">
        <f t="shared" si="13"/>
        <v>6.9444444444445308E-3</v>
      </c>
    </row>
    <row r="251" spans="1:47" ht="14.25">
      <c r="B251" s="29">
        <v>2026</v>
      </c>
      <c r="C251" s="29">
        <v>4</v>
      </c>
      <c r="D251" s="29">
        <v>7</v>
      </c>
      <c r="E251" s="227" t="s">
        <v>469</v>
      </c>
      <c r="F251" s="29">
        <v>6</v>
      </c>
      <c r="G251" s="31" t="s">
        <v>459</v>
      </c>
      <c r="H251" s="32" t="s">
        <v>441</v>
      </c>
      <c r="I251" s="327" t="s">
        <v>1514</v>
      </c>
      <c r="J251" s="635" t="s">
        <v>442</v>
      </c>
      <c r="K251" s="212">
        <v>3888620</v>
      </c>
      <c r="L251" s="639">
        <v>17</v>
      </c>
      <c r="M251" s="170">
        <v>24</v>
      </c>
      <c r="N251" s="651" t="s">
        <v>567</v>
      </c>
      <c r="O251" s="212" t="s">
        <v>1539</v>
      </c>
      <c r="P251" s="212">
        <v>50</v>
      </c>
      <c r="Q251" s="327" t="s">
        <v>485</v>
      </c>
      <c r="R251" s="636">
        <v>1120</v>
      </c>
      <c r="S251" s="636">
        <v>1121</v>
      </c>
      <c r="T251" s="667">
        <v>4000</v>
      </c>
      <c r="U251" s="636">
        <v>4000</v>
      </c>
      <c r="V251" s="636">
        <v>1120</v>
      </c>
      <c r="W251" s="636">
        <v>1121</v>
      </c>
      <c r="X251" s="212">
        <v>1</v>
      </c>
      <c r="Y251" s="636">
        <v>4000</v>
      </c>
      <c r="Z251" s="212">
        <v>1</v>
      </c>
      <c r="AA251" s="637">
        <v>4000</v>
      </c>
      <c r="AB251" s="637">
        <v>4040</v>
      </c>
      <c r="AC251" s="638" t="s">
        <v>1679</v>
      </c>
      <c r="AD251" s="639"/>
      <c r="AE251" s="640">
        <v>0.92361111111111116</v>
      </c>
      <c r="AF251" s="640">
        <v>0.94097222222222221</v>
      </c>
      <c r="AG251" s="640">
        <v>0.94097222222222221</v>
      </c>
      <c r="AH251" s="640">
        <v>0.94791666666666663</v>
      </c>
      <c r="AI251" s="212" t="s">
        <v>533</v>
      </c>
      <c r="AJ251" s="635"/>
      <c r="AK251" s="635" t="s">
        <v>683</v>
      </c>
      <c r="AL251" s="719" t="s">
        <v>7</v>
      </c>
      <c r="AM251" s="635" t="s">
        <v>460</v>
      </c>
      <c r="AN251" s="635">
        <v>1</v>
      </c>
      <c r="AO251" s="212"/>
      <c r="AP251" s="212" t="s">
        <v>1665</v>
      </c>
      <c r="AQ251" s="212"/>
      <c r="AR251" s="212"/>
      <c r="AS251" s="212"/>
      <c r="AT251" s="223">
        <f t="shared" si="12"/>
        <v>1.7361111111111049E-2</v>
      </c>
      <c r="AU251" s="223">
        <f t="shared" si="13"/>
        <v>6.9444444444444198E-3</v>
      </c>
    </row>
    <row r="252" spans="1:47" ht="14.25">
      <c r="B252" s="29">
        <v>2026</v>
      </c>
      <c r="C252" s="29">
        <v>4</v>
      </c>
      <c r="D252" s="29">
        <v>7</v>
      </c>
      <c r="E252" s="227" t="s">
        <v>469</v>
      </c>
      <c r="F252" s="29">
        <v>6</v>
      </c>
      <c r="G252" s="31" t="s">
        <v>459</v>
      </c>
      <c r="H252" s="32" t="s">
        <v>441</v>
      </c>
      <c r="I252" s="327" t="s">
        <v>1514</v>
      </c>
      <c r="J252" s="635" t="s">
        <v>442</v>
      </c>
      <c r="K252" s="212">
        <v>3888620</v>
      </c>
      <c r="L252" s="639">
        <v>18</v>
      </c>
      <c r="M252" s="170">
        <v>24</v>
      </c>
      <c r="N252" s="651" t="s">
        <v>567</v>
      </c>
      <c r="O252" s="212" t="s">
        <v>1539</v>
      </c>
      <c r="P252" s="212">
        <v>50</v>
      </c>
      <c r="Q252" s="327" t="s">
        <v>485</v>
      </c>
      <c r="R252" s="636">
        <v>1120</v>
      </c>
      <c r="S252" s="636">
        <v>1121</v>
      </c>
      <c r="T252" s="667">
        <v>4000</v>
      </c>
      <c r="U252" s="636">
        <v>4000</v>
      </c>
      <c r="V252" s="636">
        <v>1120</v>
      </c>
      <c r="W252" s="636">
        <v>1121</v>
      </c>
      <c r="X252" s="212">
        <v>1</v>
      </c>
      <c r="Y252" s="636">
        <v>4000</v>
      </c>
      <c r="Z252" s="212">
        <v>1</v>
      </c>
      <c r="AA252" s="637">
        <v>4000</v>
      </c>
      <c r="AB252" s="637">
        <v>4040</v>
      </c>
      <c r="AC252" s="638" t="s">
        <v>1680</v>
      </c>
      <c r="AD252" s="639">
        <v>60407416060</v>
      </c>
      <c r="AE252" s="640">
        <v>0.94791666666666663</v>
      </c>
      <c r="AF252" s="640">
        <v>0.96527777777777779</v>
      </c>
      <c r="AG252" s="640">
        <v>0.96527777777777779</v>
      </c>
      <c r="AH252" s="640">
        <v>0.97222222222222221</v>
      </c>
      <c r="AI252" s="212" t="s">
        <v>533</v>
      </c>
      <c r="AJ252" s="635"/>
      <c r="AK252" s="635" t="s">
        <v>683</v>
      </c>
      <c r="AL252" s="719" t="s">
        <v>7</v>
      </c>
      <c r="AM252" s="635" t="s">
        <v>460</v>
      </c>
      <c r="AN252" s="635">
        <v>1</v>
      </c>
      <c r="AO252" s="212"/>
      <c r="AP252" s="212" t="s">
        <v>1665</v>
      </c>
      <c r="AQ252" s="212"/>
      <c r="AR252" s="212"/>
      <c r="AS252" s="212"/>
      <c r="AT252" s="223">
        <f t="shared" si="12"/>
        <v>1.736111111111116E-2</v>
      </c>
      <c r="AU252" s="223">
        <f t="shared" si="13"/>
        <v>6.9444444444444198E-3</v>
      </c>
    </row>
    <row r="253" spans="1:47" ht="14.25">
      <c r="B253" s="29">
        <v>2026</v>
      </c>
      <c r="C253" s="29">
        <v>4</v>
      </c>
      <c r="D253" s="29">
        <v>7</v>
      </c>
      <c r="E253" s="227" t="s">
        <v>469</v>
      </c>
      <c r="F253" s="29"/>
      <c r="G253" s="31"/>
      <c r="H253" s="43" t="s">
        <v>441</v>
      </c>
      <c r="I253" s="327" t="s">
        <v>565</v>
      </c>
      <c r="J253" s="635" t="s">
        <v>442</v>
      </c>
      <c r="K253" s="212"/>
      <c r="L253" s="639"/>
      <c r="M253" s="170"/>
      <c r="N253" s="651"/>
      <c r="O253" s="212"/>
      <c r="P253" s="716">
        <v>31</v>
      </c>
      <c r="Q253" s="327" t="s">
        <v>566</v>
      </c>
      <c r="R253" s="636">
        <v>1120</v>
      </c>
      <c r="S253" s="636"/>
      <c r="T253" s="667" t="s">
        <v>1445</v>
      </c>
      <c r="U253" s="710">
        <v>350</v>
      </c>
      <c r="V253" s="636">
        <v>1120</v>
      </c>
      <c r="W253" s="636"/>
      <c r="X253" s="212">
        <v>1</v>
      </c>
      <c r="Y253" s="636"/>
      <c r="Z253" s="212">
        <v>1</v>
      </c>
      <c r="AA253" s="711">
        <v>350</v>
      </c>
      <c r="AB253" s="637">
        <v>12550</v>
      </c>
      <c r="AC253" s="638" t="s">
        <v>1644</v>
      </c>
      <c r="AD253" s="639">
        <v>60407416060</v>
      </c>
      <c r="AE253" s="640">
        <v>0.97222222222222221</v>
      </c>
      <c r="AF253" s="640">
        <v>0.97569444444444442</v>
      </c>
      <c r="AG253" s="640"/>
      <c r="AH253" s="640"/>
      <c r="AI253" s="212"/>
      <c r="AJ253" s="635"/>
      <c r="AK253" s="635" t="s">
        <v>683</v>
      </c>
      <c r="AL253" s="719" t="s">
        <v>7</v>
      </c>
      <c r="AM253" s="635" t="s">
        <v>460</v>
      </c>
      <c r="AN253" s="635">
        <v>1</v>
      </c>
      <c r="AO253" s="212"/>
      <c r="AP253" s="212"/>
      <c r="AQ253" s="212"/>
      <c r="AR253" s="212"/>
      <c r="AS253" s="212"/>
      <c r="AT253" s="223">
        <f t="shared" si="12"/>
        <v>3.4722222222222099E-3</v>
      </c>
      <c r="AU253" s="223" t="str">
        <f t="shared" si="13"/>
        <v/>
      </c>
    </row>
    <row r="254" spans="1:47" ht="14.25">
      <c r="B254" s="29">
        <v>2026</v>
      </c>
      <c r="C254" s="29">
        <v>4</v>
      </c>
      <c r="D254" s="29">
        <v>7</v>
      </c>
      <c r="E254" s="227" t="s">
        <v>469</v>
      </c>
      <c r="F254" s="29"/>
      <c r="G254" s="31"/>
      <c r="H254" s="32" t="s">
        <v>441</v>
      </c>
      <c r="I254" s="327"/>
      <c r="J254" s="635"/>
      <c r="K254" s="212"/>
      <c r="L254" s="639"/>
      <c r="M254" s="170"/>
      <c r="N254" s="651"/>
      <c r="O254" s="212"/>
      <c r="P254" s="212"/>
      <c r="Q254" s="327"/>
      <c r="R254" s="636"/>
      <c r="S254" s="636"/>
      <c r="T254" s="667"/>
      <c r="U254" s="636"/>
      <c r="V254" s="636"/>
      <c r="W254" s="636"/>
      <c r="X254" s="212"/>
      <c r="Y254" s="636"/>
      <c r="Z254" s="212"/>
      <c r="AA254" s="637"/>
      <c r="AB254" s="637"/>
      <c r="AC254" s="638"/>
      <c r="AD254" s="639"/>
      <c r="AE254" s="640"/>
      <c r="AF254" s="640"/>
      <c r="AG254" s="640">
        <v>0.97569444444444442</v>
      </c>
      <c r="AH254" s="640">
        <v>0.99652777777777779</v>
      </c>
      <c r="AI254" s="212" t="s">
        <v>533</v>
      </c>
      <c r="AJ254" s="635"/>
      <c r="AK254" s="635"/>
      <c r="AL254" s="641"/>
      <c r="AM254" s="635"/>
      <c r="AN254" s="635"/>
      <c r="AO254" s="212"/>
      <c r="AP254" s="212"/>
      <c r="AQ254" s="212"/>
      <c r="AR254" s="212"/>
      <c r="AS254" s="212"/>
      <c r="AT254" s="223" t="str">
        <f t="shared" si="12"/>
        <v/>
      </c>
      <c r="AU254" s="223">
        <f t="shared" si="13"/>
        <v>2.083333333333337E-2</v>
      </c>
    </row>
    <row r="255" spans="1:47" ht="14.25">
      <c r="B255" s="29">
        <v>2026</v>
      </c>
      <c r="C255" s="29">
        <v>4</v>
      </c>
      <c r="D255" s="29">
        <v>7</v>
      </c>
      <c r="E255" s="227" t="s">
        <v>469</v>
      </c>
      <c r="F255" s="29"/>
      <c r="G255" s="31"/>
      <c r="H255" s="32" t="s">
        <v>441</v>
      </c>
      <c r="I255" s="327" t="s">
        <v>1446</v>
      </c>
      <c r="J255" s="635" t="s">
        <v>442</v>
      </c>
      <c r="K255" s="212"/>
      <c r="L255" s="639"/>
      <c r="M255" s="170"/>
      <c r="N255" s="651"/>
      <c r="O255" s="212"/>
      <c r="P255" s="212">
        <v>12</v>
      </c>
      <c r="Q255" s="327" t="s">
        <v>566</v>
      </c>
      <c r="R255" s="636">
        <v>1120</v>
      </c>
      <c r="S255" s="636"/>
      <c r="T255" s="667" t="s">
        <v>1445</v>
      </c>
      <c r="U255" s="636">
        <v>200</v>
      </c>
      <c r="V255" s="636">
        <v>1120</v>
      </c>
      <c r="W255" s="636"/>
      <c r="X255" s="212">
        <v>1</v>
      </c>
      <c r="Y255" s="636">
        <v>200</v>
      </c>
      <c r="Z255" s="212">
        <v>1</v>
      </c>
      <c r="AA255" s="637">
        <v>200</v>
      </c>
      <c r="AB255" s="637"/>
      <c r="AC255" s="638"/>
      <c r="AD255" s="639"/>
      <c r="AE255" s="640"/>
      <c r="AF255" s="640"/>
      <c r="AG255" s="640"/>
      <c r="AH255" s="640"/>
      <c r="AI255" s="212"/>
      <c r="AJ255" s="635"/>
      <c r="AK255" s="635"/>
      <c r="AL255" s="641"/>
      <c r="AM255" s="635"/>
      <c r="AN255" s="635"/>
      <c r="AO255" s="212"/>
      <c r="AP255" s="212"/>
      <c r="AQ255" s="212"/>
      <c r="AR255" s="212"/>
      <c r="AS255" s="212"/>
      <c r="AT255" s="223" t="str">
        <f t="shared" si="12"/>
        <v/>
      </c>
      <c r="AU255" s="223" t="str">
        <f t="shared" si="13"/>
        <v/>
      </c>
    </row>
    <row r="256" spans="1:47" ht="14.25">
      <c r="A256" s="167">
        <v>1</v>
      </c>
      <c r="B256" s="29">
        <v>2026</v>
      </c>
      <c r="C256" s="29">
        <v>4</v>
      </c>
      <c r="D256" s="29">
        <v>7</v>
      </c>
      <c r="E256" s="227" t="s">
        <v>469</v>
      </c>
      <c r="F256" s="29">
        <v>7</v>
      </c>
      <c r="G256" s="31" t="s">
        <v>459</v>
      </c>
      <c r="H256" s="43" t="s">
        <v>441</v>
      </c>
      <c r="I256" s="327" t="s">
        <v>1514</v>
      </c>
      <c r="J256" s="635" t="s">
        <v>442</v>
      </c>
      <c r="K256" s="212">
        <v>3888620</v>
      </c>
      <c r="L256" s="639">
        <v>19</v>
      </c>
      <c r="M256" s="170">
        <v>24</v>
      </c>
      <c r="N256" s="651" t="s">
        <v>567</v>
      </c>
      <c r="O256" s="212" t="s">
        <v>1539</v>
      </c>
      <c r="P256" s="212">
        <v>50</v>
      </c>
      <c r="Q256" s="327" t="s">
        <v>485</v>
      </c>
      <c r="R256" s="636">
        <v>1120</v>
      </c>
      <c r="S256" s="636">
        <v>1121</v>
      </c>
      <c r="T256" s="667">
        <v>4000</v>
      </c>
      <c r="U256" s="636">
        <v>4000</v>
      </c>
      <c r="V256" s="636">
        <v>1120</v>
      </c>
      <c r="W256" s="636">
        <v>1121</v>
      </c>
      <c r="X256" s="212">
        <v>1</v>
      </c>
      <c r="Y256" s="636">
        <v>4000</v>
      </c>
      <c r="Z256" s="212">
        <v>1</v>
      </c>
      <c r="AA256" s="637">
        <v>4000</v>
      </c>
      <c r="AB256" s="637">
        <v>4030</v>
      </c>
      <c r="AC256" s="638" t="s">
        <v>1681</v>
      </c>
      <c r="AD256" s="639"/>
      <c r="AE256" s="640">
        <v>0.99652777777777779</v>
      </c>
      <c r="AF256" s="640">
        <v>1.7361111111111112E-2</v>
      </c>
      <c r="AG256" s="640">
        <v>1.7361111111111112E-2</v>
      </c>
      <c r="AH256" s="640">
        <v>2.4305555555555556E-2</v>
      </c>
      <c r="AI256" s="212" t="s">
        <v>533</v>
      </c>
      <c r="AJ256" s="635"/>
      <c r="AK256" s="635" t="s">
        <v>683</v>
      </c>
      <c r="AL256" s="719" t="s">
        <v>7</v>
      </c>
      <c r="AM256" s="635" t="s">
        <v>460</v>
      </c>
      <c r="AN256" s="635">
        <v>1</v>
      </c>
      <c r="AO256" s="212"/>
      <c r="AP256" s="212" t="s">
        <v>1665</v>
      </c>
      <c r="AQ256" s="212"/>
      <c r="AR256" s="212"/>
      <c r="AS256" s="212"/>
      <c r="AT256" s="223">
        <f t="shared" si="12"/>
        <v>2.0833333333333322E-2</v>
      </c>
      <c r="AU256" s="223">
        <f t="shared" si="13"/>
        <v>6.9444444444444441E-3</v>
      </c>
    </row>
    <row r="257" spans="1:47" ht="14.25">
      <c r="B257" s="29">
        <v>2026</v>
      </c>
      <c r="C257" s="29">
        <v>4</v>
      </c>
      <c r="D257" s="29">
        <v>7</v>
      </c>
      <c r="E257" s="227" t="s">
        <v>469</v>
      </c>
      <c r="F257" s="29">
        <v>7</v>
      </c>
      <c r="G257" s="31" t="s">
        <v>459</v>
      </c>
      <c r="H257" s="32" t="s">
        <v>441</v>
      </c>
      <c r="I257" s="327" t="s">
        <v>1514</v>
      </c>
      <c r="J257" s="635" t="s">
        <v>442</v>
      </c>
      <c r="K257" s="212">
        <v>3888620</v>
      </c>
      <c r="L257" s="639">
        <v>20</v>
      </c>
      <c r="M257" s="170">
        <v>24</v>
      </c>
      <c r="N257" s="651" t="s">
        <v>567</v>
      </c>
      <c r="O257" s="212" t="s">
        <v>1539</v>
      </c>
      <c r="P257" s="212">
        <v>50</v>
      </c>
      <c r="Q257" s="327" t="s">
        <v>485</v>
      </c>
      <c r="R257" s="636">
        <v>1120</v>
      </c>
      <c r="S257" s="636">
        <v>1121</v>
      </c>
      <c r="T257" s="667">
        <v>4000</v>
      </c>
      <c r="U257" s="636">
        <v>4000</v>
      </c>
      <c r="V257" s="636">
        <v>1120</v>
      </c>
      <c r="W257" s="636">
        <v>1121</v>
      </c>
      <c r="X257" s="212">
        <v>1</v>
      </c>
      <c r="Y257" s="636">
        <v>4000</v>
      </c>
      <c r="Z257" s="212">
        <v>1</v>
      </c>
      <c r="AA257" s="637">
        <v>4000</v>
      </c>
      <c r="AB257" s="637">
        <v>4040</v>
      </c>
      <c r="AC257" s="638" t="s">
        <v>1682</v>
      </c>
      <c r="AD257" s="639"/>
      <c r="AE257" s="640">
        <v>2.4305555555555556E-2</v>
      </c>
      <c r="AF257" s="640">
        <v>4.1666666666666664E-2</v>
      </c>
      <c r="AG257" s="640">
        <v>4.1666666666666664E-2</v>
      </c>
      <c r="AH257" s="640">
        <v>9.0277777777777776E-2</v>
      </c>
      <c r="AI257" s="212" t="s">
        <v>533</v>
      </c>
      <c r="AJ257" s="635"/>
      <c r="AK257" s="635" t="s">
        <v>683</v>
      </c>
      <c r="AL257" s="719" t="s">
        <v>7</v>
      </c>
      <c r="AM257" s="635" t="s">
        <v>460</v>
      </c>
      <c r="AN257" s="635">
        <v>1</v>
      </c>
      <c r="AO257" s="212"/>
      <c r="AP257" s="212" t="s">
        <v>1665</v>
      </c>
      <c r="AQ257" s="212"/>
      <c r="AR257" s="212"/>
      <c r="AS257" s="212"/>
      <c r="AT257" s="223">
        <f t="shared" si="12"/>
        <v>1.7361111111111108E-2</v>
      </c>
      <c r="AU257" s="223">
        <f t="shared" si="13"/>
        <v>4.8611111111111112E-2</v>
      </c>
    </row>
    <row r="258" spans="1:47" ht="14.25">
      <c r="B258" s="29">
        <v>2026</v>
      </c>
      <c r="C258" s="29">
        <v>4</v>
      </c>
      <c r="D258" s="29">
        <v>7</v>
      </c>
      <c r="E258" s="227" t="s">
        <v>469</v>
      </c>
      <c r="F258" s="29">
        <v>7</v>
      </c>
      <c r="G258" s="31" t="s">
        <v>459</v>
      </c>
      <c r="H258" s="32" t="s">
        <v>441</v>
      </c>
      <c r="I258" s="327" t="s">
        <v>1514</v>
      </c>
      <c r="J258" s="635" t="s">
        <v>442</v>
      </c>
      <c r="K258" s="212">
        <v>3888620</v>
      </c>
      <c r="L258" s="639">
        <v>21</v>
      </c>
      <c r="M258" s="170">
        <v>24</v>
      </c>
      <c r="N258" s="651" t="s">
        <v>567</v>
      </c>
      <c r="O258" s="212" t="s">
        <v>1539</v>
      </c>
      <c r="P258" s="212">
        <v>50</v>
      </c>
      <c r="Q258" s="327" t="s">
        <v>485</v>
      </c>
      <c r="R258" s="636">
        <v>1120</v>
      </c>
      <c r="S258" s="636">
        <v>1121</v>
      </c>
      <c r="T258" s="667">
        <v>4000</v>
      </c>
      <c r="U258" s="636">
        <v>4000</v>
      </c>
      <c r="V258" s="636">
        <v>1120</v>
      </c>
      <c r="W258" s="636">
        <v>1121</v>
      </c>
      <c r="X258" s="212">
        <v>1</v>
      </c>
      <c r="Y258" s="636">
        <v>4000</v>
      </c>
      <c r="Z258" s="212">
        <v>1</v>
      </c>
      <c r="AA258" s="637">
        <v>4000</v>
      </c>
      <c r="AB258" s="637">
        <v>4040</v>
      </c>
      <c r="AC258" s="638" t="s">
        <v>1683</v>
      </c>
      <c r="AD258" s="639">
        <v>60407416070</v>
      </c>
      <c r="AE258" s="640">
        <v>9.0277777777777776E-2</v>
      </c>
      <c r="AF258" s="640">
        <v>0.1111111111111111</v>
      </c>
      <c r="AG258" s="640">
        <v>0.1111111111111111</v>
      </c>
      <c r="AH258" s="640">
        <v>0.11805555555555555</v>
      </c>
      <c r="AI258" s="212" t="s">
        <v>533</v>
      </c>
      <c r="AJ258" s="635"/>
      <c r="AK258" s="635" t="s">
        <v>683</v>
      </c>
      <c r="AL258" s="719" t="s">
        <v>7</v>
      </c>
      <c r="AM258" s="635" t="s">
        <v>460</v>
      </c>
      <c r="AN258" s="635">
        <v>1</v>
      </c>
      <c r="AO258" s="212"/>
      <c r="AP258" s="212" t="s">
        <v>1665</v>
      </c>
      <c r="AQ258" s="212"/>
      <c r="AR258" s="212"/>
      <c r="AS258" s="212"/>
      <c r="AT258" s="223">
        <f t="shared" si="12"/>
        <v>2.0833333333333329E-2</v>
      </c>
      <c r="AU258" s="223">
        <f t="shared" si="13"/>
        <v>6.9444444444444475E-3</v>
      </c>
    </row>
    <row r="259" spans="1:47" ht="14.25">
      <c r="B259" s="29">
        <v>2026</v>
      </c>
      <c r="C259" s="29">
        <v>4</v>
      </c>
      <c r="D259" s="29">
        <v>7</v>
      </c>
      <c r="E259" s="227" t="s">
        <v>469</v>
      </c>
      <c r="F259" s="29"/>
      <c r="G259" s="31"/>
      <c r="H259" s="43" t="s">
        <v>441</v>
      </c>
      <c r="I259" s="327" t="s">
        <v>565</v>
      </c>
      <c r="J259" s="635" t="s">
        <v>442</v>
      </c>
      <c r="K259" s="212"/>
      <c r="L259" s="639"/>
      <c r="M259" s="170"/>
      <c r="N259" s="651"/>
      <c r="O259" s="212"/>
      <c r="P259" s="716">
        <v>31</v>
      </c>
      <c r="Q259" s="327" t="s">
        <v>566</v>
      </c>
      <c r="R259" s="636">
        <v>1120</v>
      </c>
      <c r="S259" s="636"/>
      <c r="T259" s="667" t="s">
        <v>1445</v>
      </c>
      <c r="U259" s="710">
        <v>350</v>
      </c>
      <c r="V259" s="636">
        <v>1120</v>
      </c>
      <c r="W259" s="636"/>
      <c r="X259" s="212">
        <v>1</v>
      </c>
      <c r="Y259" s="636"/>
      <c r="Z259" s="212">
        <v>1</v>
      </c>
      <c r="AA259" s="711">
        <v>350</v>
      </c>
      <c r="AB259" s="637">
        <v>12550</v>
      </c>
      <c r="AC259" s="638" t="s">
        <v>1644</v>
      </c>
      <c r="AD259" s="639">
        <v>60407416070</v>
      </c>
      <c r="AE259" s="640">
        <v>0.11805555555555555</v>
      </c>
      <c r="AF259" s="640">
        <v>0.12152777777777778</v>
      </c>
      <c r="AG259" s="640"/>
      <c r="AH259" s="640"/>
      <c r="AI259" s="212"/>
      <c r="AJ259" s="635"/>
      <c r="AK259" s="635" t="s">
        <v>683</v>
      </c>
      <c r="AL259" s="719" t="s">
        <v>7</v>
      </c>
      <c r="AM259" s="635" t="s">
        <v>460</v>
      </c>
      <c r="AN259" s="635">
        <v>1</v>
      </c>
      <c r="AO259" s="212"/>
      <c r="AP259" s="212"/>
      <c r="AQ259" s="212"/>
      <c r="AR259" s="212"/>
      <c r="AS259" s="212"/>
      <c r="AT259" s="223">
        <f t="shared" si="12"/>
        <v>3.4722222222222238E-3</v>
      </c>
      <c r="AU259" s="223" t="str">
        <f t="shared" si="13"/>
        <v/>
      </c>
    </row>
    <row r="260" spans="1:47" ht="14.25">
      <c r="B260" s="29">
        <v>2026</v>
      </c>
      <c r="C260" s="29">
        <v>4</v>
      </c>
      <c r="D260" s="29">
        <v>7</v>
      </c>
      <c r="E260" s="227" t="s">
        <v>469</v>
      </c>
      <c r="F260" s="29"/>
      <c r="G260" s="31"/>
      <c r="H260" s="32" t="s">
        <v>441</v>
      </c>
      <c r="I260" s="327"/>
      <c r="J260" s="635"/>
      <c r="K260" s="212"/>
      <c r="L260" s="639"/>
      <c r="M260" s="170"/>
      <c r="N260" s="651"/>
      <c r="O260" s="212"/>
      <c r="P260" s="212"/>
      <c r="Q260" s="327"/>
      <c r="R260" s="636"/>
      <c r="S260" s="636"/>
      <c r="T260" s="667"/>
      <c r="U260" s="636"/>
      <c r="V260" s="636"/>
      <c r="W260" s="636"/>
      <c r="X260" s="212"/>
      <c r="Y260" s="636"/>
      <c r="Z260" s="212"/>
      <c r="AA260" s="637"/>
      <c r="AB260" s="637"/>
      <c r="AC260" s="638"/>
      <c r="AD260" s="639"/>
      <c r="AE260" s="640"/>
      <c r="AF260" s="640"/>
      <c r="AG260" s="640">
        <v>0.12152777777777778</v>
      </c>
      <c r="AH260" s="640">
        <v>0.1423611111111111</v>
      </c>
      <c r="AI260" s="212" t="s">
        <v>533</v>
      </c>
      <c r="AJ260" s="635"/>
      <c r="AK260" s="635"/>
      <c r="AL260" s="641"/>
      <c r="AM260" s="635"/>
      <c r="AN260" s="635"/>
      <c r="AO260" s="212"/>
      <c r="AP260" s="212"/>
      <c r="AQ260" s="212"/>
      <c r="AR260" s="212"/>
      <c r="AS260" s="212"/>
      <c r="AT260" s="223" t="str">
        <f t="shared" si="12"/>
        <v/>
      </c>
      <c r="AU260" s="223">
        <f t="shared" si="13"/>
        <v>2.0833333333333329E-2</v>
      </c>
    </row>
    <row r="261" spans="1:47" ht="14.25">
      <c r="B261" s="29">
        <v>2026</v>
      </c>
      <c r="C261" s="29">
        <v>4</v>
      </c>
      <c r="D261" s="29">
        <v>7</v>
      </c>
      <c r="E261" s="227" t="s">
        <v>469</v>
      </c>
      <c r="F261" s="29"/>
      <c r="G261" s="31"/>
      <c r="H261" s="32" t="s">
        <v>441</v>
      </c>
      <c r="I261" s="327" t="s">
        <v>1446</v>
      </c>
      <c r="J261" s="635" t="s">
        <v>442</v>
      </c>
      <c r="K261" s="212"/>
      <c r="L261" s="639"/>
      <c r="M261" s="170"/>
      <c r="N261" s="651"/>
      <c r="O261" s="212"/>
      <c r="P261" s="212">
        <v>12</v>
      </c>
      <c r="Q261" s="327" t="s">
        <v>566</v>
      </c>
      <c r="R261" s="636">
        <v>1120</v>
      </c>
      <c r="S261" s="636"/>
      <c r="T261" s="667" t="s">
        <v>1445</v>
      </c>
      <c r="U261" s="636">
        <v>200</v>
      </c>
      <c r="V261" s="636">
        <v>1120</v>
      </c>
      <c r="W261" s="636"/>
      <c r="X261" s="212">
        <v>1</v>
      </c>
      <c r="Y261" s="636">
        <v>200</v>
      </c>
      <c r="Z261" s="212">
        <v>1</v>
      </c>
      <c r="AA261" s="637">
        <v>200</v>
      </c>
      <c r="AB261" s="637"/>
      <c r="AC261" s="638"/>
      <c r="AD261" s="639"/>
      <c r="AE261" s="640"/>
      <c r="AF261" s="640"/>
      <c r="AG261" s="640"/>
      <c r="AH261" s="640"/>
      <c r="AI261" s="212"/>
      <c r="AJ261" s="635"/>
      <c r="AK261" s="635"/>
      <c r="AL261" s="641"/>
      <c r="AM261" s="635"/>
      <c r="AN261" s="635"/>
      <c r="AO261" s="212"/>
      <c r="AP261" s="212"/>
      <c r="AQ261" s="212"/>
      <c r="AR261" s="212"/>
      <c r="AS261" s="212"/>
      <c r="AT261" s="223" t="str">
        <f t="shared" si="12"/>
        <v/>
      </c>
      <c r="AU261" s="223" t="str">
        <f t="shared" si="13"/>
        <v/>
      </c>
    </row>
    <row r="262" spans="1:47" ht="14.25">
      <c r="A262" s="167">
        <v>1</v>
      </c>
      <c r="B262" s="29">
        <v>2026</v>
      </c>
      <c r="C262" s="29">
        <v>4</v>
      </c>
      <c r="D262" s="29">
        <v>7</v>
      </c>
      <c r="E262" s="227" t="s">
        <v>469</v>
      </c>
      <c r="F262" s="29">
        <v>8</v>
      </c>
      <c r="G262" s="31" t="s">
        <v>459</v>
      </c>
      <c r="H262" s="43" t="s">
        <v>441</v>
      </c>
      <c r="I262" s="327" t="s">
        <v>1514</v>
      </c>
      <c r="J262" s="635" t="s">
        <v>442</v>
      </c>
      <c r="K262" s="212">
        <v>3888620</v>
      </c>
      <c r="L262" s="639">
        <v>22</v>
      </c>
      <c r="M262" s="170">
        <v>24</v>
      </c>
      <c r="N262" s="651" t="s">
        <v>567</v>
      </c>
      <c r="O262" s="212" t="s">
        <v>1539</v>
      </c>
      <c r="P262" s="212">
        <v>50</v>
      </c>
      <c r="Q262" s="327" t="s">
        <v>485</v>
      </c>
      <c r="R262" s="636">
        <v>1120</v>
      </c>
      <c r="S262" s="636">
        <v>1121</v>
      </c>
      <c r="T262" s="667">
        <v>4000</v>
      </c>
      <c r="U262" s="636">
        <v>4000</v>
      </c>
      <c r="V262" s="636">
        <v>1120</v>
      </c>
      <c r="W262" s="636">
        <v>1121</v>
      </c>
      <c r="X262" s="212">
        <v>1</v>
      </c>
      <c r="Y262" s="636">
        <v>4000</v>
      </c>
      <c r="Z262" s="212">
        <v>1</v>
      </c>
      <c r="AA262" s="637">
        <v>4000</v>
      </c>
      <c r="AB262" s="637">
        <v>4030</v>
      </c>
      <c r="AC262" s="638" t="s">
        <v>1684</v>
      </c>
      <c r="AD262" s="639"/>
      <c r="AE262" s="640">
        <v>0.1423611111111111</v>
      </c>
      <c r="AF262" s="640">
        <v>0.15972222222222221</v>
      </c>
      <c r="AG262" s="640">
        <v>0.15972222222222221</v>
      </c>
      <c r="AH262" s="640">
        <v>0.16666666666666666</v>
      </c>
      <c r="AI262" s="212" t="s">
        <v>533</v>
      </c>
      <c r="AJ262" s="635"/>
      <c r="AK262" s="635" t="s">
        <v>683</v>
      </c>
      <c r="AL262" s="719" t="s">
        <v>7</v>
      </c>
      <c r="AM262" s="635" t="s">
        <v>460</v>
      </c>
      <c r="AN262" s="635">
        <v>1</v>
      </c>
      <c r="AO262" s="212"/>
      <c r="AP262" s="212" t="s">
        <v>1665</v>
      </c>
      <c r="AQ262" s="212"/>
      <c r="AR262" s="212"/>
      <c r="AS262" s="212"/>
      <c r="AT262" s="223">
        <f t="shared" si="12"/>
        <v>1.7361111111111105E-2</v>
      </c>
      <c r="AU262" s="223">
        <f t="shared" si="13"/>
        <v>6.9444444444444475E-3</v>
      </c>
    </row>
    <row r="263" spans="1:47" ht="14.25">
      <c r="B263" s="29">
        <v>2026</v>
      </c>
      <c r="C263" s="29">
        <v>4</v>
      </c>
      <c r="D263" s="29">
        <v>7</v>
      </c>
      <c r="E263" s="227" t="s">
        <v>469</v>
      </c>
      <c r="F263" s="29">
        <v>8</v>
      </c>
      <c r="G263" s="31" t="s">
        <v>459</v>
      </c>
      <c r="H263" s="32" t="s">
        <v>441</v>
      </c>
      <c r="I263" s="327" t="s">
        <v>1514</v>
      </c>
      <c r="J263" s="635" t="s">
        <v>442</v>
      </c>
      <c r="K263" s="212">
        <v>3888620</v>
      </c>
      <c r="L263" s="639">
        <v>23</v>
      </c>
      <c r="M263" s="170">
        <v>24</v>
      </c>
      <c r="N263" s="651" t="s">
        <v>567</v>
      </c>
      <c r="O263" s="212" t="s">
        <v>1539</v>
      </c>
      <c r="P263" s="212">
        <v>50</v>
      </c>
      <c r="Q263" s="327" t="s">
        <v>485</v>
      </c>
      <c r="R263" s="636">
        <v>1120</v>
      </c>
      <c r="S263" s="636">
        <v>1121</v>
      </c>
      <c r="T263" s="667">
        <v>4000</v>
      </c>
      <c r="U263" s="636">
        <v>4000</v>
      </c>
      <c r="V263" s="636">
        <v>1120</v>
      </c>
      <c r="W263" s="636">
        <v>1121</v>
      </c>
      <c r="X263" s="212">
        <v>1</v>
      </c>
      <c r="Y263" s="636">
        <v>4000</v>
      </c>
      <c r="Z263" s="212">
        <v>1</v>
      </c>
      <c r="AA263" s="637">
        <v>4000</v>
      </c>
      <c r="AB263" s="637">
        <v>4040</v>
      </c>
      <c r="AC263" s="638" t="s">
        <v>1685</v>
      </c>
      <c r="AD263" s="639"/>
      <c r="AE263" s="640">
        <v>0.16666666666666666</v>
      </c>
      <c r="AF263" s="640">
        <v>0.18402777777777779</v>
      </c>
      <c r="AG263" s="640">
        <v>0.18402777777777779</v>
      </c>
      <c r="AH263" s="640">
        <v>0.19097222222222221</v>
      </c>
      <c r="AI263" s="212" t="s">
        <v>533</v>
      </c>
      <c r="AJ263" s="635"/>
      <c r="AK263" s="635" t="s">
        <v>683</v>
      </c>
      <c r="AL263" s="719" t="s">
        <v>7</v>
      </c>
      <c r="AM263" s="635" t="s">
        <v>460</v>
      </c>
      <c r="AN263" s="635">
        <v>1</v>
      </c>
      <c r="AO263" s="212"/>
      <c r="AP263" s="212" t="s">
        <v>1665</v>
      </c>
      <c r="AQ263" s="212"/>
      <c r="AR263" s="212"/>
      <c r="AS263" s="212"/>
      <c r="AT263" s="223">
        <f t="shared" si="12"/>
        <v>1.7361111111111133E-2</v>
      </c>
      <c r="AU263" s="223">
        <f t="shared" si="13"/>
        <v>6.9444444444444198E-3</v>
      </c>
    </row>
    <row r="264" spans="1:47" ht="14.25">
      <c r="B264" s="29">
        <v>2026</v>
      </c>
      <c r="C264" s="29">
        <v>4</v>
      </c>
      <c r="D264" s="29">
        <v>7</v>
      </c>
      <c r="E264" s="227" t="s">
        <v>469</v>
      </c>
      <c r="F264" s="29">
        <v>8</v>
      </c>
      <c r="G264" s="31" t="s">
        <v>459</v>
      </c>
      <c r="H264" s="32" t="s">
        <v>441</v>
      </c>
      <c r="I264" s="327" t="s">
        <v>1514</v>
      </c>
      <c r="J264" s="635" t="s">
        <v>442</v>
      </c>
      <c r="K264" s="212">
        <v>3888620</v>
      </c>
      <c r="L264" s="639">
        <v>24</v>
      </c>
      <c r="M264" s="170">
        <v>24</v>
      </c>
      <c r="N264" s="651" t="s">
        <v>567</v>
      </c>
      <c r="O264" s="212" t="s">
        <v>1539</v>
      </c>
      <c r="P264" s="212">
        <v>50</v>
      </c>
      <c r="Q264" s="327" t="s">
        <v>485</v>
      </c>
      <c r="R264" s="636">
        <v>1120</v>
      </c>
      <c r="S264" s="636">
        <v>1121</v>
      </c>
      <c r="T264" s="667">
        <v>4000</v>
      </c>
      <c r="U264" s="636">
        <v>4000</v>
      </c>
      <c r="V264" s="636">
        <v>1120</v>
      </c>
      <c r="W264" s="636">
        <v>1121</v>
      </c>
      <c r="X264" s="212">
        <v>1</v>
      </c>
      <c r="Y264" s="636">
        <v>4000</v>
      </c>
      <c r="Z264" s="212">
        <v>1</v>
      </c>
      <c r="AA264" s="637">
        <v>4000</v>
      </c>
      <c r="AB264" s="637">
        <v>4040</v>
      </c>
      <c r="AC264" s="638" t="s">
        <v>1686</v>
      </c>
      <c r="AD264" s="639">
        <v>60407416080</v>
      </c>
      <c r="AE264" s="640">
        <v>0.19097222222222221</v>
      </c>
      <c r="AF264" s="640">
        <v>0.21180555555555555</v>
      </c>
      <c r="AG264" s="640">
        <v>0.21180555555555555</v>
      </c>
      <c r="AH264" s="640">
        <v>0.21875</v>
      </c>
      <c r="AI264" s="212" t="s">
        <v>533</v>
      </c>
      <c r="AJ264" s="635"/>
      <c r="AK264" s="635" t="s">
        <v>683</v>
      </c>
      <c r="AL264" s="719" t="s">
        <v>7</v>
      </c>
      <c r="AM264" s="635" t="s">
        <v>460</v>
      </c>
      <c r="AN264" s="635">
        <v>1</v>
      </c>
      <c r="AO264" s="212"/>
      <c r="AP264" s="212" t="s">
        <v>1665</v>
      </c>
      <c r="AQ264" s="212"/>
      <c r="AR264" s="212"/>
      <c r="AS264" s="212"/>
      <c r="AT264" s="223">
        <f t="shared" si="12"/>
        <v>2.0833333333333343E-2</v>
      </c>
      <c r="AU264" s="223">
        <f t="shared" si="13"/>
        <v>6.9444444444444475E-3</v>
      </c>
    </row>
    <row r="265" spans="1:47" ht="14.25">
      <c r="B265" s="29">
        <v>2026</v>
      </c>
      <c r="C265" s="29">
        <v>4</v>
      </c>
      <c r="D265" s="29">
        <v>7</v>
      </c>
      <c r="E265" s="227" t="s">
        <v>469</v>
      </c>
      <c r="F265" s="29"/>
      <c r="G265" s="31"/>
      <c r="H265" s="43" t="s">
        <v>441</v>
      </c>
      <c r="I265" s="327" t="s">
        <v>565</v>
      </c>
      <c r="J265" s="635" t="s">
        <v>442</v>
      </c>
      <c r="K265" s="212"/>
      <c r="L265" s="639"/>
      <c r="M265" s="170"/>
      <c r="N265" s="651"/>
      <c r="O265" s="212"/>
      <c r="P265" s="716">
        <v>31</v>
      </c>
      <c r="Q265" s="327" t="s">
        <v>566</v>
      </c>
      <c r="R265" s="636">
        <v>1120</v>
      </c>
      <c r="S265" s="636"/>
      <c r="T265" s="667" t="s">
        <v>1445</v>
      </c>
      <c r="U265" s="710">
        <v>350</v>
      </c>
      <c r="V265" s="636">
        <v>1120</v>
      </c>
      <c r="W265" s="636"/>
      <c r="X265" s="212">
        <v>1</v>
      </c>
      <c r="Y265" s="636"/>
      <c r="Z265" s="212">
        <v>1</v>
      </c>
      <c r="AA265" s="711">
        <v>350</v>
      </c>
      <c r="AB265" s="637">
        <v>12550</v>
      </c>
      <c r="AC265" s="638" t="s">
        <v>1644</v>
      </c>
      <c r="AD265" s="639">
        <v>60407416080</v>
      </c>
      <c r="AE265" s="640">
        <v>0.21875</v>
      </c>
      <c r="AF265" s="640">
        <v>0.22222222222222221</v>
      </c>
      <c r="AG265" s="640"/>
      <c r="AH265" s="640"/>
      <c r="AI265" s="212"/>
      <c r="AJ265" s="635"/>
      <c r="AK265" s="635" t="s">
        <v>683</v>
      </c>
      <c r="AL265" s="719" t="s">
        <v>7</v>
      </c>
      <c r="AM265" s="635" t="s">
        <v>460</v>
      </c>
      <c r="AN265" s="635">
        <v>1</v>
      </c>
      <c r="AO265" s="212"/>
      <c r="AP265" s="212"/>
      <c r="AQ265" s="212"/>
      <c r="AR265" s="212"/>
      <c r="AS265" s="212"/>
      <c r="AT265" s="223">
        <f t="shared" si="12"/>
        <v>3.4722222222222099E-3</v>
      </c>
      <c r="AU265" s="223" t="str">
        <f t="shared" si="13"/>
        <v/>
      </c>
    </row>
    <row r="266" spans="1:47" ht="14.25">
      <c r="B266" s="29">
        <v>2026</v>
      </c>
      <c r="C266" s="29">
        <v>4</v>
      </c>
      <c r="D266" s="29">
        <v>7</v>
      </c>
      <c r="E266" s="227" t="s">
        <v>469</v>
      </c>
      <c r="F266" s="29"/>
      <c r="G266" s="31"/>
      <c r="H266" s="32" t="s">
        <v>441</v>
      </c>
      <c r="I266" s="327"/>
      <c r="J266" s="635"/>
      <c r="K266" s="212"/>
      <c r="L266" s="639"/>
      <c r="M266" s="170"/>
      <c r="N266" s="651"/>
      <c r="O266" s="212"/>
      <c r="P266" s="212"/>
      <c r="Q266" s="327"/>
      <c r="R266" s="636"/>
      <c r="S266" s="636"/>
      <c r="T266" s="667"/>
      <c r="U266" s="636"/>
      <c r="V266" s="636"/>
      <c r="W266" s="636"/>
      <c r="X266" s="212"/>
      <c r="Y266" s="636"/>
      <c r="Z266" s="212"/>
      <c r="AA266" s="637"/>
      <c r="AB266" s="637"/>
      <c r="AC266" s="638"/>
      <c r="AD266" s="639"/>
      <c r="AE266" s="640"/>
      <c r="AF266" s="640"/>
      <c r="AG266" s="640">
        <v>0.22222222222222221</v>
      </c>
      <c r="AH266" s="640">
        <v>0.24305555555555555</v>
      </c>
      <c r="AI266" s="212" t="s">
        <v>533</v>
      </c>
      <c r="AJ266" s="635"/>
      <c r="AK266" s="635"/>
      <c r="AL266" s="641"/>
      <c r="AM266" s="635"/>
      <c r="AN266" s="635"/>
      <c r="AO266" s="212"/>
      <c r="AP266" s="212"/>
      <c r="AQ266" s="212"/>
      <c r="AR266" s="212"/>
      <c r="AS266" s="212"/>
      <c r="AT266" s="223" t="str">
        <f t="shared" si="12"/>
        <v/>
      </c>
      <c r="AU266" s="223">
        <f t="shared" si="13"/>
        <v>2.0833333333333343E-2</v>
      </c>
    </row>
    <row r="267" spans="1:47" ht="14.25">
      <c r="B267" s="29">
        <v>2026</v>
      </c>
      <c r="C267" s="29">
        <v>4</v>
      </c>
      <c r="D267" s="29">
        <v>8</v>
      </c>
      <c r="E267" s="227" t="s">
        <v>469</v>
      </c>
      <c r="F267" s="29"/>
      <c r="G267" s="31"/>
      <c r="H267" s="32" t="s">
        <v>441</v>
      </c>
      <c r="I267" s="327" t="s">
        <v>1446</v>
      </c>
      <c r="J267" s="635" t="s">
        <v>442</v>
      </c>
      <c r="K267" s="212"/>
      <c r="L267" s="639"/>
      <c r="M267" s="170"/>
      <c r="N267" s="651"/>
      <c r="O267" s="212"/>
      <c r="P267" s="212">
        <v>12</v>
      </c>
      <c r="Q267" s="327" t="s">
        <v>566</v>
      </c>
      <c r="R267" s="636">
        <v>1120</v>
      </c>
      <c r="S267" s="636"/>
      <c r="T267" s="667" t="s">
        <v>1445</v>
      </c>
      <c r="U267" s="636">
        <v>200</v>
      </c>
      <c r="V267" s="636">
        <v>1120</v>
      </c>
      <c r="W267" s="636"/>
      <c r="X267" s="212">
        <v>1</v>
      </c>
      <c r="Y267" s="636">
        <v>200</v>
      </c>
      <c r="Z267" s="212">
        <v>1</v>
      </c>
      <c r="AA267" s="637">
        <v>200</v>
      </c>
      <c r="AB267" s="637"/>
      <c r="AC267" s="638"/>
      <c r="AD267" s="712" t="s">
        <v>1449</v>
      </c>
      <c r="AE267" s="640"/>
      <c r="AF267" s="640"/>
      <c r="AG267" s="640"/>
      <c r="AH267" s="640"/>
      <c r="AI267" s="212"/>
      <c r="AJ267" s="635"/>
      <c r="AK267" s="635"/>
      <c r="AL267" s="641"/>
      <c r="AM267" s="635"/>
      <c r="AN267" s="635"/>
      <c r="AO267" s="212"/>
      <c r="AP267" s="212"/>
      <c r="AQ267" s="212"/>
      <c r="AR267" s="212"/>
      <c r="AS267" s="212"/>
      <c r="AT267" s="223" t="str">
        <f t="shared" si="12"/>
        <v/>
      </c>
      <c r="AU267" s="223" t="str">
        <f t="shared" si="13"/>
        <v/>
      </c>
    </row>
    <row r="268" spans="1:47" ht="14.25">
      <c r="A268" s="167">
        <v>1</v>
      </c>
      <c r="B268" s="29">
        <v>2026</v>
      </c>
      <c r="C268" s="29">
        <v>4</v>
      </c>
      <c r="D268" s="29">
        <v>8</v>
      </c>
      <c r="E268" s="227" t="s">
        <v>469</v>
      </c>
      <c r="F268" s="29">
        <v>1</v>
      </c>
      <c r="G268" s="31" t="s">
        <v>459</v>
      </c>
      <c r="H268" s="43" t="s">
        <v>441</v>
      </c>
      <c r="I268" s="327" t="s">
        <v>1514</v>
      </c>
      <c r="J268" s="635" t="s">
        <v>442</v>
      </c>
      <c r="K268" s="212">
        <v>3888634</v>
      </c>
      <c r="L268" s="639">
        <v>1</v>
      </c>
      <c r="M268" s="170">
        <v>3</v>
      </c>
      <c r="N268" s="651" t="s">
        <v>532</v>
      </c>
      <c r="O268" s="212" t="s">
        <v>1539</v>
      </c>
      <c r="P268" s="212">
        <v>50</v>
      </c>
      <c r="Q268" s="327" t="s">
        <v>455</v>
      </c>
      <c r="R268" s="636">
        <v>1120</v>
      </c>
      <c r="S268" s="717">
        <v>1122</v>
      </c>
      <c r="T268" s="667">
        <v>4000</v>
      </c>
      <c r="U268" s="636">
        <v>4000</v>
      </c>
      <c r="V268" s="636">
        <v>1120</v>
      </c>
      <c r="W268" s="636">
        <v>1122</v>
      </c>
      <c r="X268" s="212">
        <v>1</v>
      </c>
      <c r="Y268" s="636">
        <v>4000</v>
      </c>
      <c r="Z268" s="212">
        <v>1</v>
      </c>
      <c r="AA268" s="637">
        <v>4000</v>
      </c>
      <c r="AB268" s="637">
        <v>4000</v>
      </c>
      <c r="AC268" s="638" t="s">
        <v>1687</v>
      </c>
      <c r="AD268" s="639"/>
      <c r="AE268" s="640">
        <v>0.24305555555555555</v>
      </c>
      <c r="AF268" s="640">
        <v>0.26041666666666669</v>
      </c>
      <c r="AG268" s="640">
        <v>0.26041666666666669</v>
      </c>
      <c r="AH268" s="640">
        <v>0.2673611111111111</v>
      </c>
      <c r="AI268" s="212" t="s">
        <v>533</v>
      </c>
      <c r="AJ268" s="635"/>
      <c r="AK268" s="635" t="s">
        <v>827</v>
      </c>
      <c r="AL268" s="719" t="s">
        <v>7</v>
      </c>
      <c r="AM268" s="635" t="s">
        <v>460</v>
      </c>
      <c r="AN268" s="635">
        <v>1</v>
      </c>
      <c r="AO268" s="212"/>
      <c r="AP268" s="212" t="s">
        <v>1665</v>
      </c>
      <c r="AQ268" s="212"/>
      <c r="AR268" s="212"/>
      <c r="AS268" s="212"/>
      <c r="AT268" s="223">
        <f t="shared" si="12"/>
        <v>1.7361111111111133E-2</v>
      </c>
      <c r="AU268" s="223">
        <f t="shared" si="13"/>
        <v>6.9444444444444198E-3</v>
      </c>
    </row>
    <row r="269" spans="1:47" ht="14.25">
      <c r="B269" s="29">
        <v>2026</v>
      </c>
      <c r="C269" s="29">
        <v>4</v>
      </c>
      <c r="D269" s="29">
        <v>8</v>
      </c>
      <c r="E269" s="227" t="s">
        <v>470</v>
      </c>
      <c r="F269" s="29">
        <v>1</v>
      </c>
      <c r="G269" s="31" t="s">
        <v>459</v>
      </c>
      <c r="H269" s="32" t="s">
        <v>441</v>
      </c>
      <c r="I269" s="327" t="s">
        <v>1514</v>
      </c>
      <c r="J269" s="635" t="s">
        <v>442</v>
      </c>
      <c r="K269" s="212">
        <v>3888634</v>
      </c>
      <c r="L269" s="639">
        <v>2</v>
      </c>
      <c r="M269" s="170">
        <v>3</v>
      </c>
      <c r="N269" s="651" t="s">
        <v>532</v>
      </c>
      <c r="O269" s="212" t="s">
        <v>1539</v>
      </c>
      <c r="P269" s="212">
        <v>50</v>
      </c>
      <c r="Q269" s="327" t="s">
        <v>455</v>
      </c>
      <c r="R269" s="636">
        <v>1120</v>
      </c>
      <c r="S269" s="717">
        <v>1122</v>
      </c>
      <c r="T269" s="667">
        <v>3950</v>
      </c>
      <c r="U269" s="636">
        <v>3950</v>
      </c>
      <c r="V269" s="636">
        <v>1120</v>
      </c>
      <c r="W269" s="636">
        <v>1122</v>
      </c>
      <c r="X269" s="212">
        <v>1</v>
      </c>
      <c r="Y269" s="636">
        <v>4000</v>
      </c>
      <c r="Z269" s="212">
        <v>1</v>
      </c>
      <c r="AA269" s="637">
        <v>4000</v>
      </c>
      <c r="AB269" s="637">
        <v>3960</v>
      </c>
      <c r="AC269" s="638" t="s">
        <v>1688</v>
      </c>
      <c r="AD269" s="639"/>
      <c r="AE269" s="640">
        <v>0.2673611111111111</v>
      </c>
      <c r="AF269" s="640">
        <v>0.28819444444444442</v>
      </c>
      <c r="AG269" s="640">
        <v>0.28819444444444442</v>
      </c>
      <c r="AH269" s="640">
        <v>0.30555555555555558</v>
      </c>
      <c r="AI269" s="212" t="s">
        <v>533</v>
      </c>
      <c r="AJ269" s="635"/>
      <c r="AK269" s="635" t="s">
        <v>827</v>
      </c>
      <c r="AL269" s="718" t="s">
        <v>18</v>
      </c>
      <c r="AM269" s="635" t="s">
        <v>460</v>
      </c>
      <c r="AN269" s="635">
        <v>1</v>
      </c>
      <c r="AO269" s="212"/>
      <c r="AP269" s="212" t="s">
        <v>1665</v>
      </c>
      <c r="AQ269" s="212"/>
      <c r="AR269" s="212"/>
      <c r="AS269" s="212"/>
      <c r="AT269" s="223">
        <f t="shared" si="12"/>
        <v>2.0833333333333315E-2</v>
      </c>
      <c r="AU269" s="223">
        <f t="shared" si="13"/>
        <v>1.736111111111116E-2</v>
      </c>
    </row>
    <row r="270" spans="1:47" ht="14.25">
      <c r="B270" s="29">
        <v>2026</v>
      </c>
      <c r="C270" s="29">
        <v>4</v>
      </c>
      <c r="D270" s="29">
        <v>8</v>
      </c>
      <c r="E270" s="227" t="s">
        <v>470</v>
      </c>
      <c r="F270" s="29">
        <v>1</v>
      </c>
      <c r="G270" s="31" t="s">
        <v>459</v>
      </c>
      <c r="H270" s="32" t="s">
        <v>441</v>
      </c>
      <c r="I270" s="327" t="s">
        <v>1514</v>
      </c>
      <c r="J270" s="635" t="s">
        <v>442</v>
      </c>
      <c r="K270" s="212">
        <v>3888634</v>
      </c>
      <c r="L270" s="639">
        <v>3</v>
      </c>
      <c r="M270" s="170">
        <v>3</v>
      </c>
      <c r="N270" s="651" t="s">
        <v>532</v>
      </c>
      <c r="O270" s="212" t="s">
        <v>1539</v>
      </c>
      <c r="P270" s="212">
        <v>50</v>
      </c>
      <c r="Q270" s="327" t="s">
        <v>455</v>
      </c>
      <c r="R270" s="636">
        <v>1120</v>
      </c>
      <c r="S270" s="717">
        <v>1122</v>
      </c>
      <c r="T270" s="667">
        <v>3990</v>
      </c>
      <c r="U270" s="636">
        <v>3990</v>
      </c>
      <c r="V270" s="636">
        <v>1120</v>
      </c>
      <c r="W270" s="636">
        <v>1122</v>
      </c>
      <c r="X270" s="212">
        <v>1</v>
      </c>
      <c r="Y270" s="636">
        <v>4000</v>
      </c>
      <c r="Z270" s="212">
        <v>1</v>
      </c>
      <c r="AA270" s="637">
        <v>4000</v>
      </c>
      <c r="AB270" s="637">
        <v>4000</v>
      </c>
      <c r="AC270" s="638" t="s">
        <v>1689</v>
      </c>
      <c r="AD270" s="639">
        <v>60408416010</v>
      </c>
      <c r="AE270" s="640">
        <v>0.30555555555555558</v>
      </c>
      <c r="AF270" s="640">
        <v>0.32291666666666669</v>
      </c>
      <c r="AG270" s="640">
        <v>0.32291666666666669</v>
      </c>
      <c r="AH270" s="640">
        <v>0.3298611111111111</v>
      </c>
      <c r="AI270" s="212" t="s">
        <v>533</v>
      </c>
      <c r="AJ270" s="635"/>
      <c r="AK270" s="635" t="s">
        <v>827</v>
      </c>
      <c r="AL270" s="719" t="s">
        <v>7</v>
      </c>
      <c r="AM270" s="635" t="s">
        <v>460</v>
      </c>
      <c r="AN270" s="635">
        <v>1</v>
      </c>
      <c r="AO270" s="212"/>
      <c r="AP270" s="212" t="s">
        <v>1665</v>
      </c>
      <c r="AQ270" s="212"/>
      <c r="AR270" s="212"/>
      <c r="AS270" s="212"/>
      <c r="AT270" s="223">
        <f t="shared" si="12"/>
        <v>1.7361111111111105E-2</v>
      </c>
      <c r="AU270" s="223">
        <f t="shared" si="13"/>
        <v>6.9444444444444198E-3</v>
      </c>
    </row>
    <row r="271" spans="1:47" ht="14.25">
      <c r="B271" s="29">
        <v>2026</v>
      </c>
      <c r="C271" s="29">
        <v>4</v>
      </c>
      <c r="D271" s="29">
        <v>8</v>
      </c>
      <c r="E271" s="227" t="s">
        <v>470</v>
      </c>
      <c r="F271" s="29"/>
      <c r="G271" s="31"/>
      <c r="H271" s="43" t="s">
        <v>441</v>
      </c>
      <c r="I271" s="327" t="s">
        <v>565</v>
      </c>
      <c r="J271" s="635" t="s">
        <v>442</v>
      </c>
      <c r="K271" s="212"/>
      <c r="L271" s="639"/>
      <c r="M271" s="170"/>
      <c r="N271" s="651"/>
      <c r="O271" s="212"/>
      <c r="P271" s="716">
        <v>31</v>
      </c>
      <c r="Q271" s="327" t="s">
        <v>566</v>
      </c>
      <c r="R271" s="636">
        <v>1120</v>
      </c>
      <c r="S271" s="636"/>
      <c r="T271" s="667" t="s">
        <v>1445</v>
      </c>
      <c r="U271" s="710">
        <v>350</v>
      </c>
      <c r="V271" s="636">
        <v>1120</v>
      </c>
      <c r="W271" s="636"/>
      <c r="X271" s="212">
        <v>1</v>
      </c>
      <c r="Y271" s="636"/>
      <c r="Z271" s="212">
        <v>1</v>
      </c>
      <c r="AA271" s="711">
        <v>350</v>
      </c>
      <c r="AB271" s="637">
        <v>12550</v>
      </c>
      <c r="AC271" s="638" t="s">
        <v>1644</v>
      </c>
      <c r="AD271" s="639">
        <v>60408416010</v>
      </c>
      <c r="AE271" s="640">
        <v>0.3298611111111111</v>
      </c>
      <c r="AF271" s="640">
        <v>0.33333333333333331</v>
      </c>
      <c r="AG271" s="640"/>
      <c r="AH271" s="640"/>
      <c r="AI271" s="212"/>
      <c r="AJ271" s="635"/>
      <c r="AK271" s="635" t="s">
        <v>827</v>
      </c>
      <c r="AL271" s="718" t="s">
        <v>18</v>
      </c>
      <c r="AM271" s="635" t="s">
        <v>460</v>
      </c>
      <c r="AN271" s="635">
        <v>1</v>
      </c>
      <c r="AO271" s="212"/>
      <c r="AP271" s="212"/>
      <c r="AQ271" s="212"/>
      <c r="AR271" s="212"/>
      <c r="AS271" s="212"/>
      <c r="AT271" s="223">
        <f t="shared" ref="AT271:AT281" si="14">IF(IF(AE271&gt;AF271,1-AE271+AF271,AF271-AE271)=0,"",IF(AE271&gt;AF271,1-AE271+AF271,AF271-AE271))</f>
        <v>3.4722222222222099E-3</v>
      </c>
      <c r="AU271" s="223" t="str">
        <f t="shared" ref="AU271:AU281" si="15">IF(IF(AG271&gt;AH271,1-AG271+AH271,AH271-AG271)=0,"",IF(AG271&gt;AH271,1-AG271+AH271,AH271-AG271))</f>
        <v/>
      </c>
    </row>
    <row r="272" spans="1:47" ht="14.25">
      <c r="B272" s="29">
        <v>2026</v>
      </c>
      <c r="C272" s="29">
        <v>4</v>
      </c>
      <c r="D272" s="29">
        <v>8</v>
      </c>
      <c r="E272" s="227" t="s">
        <v>470</v>
      </c>
      <c r="F272" s="29"/>
      <c r="G272" s="31"/>
      <c r="H272" s="43" t="s">
        <v>441</v>
      </c>
      <c r="I272" s="327"/>
      <c r="J272" s="635"/>
      <c r="K272" s="212"/>
      <c r="L272" s="639"/>
      <c r="M272" s="170"/>
      <c r="N272" s="651"/>
      <c r="O272" s="212"/>
      <c r="P272" s="212"/>
      <c r="Q272" s="327"/>
      <c r="R272" s="636"/>
      <c r="S272" s="636"/>
      <c r="T272" s="667"/>
      <c r="U272" s="636"/>
      <c r="V272" s="636"/>
      <c r="W272" s="636"/>
      <c r="X272" s="212"/>
      <c r="Y272" s="636"/>
      <c r="Z272" s="212"/>
      <c r="AA272" s="637"/>
      <c r="AB272" s="637"/>
      <c r="AC272" s="638"/>
      <c r="AD272" s="639"/>
      <c r="AE272" s="640"/>
      <c r="AF272" s="640"/>
      <c r="AG272" s="640">
        <v>0.33333333333333331</v>
      </c>
      <c r="AH272" s="640">
        <v>0.58333333333333337</v>
      </c>
      <c r="AI272" s="212" t="s">
        <v>1569</v>
      </c>
      <c r="AJ272" s="635"/>
      <c r="AK272" s="635"/>
      <c r="AL272" s="641"/>
      <c r="AM272" s="635"/>
      <c r="AN272" s="635"/>
      <c r="AO272" s="212" t="s">
        <v>1690</v>
      </c>
      <c r="AP272" s="212"/>
      <c r="AQ272" s="212"/>
      <c r="AR272" s="212"/>
      <c r="AS272" s="212"/>
      <c r="AT272" s="223" t="str">
        <f t="shared" si="14"/>
        <v/>
      </c>
      <c r="AU272" s="223">
        <f t="shared" si="15"/>
        <v>0.25000000000000006</v>
      </c>
    </row>
    <row r="273" spans="1:47" ht="14.25">
      <c r="B273" s="29">
        <v>2026</v>
      </c>
      <c r="C273" s="29">
        <v>4</v>
      </c>
      <c r="D273" s="29">
        <v>8</v>
      </c>
      <c r="E273" s="227" t="s">
        <v>468</v>
      </c>
      <c r="F273" s="29"/>
      <c r="G273" s="31"/>
      <c r="H273" s="32" t="s">
        <v>441</v>
      </c>
      <c r="I273" s="327"/>
      <c r="J273" s="635"/>
      <c r="K273" s="212"/>
      <c r="L273" s="639"/>
      <c r="M273" s="170"/>
      <c r="N273" s="651"/>
      <c r="O273" s="212"/>
      <c r="P273" s="212"/>
      <c r="Q273" s="327"/>
      <c r="R273" s="636"/>
      <c r="S273" s="636"/>
      <c r="T273" s="667"/>
      <c r="U273" s="636"/>
      <c r="V273" s="636"/>
      <c r="W273" s="636"/>
      <c r="X273" s="212"/>
      <c r="Y273" s="636"/>
      <c r="Z273" s="212"/>
      <c r="AA273" s="637"/>
      <c r="AB273" s="637"/>
      <c r="AC273" s="638"/>
      <c r="AD273" s="639"/>
      <c r="AE273" s="640"/>
      <c r="AF273" s="640"/>
      <c r="AG273" s="640">
        <v>0.58333333333333337</v>
      </c>
      <c r="AH273" s="640">
        <v>0.60416666666666663</v>
      </c>
      <c r="AI273" s="212" t="s">
        <v>533</v>
      </c>
      <c r="AJ273" s="635"/>
      <c r="AK273" s="635"/>
      <c r="AL273" s="641"/>
      <c r="AM273" s="635"/>
      <c r="AN273" s="635"/>
      <c r="AO273" s="212"/>
      <c r="AP273" s="212"/>
      <c r="AQ273" s="212"/>
      <c r="AR273" s="212"/>
      <c r="AS273" s="212"/>
      <c r="AT273" s="223" t="str">
        <f t="shared" si="14"/>
        <v/>
      </c>
      <c r="AU273" s="223">
        <f t="shared" si="15"/>
        <v>2.0833333333333259E-2</v>
      </c>
    </row>
    <row r="274" spans="1:47" ht="14.25">
      <c r="B274" s="29">
        <v>2026</v>
      </c>
      <c r="C274" s="29">
        <v>4</v>
      </c>
      <c r="D274" s="29">
        <v>8</v>
      </c>
      <c r="E274" s="227" t="s">
        <v>468</v>
      </c>
      <c r="F274" s="29"/>
      <c r="G274" s="31"/>
      <c r="H274" s="32" t="s">
        <v>441</v>
      </c>
      <c r="I274" s="327" t="s">
        <v>1446</v>
      </c>
      <c r="J274" s="635" t="s">
        <v>442</v>
      </c>
      <c r="K274" s="212"/>
      <c r="L274" s="639"/>
      <c r="M274" s="170"/>
      <c r="N274" s="651"/>
      <c r="O274" s="212"/>
      <c r="P274" s="212">
        <v>12</v>
      </c>
      <c r="Q274" s="327" t="s">
        <v>566</v>
      </c>
      <c r="R274" s="636">
        <v>1120</v>
      </c>
      <c r="S274" s="636"/>
      <c r="T274" s="667" t="s">
        <v>1445</v>
      </c>
      <c r="U274" s="636">
        <v>200</v>
      </c>
      <c r="V274" s="636">
        <v>1120</v>
      </c>
      <c r="W274" s="636"/>
      <c r="X274" s="212">
        <v>1</v>
      </c>
      <c r="Y274" s="636">
        <v>200</v>
      </c>
      <c r="Z274" s="212">
        <v>1</v>
      </c>
      <c r="AA274" s="637">
        <v>200</v>
      </c>
      <c r="AB274" s="637"/>
      <c r="AC274" s="638"/>
      <c r="AD274" s="639"/>
      <c r="AE274" s="640"/>
      <c r="AF274" s="640"/>
      <c r="AG274" s="640"/>
      <c r="AH274" s="640"/>
      <c r="AI274" s="212"/>
      <c r="AJ274" s="635"/>
      <c r="AK274" s="635"/>
      <c r="AL274" s="641"/>
      <c r="AM274" s="635"/>
      <c r="AN274" s="635"/>
      <c r="AO274" s="212"/>
      <c r="AP274" s="212"/>
      <c r="AQ274" s="212"/>
      <c r="AR274" s="212"/>
      <c r="AS274" s="212"/>
      <c r="AT274" s="223" t="str">
        <f t="shared" si="14"/>
        <v/>
      </c>
      <c r="AU274" s="223" t="str">
        <f t="shared" si="15"/>
        <v/>
      </c>
    </row>
    <row r="275" spans="1:47" ht="14.25">
      <c r="A275" s="167">
        <v>1</v>
      </c>
      <c r="B275" s="29">
        <v>2026</v>
      </c>
      <c r="C275" s="29">
        <v>4</v>
      </c>
      <c r="D275" s="29">
        <v>8</v>
      </c>
      <c r="E275" s="227" t="s">
        <v>468</v>
      </c>
      <c r="F275" s="29">
        <v>2</v>
      </c>
      <c r="G275" s="31" t="s">
        <v>459</v>
      </c>
      <c r="H275" s="43" t="s">
        <v>441</v>
      </c>
      <c r="I275" s="327" t="s">
        <v>1514</v>
      </c>
      <c r="J275" s="635" t="s">
        <v>442</v>
      </c>
      <c r="K275" s="212">
        <v>3888635</v>
      </c>
      <c r="L275" s="639">
        <v>1</v>
      </c>
      <c r="M275" s="170">
        <v>4</v>
      </c>
      <c r="N275" s="651" t="s">
        <v>530</v>
      </c>
      <c r="O275" s="212" t="s">
        <v>1539</v>
      </c>
      <c r="P275" s="212">
        <v>50</v>
      </c>
      <c r="Q275" s="327" t="s">
        <v>209</v>
      </c>
      <c r="R275" s="636">
        <v>1120</v>
      </c>
      <c r="S275" s="717">
        <v>1120</v>
      </c>
      <c r="T275" s="667">
        <v>4000</v>
      </c>
      <c r="U275" s="636">
        <v>4000</v>
      </c>
      <c r="V275" s="636">
        <v>1120</v>
      </c>
      <c r="W275" s="636">
        <v>1120</v>
      </c>
      <c r="X275" s="212">
        <v>1</v>
      </c>
      <c r="Y275" s="636">
        <v>4000</v>
      </c>
      <c r="Z275" s="212">
        <v>1</v>
      </c>
      <c r="AA275" s="637">
        <v>4000</v>
      </c>
      <c r="AB275" s="637">
        <v>4050</v>
      </c>
      <c r="AC275" s="638" t="s">
        <v>1691</v>
      </c>
      <c r="AD275" s="639"/>
      <c r="AE275" s="640">
        <v>0.60416666666666663</v>
      </c>
      <c r="AF275" s="640">
        <v>0.62152777777777779</v>
      </c>
      <c r="AG275" s="640">
        <v>0.62152777777777779</v>
      </c>
      <c r="AH275" s="640">
        <v>0.62847222222222221</v>
      </c>
      <c r="AI275" s="212" t="s">
        <v>533</v>
      </c>
      <c r="AJ275" s="635"/>
      <c r="AK275" s="635" t="s">
        <v>683</v>
      </c>
      <c r="AL275" s="719" t="s">
        <v>7</v>
      </c>
      <c r="AM275" s="635" t="s">
        <v>460</v>
      </c>
      <c r="AN275" s="635">
        <v>1</v>
      </c>
      <c r="AO275" s="212"/>
      <c r="AP275" s="212" t="s">
        <v>1665</v>
      </c>
      <c r="AQ275" s="212"/>
      <c r="AR275" s="212"/>
      <c r="AS275" s="212"/>
      <c r="AT275" s="223">
        <f t="shared" si="14"/>
        <v>1.736111111111116E-2</v>
      </c>
      <c r="AU275" s="223">
        <f t="shared" si="15"/>
        <v>6.9444444444444198E-3</v>
      </c>
    </row>
    <row r="276" spans="1:47" ht="14.25">
      <c r="B276" s="29">
        <v>2026</v>
      </c>
      <c r="C276" s="29">
        <v>4</v>
      </c>
      <c r="D276" s="29">
        <v>8</v>
      </c>
      <c r="E276" s="227" t="s">
        <v>468</v>
      </c>
      <c r="F276" s="29">
        <v>2</v>
      </c>
      <c r="G276" s="31" t="s">
        <v>459</v>
      </c>
      <c r="H276" s="32" t="s">
        <v>441</v>
      </c>
      <c r="I276" s="327" t="s">
        <v>1514</v>
      </c>
      <c r="J276" s="635" t="s">
        <v>442</v>
      </c>
      <c r="K276" s="212">
        <v>3888635</v>
      </c>
      <c r="L276" s="639">
        <v>2</v>
      </c>
      <c r="M276" s="170">
        <v>4</v>
      </c>
      <c r="N276" s="651" t="s">
        <v>530</v>
      </c>
      <c r="O276" s="212" t="s">
        <v>1539</v>
      </c>
      <c r="P276" s="212">
        <v>50</v>
      </c>
      <c r="Q276" s="327" t="s">
        <v>209</v>
      </c>
      <c r="R276" s="636">
        <v>1120</v>
      </c>
      <c r="S276" s="717">
        <v>1120</v>
      </c>
      <c r="T276" s="667">
        <v>4000</v>
      </c>
      <c r="U276" s="636">
        <v>4000</v>
      </c>
      <c r="V276" s="636">
        <v>1120</v>
      </c>
      <c r="W276" s="636">
        <v>1120</v>
      </c>
      <c r="X276" s="212">
        <v>1</v>
      </c>
      <c r="Y276" s="636">
        <v>4000</v>
      </c>
      <c r="Z276" s="212">
        <v>1</v>
      </c>
      <c r="AA276" s="637">
        <v>4000</v>
      </c>
      <c r="AB276" s="637">
        <v>4050</v>
      </c>
      <c r="AC276" s="638" t="s">
        <v>1692</v>
      </c>
      <c r="AE276" s="640">
        <v>0.62847222222222221</v>
      </c>
      <c r="AF276" s="640">
        <v>0.64930555555555558</v>
      </c>
      <c r="AG276" s="640">
        <v>0.64930555555555558</v>
      </c>
      <c r="AH276" s="640">
        <v>0.65625</v>
      </c>
      <c r="AI276" s="212" t="s">
        <v>533</v>
      </c>
      <c r="AJ276" s="635"/>
      <c r="AK276" s="635" t="s">
        <v>683</v>
      </c>
      <c r="AL276" s="719" t="s">
        <v>7</v>
      </c>
      <c r="AM276" s="635" t="s">
        <v>460</v>
      </c>
      <c r="AN276" s="635">
        <v>1</v>
      </c>
      <c r="AO276" s="212"/>
      <c r="AP276" s="212" t="s">
        <v>1665</v>
      </c>
      <c r="AQ276" s="212"/>
      <c r="AR276" s="212"/>
      <c r="AS276" s="212"/>
      <c r="AT276" s="223">
        <f t="shared" si="14"/>
        <v>2.083333333333337E-2</v>
      </c>
      <c r="AU276" s="223">
        <f t="shared" si="15"/>
        <v>6.9444444444444198E-3</v>
      </c>
    </row>
    <row r="277" spans="1:47" ht="14.25">
      <c r="B277" s="29">
        <v>2026</v>
      </c>
      <c r="C277" s="29">
        <v>4</v>
      </c>
      <c r="D277" s="29">
        <v>8</v>
      </c>
      <c r="E277" s="227" t="s">
        <v>468</v>
      </c>
      <c r="F277" s="29">
        <v>2</v>
      </c>
      <c r="G277" s="31" t="s">
        <v>459</v>
      </c>
      <c r="H277" s="32" t="s">
        <v>441</v>
      </c>
      <c r="I277" s="327" t="s">
        <v>1514</v>
      </c>
      <c r="J277" s="635" t="s">
        <v>442</v>
      </c>
      <c r="K277" s="212">
        <v>3888635</v>
      </c>
      <c r="L277" s="639">
        <v>3</v>
      </c>
      <c r="M277" s="170">
        <v>4</v>
      </c>
      <c r="N277" s="651" t="s">
        <v>530</v>
      </c>
      <c r="O277" s="212" t="s">
        <v>1539</v>
      </c>
      <c r="P277" s="212">
        <v>50</v>
      </c>
      <c r="Q277" s="327" t="s">
        <v>209</v>
      </c>
      <c r="R277" s="636">
        <v>1120</v>
      </c>
      <c r="S277" s="717">
        <v>1120</v>
      </c>
      <c r="T277" s="667">
        <v>4000</v>
      </c>
      <c r="U277" s="636">
        <v>4000</v>
      </c>
      <c r="V277" s="636">
        <v>1120</v>
      </c>
      <c r="W277" s="636">
        <v>1120</v>
      </c>
      <c r="X277" s="212">
        <v>1</v>
      </c>
      <c r="Y277" s="636">
        <v>4000</v>
      </c>
      <c r="Z277" s="212">
        <v>1</v>
      </c>
      <c r="AA277" s="637">
        <v>4000</v>
      </c>
      <c r="AB277" s="637">
        <v>4050</v>
      </c>
      <c r="AC277" s="638" t="s">
        <v>1693</v>
      </c>
      <c r="AD277" s="639">
        <v>60408416020</v>
      </c>
      <c r="AE277" s="181">
        <v>0.65625</v>
      </c>
      <c r="AF277" s="640">
        <v>0.67361111111111116</v>
      </c>
      <c r="AG277" s="640">
        <v>0.67361111111111116</v>
      </c>
      <c r="AH277" s="640">
        <v>0.68055555555555558</v>
      </c>
      <c r="AI277" s="212" t="s">
        <v>533</v>
      </c>
      <c r="AJ277" s="635"/>
      <c r="AK277" s="635" t="s">
        <v>683</v>
      </c>
      <c r="AL277" s="719" t="s">
        <v>7</v>
      </c>
      <c r="AM277" s="635" t="s">
        <v>460</v>
      </c>
      <c r="AN277" s="635">
        <v>1</v>
      </c>
      <c r="AO277" s="212"/>
      <c r="AP277" s="212" t="s">
        <v>1665</v>
      </c>
      <c r="AQ277" s="212"/>
      <c r="AR277" s="212"/>
      <c r="AS277" s="212"/>
      <c r="AT277" s="223">
        <f t="shared" si="14"/>
        <v>1.736111111111116E-2</v>
      </c>
      <c r="AU277" s="223">
        <f t="shared" si="15"/>
        <v>6.9444444444444198E-3</v>
      </c>
    </row>
    <row r="278" spans="1:47" ht="14.25">
      <c r="B278" s="29">
        <v>2026</v>
      </c>
      <c r="C278" s="29">
        <v>4</v>
      </c>
      <c r="D278" s="29">
        <v>8</v>
      </c>
      <c r="E278" s="227" t="s">
        <v>468</v>
      </c>
      <c r="F278" s="29"/>
      <c r="G278" s="31"/>
      <c r="H278" s="43" t="s">
        <v>441</v>
      </c>
      <c r="I278" s="327" t="s">
        <v>565</v>
      </c>
      <c r="J278" s="635" t="s">
        <v>442</v>
      </c>
      <c r="K278" s="212"/>
      <c r="L278" s="639"/>
      <c r="M278" s="170"/>
      <c r="N278" s="651"/>
      <c r="O278" s="212"/>
      <c r="P278" s="716">
        <v>31</v>
      </c>
      <c r="Q278" s="327" t="s">
        <v>566</v>
      </c>
      <c r="R278" s="636">
        <v>1120</v>
      </c>
      <c r="S278" s="636"/>
      <c r="T278" s="667" t="s">
        <v>1445</v>
      </c>
      <c r="U278" s="710">
        <v>350</v>
      </c>
      <c r="V278" s="636">
        <v>1120</v>
      </c>
      <c r="W278" s="636"/>
      <c r="X278" s="212">
        <v>1</v>
      </c>
      <c r="Y278" s="636"/>
      <c r="Z278" s="212">
        <v>1</v>
      </c>
      <c r="AA278" s="711">
        <v>350</v>
      </c>
      <c r="AB278" s="637">
        <v>12550</v>
      </c>
      <c r="AC278" s="638" t="s">
        <v>1644</v>
      </c>
      <c r="AD278" s="639">
        <v>60408416020</v>
      </c>
      <c r="AE278" s="640">
        <v>0.68055555555555558</v>
      </c>
      <c r="AF278" s="640">
        <v>0.68402777777777779</v>
      </c>
      <c r="AG278" s="640"/>
      <c r="AH278" s="640"/>
      <c r="AI278" s="212"/>
      <c r="AJ278" s="635"/>
      <c r="AK278" s="635" t="s">
        <v>683</v>
      </c>
      <c r="AL278" s="719" t="s">
        <v>7</v>
      </c>
      <c r="AM278" s="635" t="s">
        <v>460</v>
      </c>
      <c r="AN278" s="635">
        <v>1</v>
      </c>
      <c r="AO278" s="212"/>
      <c r="AP278" s="212"/>
      <c r="AQ278" s="212"/>
      <c r="AR278" s="212"/>
      <c r="AS278" s="212"/>
      <c r="AT278" s="223">
        <f t="shared" si="14"/>
        <v>3.4722222222222099E-3</v>
      </c>
      <c r="AU278" s="223" t="str">
        <f t="shared" si="15"/>
        <v/>
      </c>
    </row>
    <row r="279" spans="1:47" ht="14.25">
      <c r="B279" s="29">
        <v>2026</v>
      </c>
      <c r="C279" s="29">
        <v>4</v>
      </c>
      <c r="D279" s="29">
        <v>8</v>
      </c>
      <c r="E279" s="227" t="s">
        <v>468</v>
      </c>
      <c r="F279" s="29"/>
      <c r="G279" s="31"/>
      <c r="H279" s="32" t="s">
        <v>441</v>
      </c>
      <c r="I279" s="327"/>
      <c r="J279" s="635"/>
      <c r="K279" s="212"/>
      <c r="L279" s="639"/>
      <c r="M279" s="170"/>
      <c r="N279" s="651"/>
      <c r="O279" s="212"/>
      <c r="P279" s="212"/>
      <c r="Q279" s="327"/>
      <c r="R279" s="636"/>
      <c r="S279" s="636"/>
      <c r="T279" s="667"/>
      <c r="U279" s="636"/>
      <c r="V279" s="636"/>
      <c r="W279" s="636"/>
      <c r="X279" s="212"/>
      <c r="Y279" s="636"/>
      <c r="Z279" s="212"/>
      <c r="AA279" s="637"/>
      <c r="AB279" s="637"/>
      <c r="AC279" s="638"/>
      <c r="AD279" s="639"/>
      <c r="AE279" s="640"/>
      <c r="AF279" s="640"/>
      <c r="AG279" s="640">
        <v>0.68402777777777779</v>
      </c>
      <c r="AH279" s="640">
        <v>0.70486111111111116</v>
      </c>
      <c r="AI279" s="212" t="s">
        <v>533</v>
      </c>
      <c r="AJ279" s="635"/>
      <c r="AK279" s="635"/>
      <c r="AL279" s="641"/>
      <c r="AM279" s="635"/>
      <c r="AN279" s="635"/>
      <c r="AO279" s="212"/>
      <c r="AP279" s="212"/>
      <c r="AQ279" s="212"/>
      <c r="AR279" s="212"/>
      <c r="AS279" s="212"/>
      <c r="AT279" s="223" t="str">
        <f t="shared" si="14"/>
        <v/>
      </c>
      <c r="AU279" s="223">
        <f t="shared" si="15"/>
        <v>2.083333333333337E-2</v>
      </c>
    </row>
    <row r="280" spans="1:47" ht="14.25">
      <c r="B280" s="29">
        <v>2026</v>
      </c>
      <c r="C280" s="29">
        <v>4</v>
      </c>
      <c r="D280" s="29">
        <v>8</v>
      </c>
      <c r="E280" s="227" t="s">
        <v>468</v>
      </c>
      <c r="F280" s="29"/>
      <c r="G280" s="31"/>
      <c r="H280" s="32" t="s">
        <v>441</v>
      </c>
      <c r="I280" s="327" t="s">
        <v>1446</v>
      </c>
      <c r="J280" s="635" t="s">
        <v>442</v>
      </c>
      <c r="K280" s="212"/>
      <c r="L280" s="639"/>
      <c r="M280" s="170"/>
      <c r="N280" s="651"/>
      <c r="O280" s="212"/>
      <c r="P280" s="212">
        <v>12</v>
      </c>
      <c r="Q280" s="327" t="s">
        <v>566</v>
      </c>
      <c r="R280" s="636">
        <v>1120</v>
      </c>
      <c r="S280" s="636"/>
      <c r="T280" s="667" t="s">
        <v>1445</v>
      </c>
      <c r="U280" s="636">
        <v>200</v>
      </c>
      <c r="V280" s="636">
        <v>1120</v>
      </c>
      <c r="W280" s="636"/>
      <c r="X280" s="212">
        <v>1</v>
      </c>
      <c r="Y280" s="636">
        <v>200</v>
      </c>
      <c r="Z280" s="212">
        <v>1</v>
      </c>
      <c r="AA280" s="637">
        <v>200</v>
      </c>
      <c r="AB280" s="637"/>
      <c r="AC280" s="638"/>
      <c r="AD280" s="639"/>
      <c r="AE280" s="640"/>
      <c r="AF280" s="640"/>
      <c r="AG280" s="640"/>
      <c r="AH280" s="640"/>
      <c r="AI280" s="212"/>
      <c r="AJ280" s="635"/>
      <c r="AK280" s="635"/>
      <c r="AL280" s="641"/>
      <c r="AM280" s="635"/>
      <c r="AN280" s="635"/>
      <c r="AO280" s="212"/>
      <c r="AP280" s="212"/>
      <c r="AQ280" s="212"/>
      <c r="AR280" s="212"/>
      <c r="AS280" s="212"/>
      <c r="AT280" s="223" t="str">
        <f t="shared" si="14"/>
        <v/>
      </c>
      <c r="AU280" s="223" t="str">
        <f t="shared" si="15"/>
        <v/>
      </c>
    </row>
    <row r="281" spans="1:47" ht="14.25">
      <c r="A281" s="167">
        <v>1</v>
      </c>
      <c r="B281" s="29">
        <v>2026</v>
      </c>
      <c r="C281" s="29">
        <v>4</v>
      </c>
      <c r="D281" s="29">
        <v>8</v>
      </c>
      <c r="E281" s="227" t="s">
        <v>468</v>
      </c>
      <c r="F281" s="29">
        <v>3</v>
      </c>
      <c r="G281" s="31" t="s">
        <v>459</v>
      </c>
      <c r="H281" s="43" t="s">
        <v>441</v>
      </c>
      <c r="I281" s="327" t="s">
        <v>1514</v>
      </c>
      <c r="J281" s="635" t="s">
        <v>442</v>
      </c>
      <c r="K281" s="212">
        <v>3888635</v>
      </c>
      <c r="L281" s="639">
        <v>4</v>
      </c>
      <c r="M281" s="170">
        <v>4</v>
      </c>
      <c r="N281" s="651" t="s">
        <v>530</v>
      </c>
      <c r="O281" s="212" t="s">
        <v>1539</v>
      </c>
      <c r="P281" s="212">
        <v>50</v>
      </c>
      <c r="Q281" s="327" t="s">
        <v>209</v>
      </c>
      <c r="R281" s="636">
        <v>1120</v>
      </c>
      <c r="S281" s="717">
        <v>1120</v>
      </c>
      <c r="T281" s="667">
        <v>4000</v>
      </c>
      <c r="U281" s="636">
        <v>4000</v>
      </c>
      <c r="V281" s="636">
        <v>1120</v>
      </c>
      <c r="W281" s="636">
        <v>1120</v>
      </c>
      <c r="X281" s="212">
        <v>1</v>
      </c>
      <c r="Y281" s="636">
        <v>4000</v>
      </c>
      <c r="Z281" s="212">
        <v>1</v>
      </c>
      <c r="AA281" s="637">
        <v>4000</v>
      </c>
      <c r="AB281" s="637">
        <v>4050</v>
      </c>
      <c r="AC281" s="638" t="s">
        <v>1694</v>
      </c>
      <c r="AD281" s="639"/>
      <c r="AE281" s="640">
        <v>0.70486111111111116</v>
      </c>
      <c r="AF281" s="640">
        <v>0.72569444444444442</v>
      </c>
      <c r="AG281" s="640">
        <v>0.72569444444444442</v>
      </c>
      <c r="AH281" s="640">
        <v>0.77430555555555558</v>
      </c>
      <c r="AI281" s="212" t="s">
        <v>533</v>
      </c>
      <c r="AJ281" s="635"/>
      <c r="AK281" s="635" t="s">
        <v>683</v>
      </c>
      <c r="AL281" s="719" t="s">
        <v>7</v>
      </c>
      <c r="AM281" s="635" t="s">
        <v>460</v>
      </c>
      <c r="AN281" s="635">
        <v>1</v>
      </c>
      <c r="AO281" s="212"/>
      <c r="AP281" s="212" t="s">
        <v>1665</v>
      </c>
      <c r="AQ281" s="212"/>
      <c r="AR281" s="212"/>
      <c r="AS281" s="212"/>
      <c r="AT281" s="223">
        <f t="shared" si="14"/>
        <v>2.0833333333333259E-2</v>
      </c>
      <c r="AU281" s="223">
        <f t="shared" si="15"/>
        <v>4.861111111111116E-2</v>
      </c>
    </row>
    <row r="282" spans="1:47" ht="14.25">
      <c r="B282" s="29">
        <v>2026</v>
      </c>
      <c r="C282" s="29">
        <v>4</v>
      </c>
      <c r="D282" s="29">
        <v>8</v>
      </c>
      <c r="E282" s="227" t="s">
        <v>468</v>
      </c>
      <c r="F282" s="29">
        <v>3</v>
      </c>
      <c r="G282" s="31" t="s">
        <v>459</v>
      </c>
      <c r="H282" s="32" t="s">
        <v>441</v>
      </c>
      <c r="I282" s="327" t="s">
        <v>1514</v>
      </c>
      <c r="J282" s="635" t="s">
        <v>442</v>
      </c>
      <c r="K282" s="212">
        <v>3888636</v>
      </c>
      <c r="L282" s="639">
        <v>1</v>
      </c>
      <c r="M282" s="170">
        <v>8</v>
      </c>
      <c r="N282" s="651" t="s">
        <v>530</v>
      </c>
      <c r="O282" s="212" t="s">
        <v>1539</v>
      </c>
      <c r="P282" s="212">
        <v>50</v>
      </c>
      <c r="Q282" s="327" t="s">
        <v>209</v>
      </c>
      <c r="R282" s="636">
        <v>1120</v>
      </c>
      <c r="S282" s="717">
        <v>1120</v>
      </c>
      <c r="T282" s="667">
        <v>4000</v>
      </c>
      <c r="U282" s="636">
        <v>4000</v>
      </c>
      <c r="V282" s="636">
        <v>1120</v>
      </c>
      <c r="W282" s="636">
        <v>1120</v>
      </c>
      <c r="X282" s="212">
        <v>1</v>
      </c>
      <c r="Y282" s="636">
        <v>4000</v>
      </c>
      <c r="Z282" s="212">
        <v>1</v>
      </c>
      <c r="AA282" s="637">
        <v>4000</v>
      </c>
      <c r="AB282" s="637">
        <v>4050</v>
      </c>
      <c r="AC282" s="638" t="s">
        <v>1695</v>
      </c>
      <c r="AD282" s="639"/>
      <c r="AE282" s="640">
        <v>0.77430555555555558</v>
      </c>
      <c r="AF282" s="640">
        <v>0.79166666666666663</v>
      </c>
      <c r="AG282" s="640">
        <v>0.79166666666666663</v>
      </c>
      <c r="AH282" s="640">
        <v>0.79861111111111116</v>
      </c>
      <c r="AI282" s="212" t="s">
        <v>533</v>
      </c>
      <c r="AJ282" s="635"/>
      <c r="AK282" s="635" t="s">
        <v>683</v>
      </c>
      <c r="AL282" s="719" t="s">
        <v>7</v>
      </c>
      <c r="AM282" s="635" t="s">
        <v>460</v>
      </c>
      <c r="AN282" s="635">
        <v>1</v>
      </c>
      <c r="AO282" s="212" t="s">
        <v>1696</v>
      </c>
      <c r="AP282" s="212" t="s">
        <v>1665</v>
      </c>
      <c r="AQ282" s="212"/>
      <c r="AR282" s="212"/>
      <c r="AS282" s="212"/>
      <c r="AT282" s="223">
        <f t="shared" si="12"/>
        <v>1.7361111111111049E-2</v>
      </c>
      <c r="AU282" s="223">
        <f t="shared" si="13"/>
        <v>6.9444444444445308E-3</v>
      </c>
    </row>
    <row r="283" spans="1:47" ht="14.25">
      <c r="B283" s="29">
        <v>2026</v>
      </c>
      <c r="C283" s="29">
        <v>4</v>
      </c>
      <c r="D283" s="29">
        <v>8</v>
      </c>
      <c r="E283" s="227" t="s">
        <v>468</v>
      </c>
      <c r="F283" s="29">
        <v>3</v>
      </c>
      <c r="G283" s="31" t="s">
        <v>459</v>
      </c>
      <c r="H283" s="32" t="s">
        <v>441</v>
      </c>
      <c r="I283" s="327" t="s">
        <v>1514</v>
      </c>
      <c r="J283" s="635" t="s">
        <v>442</v>
      </c>
      <c r="K283" s="212">
        <v>3888636</v>
      </c>
      <c r="L283" s="639">
        <v>2</v>
      </c>
      <c r="M283" s="170">
        <v>8</v>
      </c>
      <c r="N283" s="651" t="s">
        <v>530</v>
      </c>
      <c r="O283" s="212" t="s">
        <v>1539</v>
      </c>
      <c r="P283" s="212">
        <v>50</v>
      </c>
      <c r="Q283" s="327" t="s">
        <v>209</v>
      </c>
      <c r="R283" s="636">
        <v>1120</v>
      </c>
      <c r="S283" s="717">
        <v>1120</v>
      </c>
      <c r="T283" s="667">
        <v>4000</v>
      </c>
      <c r="U283" s="636">
        <v>4000</v>
      </c>
      <c r="V283" s="636">
        <v>1120</v>
      </c>
      <c r="W283" s="636">
        <v>1120</v>
      </c>
      <c r="X283" s="212">
        <v>1</v>
      </c>
      <c r="Y283" s="636">
        <v>4000</v>
      </c>
      <c r="Z283" s="212">
        <v>1</v>
      </c>
      <c r="AA283" s="637">
        <v>4000</v>
      </c>
      <c r="AB283" s="637">
        <v>4050</v>
      </c>
      <c r="AC283" s="638" t="s">
        <v>1697</v>
      </c>
      <c r="AD283" s="639">
        <v>60408416030</v>
      </c>
      <c r="AE283" s="640">
        <v>0.79861111111111116</v>
      </c>
      <c r="AF283" s="640">
        <v>0.81597222222222221</v>
      </c>
      <c r="AG283" s="640">
        <v>0.81597222222222221</v>
      </c>
      <c r="AH283" s="640">
        <v>0.82291666666666663</v>
      </c>
      <c r="AI283" s="212" t="s">
        <v>533</v>
      </c>
      <c r="AJ283" s="635"/>
      <c r="AK283" s="635" t="s">
        <v>683</v>
      </c>
      <c r="AL283" s="719" t="s">
        <v>7</v>
      </c>
      <c r="AM283" s="635" t="s">
        <v>460</v>
      </c>
      <c r="AN283" s="635">
        <v>1</v>
      </c>
      <c r="AO283" s="212"/>
      <c r="AP283" s="212" t="s">
        <v>1665</v>
      </c>
      <c r="AQ283" s="212"/>
      <c r="AR283" s="212"/>
      <c r="AS283" s="212"/>
      <c r="AT283" s="223">
        <f t="shared" si="12"/>
        <v>1.7361111111111049E-2</v>
      </c>
      <c r="AU283" s="223">
        <f t="shared" si="13"/>
        <v>6.9444444444444198E-3</v>
      </c>
    </row>
    <row r="284" spans="1:47" ht="14.25">
      <c r="B284" s="29">
        <v>2026</v>
      </c>
      <c r="C284" s="29">
        <v>4</v>
      </c>
      <c r="D284" s="29">
        <v>8</v>
      </c>
      <c r="E284" s="227" t="s">
        <v>468</v>
      </c>
      <c r="F284" s="29"/>
      <c r="G284" s="31"/>
      <c r="H284" s="43" t="s">
        <v>441</v>
      </c>
      <c r="I284" s="327" t="s">
        <v>565</v>
      </c>
      <c r="J284" s="635" t="s">
        <v>442</v>
      </c>
      <c r="K284" s="212"/>
      <c r="L284" s="639"/>
      <c r="M284" s="170"/>
      <c r="N284" s="651"/>
      <c r="O284" s="212"/>
      <c r="P284" s="716">
        <v>31</v>
      </c>
      <c r="Q284" s="327" t="s">
        <v>566</v>
      </c>
      <c r="R284" s="636">
        <v>1120</v>
      </c>
      <c r="S284" s="636"/>
      <c r="T284" s="667" t="s">
        <v>1445</v>
      </c>
      <c r="U284" s="710">
        <v>350</v>
      </c>
      <c r="V284" s="636">
        <v>1120</v>
      </c>
      <c r="W284" s="636"/>
      <c r="X284" s="212">
        <v>1</v>
      </c>
      <c r="Y284" s="636"/>
      <c r="Z284" s="212">
        <v>1</v>
      </c>
      <c r="AA284" s="711">
        <v>350</v>
      </c>
      <c r="AB284" s="637">
        <v>12550</v>
      </c>
      <c r="AC284" s="638" t="s">
        <v>1644</v>
      </c>
      <c r="AD284" s="639">
        <v>60408416030</v>
      </c>
      <c r="AE284" s="640">
        <v>0.82291666666666663</v>
      </c>
      <c r="AF284" s="640">
        <v>0.82638888888888884</v>
      </c>
      <c r="AG284" s="640"/>
      <c r="AH284" s="640"/>
      <c r="AI284" s="212"/>
      <c r="AJ284" s="635"/>
      <c r="AK284" s="635" t="s">
        <v>683</v>
      </c>
      <c r="AL284" s="719" t="s">
        <v>7</v>
      </c>
      <c r="AM284" s="635" t="s">
        <v>460</v>
      </c>
      <c r="AN284" s="635">
        <v>1</v>
      </c>
      <c r="AO284" s="212"/>
      <c r="AP284" s="212"/>
      <c r="AQ284" s="212"/>
      <c r="AR284" s="212"/>
      <c r="AS284" s="212"/>
      <c r="AT284" s="223">
        <f t="shared" si="12"/>
        <v>3.4722222222222099E-3</v>
      </c>
      <c r="AU284" s="223" t="str">
        <f t="shared" si="13"/>
        <v/>
      </c>
    </row>
    <row r="285" spans="1:47" ht="14.25">
      <c r="B285" s="29">
        <v>2026</v>
      </c>
      <c r="C285" s="29">
        <v>4</v>
      </c>
      <c r="D285" s="29">
        <v>8</v>
      </c>
      <c r="E285" s="227" t="s">
        <v>468</v>
      </c>
      <c r="F285" s="29"/>
      <c r="G285" s="31"/>
      <c r="H285" s="32" t="s">
        <v>441</v>
      </c>
      <c r="I285" s="327"/>
      <c r="J285" s="635"/>
      <c r="K285" s="212"/>
      <c r="L285" s="639"/>
      <c r="M285" s="170"/>
      <c r="N285" s="651"/>
      <c r="O285" s="212"/>
      <c r="P285" s="212"/>
      <c r="Q285" s="327"/>
      <c r="R285" s="636"/>
      <c r="S285" s="636"/>
      <c r="T285" s="667"/>
      <c r="U285" s="636"/>
      <c r="V285" s="636"/>
      <c r="W285" s="636"/>
      <c r="X285" s="212"/>
      <c r="Y285" s="636"/>
      <c r="Z285" s="212"/>
      <c r="AA285" s="637"/>
      <c r="AB285" s="637"/>
      <c r="AC285" s="638"/>
      <c r="AD285" s="639"/>
      <c r="AE285" s="640"/>
      <c r="AF285" s="640"/>
      <c r="AG285" s="640">
        <v>0.82638888888888884</v>
      </c>
      <c r="AH285" s="640">
        <v>0.84722222222222221</v>
      </c>
      <c r="AI285" s="212" t="s">
        <v>533</v>
      </c>
      <c r="AJ285" s="635"/>
      <c r="AK285" s="635"/>
      <c r="AL285" s="641"/>
      <c r="AM285" s="635"/>
      <c r="AN285" s="635"/>
      <c r="AO285" s="212"/>
      <c r="AP285" s="212"/>
      <c r="AQ285" s="212"/>
      <c r="AR285" s="212"/>
      <c r="AS285" s="212"/>
      <c r="AT285" s="223" t="str">
        <f t="shared" si="12"/>
        <v/>
      </c>
      <c r="AU285" s="223">
        <f t="shared" si="13"/>
        <v>2.083333333333337E-2</v>
      </c>
    </row>
    <row r="286" spans="1:47" ht="14.25">
      <c r="B286" s="29">
        <v>2026</v>
      </c>
      <c r="C286" s="29">
        <v>4</v>
      </c>
      <c r="D286" s="29">
        <v>8</v>
      </c>
      <c r="E286" s="227" t="s">
        <v>468</v>
      </c>
      <c r="F286" s="29"/>
      <c r="G286" s="31"/>
      <c r="H286" s="32" t="s">
        <v>441</v>
      </c>
      <c r="I286" s="327" t="s">
        <v>1446</v>
      </c>
      <c r="J286" s="635" t="s">
        <v>442</v>
      </c>
      <c r="K286" s="212"/>
      <c r="L286" s="639"/>
      <c r="M286" s="170"/>
      <c r="N286" s="651"/>
      <c r="O286" s="212"/>
      <c r="P286" s="212">
        <v>12</v>
      </c>
      <c r="Q286" s="327" t="s">
        <v>566</v>
      </c>
      <c r="R286" s="636">
        <v>1120</v>
      </c>
      <c r="S286" s="636"/>
      <c r="T286" s="667" t="s">
        <v>1445</v>
      </c>
      <c r="U286" s="636">
        <v>200</v>
      </c>
      <c r="V286" s="636">
        <v>1120</v>
      </c>
      <c r="W286" s="636"/>
      <c r="X286" s="212">
        <v>1</v>
      </c>
      <c r="Y286" s="636">
        <v>200</v>
      </c>
      <c r="Z286" s="212">
        <v>1</v>
      </c>
      <c r="AA286" s="637">
        <v>200</v>
      </c>
      <c r="AB286" s="637"/>
      <c r="AC286" s="638"/>
      <c r="AD286" s="639"/>
      <c r="AE286" s="640"/>
      <c r="AF286" s="640"/>
      <c r="AG286" s="640"/>
      <c r="AH286" s="640"/>
      <c r="AI286" s="212"/>
      <c r="AJ286" s="635"/>
      <c r="AK286" s="635"/>
      <c r="AL286" s="641"/>
      <c r="AM286" s="635"/>
      <c r="AN286" s="635"/>
      <c r="AO286" s="212"/>
      <c r="AP286" s="212"/>
      <c r="AQ286" s="212"/>
      <c r="AR286" s="212"/>
      <c r="AS286" s="212"/>
      <c r="AT286" s="223" t="str">
        <f t="shared" si="12"/>
        <v/>
      </c>
      <c r="AU286" s="223" t="str">
        <f t="shared" si="13"/>
        <v/>
      </c>
    </row>
    <row r="287" spans="1:47" ht="14.25">
      <c r="A287" s="167">
        <v>1</v>
      </c>
      <c r="B287" s="29">
        <v>2026</v>
      </c>
      <c r="C287" s="29">
        <v>4</v>
      </c>
      <c r="D287" s="29">
        <v>8</v>
      </c>
      <c r="E287" s="227" t="s">
        <v>468</v>
      </c>
      <c r="F287" s="29">
        <v>4</v>
      </c>
      <c r="G287" s="31" t="s">
        <v>459</v>
      </c>
      <c r="H287" s="43" t="s">
        <v>441</v>
      </c>
      <c r="I287" s="327" t="s">
        <v>1514</v>
      </c>
      <c r="J287" s="635" t="s">
        <v>442</v>
      </c>
      <c r="K287" s="212">
        <v>3888636</v>
      </c>
      <c r="L287" s="639">
        <v>3</v>
      </c>
      <c r="M287" s="170">
        <v>8</v>
      </c>
      <c r="N287" s="651" t="s">
        <v>530</v>
      </c>
      <c r="O287" s="212" t="s">
        <v>1539</v>
      </c>
      <c r="P287" s="212">
        <v>50</v>
      </c>
      <c r="Q287" s="327" t="s">
        <v>209</v>
      </c>
      <c r="R287" s="636">
        <v>1120</v>
      </c>
      <c r="S287" s="717">
        <v>1120</v>
      </c>
      <c r="T287" s="667">
        <v>4000</v>
      </c>
      <c r="U287" s="636">
        <v>4000</v>
      </c>
      <c r="V287" s="636">
        <v>1120</v>
      </c>
      <c r="W287" s="636">
        <v>1120</v>
      </c>
      <c r="X287" s="212">
        <v>1</v>
      </c>
      <c r="Y287" s="636">
        <v>4000</v>
      </c>
      <c r="Z287" s="212">
        <v>1</v>
      </c>
      <c r="AA287" s="637">
        <v>4000</v>
      </c>
      <c r="AB287" s="637">
        <v>4050</v>
      </c>
      <c r="AC287" s="638" t="s">
        <v>1698</v>
      </c>
      <c r="AD287" s="639"/>
      <c r="AE287" s="640">
        <v>0.84722222222222221</v>
      </c>
      <c r="AF287" s="640">
        <v>0.86805555555555558</v>
      </c>
      <c r="AG287" s="640">
        <v>0.86805555555555558</v>
      </c>
      <c r="AH287" s="640">
        <v>0.875</v>
      </c>
      <c r="AI287" s="212" t="s">
        <v>533</v>
      </c>
      <c r="AJ287" s="635"/>
      <c r="AK287" s="635" t="s">
        <v>683</v>
      </c>
      <c r="AL287" s="719" t="s">
        <v>7</v>
      </c>
      <c r="AM287" s="635" t="s">
        <v>460</v>
      </c>
      <c r="AN287" s="635">
        <v>1</v>
      </c>
      <c r="AO287" s="212"/>
      <c r="AP287" s="212" t="s">
        <v>1665</v>
      </c>
      <c r="AQ287" s="212"/>
      <c r="AR287" s="212"/>
      <c r="AS287" s="212"/>
      <c r="AT287" s="223">
        <f t="shared" si="12"/>
        <v>2.083333333333337E-2</v>
      </c>
      <c r="AU287" s="223">
        <f t="shared" si="13"/>
        <v>6.9444444444444198E-3</v>
      </c>
    </row>
    <row r="288" spans="1:47" ht="14.25">
      <c r="B288" s="29">
        <v>2026</v>
      </c>
      <c r="C288" s="29">
        <v>4</v>
      </c>
      <c r="D288" s="29">
        <v>8</v>
      </c>
      <c r="E288" s="227" t="s">
        <v>468</v>
      </c>
      <c r="F288" s="29">
        <v>4</v>
      </c>
      <c r="G288" s="31" t="s">
        <v>459</v>
      </c>
      <c r="H288" s="32" t="s">
        <v>441</v>
      </c>
      <c r="I288" s="327" t="s">
        <v>1514</v>
      </c>
      <c r="J288" s="635" t="s">
        <v>442</v>
      </c>
      <c r="K288" s="212">
        <v>3888636</v>
      </c>
      <c r="L288" s="639">
        <v>4</v>
      </c>
      <c r="M288" s="170">
        <v>8</v>
      </c>
      <c r="N288" s="651" t="s">
        <v>530</v>
      </c>
      <c r="O288" s="212" t="s">
        <v>1539</v>
      </c>
      <c r="P288" s="212">
        <v>50</v>
      </c>
      <c r="Q288" s="327" t="s">
        <v>209</v>
      </c>
      <c r="R288" s="636">
        <v>1120</v>
      </c>
      <c r="S288" s="717">
        <v>1120</v>
      </c>
      <c r="T288" s="667">
        <v>4000</v>
      </c>
      <c r="U288" s="636">
        <v>4000</v>
      </c>
      <c r="V288" s="636">
        <v>1120</v>
      </c>
      <c r="W288" s="636">
        <v>1120</v>
      </c>
      <c r="X288" s="212">
        <v>1</v>
      </c>
      <c r="Y288" s="636">
        <v>4000</v>
      </c>
      <c r="Z288" s="212">
        <v>1</v>
      </c>
      <c r="AA288" s="637">
        <v>4000</v>
      </c>
      <c r="AB288" s="637">
        <v>4050</v>
      </c>
      <c r="AC288" s="638" t="s">
        <v>1699</v>
      </c>
      <c r="AD288" s="639"/>
      <c r="AE288" s="640">
        <v>0.875</v>
      </c>
      <c r="AF288" s="640">
        <v>0.89236111111111116</v>
      </c>
      <c r="AG288" s="640">
        <v>0.89236111111111116</v>
      </c>
      <c r="AH288" s="640">
        <v>0.89930555555555558</v>
      </c>
      <c r="AI288" s="212" t="s">
        <v>533</v>
      </c>
      <c r="AJ288" s="635"/>
      <c r="AK288" s="635" t="s">
        <v>683</v>
      </c>
      <c r="AL288" s="719" t="s">
        <v>7</v>
      </c>
      <c r="AM288" s="635" t="s">
        <v>460</v>
      </c>
      <c r="AN288" s="635">
        <v>1</v>
      </c>
      <c r="AO288" s="212"/>
      <c r="AP288" s="212" t="s">
        <v>1665</v>
      </c>
      <c r="AQ288" s="212"/>
      <c r="AR288" s="212"/>
      <c r="AS288" s="212"/>
      <c r="AT288" s="223">
        <f t="shared" si="12"/>
        <v>1.736111111111116E-2</v>
      </c>
      <c r="AU288" s="223">
        <f t="shared" si="13"/>
        <v>6.9444444444444198E-3</v>
      </c>
    </row>
    <row r="289" spans="1:47" ht="14.25">
      <c r="B289" s="29">
        <v>2026</v>
      </c>
      <c r="C289" s="29">
        <v>4</v>
      </c>
      <c r="D289" s="29">
        <v>8</v>
      </c>
      <c r="E289" s="227" t="s">
        <v>469</v>
      </c>
      <c r="F289" s="29">
        <v>4</v>
      </c>
      <c r="G289" s="31" t="s">
        <v>459</v>
      </c>
      <c r="H289" s="32" t="s">
        <v>441</v>
      </c>
      <c r="I289" s="327" t="s">
        <v>1514</v>
      </c>
      <c r="J289" s="635" t="s">
        <v>442</v>
      </c>
      <c r="K289" s="212">
        <v>3888636</v>
      </c>
      <c r="L289" s="639">
        <v>5</v>
      </c>
      <c r="M289" s="170">
        <v>8</v>
      </c>
      <c r="N289" s="651" t="s">
        <v>530</v>
      </c>
      <c r="O289" s="212" t="s">
        <v>1539</v>
      </c>
      <c r="P289" s="212">
        <v>50</v>
      </c>
      <c r="Q289" s="327" t="s">
        <v>209</v>
      </c>
      <c r="R289" s="636">
        <v>1120</v>
      </c>
      <c r="S289" s="717">
        <v>1120</v>
      </c>
      <c r="T289" s="667">
        <v>4000</v>
      </c>
      <c r="U289" s="636">
        <v>4000</v>
      </c>
      <c r="V289" s="636">
        <v>1120</v>
      </c>
      <c r="W289" s="636">
        <v>1120</v>
      </c>
      <c r="X289" s="212">
        <v>1</v>
      </c>
      <c r="Y289" s="636">
        <v>4000</v>
      </c>
      <c r="Z289" s="212">
        <v>1</v>
      </c>
      <c r="AA289" s="637">
        <v>4000</v>
      </c>
      <c r="AB289" s="637">
        <v>4050</v>
      </c>
      <c r="AC289" s="638" t="s">
        <v>1700</v>
      </c>
      <c r="AD289" s="639">
        <v>60408416040</v>
      </c>
      <c r="AE289" s="640">
        <v>0.89930555555555558</v>
      </c>
      <c r="AF289" s="640">
        <v>0.92013888888888884</v>
      </c>
      <c r="AG289" s="640">
        <v>0.92013888888888884</v>
      </c>
      <c r="AH289" s="640">
        <v>0.92708333333333337</v>
      </c>
      <c r="AI289" s="212" t="s">
        <v>533</v>
      </c>
      <c r="AJ289" s="635"/>
      <c r="AK289" s="635" t="s">
        <v>683</v>
      </c>
      <c r="AL289" s="719" t="s">
        <v>7</v>
      </c>
      <c r="AM289" s="635" t="s">
        <v>460</v>
      </c>
      <c r="AN289" s="635">
        <v>1</v>
      </c>
      <c r="AO289" s="212"/>
      <c r="AP289" s="212" t="s">
        <v>1665</v>
      </c>
      <c r="AQ289" s="212"/>
      <c r="AR289" s="212"/>
      <c r="AS289" s="212"/>
      <c r="AT289" s="223">
        <f t="shared" si="12"/>
        <v>2.0833333333333259E-2</v>
      </c>
      <c r="AU289" s="223">
        <f t="shared" si="13"/>
        <v>6.9444444444445308E-3</v>
      </c>
    </row>
    <row r="290" spans="1:47" ht="14.25">
      <c r="B290" s="29">
        <v>2026</v>
      </c>
      <c r="C290" s="29">
        <v>4</v>
      </c>
      <c r="D290" s="29">
        <v>8</v>
      </c>
      <c r="E290" s="227" t="s">
        <v>469</v>
      </c>
      <c r="F290" s="29"/>
      <c r="G290" s="31"/>
      <c r="H290" s="43" t="s">
        <v>441</v>
      </c>
      <c r="I290" s="327" t="s">
        <v>565</v>
      </c>
      <c r="J290" s="635" t="s">
        <v>442</v>
      </c>
      <c r="K290" s="212"/>
      <c r="L290" s="639"/>
      <c r="M290" s="170"/>
      <c r="N290" s="651"/>
      <c r="O290" s="212"/>
      <c r="P290" s="716">
        <v>31</v>
      </c>
      <c r="Q290" s="327" t="s">
        <v>566</v>
      </c>
      <c r="R290" s="636">
        <v>1120</v>
      </c>
      <c r="S290" s="636"/>
      <c r="T290" s="667" t="s">
        <v>1445</v>
      </c>
      <c r="U290" s="710">
        <v>350</v>
      </c>
      <c r="V290" s="636">
        <v>1120</v>
      </c>
      <c r="W290" s="636"/>
      <c r="X290" s="212">
        <v>1</v>
      </c>
      <c r="Y290" s="636"/>
      <c r="Z290" s="212">
        <v>1</v>
      </c>
      <c r="AA290" s="711">
        <v>350</v>
      </c>
      <c r="AB290" s="637">
        <v>12550</v>
      </c>
      <c r="AC290" s="638" t="s">
        <v>1644</v>
      </c>
      <c r="AD290" s="639">
        <v>60408416040</v>
      </c>
      <c r="AE290" s="640">
        <v>0.92708333333333337</v>
      </c>
      <c r="AF290" s="640">
        <v>0.93055555555555558</v>
      </c>
      <c r="AG290" s="640"/>
      <c r="AH290" s="640"/>
      <c r="AI290" s="212"/>
      <c r="AJ290" s="635"/>
      <c r="AK290" s="635" t="s">
        <v>683</v>
      </c>
      <c r="AL290" s="719" t="s">
        <v>7</v>
      </c>
      <c r="AM290" s="635" t="s">
        <v>460</v>
      </c>
      <c r="AN290" s="635">
        <v>1</v>
      </c>
      <c r="AO290" s="212"/>
      <c r="AP290" s="212"/>
      <c r="AQ290" s="212"/>
      <c r="AR290" s="212"/>
      <c r="AS290" s="212"/>
      <c r="AT290" s="223">
        <f t="shared" si="12"/>
        <v>3.4722222222222099E-3</v>
      </c>
      <c r="AU290" s="223" t="str">
        <f t="shared" si="13"/>
        <v/>
      </c>
    </row>
    <row r="291" spans="1:47" ht="14.25">
      <c r="B291" s="29">
        <v>2026</v>
      </c>
      <c r="C291" s="29">
        <v>4</v>
      </c>
      <c r="D291" s="29">
        <v>8</v>
      </c>
      <c r="E291" s="227" t="s">
        <v>469</v>
      </c>
      <c r="F291" s="29"/>
      <c r="G291" s="31"/>
      <c r="H291" s="32" t="s">
        <v>441</v>
      </c>
      <c r="I291" s="327"/>
      <c r="J291" s="635"/>
      <c r="K291" s="212"/>
      <c r="L291" s="639"/>
      <c r="M291" s="170"/>
      <c r="N291" s="651"/>
      <c r="O291" s="212"/>
      <c r="P291" s="212"/>
      <c r="Q291" s="327"/>
      <c r="R291" s="636"/>
      <c r="S291" s="636"/>
      <c r="T291" s="667"/>
      <c r="U291" s="636"/>
      <c r="V291" s="636"/>
      <c r="W291" s="636"/>
      <c r="X291" s="212"/>
      <c r="Y291" s="636"/>
      <c r="Z291" s="212"/>
      <c r="AA291" s="637"/>
      <c r="AB291" s="637"/>
      <c r="AC291" s="638"/>
      <c r="AD291" s="639"/>
      <c r="AE291" s="640"/>
      <c r="AF291" s="640"/>
      <c r="AG291" s="640">
        <v>0.93055555555555558</v>
      </c>
      <c r="AH291" s="640">
        <v>0.95138888888888884</v>
      </c>
      <c r="AI291" s="212" t="s">
        <v>533</v>
      </c>
      <c r="AJ291" s="635"/>
      <c r="AK291" s="635"/>
      <c r="AL291" s="641"/>
      <c r="AM291" s="635"/>
      <c r="AN291" s="635"/>
      <c r="AO291" s="212"/>
      <c r="AP291" s="212"/>
      <c r="AQ291" s="212"/>
      <c r="AR291" s="212"/>
      <c r="AS291" s="212"/>
      <c r="AT291" s="223" t="str">
        <f t="shared" si="12"/>
        <v/>
      </c>
      <c r="AU291" s="223">
        <f t="shared" si="13"/>
        <v>2.0833333333333259E-2</v>
      </c>
    </row>
    <row r="292" spans="1:47" ht="14.25">
      <c r="B292" s="29">
        <v>2026</v>
      </c>
      <c r="C292" s="29">
        <v>4</v>
      </c>
      <c r="D292" s="29">
        <v>8</v>
      </c>
      <c r="E292" s="227" t="s">
        <v>469</v>
      </c>
      <c r="F292" s="29"/>
      <c r="G292" s="31"/>
      <c r="H292" s="32" t="s">
        <v>441</v>
      </c>
      <c r="I292" s="327" t="s">
        <v>1446</v>
      </c>
      <c r="J292" s="635" t="s">
        <v>442</v>
      </c>
      <c r="K292" s="212"/>
      <c r="L292" s="639"/>
      <c r="M292" s="170"/>
      <c r="N292" s="651"/>
      <c r="O292" s="212"/>
      <c r="P292" s="212">
        <v>12</v>
      </c>
      <c r="Q292" s="327" t="s">
        <v>566</v>
      </c>
      <c r="R292" s="636">
        <v>1120</v>
      </c>
      <c r="S292" s="636"/>
      <c r="T292" s="667" t="s">
        <v>1445</v>
      </c>
      <c r="U292" s="636">
        <v>200</v>
      </c>
      <c r="V292" s="636">
        <v>1120</v>
      </c>
      <c r="W292" s="636"/>
      <c r="X292" s="212">
        <v>1</v>
      </c>
      <c r="Y292" s="636">
        <v>200</v>
      </c>
      <c r="Z292" s="212">
        <v>1</v>
      </c>
      <c r="AA292" s="637">
        <v>200</v>
      </c>
      <c r="AB292" s="637"/>
      <c r="AC292" s="638"/>
      <c r="AD292" s="639"/>
      <c r="AE292" s="640"/>
      <c r="AF292" s="640"/>
      <c r="AG292" s="640"/>
      <c r="AH292" s="640"/>
      <c r="AI292" s="212"/>
      <c r="AJ292" s="635"/>
      <c r="AK292" s="635"/>
      <c r="AL292" s="641"/>
      <c r="AM292" s="635"/>
      <c r="AN292" s="635"/>
      <c r="AO292" s="212"/>
      <c r="AP292" s="212"/>
      <c r="AQ292" s="212"/>
      <c r="AR292" s="212"/>
      <c r="AS292" s="212"/>
      <c r="AT292" s="223" t="str">
        <f t="shared" si="12"/>
        <v/>
      </c>
      <c r="AU292" s="223" t="str">
        <f t="shared" si="13"/>
        <v/>
      </c>
    </row>
    <row r="293" spans="1:47" ht="14.25">
      <c r="A293" s="167">
        <v>1</v>
      </c>
      <c r="B293" s="29">
        <v>2026</v>
      </c>
      <c r="C293" s="29">
        <v>4</v>
      </c>
      <c r="D293" s="29">
        <v>8</v>
      </c>
      <c r="E293" s="227" t="s">
        <v>469</v>
      </c>
      <c r="F293" s="29">
        <v>5</v>
      </c>
      <c r="G293" s="31" t="s">
        <v>459</v>
      </c>
      <c r="H293" s="43" t="s">
        <v>441</v>
      </c>
      <c r="I293" s="327" t="s">
        <v>1514</v>
      </c>
      <c r="J293" s="635" t="s">
        <v>442</v>
      </c>
      <c r="K293" s="212">
        <v>3888636</v>
      </c>
      <c r="L293" s="639">
        <v>6</v>
      </c>
      <c r="M293" s="170">
        <v>8</v>
      </c>
      <c r="N293" s="651" t="s">
        <v>530</v>
      </c>
      <c r="O293" s="212" t="s">
        <v>1539</v>
      </c>
      <c r="P293" s="212">
        <v>50</v>
      </c>
      <c r="Q293" s="327" t="s">
        <v>209</v>
      </c>
      <c r="R293" s="636">
        <v>1120</v>
      </c>
      <c r="S293" s="717">
        <v>1120</v>
      </c>
      <c r="T293" s="667">
        <v>4000</v>
      </c>
      <c r="U293" s="636">
        <v>4000</v>
      </c>
      <c r="V293" s="636">
        <v>1120</v>
      </c>
      <c r="W293" s="717">
        <v>1120</v>
      </c>
      <c r="X293" s="212">
        <v>1</v>
      </c>
      <c r="Y293" s="636">
        <v>4000</v>
      </c>
      <c r="Z293" s="212">
        <v>1</v>
      </c>
      <c r="AA293" s="637">
        <v>4000</v>
      </c>
      <c r="AB293" s="637">
        <v>4050</v>
      </c>
      <c r="AC293" s="638" t="s">
        <v>1701</v>
      </c>
      <c r="AD293" s="639"/>
      <c r="AE293" s="640">
        <v>0.95138888888888884</v>
      </c>
      <c r="AF293" s="640">
        <v>0.96875</v>
      </c>
      <c r="AG293" s="640">
        <v>0.96875</v>
      </c>
      <c r="AH293" s="640">
        <v>0.97569444444444442</v>
      </c>
      <c r="AI293" s="212" t="s">
        <v>533</v>
      </c>
      <c r="AJ293" s="635"/>
      <c r="AK293" s="635" t="s">
        <v>683</v>
      </c>
      <c r="AL293" s="719" t="s">
        <v>7</v>
      </c>
      <c r="AM293" s="635" t="s">
        <v>460</v>
      </c>
      <c r="AN293" s="635">
        <v>1</v>
      </c>
      <c r="AO293" s="212"/>
      <c r="AP293" s="212" t="s">
        <v>1665</v>
      </c>
      <c r="AQ293" s="212"/>
      <c r="AR293" s="212"/>
      <c r="AS293" s="212"/>
      <c r="AT293" s="223">
        <f t="shared" si="12"/>
        <v>1.736111111111116E-2</v>
      </c>
      <c r="AU293" s="223">
        <f t="shared" si="13"/>
        <v>6.9444444444444198E-3</v>
      </c>
    </row>
    <row r="294" spans="1:47" ht="14.25">
      <c r="B294" s="29">
        <v>2026</v>
      </c>
      <c r="C294" s="29">
        <v>4</v>
      </c>
      <c r="D294" s="29">
        <v>8</v>
      </c>
      <c r="E294" s="227" t="s">
        <v>469</v>
      </c>
      <c r="F294" s="29">
        <v>5</v>
      </c>
      <c r="G294" s="31" t="s">
        <v>459</v>
      </c>
      <c r="H294" s="32" t="s">
        <v>441</v>
      </c>
      <c r="I294" s="327" t="s">
        <v>1514</v>
      </c>
      <c r="J294" s="635" t="s">
        <v>442</v>
      </c>
      <c r="K294" s="212">
        <v>3888636</v>
      </c>
      <c r="L294" s="639">
        <v>7</v>
      </c>
      <c r="M294" s="170">
        <v>8</v>
      </c>
      <c r="N294" s="651" t="s">
        <v>530</v>
      </c>
      <c r="O294" s="212" t="s">
        <v>1539</v>
      </c>
      <c r="P294" s="212">
        <v>50</v>
      </c>
      <c r="Q294" s="327" t="s">
        <v>209</v>
      </c>
      <c r="R294" s="636">
        <v>1120</v>
      </c>
      <c r="S294" s="717">
        <v>1120</v>
      </c>
      <c r="T294" s="667">
        <v>4000</v>
      </c>
      <c r="U294" s="636">
        <v>4000</v>
      </c>
      <c r="V294" s="636">
        <v>1120</v>
      </c>
      <c r="W294" s="717">
        <v>1120</v>
      </c>
      <c r="X294" s="212">
        <v>1</v>
      </c>
      <c r="Y294" s="636">
        <v>4000</v>
      </c>
      <c r="Z294" s="212">
        <v>1</v>
      </c>
      <c r="AA294" s="637">
        <v>4000</v>
      </c>
      <c r="AB294" s="637">
        <v>4050</v>
      </c>
      <c r="AC294" s="638" t="s">
        <v>1702</v>
      </c>
      <c r="AD294" s="639"/>
      <c r="AE294" s="640">
        <v>0.97569444444444442</v>
      </c>
      <c r="AF294" s="640">
        <v>0.99652777777777779</v>
      </c>
      <c r="AG294" s="640">
        <v>0.99652777777777779</v>
      </c>
      <c r="AH294" s="640">
        <v>3.472222222222222E-3</v>
      </c>
      <c r="AI294" s="212" t="s">
        <v>533</v>
      </c>
      <c r="AJ294" s="635"/>
      <c r="AK294" s="635" t="s">
        <v>683</v>
      </c>
      <c r="AL294" s="719" t="s">
        <v>7</v>
      </c>
      <c r="AM294" s="635" t="s">
        <v>460</v>
      </c>
      <c r="AN294" s="635">
        <v>1</v>
      </c>
      <c r="AO294" s="212"/>
      <c r="AP294" s="212" t="s">
        <v>1665</v>
      </c>
      <c r="AQ294" s="212"/>
      <c r="AR294" s="212"/>
      <c r="AS294" s="212"/>
      <c r="AT294" s="223">
        <f t="shared" si="12"/>
        <v>2.083333333333337E-2</v>
      </c>
      <c r="AU294" s="223">
        <f t="shared" si="13"/>
        <v>6.9444444444444319E-3</v>
      </c>
    </row>
    <row r="295" spans="1:47" ht="14.25">
      <c r="B295" s="29">
        <v>2026</v>
      </c>
      <c r="C295" s="29">
        <v>4</v>
      </c>
      <c r="D295" s="29">
        <v>8</v>
      </c>
      <c r="E295" s="227" t="s">
        <v>469</v>
      </c>
      <c r="F295" s="29">
        <v>5</v>
      </c>
      <c r="G295" s="31" t="s">
        <v>459</v>
      </c>
      <c r="H295" s="32" t="s">
        <v>441</v>
      </c>
      <c r="I295" s="327" t="s">
        <v>1514</v>
      </c>
      <c r="J295" s="635" t="s">
        <v>442</v>
      </c>
      <c r="K295" s="212">
        <v>3888636</v>
      </c>
      <c r="L295" s="639">
        <v>8</v>
      </c>
      <c r="M295" s="170">
        <v>8</v>
      </c>
      <c r="N295" s="651" t="s">
        <v>530</v>
      </c>
      <c r="O295" s="212" t="s">
        <v>1539</v>
      </c>
      <c r="P295" s="212">
        <v>50</v>
      </c>
      <c r="Q295" s="327" t="s">
        <v>209</v>
      </c>
      <c r="R295" s="636">
        <v>1120</v>
      </c>
      <c r="S295" s="717">
        <v>1120</v>
      </c>
      <c r="T295" s="667">
        <v>4000</v>
      </c>
      <c r="U295" s="636">
        <v>4000</v>
      </c>
      <c r="V295" s="636">
        <v>1120</v>
      </c>
      <c r="W295" s="717">
        <v>1120</v>
      </c>
      <c r="X295" s="212">
        <v>1</v>
      </c>
      <c r="Y295" s="636">
        <v>4000</v>
      </c>
      <c r="Z295" s="212">
        <v>1</v>
      </c>
      <c r="AA295" s="637">
        <v>4000</v>
      </c>
      <c r="AB295" s="637">
        <v>4050</v>
      </c>
      <c r="AC295" s="638" t="s">
        <v>1703</v>
      </c>
      <c r="AD295" s="639">
        <v>60408416050</v>
      </c>
      <c r="AE295" s="640">
        <v>3.472222222222222E-3</v>
      </c>
      <c r="AF295" s="640">
        <v>2.0833333333333332E-2</v>
      </c>
      <c r="AG295" s="640">
        <v>2.0833333333333332E-2</v>
      </c>
      <c r="AH295" s="640">
        <v>2.7777777777777776E-2</v>
      </c>
      <c r="AI295" s="212" t="s">
        <v>533</v>
      </c>
      <c r="AJ295" s="635"/>
      <c r="AK295" s="635" t="s">
        <v>683</v>
      </c>
      <c r="AL295" s="719" t="s">
        <v>7</v>
      </c>
      <c r="AM295" s="635" t="s">
        <v>460</v>
      </c>
      <c r="AN295" s="635">
        <v>1</v>
      </c>
      <c r="AO295" s="212"/>
      <c r="AP295" s="212" t="s">
        <v>1665</v>
      </c>
      <c r="AQ295" s="212"/>
      <c r="AR295" s="212"/>
      <c r="AS295" s="212"/>
      <c r="AT295" s="223">
        <f t="shared" si="12"/>
        <v>1.7361111111111112E-2</v>
      </c>
      <c r="AU295" s="223">
        <f t="shared" si="13"/>
        <v>6.9444444444444441E-3</v>
      </c>
    </row>
    <row r="296" spans="1:47" ht="14.25">
      <c r="B296" s="29">
        <v>2026</v>
      </c>
      <c r="C296" s="29">
        <v>4</v>
      </c>
      <c r="D296" s="29">
        <v>8</v>
      </c>
      <c r="E296" s="227" t="s">
        <v>469</v>
      </c>
      <c r="F296" s="29"/>
      <c r="G296" s="31"/>
      <c r="H296" s="43" t="s">
        <v>441</v>
      </c>
      <c r="I296" s="327" t="s">
        <v>565</v>
      </c>
      <c r="J296" s="635" t="s">
        <v>442</v>
      </c>
      <c r="K296" s="212"/>
      <c r="L296" s="639"/>
      <c r="M296" s="170"/>
      <c r="N296" s="651"/>
      <c r="O296" s="212"/>
      <c r="P296" s="716">
        <v>31</v>
      </c>
      <c r="Q296" s="327" t="s">
        <v>566</v>
      </c>
      <c r="R296" s="636">
        <v>1120</v>
      </c>
      <c r="S296" s="636"/>
      <c r="T296" s="667" t="s">
        <v>1445</v>
      </c>
      <c r="U296" s="710">
        <v>350</v>
      </c>
      <c r="V296" s="636">
        <v>1120</v>
      </c>
      <c r="W296" s="636"/>
      <c r="X296" s="212">
        <v>1</v>
      </c>
      <c r="Y296" s="636"/>
      <c r="Z296" s="212">
        <v>1</v>
      </c>
      <c r="AA296" s="711">
        <v>350</v>
      </c>
      <c r="AB296" s="637">
        <v>12550</v>
      </c>
      <c r="AC296" s="638" t="s">
        <v>1644</v>
      </c>
      <c r="AD296" s="639">
        <v>60408416050</v>
      </c>
      <c r="AE296" s="640">
        <v>2.7777777777777776E-2</v>
      </c>
      <c r="AF296" s="640">
        <v>3.125E-2</v>
      </c>
      <c r="AG296" s="640"/>
      <c r="AH296" s="640"/>
      <c r="AI296" s="212"/>
      <c r="AJ296" s="635"/>
      <c r="AK296" s="635" t="s">
        <v>683</v>
      </c>
      <c r="AL296" s="719" t="s">
        <v>7</v>
      </c>
      <c r="AM296" s="635" t="s">
        <v>460</v>
      </c>
      <c r="AN296" s="635">
        <v>1</v>
      </c>
      <c r="AO296" s="212"/>
      <c r="AP296" s="212"/>
      <c r="AQ296" s="212"/>
      <c r="AR296" s="212"/>
      <c r="AS296" s="212"/>
      <c r="AT296" s="223">
        <f t="shared" si="12"/>
        <v>3.4722222222222238E-3</v>
      </c>
      <c r="AU296" s="223" t="str">
        <f t="shared" si="13"/>
        <v/>
      </c>
    </row>
    <row r="297" spans="1:47" ht="14.25">
      <c r="B297" s="29">
        <v>2026</v>
      </c>
      <c r="C297" s="29">
        <v>4</v>
      </c>
      <c r="D297" s="29">
        <v>8</v>
      </c>
      <c r="E297" s="227" t="s">
        <v>469</v>
      </c>
      <c r="F297" s="29"/>
      <c r="G297" s="31"/>
      <c r="H297" s="32" t="s">
        <v>441</v>
      </c>
      <c r="I297" s="327"/>
      <c r="J297" s="635"/>
      <c r="K297" s="212"/>
      <c r="L297" s="639"/>
      <c r="M297" s="170"/>
      <c r="N297" s="651"/>
      <c r="O297" s="212"/>
      <c r="P297" s="212"/>
      <c r="Q297" s="327"/>
      <c r="R297" s="636"/>
      <c r="S297" s="636"/>
      <c r="T297" s="667"/>
      <c r="U297" s="636"/>
      <c r="V297" s="636"/>
      <c r="W297" s="636"/>
      <c r="X297" s="212"/>
      <c r="Y297" s="636"/>
      <c r="Z297" s="212"/>
      <c r="AA297" s="637"/>
      <c r="AB297" s="637"/>
      <c r="AC297" s="638"/>
      <c r="AD297" s="639"/>
      <c r="AE297" s="640"/>
      <c r="AF297" s="640"/>
      <c r="AG297" s="640">
        <v>3.125E-2</v>
      </c>
      <c r="AH297" s="640">
        <v>5.2083333333333336E-2</v>
      </c>
      <c r="AI297" s="212" t="s">
        <v>533</v>
      </c>
      <c r="AJ297" s="635"/>
      <c r="AK297" s="635"/>
      <c r="AL297" s="641"/>
      <c r="AM297" s="635"/>
      <c r="AN297" s="635"/>
      <c r="AO297" s="212"/>
      <c r="AP297" s="212"/>
      <c r="AQ297" s="212"/>
      <c r="AR297" s="212"/>
      <c r="AS297" s="212"/>
      <c r="AT297" s="223" t="str">
        <f t="shared" si="12"/>
        <v/>
      </c>
      <c r="AU297" s="223">
        <f t="shared" si="13"/>
        <v>2.0833333333333336E-2</v>
      </c>
    </row>
    <row r="298" spans="1:47" ht="14.25">
      <c r="B298" s="29">
        <v>2026</v>
      </c>
      <c r="C298" s="29">
        <v>4</v>
      </c>
      <c r="D298" s="29">
        <v>8</v>
      </c>
      <c r="E298" s="227" t="s">
        <v>469</v>
      </c>
      <c r="F298" s="29"/>
      <c r="G298" s="31"/>
      <c r="H298" s="32" t="s">
        <v>441</v>
      </c>
      <c r="I298" s="327" t="s">
        <v>1446</v>
      </c>
      <c r="J298" s="635" t="s">
        <v>442</v>
      </c>
      <c r="K298" s="212"/>
      <c r="L298" s="639"/>
      <c r="M298" s="170"/>
      <c r="N298" s="651"/>
      <c r="O298" s="212"/>
      <c r="P298" s="212">
        <v>12</v>
      </c>
      <c r="Q298" s="327" t="s">
        <v>566</v>
      </c>
      <c r="R298" s="636">
        <v>1120</v>
      </c>
      <c r="S298" s="636"/>
      <c r="T298" s="667" t="s">
        <v>1445</v>
      </c>
      <c r="U298" s="636">
        <v>200</v>
      </c>
      <c r="V298" s="636">
        <v>1120</v>
      </c>
      <c r="W298" s="636"/>
      <c r="X298" s="212">
        <v>1</v>
      </c>
      <c r="Y298" s="636">
        <v>200</v>
      </c>
      <c r="Z298" s="212">
        <v>1</v>
      </c>
      <c r="AA298" s="637">
        <v>200</v>
      </c>
      <c r="AB298" s="637"/>
      <c r="AC298" s="638"/>
      <c r="AD298" s="639"/>
      <c r="AE298" s="640"/>
      <c r="AF298" s="640"/>
      <c r="AG298" s="640"/>
      <c r="AH298" s="640"/>
      <c r="AI298" s="212"/>
      <c r="AJ298" s="635"/>
      <c r="AK298" s="635"/>
      <c r="AL298" s="641"/>
      <c r="AM298" s="635"/>
      <c r="AN298" s="635"/>
      <c r="AO298" s="212"/>
      <c r="AP298" s="212"/>
      <c r="AQ298" s="212"/>
      <c r="AR298" s="212"/>
      <c r="AS298" s="212"/>
      <c r="AT298" s="223" t="str">
        <f t="shared" ref="AT298:AT356" si="16">IF(IF(AE298&gt;AF298,1-AE298+AF298,AF298-AE298)=0,"",IF(AE298&gt;AF298,1-AE298+AF298,AF298-AE298))</f>
        <v/>
      </c>
      <c r="AU298" s="223" t="str">
        <f t="shared" ref="AU298:AU361" si="17">IF(IF(AG298&gt;AH298,1-AG298+AH298,AH298-AG298)=0,"",IF(AG298&gt;AH298,1-AG298+AH298,AH298-AG298))</f>
        <v/>
      </c>
    </row>
    <row r="299" spans="1:47" ht="14.25">
      <c r="A299" s="167">
        <v>1</v>
      </c>
      <c r="B299" s="29">
        <v>2026</v>
      </c>
      <c r="C299" s="29">
        <v>4</v>
      </c>
      <c r="D299" s="29">
        <v>8</v>
      </c>
      <c r="E299" s="227" t="s">
        <v>469</v>
      </c>
      <c r="F299" s="29">
        <v>6</v>
      </c>
      <c r="G299" s="31" t="s">
        <v>459</v>
      </c>
      <c r="H299" s="43" t="s">
        <v>441</v>
      </c>
      <c r="I299" s="327" t="s">
        <v>1514</v>
      </c>
      <c r="J299" s="635" t="s">
        <v>442</v>
      </c>
      <c r="K299" s="212">
        <v>3888637</v>
      </c>
      <c r="L299" s="639">
        <v>1</v>
      </c>
      <c r="M299" s="170">
        <v>6</v>
      </c>
      <c r="N299" s="651" t="s">
        <v>530</v>
      </c>
      <c r="O299" s="212" t="s">
        <v>1539</v>
      </c>
      <c r="P299" s="212">
        <v>50</v>
      </c>
      <c r="Q299" s="327" t="s">
        <v>209</v>
      </c>
      <c r="R299" s="636">
        <v>1120</v>
      </c>
      <c r="S299" s="717">
        <v>1120</v>
      </c>
      <c r="T299" s="667">
        <v>4000</v>
      </c>
      <c r="U299" s="636">
        <v>4000</v>
      </c>
      <c r="V299" s="636">
        <v>1120</v>
      </c>
      <c r="W299" s="717">
        <v>1120</v>
      </c>
      <c r="X299" s="212">
        <v>1</v>
      </c>
      <c r="Y299" s="636">
        <v>4000</v>
      </c>
      <c r="Z299" s="212">
        <v>1</v>
      </c>
      <c r="AA299" s="637">
        <v>4000</v>
      </c>
      <c r="AB299" s="637">
        <v>4050</v>
      </c>
      <c r="AC299" s="638" t="s">
        <v>1705</v>
      </c>
      <c r="AD299" s="639"/>
      <c r="AE299" s="640">
        <v>5.2083333333333336E-2</v>
      </c>
      <c r="AF299" s="640">
        <v>7.2916666666666671E-2</v>
      </c>
      <c r="AG299" s="640">
        <v>7.2916666666666671E-2</v>
      </c>
      <c r="AH299" s="640">
        <v>0.12152777777777778</v>
      </c>
      <c r="AI299" s="212" t="s">
        <v>533</v>
      </c>
      <c r="AJ299" s="635"/>
      <c r="AK299" s="635" t="s">
        <v>683</v>
      </c>
      <c r="AL299" s="719" t="s">
        <v>7</v>
      </c>
      <c r="AM299" s="635" t="s">
        <v>460</v>
      </c>
      <c r="AN299" s="635">
        <v>1</v>
      </c>
      <c r="AO299" s="212"/>
      <c r="AP299" s="212" t="s">
        <v>1665</v>
      </c>
      <c r="AQ299" s="212"/>
      <c r="AR299" s="212"/>
      <c r="AS299" s="212"/>
      <c r="AT299" s="223">
        <f t="shared" si="16"/>
        <v>2.0833333333333336E-2</v>
      </c>
      <c r="AU299" s="223">
        <f t="shared" si="17"/>
        <v>4.8611111111111105E-2</v>
      </c>
    </row>
    <row r="300" spans="1:47" ht="14.25">
      <c r="B300" s="29">
        <v>2026</v>
      </c>
      <c r="C300" s="29">
        <v>4</v>
      </c>
      <c r="D300" s="29">
        <v>8</v>
      </c>
      <c r="E300" s="227" t="s">
        <v>469</v>
      </c>
      <c r="F300" s="29">
        <v>6</v>
      </c>
      <c r="G300" s="31" t="s">
        <v>459</v>
      </c>
      <c r="H300" s="32" t="s">
        <v>441</v>
      </c>
      <c r="I300" s="327" t="s">
        <v>1514</v>
      </c>
      <c r="J300" s="635" t="s">
        <v>442</v>
      </c>
      <c r="K300" s="212">
        <v>3888637</v>
      </c>
      <c r="L300" s="639">
        <v>2</v>
      </c>
      <c r="M300" s="170">
        <v>6</v>
      </c>
      <c r="N300" s="651" t="s">
        <v>530</v>
      </c>
      <c r="O300" s="212" t="s">
        <v>1539</v>
      </c>
      <c r="P300" s="212">
        <v>50</v>
      </c>
      <c r="Q300" s="327" t="s">
        <v>209</v>
      </c>
      <c r="R300" s="636">
        <v>1120</v>
      </c>
      <c r="S300" s="717">
        <v>1120</v>
      </c>
      <c r="T300" s="667">
        <v>4000</v>
      </c>
      <c r="U300" s="636">
        <v>4000</v>
      </c>
      <c r="V300" s="636">
        <v>1120</v>
      </c>
      <c r="W300" s="717">
        <v>1120</v>
      </c>
      <c r="X300" s="212">
        <v>1</v>
      </c>
      <c r="Y300" s="636">
        <v>4000</v>
      </c>
      <c r="Z300" s="212">
        <v>1</v>
      </c>
      <c r="AA300" s="637">
        <v>4000</v>
      </c>
      <c r="AB300" s="637">
        <v>4050</v>
      </c>
      <c r="AC300" s="638" t="s">
        <v>1706</v>
      </c>
      <c r="AD300" s="639"/>
      <c r="AE300" s="640">
        <v>0.12152777777777778</v>
      </c>
      <c r="AF300" s="640">
        <v>0.1388888888888889</v>
      </c>
      <c r="AG300" s="640">
        <v>0.1388888888888889</v>
      </c>
      <c r="AH300" s="640">
        <v>0.14583333333333334</v>
      </c>
      <c r="AI300" s="212" t="s">
        <v>533</v>
      </c>
      <c r="AJ300" s="635"/>
      <c r="AK300" s="635" t="s">
        <v>683</v>
      </c>
      <c r="AL300" s="719" t="s">
        <v>7</v>
      </c>
      <c r="AM300" s="635" t="s">
        <v>460</v>
      </c>
      <c r="AN300" s="635">
        <v>1</v>
      </c>
      <c r="AO300" s="212"/>
      <c r="AP300" s="212" t="s">
        <v>1665</v>
      </c>
      <c r="AQ300" s="212"/>
      <c r="AR300" s="212"/>
      <c r="AS300" s="212"/>
      <c r="AT300" s="223">
        <f t="shared" si="16"/>
        <v>1.7361111111111119E-2</v>
      </c>
      <c r="AU300" s="223">
        <f t="shared" si="17"/>
        <v>6.9444444444444475E-3</v>
      </c>
    </row>
    <row r="301" spans="1:47" ht="14.25">
      <c r="B301" s="29">
        <v>2026</v>
      </c>
      <c r="C301" s="29">
        <v>4</v>
      </c>
      <c r="D301" s="29">
        <v>8</v>
      </c>
      <c r="E301" s="227" t="s">
        <v>469</v>
      </c>
      <c r="F301" s="29">
        <v>6</v>
      </c>
      <c r="G301" s="31" t="s">
        <v>459</v>
      </c>
      <c r="H301" s="32" t="s">
        <v>441</v>
      </c>
      <c r="I301" s="327" t="s">
        <v>1514</v>
      </c>
      <c r="J301" s="635" t="s">
        <v>442</v>
      </c>
      <c r="K301" s="212">
        <v>3888637</v>
      </c>
      <c r="L301" s="639">
        <v>3</v>
      </c>
      <c r="M301" s="170">
        <v>6</v>
      </c>
      <c r="N301" s="651" t="s">
        <v>530</v>
      </c>
      <c r="O301" s="212" t="s">
        <v>1539</v>
      </c>
      <c r="P301" s="212">
        <v>50</v>
      </c>
      <c r="Q301" s="327" t="s">
        <v>209</v>
      </c>
      <c r="R301" s="636">
        <v>1120</v>
      </c>
      <c r="S301" s="717">
        <v>1120</v>
      </c>
      <c r="T301" s="667">
        <v>4000</v>
      </c>
      <c r="U301" s="636">
        <v>4000</v>
      </c>
      <c r="V301" s="636">
        <v>1120</v>
      </c>
      <c r="W301" s="717">
        <v>1120</v>
      </c>
      <c r="X301" s="212">
        <v>1</v>
      </c>
      <c r="Y301" s="636">
        <v>4000</v>
      </c>
      <c r="Z301" s="212">
        <v>1</v>
      </c>
      <c r="AA301" s="637">
        <v>4000</v>
      </c>
      <c r="AB301" s="637">
        <v>4050</v>
      </c>
      <c r="AC301" s="638" t="s">
        <v>1707</v>
      </c>
      <c r="AD301" s="639">
        <v>60408416060</v>
      </c>
      <c r="AE301" s="640">
        <v>0.14583333333333334</v>
      </c>
      <c r="AF301" s="640">
        <v>0.16319444444444445</v>
      </c>
      <c r="AG301" s="640">
        <v>0.16319444444444445</v>
      </c>
      <c r="AH301" s="640">
        <v>0.1701388888888889</v>
      </c>
      <c r="AI301" s="212" t="s">
        <v>533</v>
      </c>
      <c r="AJ301" s="635"/>
      <c r="AK301" s="635" t="s">
        <v>683</v>
      </c>
      <c r="AL301" s="719" t="s">
        <v>7</v>
      </c>
      <c r="AM301" s="635" t="s">
        <v>460</v>
      </c>
      <c r="AN301" s="635">
        <v>1</v>
      </c>
      <c r="AO301" s="212"/>
      <c r="AP301" s="212" t="s">
        <v>1665</v>
      </c>
      <c r="AQ301" s="212"/>
      <c r="AR301" s="212"/>
      <c r="AS301" s="212"/>
      <c r="AT301" s="223">
        <f t="shared" si="16"/>
        <v>1.7361111111111105E-2</v>
      </c>
      <c r="AU301" s="223">
        <f t="shared" si="17"/>
        <v>6.9444444444444475E-3</v>
      </c>
    </row>
    <row r="302" spans="1:47" ht="14.25">
      <c r="B302" s="29">
        <v>2026</v>
      </c>
      <c r="C302" s="29">
        <v>4</v>
      </c>
      <c r="D302" s="29">
        <v>8</v>
      </c>
      <c r="E302" s="227" t="s">
        <v>469</v>
      </c>
      <c r="F302" s="29"/>
      <c r="G302" s="31"/>
      <c r="H302" s="43" t="s">
        <v>441</v>
      </c>
      <c r="I302" s="327" t="s">
        <v>565</v>
      </c>
      <c r="J302" s="635" t="s">
        <v>442</v>
      </c>
      <c r="K302" s="212"/>
      <c r="L302" s="639"/>
      <c r="M302" s="170"/>
      <c r="N302" s="651"/>
      <c r="O302" s="212"/>
      <c r="P302" s="716">
        <v>31</v>
      </c>
      <c r="Q302" s="327" t="s">
        <v>566</v>
      </c>
      <c r="R302" s="636">
        <v>1120</v>
      </c>
      <c r="S302" s="636"/>
      <c r="T302" s="667" t="s">
        <v>1445</v>
      </c>
      <c r="U302" s="710">
        <v>350</v>
      </c>
      <c r="V302" s="636">
        <v>1120</v>
      </c>
      <c r="W302" s="636"/>
      <c r="X302" s="212">
        <v>1</v>
      </c>
      <c r="Y302" s="636"/>
      <c r="Z302" s="212">
        <v>1</v>
      </c>
      <c r="AA302" s="711">
        <v>350</v>
      </c>
      <c r="AB302" s="637">
        <v>12550</v>
      </c>
      <c r="AC302" s="638" t="s">
        <v>1644</v>
      </c>
      <c r="AD302" s="639">
        <v>60408416060</v>
      </c>
      <c r="AE302" s="640">
        <v>0.1701388888888889</v>
      </c>
      <c r="AF302" s="640">
        <v>0.1736111111111111</v>
      </c>
      <c r="AG302" s="640"/>
      <c r="AH302" s="640"/>
      <c r="AI302" s="212"/>
      <c r="AJ302" s="635"/>
      <c r="AK302" s="635" t="s">
        <v>683</v>
      </c>
      <c r="AL302" s="719" t="s">
        <v>7</v>
      </c>
      <c r="AM302" s="635" t="s">
        <v>460</v>
      </c>
      <c r="AN302" s="635">
        <v>1</v>
      </c>
      <c r="AO302" s="212"/>
      <c r="AP302" s="212"/>
      <c r="AQ302" s="212"/>
      <c r="AR302" s="212"/>
      <c r="AS302" s="212"/>
      <c r="AT302" s="223">
        <f t="shared" si="16"/>
        <v>3.4722222222222099E-3</v>
      </c>
      <c r="AU302" s="223" t="str">
        <f t="shared" si="17"/>
        <v/>
      </c>
    </row>
    <row r="303" spans="1:47" ht="14.25">
      <c r="B303" s="29">
        <v>2026</v>
      </c>
      <c r="C303" s="29">
        <v>4</v>
      </c>
      <c r="D303" s="29">
        <v>8</v>
      </c>
      <c r="E303" s="227" t="s">
        <v>469</v>
      </c>
      <c r="F303" s="29"/>
      <c r="G303" s="31"/>
      <c r="H303" s="32" t="s">
        <v>441</v>
      </c>
      <c r="I303" s="327"/>
      <c r="J303" s="635"/>
      <c r="K303" s="212"/>
      <c r="L303" s="639"/>
      <c r="M303" s="170"/>
      <c r="N303" s="651"/>
      <c r="O303" s="212"/>
      <c r="P303" s="212"/>
      <c r="Q303" s="327"/>
      <c r="R303" s="636"/>
      <c r="S303" s="636"/>
      <c r="T303" s="667"/>
      <c r="U303" s="636"/>
      <c r="V303" s="636"/>
      <c r="W303" s="636"/>
      <c r="X303" s="212"/>
      <c r="Y303" s="636"/>
      <c r="Z303" s="212"/>
      <c r="AA303" s="637"/>
      <c r="AB303" s="637"/>
      <c r="AC303" s="638"/>
      <c r="AD303" s="639"/>
      <c r="AE303" s="640"/>
      <c r="AF303" s="640"/>
      <c r="AG303" s="640">
        <v>0.1736111111111111</v>
      </c>
      <c r="AH303" s="640">
        <v>0.19444444444444445</v>
      </c>
      <c r="AI303" s="212" t="s">
        <v>533</v>
      </c>
      <c r="AJ303" s="635"/>
      <c r="AK303" s="635"/>
      <c r="AL303" s="641"/>
      <c r="AM303" s="635"/>
      <c r="AN303" s="635"/>
      <c r="AO303" s="212"/>
      <c r="AP303" s="212"/>
      <c r="AQ303" s="212"/>
      <c r="AR303" s="212"/>
      <c r="AS303" s="212"/>
      <c r="AT303" s="223" t="str">
        <f t="shared" si="16"/>
        <v/>
      </c>
      <c r="AU303" s="223">
        <f t="shared" si="17"/>
        <v>2.0833333333333343E-2</v>
      </c>
    </row>
    <row r="304" spans="1:47" ht="14.25">
      <c r="B304" s="29">
        <v>2026</v>
      </c>
      <c r="C304" s="29">
        <v>4</v>
      </c>
      <c r="D304" s="29">
        <v>8</v>
      </c>
      <c r="E304" s="227" t="s">
        <v>469</v>
      </c>
      <c r="F304" s="29"/>
      <c r="G304" s="31"/>
      <c r="H304" s="32" t="s">
        <v>441</v>
      </c>
      <c r="I304" s="327" t="s">
        <v>1446</v>
      </c>
      <c r="J304" s="635" t="s">
        <v>442</v>
      </c>
      <c r="K304" s="212"/>
      <c r="L304" s="639"/>
      <c r="M304" s="170"/>
      <c r="N304" s="651"/>
      <c r="O304" s="212"/>
      <c r="P304" s="212">
        <v>12</v>
      </c>
      <c r="Q304" s="327" t="s">
        <v>566</v>
      </c>
      <c r="R304" s="636">
        <v>1120</v>
      </c>
      <c r="S304" s="636"/>
      <c r="T304" s="667" t="s">
        <v>1445</v>
      </c>
      <c r="U304" s="636">
        <v>200</v>
      </c>
      <c r="V304" s="636">
        <v>1120</v>
      </c>
      <c r="W304" s="636"/>
      <c r="X304" s="212">
        <v>1</v>
      </c>
      <c r="Y304" s="636">
        <v>200</v>
      </c>
      <c r="Z304" s="212">
        <v>1</v>
      </c>
      <c r="AA304" s="637">
        <v>200</v>
      </c>
      <c r="AB304" s="637"/>
      <c r="AC304" s="638"/>
      <c r="AD304" s="639"/>
      <c r="AE304" s="640"/>
      <c r="AF304" s="640"/>
      <c r="AG304" s="640"/>
      <c r="AH304" s="640"/>
      <c r="AI304" s="212"/>
      <c r="AJ304" s="635"/>
      <c r="AK304" s="635"/>
      <c r="AL304" s="641"/>
      <c r="AM304" s="635"/>
      <c r="AN304" s="635"/>
      <c r="AO304" s="212"/>
      <c r="AP304" s="212"/>
      <c r="AQ304" s="212"/>
      <c r="AR304" s="212"/>
      <c r="AS304" s="212"/>
      <c r="AT304" s="223" t="str">
        <f t="shared" si="16"/>
        <v/>
      </c>
      <c r="AU304" s="223" t="str">
        <f t="shared" si="17"/>
        <v/>
      </c>
    </row>
    <row r="305" spans="1:47" ht="14.25">
      <c r="A305" s="167">
        <v>1</v>
      </c>
      <c r="B305" s="29">
        <v>2026</v>
      </c>
      <c r="C305" s="29">
        <v>4</v>
      </c>
      <c r="D305" s="29">
        <v>8</v>
      </c>
      <c r="E305" s="227" t="s">
        <v>469</v>
      </c>
      <c r="F305" s="29">
        <v>7</v>
      </c>
      <c r="G305" s="31" t="s">
        <v>459</v>
      </c>
      <c r="H305" s="43" t="s">
        <v>441</v>
      </c>
      <c r="I305" s="327" t="s">
        <v>1514</v>
      </c>
      <c r="J305" s="635" t="s">
        <v>442</v>
      </c>
      <c r="K305" s="212">
        <v>3888637</v>
      </c>
      <c r="L305" s="639">
        <v>4</v>
      </c>
      <c r="M305" s="170">
        <v>6</v>
      </c>
      <c r="N305" s="651" t="s">
        <v>530</v>
      </c>
      <c r="O305" s="212" t="s">
        <v>1539</v>
      </c>
      <c r="P305" s="212">
        <v>50</v>
      </c>
      <c r="Q305" s="327" t="s">
        <v>209</v>
      </c>
      <c r="R305" s="636">
        <v>1120</v>
      </c>
      <c r="S305" s="717">
        <v>1120</v>
      </c>
      <c r="T305" s="667">
        <v>4000</v>
      </c>
      <c r="U305" s="636">
        <v>4000</v>
      </c>
      <c r="V305" s="636">
        <v>1120</v>
      </c>
      <c r="W305" s="717">
        <v>1120</v>
      </c>
      <c r="X305" s="212">
        <v>1</v>
      </c>
      <c r="Y305" s="636">
        <v>4000</v>
      </c>
      <c r="Z305" s="212">
        <v>1</v>
      </c>
      <c r="AA305" s="637">
        <v>4000</v>
      </c>
      <c r="AB305" s="637">
        <v>4050</v>
      </c>
      <c r="AC305" s="638" t="s">
        <v>1708</v>
      </c>
      <c r="AD305" s="639"/>
      <c r="AE305" s="640">
        <v>0.19444444444444445</v>
      </c>
      <c r="AF305" s="640">
        <v>0.21527777777777779</v>
      </c>
      <c r="AG305" s="640">
        <v>0.21527777777777779</v>
      </c>
      <c r="AH305" s="640">
        <v>0.22222222222222221</v>
      </c>
      <c r="AI305" s="212" t="s">
        <v>533</v>
      </c>
      <c r="AJ305" s="635"/>
      <c r="AK305" s="635" t="s">
        <v>683</v>
      </c>
      <c r="AL305" s="719" t="s">
        <v>7</v>
      </c>
      <c r="AM305" s="635" t="s">
        <v>460</v>
      </c>
      <c r="AN305" s="635">
        <v>1</v>
      </c>
      <c r="AO305" s="212"/>
      <c r="AP305" s="212" t="s">
        <v>1665</v>
      </c>
      <c r="AQ305" s="212"/>
      <c r="AR305" s="212"/>
      <c r="AS305" s="212"/>
      <c r="AT305" s="223">
        <f t="shared" si="16"/>
        <v>2.0833333333333343E-2</v>
      </c>
      <c r="AU305" s="223">
        <f t="shared" si="17"/>
        <v>6.9444444444444198E-3</v>
      </c>
    </row>
    <row r="306" spans="1:47" ht="14.25">
      <c r="B306" s="29">
        <v>2026</v>
      </c>
      <c r="C306" s="29">
        <v>4</v>
      </c>
      <c r="D306" s="29">
        <v>8</v>
      </c>
      <c r="E306" s="227" t="s">
        <v>469</v>
      </c>
      <c r="F306" s="29">
        <v>7</v>
      </c>
      <c r="G306" s="31" t="s">
        <v>459</v>
      </c>
      <c r="H306" s="32" t="s">
        <v>441</v>
      </c>
      <c r="I306" s="327" t="s">
        <v>1514</v>
      </c>
      <c r="J306" s="635" t="s">
        <v>442</v>
      </c>
      <c r="K306" s="212">
        <v>3888637</v>
      </c>
      <c r="L306" s="639">
        <v>5</v>
      </c>
      <c r="M306" s="170">
        <v>6</v>
      </c>
      <c r="N306" s="651" t="s">
        <v>530</v>
      </c>
      <c r="O306" s="212" t="s">
        <v>1539</v>
      </c>
      <c r="P306" s="212">
        <v>50</v>
      </c>
      <c r="Q306" s="327" t="s">
        <v>209</v>
      </c>
      <c r="R306" s="636">
        <v>1120</v>
      </c>
      <c r="S306" s="717">
        <v>1120</v>
      </c>
      <c r="T306" s="667">
        <v>4000</v>
      </c>
      <c r="U306" s="636">
        <v>4000</v>
      </c>
      <c r="V306" s="636">
        <v>1120</v>
      </c>
      <c r="W306" s="717">
        <v>1120</v>
      </c>
      <c r="X306" s="212">
        <v>1</v>
      </c>
      <c r="Y306" s="636">
        <v>4000</v>
      </c>
      <c r="Z306" s="212">
        <v>1</v>
      </c>
      <c r="AA306" s="637">
        <v>4000</v>
      </c>
      <c r="AB306" s="637">
        <v>4050</v>
      </c>
      <c r="AC306" s="638" t="s">
        <v>1709</v>
      </c>
      <c r="AD306" s="639"/>
      <c r="AE306" s="640">
        <v>0.22222222222222221</v>
      </c>
      <c r="AF306" s="640">
        <v>0.23958333333333334</v>
      </c>
      <c r="AG306" s="640">
        <v>0.23958333333333334</v>
      </c>
      <c r="AH306" s="640">
        <v>0.24652777777777779</v>
      </c>
      <c r="AI306" s="212" t="s">
        <v>533</v>
      </c>
      <c r="AJ306" s="635"/>
      <c r="AK306" s="635" t="s">
        <v>683</v>
      </c>
      <c r="AL306" s="719" t="s">
        <v>7</v>
      </c>
      <c r="AM306" s="635" t="s">
        <v>460</v>
      </c>
      <c r="AN306" s="635">
        <v>1</v>
      </c>
      <c r="AO306" s="212"/>
      <c r="AP306" s="212" t="s">
        <v>1665</v>
      </c>
      <c r="AQ306" s="212"/>
      <c r="AR306" s="212"/>
      <c r="AS306" s="212"/>
      <c r="AT306" s="223">
        <f t="shared" si="16"/>
        <v>1.7361111111111133E-2</v>
      </c>
      <c r="AU306" s="223">
        <f t="shared" si="17"/>
        <v>6.9444444444444475E-3</v>
      </c>
    </row>
    <row r="307" spans="1:47" ht="14.25">
      <c r="B307" s="29">
        <v>2026</v>
      </c>
      <c r="C307" s="29">
        <v>4</v>
      </c>
      <c r="D307" s="29">
        <v>8</v>
      </c>
      <c r="E307" s="227" t="s">
        <v>469</v>
      </c>
      <c r="F307" s="29">
        <v>7</v>
      </c>
      <c r="G307" s="31" t="s">
        <v>459</v>
      </c>
      <c r="H307" s="32" t="s">
        <v>441</v>
      </c>
      <c r="I307" s="327" t="s">
        <v>1514</v>
      </c>
      <c r="J307" s="635" t="s">
        <v>442</v>
      </c>
      <c r="K307" s="212">
        <v>3888637</v>
      </c>
      <c r="L307" s="639">
        <v>6</v>
      </c>
      <c r="M307" s="170">
        <v>6</v>
      </c>
      <c r="N307" s="651" t="s">
        <v>530</v>
      </c>
      <c r="O307" s="212" t="s">
        <v>1539</v>
      </c>
      <c r="P307" s="212">
        <v>50</v>
      </c>
      <c r="Q307" s="327" t="s">
        <v>209</v>
      </c>
      <c r="R307" s="636">
        <v>1120</v>
      </c>
      <c r="S307" s="717">
        <v>1120</v>
      </c>
      <c r="T307" s="667">
        <v>4000</v>
      </c>
      <c r="U307" s="636">
        <v>4000</v>
      </c>
      <c r="V307" s="636">
        <v>1120</v>
      </c>
      <c r="W307" s="717">
        <v>1120</v>
      </c>
      <c r="X307" s="212">
        <v>1</v>
      </c>
      <c r="Y307" s="636">
        <v>4000</v>
      </c>
      <c r="Z307" s="212">
        <v>1</v>
      </c>
      <c r="AA307" s="637">
        <v>4000</v>
      </c>
      <c r="AB307" s="637">
        <v>4050</v>
      </c>
      <c r="AC307" s="638" t="s">
        <v>1710</v>
      </c>
      <c r="AD307" s="639">
        <v>60408416070</v>
      </c>
      <c r="AE307" s="640">
        <v>0.24652777777777779</v>
      </c>
      <c r="AF307" s="640">
        <v>0.2673611111111111</v>
      </c>
      <c r="AG307" s="640">
        <v>0.2673611111111111</v>
      </c>
      <c r="AH307" s="640">
        <v>0.27430555555555558</v>
      </c>
      <c r="AI307" s="212" t="s">
        <v>533</v>
      </c>
      <c r="AJ307" s="635"/>
      <c r="AK307" s="635" t="s">
        <v>683</v>
      </c>
      <c r="AL307" s="719" t="s">
        <v>7</v>
      </c>
      <c r="AM307" s="635" t="s">
        <v>460</v>
      </c>
      <c r="AN307" s="635">
        <v>1</v>
      </c>
      <c r="AO307" s="212"/>
      <c r="AP307" s="212" t="s">
        <v>1665</v>
      </c>
      <c r="AQ307" s="212"/>
      <c r="AR307" s="212"/>
      <c r="AS307" s="212"/>
      <c r="AT307" s="223">
        <f t="shared" si="16"/>
        <v>2.0833333333333315E-2</v>
      </c>
      <c r="AU307" s="223">
        <f t="shared" si="17"/>
        <v>6.9444444444444753E-3</v>
      </c>
    </row>
    <row r="308" spans="1:47" ht="14.25">
      <c r="B308" s="29">
        <v>2026</v>
      </c>
      <c r="C308" s="29">
        <v>4</v>
      </c>
      <c r="D308" s="29">
        <v>8</v>
      </c>
      <c r="E308" s="227" t="s">
        <v>469</v>
      </c>
      <c r="F308" s="29"/>
      <c r="G308" s="31"/>
      <c r="H308" s="43" t="s">
        <v>441</v>
      </c>
      <c r="I308" s="327" t="s">
        <v>565</v>
      </c>
      <c r="J308" s="635" t="s">
        <v>442</v>
      </c>
      <c r="K308" s="212"/>
      <c r="L308" s="639"/>
      <c r="M308" s="170"/>
      <c r="N308" s="651"/>
      <c r="O308" s="212"/>
      <c r="P308" s="716">
        <v>31</v>
      </c>
      <c r="Q308" s="327" t="s">
        <v>566</v>
      </c>
      <c r="R308" s="636">
        <v>1120</v>
      </c>
      <c r="S308" s="636"/>
      <c r="T308" s="667" t="s">
        <v>1445</v>
      </c>
      <c r="U308" s="710">
        <v>350</v>
      </c>
      <c r="V308" s="636">
        <v>1120</v>
      </c>
      <c r="W308" s="636"/>
      <c r="X308" s="212">
        <v>1</v>
      </c>
      <c r="Y308" s="636"/>
      <c r="Z308" s="212">
        <v>1</v>
      </c>
      <c r="AA308" s="711">
        <v>350</v>
      </c>
      <c r="AB308" s="637">
        <v>12550</v>
      </c>
      <c r="AC308" s="638" t="s">
        <v>1644</v>
      </c>
      <c r="AD308" s="639">
        <v>60408416070</v>
      </c>
      <c r="AE308" s="640">
        <v>0.27430555555555558</v>
      </c>
      <c r="AF308" s="640">
        <v>0.27777777777777779</v>
      </c>
      <c r="AG308" s="640"/>
      <c r="AH308" s="640"/>
      <c r="AI308" s="212"/>
      <c r="AJ308" s="635"/>
      <c r="AK308" s="635" t="s">
        <v>683</v>
      </c>
      <c r="AL308" s="719" t="s">
        <v>7</v>
      </c>
      <c r="AM308" s="635" t="s">
        <v>460</v>
      </c>
      <c r="AN308" s="635">
        <v>1</v>
      </c>
      <c r="AO308" s="212"/>
      <c r="AP308" s="212"/>
      <c r="AQ308" s="212"/>
      <c r="AR308" s="212"/>
      <c r="AS308" s="212"/>
      <c r="AT308" s="223">
        <f t="shared" si="16"/>
        <v>3.4722222222222099E-3</v>
      </c>
      <c r="AU308" s="223" t="str">
        <f t="shared" si="17"/>
        <v/>
      </c>
    </row>
    <row r="309" spans="1:47" ht="14.25">
      <c r="B309" s="29">
        <v>2026</v>
      </c>
      <c r="C309" s="29">
        <v>4</v>
      </c>
      <c r="D309" s="29">
        <v>9</v>
      </c>
      <c r="E309" s="227" t="s">
        <v>470</v>
      </c>
      <c r="F309" s="29"/>
      <c r="G309" s="31"/>
      <c r="H309" s="32" t="s">
        <v>441</v>
      </c>
      <c r="I309" s="327"/>
      <c r="J309" s="635"/>
      <c r="K309" s="212"/>
      <c r="L309" s="639"/>
      <c r="M309" s="170"/>
      <c r="N309" s="651"/>
      <c r="O309" s="212"/>
      <c r="P309" s="212"/>
      <c r="Q309" s="327"/>
      <c r="R309" s="636"/>
      <c r="S309" s="636"/>
      <c r="T309" s="667"/>
      <c r="U309" s="636"/>
      <c r="V309" s="636"/>
      <c r="W309" s="636"/>
      <c r="X309" s="212"/>
      <c r="Y309" s="636"/>
      <c r="Z309" s="212"/>
      <c r="AA309" s="637"/>
      <c r="AB309" s="637"/>
      <c r="AC309" s="638"/>
      <c r="AD309" s="639"/>
      <c r="AE309" s="640"/>
      <c r="AF309" s="640"/>
      <c r="AG309" s="640">
        <v>0.27777777777777779</v>
      </c>
      <c r="AH309" s="640">
        <v>0.29166666666666669</v>
      </c>
      <c r="AI309" s="212" t="s">
        <v>533</v>
      </c>
      <c r="AJ309" s="635"/>
      <c r="AK309" s="635"/>
      <c r="AL309" s="641"/>
      <c r="AM309" s="635"/>
      <c r="AN309" s="635"/>
      <c r="AO309" s="212"/>
      <c r="AP309" s="212"/>
      <c r="AQ309" s="212"/>
      <c r="AR309" s="212"/>
      <c r="AS309" s="212"/>
      <c r="AT309" s="223" t="str">
        <f t="shared" si="16"/>
        <v/>
      </c>
      <c r="AU309" s="223">
        <f t="shared" si="17"/>
        <v>1.3888888888888895E-2</v>
      </c>
    </row>
    <row r="310" spans="1:47" ht="14.25">
      <c r="B310" s="29">
        <v>2026</v>
      </c>
      <c r="C310" s="29">
        <v>4</v>
      </c>
      <c r="D310" s="29">
        <v>9</v>
      </c>
      <c r="E310" s="227" t="s">
        <v>470</v>
      </c>
      <c r="F310" s="29"/>
      <c r="G310" s="31"/>
      <c r="H310" s="32" t="s">
        <v>441</v>
      </c>
      <c r="I310" s="327" t="s">
        <v>1446</v>
      </c>
      <c r="J310" s="635" t="s">
        <v>442</v>
      </c>
      <c r="K310" s="212"/>
      <c r="L310" s="639"/>
      <c r="M310" s="170"/>
      <c r="N310" s="651"/>
      <c r="O310" s="212"/>
      <c r="P310" s="212">
        <v>12</v>
      </c>
      <c r="Q310" s="327" t="s">
        <v>566</v>
      </c>
      <c r="R310" s="636">
        <v>1120</v>
      </c>
      <c r="S310" s="636"/>
      <c r="T310" s="667" t="s">
        <v>1445</v>
      </c>
      <c r="U310" s="636">
        <v>200</v>
      </c>
      <c r="V310" s="636">
        <v>1120</v>
      </c>
      <c r="W310" s="636"/>
      <c r="X310" s="212">
        <v>1</v>
      </c>
      <c r="Y310" s="636">
        <v>200</v>
      </c>
      <c r="Z310" s="212">
        <v>1</v>
      </c>
      <c r="AA310" s="637">
        <v>200</v>
      </c>
      <c r="AB310" s="637"/>
      <c r="AC310" s="638"/>
      <c r="AD310" s="639"/>
      <c r="AE310" s="640"/>
      <c r="AF310" s="640"/>
      <c r="AG310" s="640"/>
      <c r="AH310" s="640"/>
      <c r="AI310" s="212"/>
      <c r="AJ310" s="635"/>
      <c r="AK310" s="635"/>
      <c r="AL310" s="641"/>
      <c r="AM310" s="635"/>
      <c r="AN310" s="635"/>
      <c r="AO310" s="212"/>
      <c r="AP310" s="212"/>
      <c r="AQ310" s="212"/>
      <c r="AR310" s="212"/>
      <c r="AS310" s="212"/>
      <c r="AT310" s="223" t="str">
        <f t="shared" si="16"/>
        <v/>
      </c>
      <c r="AU310" s="223" t="str">
        <f t="shared" si="17"/>
        <v/>
      </c>
    </row>
    <row r="311" spans="1:47" ht="14.25">
      <c r="B311" s="29">
        <v>2026</v>
      </c>
      <c r="C311" s="29">
        <v>4</v>
      </c>
      <c r="D311" s="29">
        <v>9</v>
      </c>
      <c r="E311" s="227" t="s">
        <v>470</v>
      </c>
      <c r="F311" s="29">
        <v>1</v>
      </c>
      <c r="G311" s="31" t="s">
        <v>459</v>
      </c>
      <c r="H311" s="43" t="s">
        <v>441</v>
      </c>
      <c r="I311" s="327" t="s">
        <v>1514</v>
      </c>
      <c r="J311" s="635" t="s">
        <v>442</v>
      </c>
      <c r="K311" s="212">
        <v>3888638</v>
      </c>
      <c r="L311" s="639">
        <v>1</v>
      </c>
      <c r="M311" s="170">
        <v>6</v>
      </c>
      <c r="N311" s="651" t="s">
        <v>530</v>
      </c>
      <c r="O311" s="212" t="s">
        <v>1539</v>
      </c>
      <c r="P311" s="212">
        <v>50</v>
      </c>
      <c r="Q311" s="327" t="s">
        <v>209</v>
      </c>
      <c r="R311" s="636">
        <v>1120</v>
      </c>
      <c r="S311" s="717">
        <v>1120</v>
      </c>
      <c r="T311" s="667">
        <v>4000</v>
      </c>
      <c r="U311" s="636">
        <v>4000</v>
      </c>
      <c r="V311" s="636">
        <v>1120</v>
      </c>
      <c r="W311" s="636">
        <v>1120</v>
      </c>
      <c r="X311" s="212">
        <v>1</v>
      </c>
      <c r="Y311" s="636">
        <v>4000</v>
      </c>
      <c r="Z311" s="212">
        <v>1</v>
      </c>
      <c r="AA311" s="637">
        <v>4000</v>
      </c>
      <c r="AB311" s="637">
        <v>4080</v>
      </c>
      <c r="AC311" s="638" t="s">
        <v>1711</v>
      </c>
      <c r="AD311" s="714"/>
      <c r="AE311" s="640">
        <v>0.29166666666666669</v>
      </c>
      <c r="AF311" s="640">
        <v>0.30902777777777779</v>
      </c>
      <c r="AG311" s="640">
        <v>0.30902777777777779</v>
      </c>
      <c r="AH311" s="640">
        <v>0.31597222222222221</v>
      </c>
      <c r="AI311" s="212" t="s">
        <v>533</v>
      </c>
      <c r="AJ311" s="635"/>
      <c r="AK311" s="635" t="s">
        <v>683</v>
      </c>
      <c r="AL311" s="719" t="s">
        <v>7</v>
      </c>
      <c r="AM311" s="635" t="s">
        <v>460</v>
      </c>
      <c r="AN311" s="635">
        <v>1</v>
      </c>
      <c r="AO311" s="212"/>
      <c r="AP311" s="212" t="s">
        <v>1665</v>
      </c>
      <c r="AQ311" s="212"/>
      <c r="AR311" s="212"/>
      <c r="AS311" s="212"/>
      <c r="AT311" s="223">
        <f t="shared" si="16"/>
        <v>1.7361111111111105E-2</v>
      </c>
      <c r="AU311" s="223">
        <f t="shared" si="17"/>
        <v>6.9444444444444198E-3</v>
      </c>
    </row>
    <row r="312" spans="1:47" ht="14.25">
      <c r="B312" s="29">
        <v>2026</v>
      </c>
      <c r="C312" s="29">
        <v>4</v>
      </c>
      <c r="D312" s="29">
        <v>9</v>
      </c>
      <c r="E312" s="227" t="s">
        <v>470</v>
      </c>
      <c r="F312" s="29">
        <v>1</v>
      </c>
      <c r="G312" s="31" t="s">
        <v>459</v>
      </c>
      <c r="H312" s="32" t="s">
        <v>441</v>
      </c>
      <c r="I312" s="327" t="s">
        <v>1514</v>
      </c>
      <c r="J312" s="635" t="s">
        <v>442</v>
      </c>
      <c r="K312" s="212">
        <v>3888638</v>
      </c>
      <c r="L312" s="639">
        <v>2</v>
      </c>
      <c r="M312" s="170">
        <v>6</v>
      </c>
      <c r="N312" s="651" t="s">
        <v>530</v>
      </c>
      <c r="O312" s="212" t="s">
        <v>1539</v>
      </c>
      <c r="P312" s="212">
        <v>50</v>
      </c>
      <c r="Q312" s="327" t="s">
        <v>209</v>
      </c>
      <c r="R312" s="636">
        <v>1120</v>
      </c>
      <c r="S312" s="717">
        <v>1121</v>
      </c>
      <c r="T312" s="667">
        <v>4000</v>
      </c>
      <c r="U312" s="636">
        <v>4000</v>
      </c>
      <c r="V312" s="636">
        <v>1120</v>
      </c>
      <c r="W312" s="636">
        <v>1121</v>
      </c>
      <c r="X312" s="212">
        <v>1</v>
      </c>
      <c r="Y312" s="636">
        <v>4000</v>
      </c>
      <c r="Z312" s="212">
        <v>1</v>
      </c>
      <c r="AA312" s="637">
        <v>4000</v>
      </c>
      <c r="AB312" s="637">
        <v>4100</v>
      </c>
      <c r="AC312" s="638" t="s">
        <v>1712</v>
      </c>
      <c r="AD312" s="714"/>
      <c r="AE312" s="640">
        <v>0.31597222222222221</v>
      </c>
      <c r="AF312" s="640">
        <v>0.33333333333333331</v>
      </c>
      <c r="AG312" s="640">
        <v>0.33333333333333331</v>
      </c>
      <c r="AH312" s="640">
        <v>0.34027777777777779</v>
      </c>
      <c r="AI312" s="212" t="s">
        <v>533</v>
      </c>
      <c r="AJ312" s="635"/>
      <c r="AK312" s="635" t="s">
        <v>683</v>
      </c>
      <c r="AL312" s="719" t="s">
        <v>7</v>
      </c>
      <c r="AM312" s="635" t="s">
        <v>460</v>
      </c>
      <c r="AN312" s="635">
        <v>1</v>
      </c>
      <c r="AO312" s="212"/>
      <c r="AP312" s="212" t="s">
        <v>1665</v>
      </c>
      <c r="AQ312" s="212"/>
      <c r="AR312" s="212"/>
      <c r="AS312" s="212"/>
      <c r="AT312" s="223">
        <f t="shared" si="16"/>
        <v>1.7361111111111105E-2</v>
      </c>
      <c r="AU312" s="223">
        <f t="shared" si="17"/>
        <v>6.9444444444444753E-3</v>
      </c>
    </row>
    <row r="313" spans="1:47" ht="14.25">
      <c r="B313" s="29">
        <v>2026</v>
      </c>
      <c r="C313" s="29">
        <v>4</v>
      </c>
      <c r="D313" s="29">
        <v>9</v>
      </c>
      <c r="E313" s="227" t="s">
        <v>470</v>
      </c>
      <c r="F313" s="29">
        <v>1</v>
      </c>
      <c r="G313" s="31" t="s">
        <v>459</v>
      </c>
      <c r="H313" s="32" t="s">
        <v>441</v>
      </c>
      <c r="I313" s="327" t="s">
        <v>1514</v>
      </c>
      <c r="J313" s="635" t="s">
        <v>442</v>
      </c>
      <c r="K313" s="212">
        <v>3888638</v>
      </c>
      <c r="L313" s="639">
        <v>3</v>
      </c>
      <c r="M313" s="170">
        <v>6</v>
      </c>
      <c r="N313" s="651" t="s">
        <v>530</v>
      </c>
      <c r="O313" s="212" t="s">
        <v>1539</v>
      </c>
      <c r="P313" s="212">
        <v>50</v>
      </c>
      <c r="Q313" s="327" t="s">
        <v>209</v>
      </c>
      <c r="R313" s="636">
        <v>1120</v>
      </c>
      <c r="S313" s="717">
        <v>1120</v>
      </c>
      <c r="T313" s="667">
        <v>4000</v>
      </c>
      <c r="U313" s="636">
        <v>4000</v>
      </c>
      <c r="V313" s="636">
        <v>1120</v>
      </c>
      <c r="W313" s="636">
        <v>1120</v>
      </c>
      <c r="X313" s="212">
        <v>1</v>
      </c>
      <c r="Y313" s="636">
        <v>4000</v>
      </c>
      <c r="Z313" s="212">
        <v>1</v>
      </c>
      <c r="AA313" s="637">
        <v>4000</v>
      </c>
      <c r="AB313" s="637">
        <v>4050</v>
      </c>
      <c r="AC313" s="638" t="s">
        <v>1713</v>
      </c>
      <c r="AD313" s="639">
        <v>60409416010</v>
      </c>
      <c r="AE313" s="640">
        <v>0.34027777777777779</v>
      </c>
      <c r="AF313" s="640">
        <v>0.3576388888888889</v>
      </c>
      <c r="AG313" s="640">
        <v>0.3576388888888889</v>
      </c>
      <c r="AH313" s="640">
        <v>0.36458333333333331</v>
      </c>
      <c r="AI313" s="212" t="s">
        <v>533</v>
      </c>
      <c r="AJ313" s="635"/>
      <c r="AK313" s="635" t="s">
        <v>683</v>
      </c>
      <c r="AL313" s="719" t="s">
        <v>7</v>
      </c>
      <c r="AM313" s="635" t="s">
        <v>460</v>
      </c>
      <c r="AN313" s="635">
        <v>1</v>
      </c>
      <c r="AO313" s="212"/>
      <c r="AP313" s="212" t="s">
        <v>1665</v>
      </c>
      <c r="AQ313" s="212"/>
      <c r="AR313" s="212"/>
      <c r="AS313" s="212"/>
      <c r="AT313" s="223">
        <f t="shared" si="16"/>
        <v>1.7361111111111105E-2</v>
      </c>
      <c r="AU313" s="223">
        <f t="shared" si="17"/>
        <v>6.9444444444444198E-3</v>
      </c>
    </row>
    <row r="314" spans="1:47" ht="14.25">
      <c r="B314" s="29">
        <v>2026</v>
      </c>
      <c r="C314" s="29">
        <v>4</v>
      </c>
      <c r="D314" s="29">
        <v>9</v>
      </c>
      <c r="E314" s="227" t="s">
        <v>470</v>
      </c>
      <c r="F314" s="29"/>
      <c r="G314" s="31"/>
      <c r="H314" s="43" t="s">
        <v>441</v>
      </c>
      <c r="I314" s="327" t="s">
        <v>565</v>
      </c>
      <c r="J314" s="635" t="s">
        <v>442</v>
      </c>
      <c r="K314" s="212"/>
      <c r="L314" s="639"/>
      <c r="M314" s="170"/>
      <c r="N314" s="651"/>
      <c r="O314" s="212"/>
      <c r="P314" s="716">
        <v>31</v>
      </c>
      <c r="Q314" s="327" t="s">
        <v>566</v>
      </c>
      <c r="R314" s="636">
        <v>1120</v>
      </c>
      <c r="S314" s="636"/>
      <c r="T314" s="667" t="s">
        <v>1445</v>
      </c>
      <c r="U314" s="710">
        <v>350</v>
      </c>
      <c r="V314" s="636">
        <v>1120</v>
      </c>
      <c r="W314" s="636"/>
      <c r="X314" s="212">
        <v>1</v>
      </c>
      <c r="Y314" s="636"/>
      <c r="Z314" s="212">
        <v>1</v>
      </c>
      <c r="AA314" s="711">
        <v>350</v>
      </c>
      <c r="AB314" s="637">
        <v>12550</v>
      </c>
      <c r="AC314" s="638" t="s">
        <v>1644</v>
      </c>
      <c r="AD314" s="639">
        <v>60409416010</v>
      </c>
      <c r="AE314" s="640">
        <v>0.36458333333333331</v>
      </c>
      <c r="AF314" s="640">
        <v>0.36805555555555558</v>
      </c>
      <c r="AG314" s="640"/>
      <c r="AH314" s="640"/>
      <c r="AI314" s="212"/>
      <c r="AJ314" s="635"/>
      <c r="AK314" s="635" t="s">
        <v>683</v>
      </c>
      <c r="AL314" s="719" t="s">
        <v>7</v>
      </c>
      <c r="AM314" s="635" t="s">
        <v>460</v>
      </c>
      <c r="AN314" s="635">
        <v>1</v>
      </c>
      <c r="AO314" s="212"/>
      <c r="AP314" s="212" t="s">
        <v>1665</v>
      </c>
      <c r="AQ314" s="212"/>
      <c r="AR314" s="212"/>
      <c r="AS314" s="212"/>
      <c r="AT314" s="223">
        <f t="shared" si="16"/>
        <v>3.4722222222222654E-3</v>
      </c>
      <c r="AU314" s="223" t="str">
        <f t="shared" si="17"/>
        <v/>
      </c>
    </row>
    <row r="315" spans="1:47" ht="14.25">
      <c r="B315" s="29">
        <v>2026</v>
      </c>
      <c r="C315" s="29">
        <v>4</v>
      </c>
      <c r="D315" s="29">
        <v>9</v>
      </c>
      <c r="E315" s="227" t="s">
        <v>470</v>
      </c>
      <c r="F315" s="29"/>
      <c r="G315" s="31"/>
      <c r="H315" s="32" t="s">
        <v>441</v>
      </c>
      <c r="I315" s="327"/>
      <c r="J315" s="635"/>
      <c r="K315" s="212"/>
      <c r="L315" s="639"/>
      <c r="M315" s="170"/>
      <c r="N315" s="651"/>
      <c r="O315" s="212"/>
      <c r="P315" s="212"/>
      <c r="Q315" s="327"/>
      <c r="R315" s="636"/>
      <c r="S315" s="636"/>
      <c r="T315" s="667"/>
      <c r="U315" s="636"/>
      <c r="V315" s="636"/>
      <c r="W315" s="636"/>
      <c r="X315" s="212"/>
      <c r="Y315" s="636"/>
      <c r="Z315" s="212"/>
      <c r="AA315" s="637"/>
      <c r="AB315" s="637"/>
      <c r="AC315" s="638"/>
      <c r="AD315" s="639"/>
      <c r="AE315" s="640"/>
      <c r="AF315" s="640"/>
      <c r="AG315" s="640">
        <v>0.36805555555555558</v>
      </c>
      <c r="AH315" s="640">
        <v>0.36458333333333331</v>
      </c>
      <c r="AI315" s="212" t="s">
        <v>533</v>
      </c>
      <c r="AJ315" s="635"/>
      <c r="AK315" s="635"/>
      <c r="AL315" s="641"/>
      <c r="AM315" s="635"/>
      <c r="AN315" s="635"/>
      <c r="AO315" s="212"/>
      <c r="AP315" s="212"/>
      <c r="AQ315" s="212"/>
      <c r="AR315" s="212"/>
      <c r="AS315" s="212"/>
      <c r="AT315" s="223" t="str">
        <f t="shared" si="16"/>
        <v/>
      </c>
      <c r="AU315" s="223">
        <f t="shared" si="17"/>
        <v>0.99652777777777768</v>
      </c>
    </row>
    <row r="316" spans="1:47" ht="14.25">
      <c r="B316" s="29">
        <v>2026</v>
      </c>
      <c r="C316" s="29">
        <v>4</v>
      </c>
      <c r="D316" s="29">
        <v>9</v>
      </c>
      <c r="E316" s="227" t="s">
        <v>470</v>
      </c>
      <c r="F316" s="29"/>
      <c r="G316" s="31"/>
      <c r="H316" s="32" t="s">
        <v>441</v>
      </c>
      <c r="I316" s="327" t="s">
        <v>1446</v>
      </c>
      <c r="J316" s="635" t="s">
        <v>442</v>
      </c>
      <c r="K316" s="212"/>
      <c r="L316" s="639"/>
      <c r="M316" s="170"/>
      <c r="N316" s="651"/>
      <c r="O316" s="212"/>
      <c r="P316" s="212">
        <v>12</v>
      </c>
      <c r="Q316" s="327" t="s">
        <v>566</v>
      </c>
      <c r="R316" s="636">
        <v>1120</v>
      </c>
      <c r="S316" s="636"/>
      <c r="T316" s="667" t="s">
        <v>1445</v>
      </c>
      <c r="U316" s="636">
        <v>200</v>
      </c>
      <c r="V316" s="636">
        <v>1120</v>
      </c>
      <c r="W316" s="636"/>
      <c r="X316" s="212">
        <v>1</v>
      </c>
      <c r="Y316" s="636">
        <v>200</v>
      </c>
      <c r="Z316" s="212">
        <v>1</v>
      </c>
      <c r="AA316" s="637">
        <v>200</v>
      </c>
      <c r="AB316" s="637"/>
      <c r="AC316" s="638"/>
      <c r="AD316" s="639"/>
      <c r="AE316" s="640"/>
      <c r="AF316" s="640"/>
      <c r="AG316" s="640"/>
      <c r="AH316" s="640"/>
      <c r="AI316" s="212"/>
      <c r="AJ316" s="635"/>
      <c r="AK316" s="635"/>
      <c r="AL316" s="641"/>
      <c r="AM316" s="635"/>
      <c r="AN316" s="635"/>
      <c r="AO316" s="212"/>
      <c r="AP316" s="212"/>
      <c r="AQ316" s="212"/>
      <c r="AR316" s="212"/>
      <c r="AS316" s="212"/>
      <c r="AT316" s="223" t="str">
        <f t="shared" si="16"/>
        <v/>
      </c>
      <c r="AU316" s="223" t="str">
        <f t="shared" si="17"/>
        <v/>
      </c>
    </row>
    <row r="317" spans="1:47" ht="14.25">
      <c r="A317" s="167">
        <v>1</v>
      </c>
      <c r="B317" s="29">
        <v>2026</v>
      </c>
      <c r="C317" s="29">
        <v>4</v>
      </c>
      <c r="D317" s="29">
        <v>9</v>
      </c>
      <c r="E317" s="227" t="s">
        <v>470</v>
      </c>
      <c r="F317" s="29">
        <v>2</v>
      </c>
      <c r="G317" s="31" t="s">
        <v>459</v>
      </c>
      <c r="H317" s="32" t="s">
        <v>441</v>
      </c>
      <c r="I317" s="327" t="s">
        <v>1514</v>
      </c>
      <c r="J317" s="635" t="s">
        <v>442</v>
      </c>
      <c r="K317" s="212">
        <v>3888638</v>
      </c>
      <c r="L317" s="639">
        <v>4</v>
      </c>
      <c r="M317" s="170">
        <v>6</v>
      </c>
      <c r="N317" s="651" t="s">
        <v>530</v>
      </c>
      <c r="O317" s="212" t="s">
        <v>1539</v>
      </c>
      <c r="P317" s="212">
        <v>50</v>
      </c>
      <c r="Q317" s="327" t="s">
        <v>209</v>
      </c>
      <c r="R317" s="636">
        <v>1120</v>
      </c>
      <c r="S317" s="717">
        <v>1120</v>
      </c>
      <c r="T317" s="667">
        <v>4000</v>
      </c>
      <c r="U317" s="636">
        <v>4000</v>
      </c>
      <c r="V317" s="636">
        <v>1120</v>
      </c>
      <c r="W317" s="636">
        <v>1120</v>
      </c>
      <c r="X317" s="212">
        <v>1</v>
      </c>
      <c r="Y317" s="636">
        <v>4000</v>
      </c>
      <c r="Z317" s="212">
        <v>1</v>
      </c>
      <c r="AA317" s="637">
        <v>4000</v>
      </c>
      <c r="AB317" s="637">
        <v>4050</v>
      </c>
      <c r="AC317" s="638" t="s">
        <v>1714</v>
      </c>
      <c r="AD317" s="639"/>
      <c r="AE317" s="640">
        <v>0.36458333333333331</v>
      </c>
      <c r="AF317" s="640">
        <v>0.38194444444444442</v>
      </c>
      <c r="AG317" s="640">
        <v>0.38194444444444442</v>
      </c>
      <c r="AH317" s="640">
        <v>0.3888888888888889</v>
      </c>
      <c r="AI317" s="212" t="s">
        <v>533</v>
      </c>
      <c r="AJ317" s="635"/>
      <c r="AK317" s="635" t="s">
        <v>683</v>
      </c>
      <c r="AL317" s="719" t="s">
        <v>7</v>
      </c>
      <c r="AM317" s="635" t="s">
        <v>460</v>
      </c>
      <c r="AN317" s="635">
        <v>1</v>
      </c>
      <c r="AO317" s="212"/>
      <c r="AP317" s="212" t="s">
        <v>1665</v>
      </c>
      <c r="AQ317" s="212"/>
      <c r="AR317" s="212"/>
      <c r="AS317" s="212"/>
      <c r="AT317" s="223">
        <f t="shared" si="16"/>
        <v>1.7361111111111105E-2</v>
      </c>
      <c r="AU317" s="223">
        <f t="shared" si="17"/>
        <v>6.9444444444444753E-3</v>
      </c>
    </row>
    <row r="318" spans="1:47" ht="14.25">
      <c r="B318" s="29">
        <v>2026</v>
      </c>
      <c r="C318" s="29">
        <v>4</v>
      </c>
      <c r="D318" s="29">
        <v>9</v>
      </c>
      <c r="E318" s="227" t="s">
        <v>470</v>
      </c>
      <c r="F318" s="29">
        <v>2</v>
      </c>
      <c r="G318" s="31" t="s">
        <v>459</v>
      </c>
      <c r="H318" s="43" t="s">
        <v>441</v>
      </c>
      <c r="I318" s="327" t="s">
        <v>1514</v>
      </c>
      <c r="J318" s="635" t="s">
        <v>442</v>
      </c>
      <c r="K318" s="212">
        <v>3888638</v>
      </c>
      <c r="L318" s="639">
        <v>5</v>
      </c>
      <c r="M318" s="170">
        <v>6</v>
      </c>
      <c r="N318" s="651" t="s">
        <v>530</v>
      </c>
      <c r="O318" s="212" t="s">
        <v>1539</v>
      </c>
      <c r="P318" s="212">
        <v>50</v>
      </c>
      <c r="Q318" s="327" t="s">
        <v>209</v>
      </c>
      <c r="R318" s="636">
        <v>1120</v>
      </c>
      <c r="S318" s="717">
        <v>1120</v>
      </c>
      <c r="T318" s="667">
        <v>4000</v>
      </c>
      <c r="U318" s="636">
        <v>4000</v>
      </c>
      <c r="V318" s="636">
        <v>1120</v>
      </c>
      <c r="W318" s="636">
        <v>1120</v>
      </c>
      <c r="X318" s="212">
        <v>1</v>
      </c>
      <c r="Y318" s="636">
        <v>4000</v>
      </c>
      <c r="Z318" s="212">
        <v>1</v>
      </c>
      <c r="AA318" s="637">
        <v>4000</v>
      </c>
      <c r="AB318" s="637">
        <v>4050</v>
      </c>
      <c r="AC318" s="638" t="s">
        <v>1715</v>
      </c>
      <c r="AD318" s="639"/>
      <c r="AE318" s="640">
        <v>0.3888888888888889</v>
      </c>
      <c r="AF318" s="640">
        <v>0.40972222222222221</v>
      </c>
      <c r="AG318" s="640">
        <v>0.40972222222222221</v>
      </c>
      <c r="AH318" s="640">
        <v>0.41666666666666669</v>
      </c>
      <c r="AI318" s="212" t="s">
        <v>533</v>
      </c>
      <c r="AJ318" s="635"/>
      <c r="AK318" s="635" t="s">
        <v>683</v>
      </c>
      <c r="AL318" s="719" t="s">
        <v>7</v>
      </c>
      <c r="AM318" s="635" t="s">
        <v>460</v>
      </c>
      <c r="AN318" s="635">
        <v>1</v>
      </c>
      <c r="AO318" s="212"/>
      <c r="AP318" s="212" t="s">
        <v>1665</v>
      </c>
      <c r="AQ318" s="212"/>
      <c r="AR318" s="212"/>
      <c r="AS318" s="212"/>
      <c r="AT318" s="223">
        <f t="shared" si="16"/>
        <v>2.0833333333333315E-2</v>
      </c>
      <c r="AU318" s="223">
        <f t="shared" si="17"/>
        <v>6.9444444444444753E-3</v>
      </c>
    </row>
    <row r="319" spans="1:47" ht="14.25">
      <c r="B319" s="29">
        <v>2026</v>
      </c>
      <c r="C319" s="29">
        <v>4</v>
      </c>
      <c r="D319" s="29">
        <v>9</v>
      </c>
      <c r="E319" s="227" t="s">
        <v>470</v>
      </c>
      <c r="F319" s="29">
        <v>2</v>
      </c>
      <c r="G319" s="31" t="s">
        <v>459</v>
      </c>
      <c r="H319" s="32" t="s">
        <v>441</v>
      </c>
      <c r="I319" s="327" t="s">
        <v>1514</v>
      </c>
      <c r="J319" s="635" t="s">
        <v>442</v>
      </c>
      <c r="K319" s="212">
        <v>3888638</v>
      </c>
      <c r="L319" s="639">
        <v>6</v>
      </c>
      <c r="M319" s="170">
        <v>6</v>
      </c>
      <c r="N319" s="651" t="s">
        <v>530</v>
      </c>
      <c r="O319" s="212" t="s">
        <v>1539</v>
      </c>
      <c r="P319" s="212">
        <v>50</v>
      </c>
      <c r="Q319" s="327" t="s">
        <v>209</v>
      </c>
      <c r="R319" s="636">
        <v>1120</v>
      </c>
      <c r="S319" s="717">
        <v>1121</v>
      </c>
      <c r="T319" s="667">
        <v>4000</v>
      </c>
      <c r="U319" s="636">
        <v>4000</v>
      </c>
      <c r="V319" s="636">
        <v>1120</v>
      </c>
      <c r="W319" s="636">
        <v>1121</v>
      </c>
      <c r="X319" s="212">
        <v>1</v>
      </c>
      <c r="Y319" s="636">
        <v>4000</v>
      </c>
      <c r="Z319" s="212">
        <v>1</v>
      </c>
      <c r="AA319" s="637">
        <v>4000</v>
      </c>
      <c r="AB319" s="637">
        <v>4050</v>
      </c>
      <c r="AC319" s="638" t="s">
        <v>1716</v>
      </c>
      <c r="AD319" s="639">
        <v>60409416020</v>
      </c>
      <c r="AE319" s="640">
        <v>0.41666666666666669</v>
      </c>
      <c r="AF319" s="640">
        <v>0.43402777777777779</v>
      </c>
      <c r="AG319" s="640">
        <v>0.43402777777777779</v>
      </c>
      <c r="AH319" s="640">
        <v>0.49305555555555558</v>
      </c>
      <c r="AI319" s="212" t="s">
        <v>533</v>
      </c>
      <c r="AJ319" s="635"/>
      <c r="AK319" s="635" t="s">
        <v>683</v>
      </c>
      <c r="AL319" s="719" t="s">
        <v>7</v>
      </c>
      <c r="AM319" s="635" t="s">
        <v>460</v>
      </c>
      <c r="AN319" s="635">
        <v>1</v>
      </c>
      <c r="AO319" s="212"/>
      <c r="AP319" s="212" t="s">
        <v>1665</v>
      </c>
      <c r="AQ319" s="212"/>
      <c r="AR319" s="212"/>
      <c r="AS319" s="212"/>
      <c r="AT319" s="223">
        <f t="shared" si="16"/>
        <v>1.7361111111111105E-2</v>
      </c>
      <c r="AU319" s="223">
        <f t="shared" si="17"/>
        <v>5.902777777777779E-2</v>
      </c>
    </row>
    <row r="320" spans="1:47" ht="14.25">
      <c r="B320" s="29">
        <v>2026</v>
      </c>
      <c r="C320" s="29">
        <v>4</v>
      </c>
      <c r="D320" s="29">
        <v>9</v>
      </c>
      <c r="E320" s="227" t="s">
        <v>470</v>
      </c>
      <c r="F320" s="29"/>
      <c r="G320" s="31"/>
      <c r="H320" s="32" t="s">
        <v>441</v>
      </c>
      <c r="I320" s="327" t="s">
        <v>565</v>
      </c>
      <c r="J320" s="635" t="s">
        <v>442</v>
      </c>
      <c r="K320" s="212"/>
      <c r="L320" s="639"/>
      <c r="M320" s="170"/>
      <c r="N320" s="651"/>
      <c r="O320" s="212"/>
      <c r="P320" s="716">
        <v>31</v>
      </c>
      <c r="Q320" s="327" t="s">
        <v>566</v>
      </c>
      <c r="R320" s="636">
        <v>1120</v>
      </c>
      <c r="S320" s="636"/>
      <c r="T320" s="667" t="s">
        <v>1445</v>
      </c>
      <c r="U320" s="710">
        <v>350</v>
      </c>
      <c r="V320" s="636">
        <v>1120</v>
      </c>
      <c r="W320" s="636"/>
      <c r="X320" s="212">
        <v>1</v>
      </c>
      <c r="Y320" s="636"/>
      <c r="Z320" s="212">
        <v>1</v>
      </c>
      <c r="AA320" s="711">
        <v>350</v>
      </c>
      <c r="AB320" s="637">
        <v>12550</v>
      </c>
      <c r="AC320" s="638" t="s">
        <v>1644</v>
      </c>
      <c r="AD320" s="639">
        <v>60409416020</v>
      </c>
      <c r="AE320" s="640">
        <v>0.49305555555555558</v>
      </c>
      <c r="AF320" s="640">
        <v>0.49652777777777779</v>
      </c>
      <c r="AG320" s="640"/>
      <c r="AH320" s="640"/>
      <c r="AI320" s="212"/>
      <c r="AJ320" s="635"/>
      <c r="AK320" s="635" t="s">
        <v>683</v>
      </c>
      <c r="AL320" s="719" t="s">
        <v>7</v>
      </c>
      <c r="AM320" s="635" t="s">
        <v>460</v>
      </c>
      <c r="AN320" s="635">
        <v>1</v>
      </c>
      <c r="AO320" s="212"/>
      <c r="AP320" s="212" t="s">
        <v>1665</v>
      </c>
      <c r="AQ320" s="212"/>
      <c r="AR320" s="212"/>
      <c r="AS320" s="212"/>
      <c r="AT320" s="223">
        <f t="shared" si="16"/>
        <v>3.4722222222222099E-3</v>
      </c>
      <c r="AU320" s="223" t="str">
        <f t="shared" si="17"/>
        <v/>
      </c>
    </row>
    <row r="321" spans="1:47" ht="14.25">
      <c r="B321" s="29">
        <v>2026</v>
      </c>
      <c r="C321" s="29">
        <v>4</v>
      </c>
      <c r="D321" s="29">
        <v>9</v>
      </c>
      <c r="E321" s="227" t="s">
        <v>470</v>
      </c>
      <c r="F321" s="29"/>
      <c r="G321" s="31"/>
      <c r="H321" s="32" t="s">
        <v>441</v>
      </c>
      <c r="I321" s="327"/>
      <c r="J321" s="635"/>
      <c r="K321" s="212"/>
      <c r="L321" s="639"/>
      <c r="M321" s="170"/>
      <c r="N321" s="651"/>
      <c r="O321" s="212"/>
      <c r="P321" s="212"/>
      <c r="Q321" s="327"/>
      <c r="R321" s="636"/>
      <c r="S321" s="636"/>
      <c r="T321" s="667"/>
      <c r="U321" s="636"/>
      <c r="V321" s="636"/>
      <c r="W321" s="636"/>
      <c r="X321" s="212"/>
      <c r="Y321" s="636"/>
      <c r="Z321" s="212"/>
      <c r="AA321" s="637"/>
      <c r="AB321" s="637"/>
      <c r="AC321" s="638"/>
      <c r="AD321" s="639"/>
      <c r="AE321" s="640"/>
      <c r="AF321" s="640"/>
      <c r="AG321" s="640">
        <v>0.49652777777777779</v>
      </c>
      <c r="AH321" s="640">
        <v>0.51736111111111116</v>
      </c>
      <c r="AI321" s="212" t="s">
        <v>533</v>
      </c>
      <c r="AJ321" s="635"/>
      <c r="AK321" s="635"/>
      <c r="AL321" s="641"/>
      <c r="AM321" s="635"/>
      <c r="AN321" s="635"/>
      <c r="AO321" s="212"/>
      <c r="AP321" s="212"/>
      <c r="AQ321" s="212"/>
      <c r="AR321" s="212"/>
      <c r="AS321" s="212"/>
      <c r="AT321" s="223" t="str">
        <f t="shared" si="16"/>
        <v/>
      </c>
      <c r="AU321" s="223">
        <f t="shared" si="17"/>
        <v>2.083333333333337E-2</v>
      </c>
    </row>
    <row r="322" spans="1:47" ht="14.25">
      <c r="B322" s="29">
        <v>2026</v>
      </c>
      <c r="C322" s="29">
        <v>4</v>
      </c>
      <c r="D322" s="29">
        <v>9</v>
      </c>
      <c r="E322" s="227" t="s">
        <v>470</v>
      </c>
      <c r="F322" s="29"/>
      <c r="G322" s="31"/>
      <c r="H322" s="43" t="s">
        <v>441</v>
      </c>
      <c r="I322" s="327" t="s">
        <v>1446</v>
      </c>
      <c r="J322" s="635" t="s">
        <v>442</v>
      </c>
      <c r="K322" s="212"/>
      <c r="L322" s="639"/>
      <c r="M322" s="170"/>
      <c r="N322" s="651"/>
      <c r="O322" s="212"/>
      <c r="P322" s="212">
        <v>12</v>
      </c>
      <c r="Q322" s="327" t="s">
        <v>566</v>
      </c>
      <c r="R322" s="636">
        <v>1120</v>
      </c>
      <c r="S322" s="636"/>
      <c r="T322" s="667" t="s">
        <v>1445</v>
      </c>
      <c r="U322" s="636">
        <v>200</v>
      </c>
      <c r="V322" s="636">
        <v>1120</v>
      </c>
      <c r="W322" s="636"/>
      <c r="X322" s="212">
        <v>1</v>
      </c>
      <c r="Y322" s="636">
        <v>200</v>
      </c>
      <c r="Z322" s="212">
        <v>1</v>
      </c>
      <c r="AA322" s="637">
        <v>200</v>
      </c>
      <c r="AB322" s="637"/>
      <c r="AC322" s="638"/>
      <c r="AD322" s="639"/>
      <c r="AE322" s="640"/>
      <c r="AF322" s="640"/>
      <c r="AG322" s="640"/>
      <c r="AH322" s="640"/>
      <c r="AI322" s="212"/>
      <c r="AJ322" s="635"/>
      <c r="AK322" s="635"/>
      <c r="AL322" s="641"/>
      <c r="AM322" s="635"/>
      <c r="AN322" s="635"/>
      <c r="AO322" s="212"/>
      <c r="AP322" s="212"/>
      <c r="AQ322" s="212"/>
      <c r="AR322" s="212"/>
      <c r="AS322" s="212"/>
      <c r="AT322" s="223" t="str">
        <f t="shared" si="16"/>
        <v/>
      </c>
      <c r="AU322" s="223" t="str">
        <f t="shared" si="17"/>
        <v/>
      </c>
    </row>
    <row r="323" spans="1:47" ht="14.25">
      <c r="A323" s="167">
        <v>1</v>
      </c>
      <c r="B323" s="29">
        <v>2026</v>
      </c>
      <c r="C323" s="29">
        <v>4</v>
      </c>
      <c r="D323" s="29">
        <v>9</v>
      </c>
      <c r="E323" s="227" t="s">
        <v>470</v>
      </c>
      <c r="F323" s="29">
        <v>3</v>
      </c>
      <c r="G323" s="31" t="s">
        <v>459</v>
      </c>
      <c r="H323" s="32" t="s">
        <v>441</v>
      </c>
      <c r="I323" s="327" t="s">
        <v>1514</v>
      </c>
      <c r="J323" s="635" t="s">
        <v>442</v>
      </c>
      <c r="K323" s="212">
        <v>3888639</v>
      </c>
      <c r="L323" s="639">
        <v>1</v>
      </c>
      <c r="M323" s="170">
        <v>6</v>
      </c>
      <c r="N323" s="651" t="s">
        <v>833</v>
      </c>
      <c r="O323" s="212" t="s">
        <v>1539</v>
      </c>
      <c r="P323" s="212">
        <v>50</v>
      </c>
      <c r="Q323" s="327" t="s">
        <v>209</v>
      </c>
      <c r="R323" s="636">
        <v>1120</v>
      </c>
      <c r="S323" s="717">
        <v>1120</v>
      </c>
      <c r="T323" s="667">
        <v>4000</v>
      </c>
      <c r="U323" s="636">
        <v>4000</v>
      </c>
      <c r="V323" s="636">
        <v>1120</v>
      </c>
      <c r="W323" s="636">
        <v>1120</v>
      </c>
      <c r="X323" s="212">
        <v>1</v>
      </c>
      <c r="Y323" s="636">
        <v>4000</v>
      </c>
      <c r="Z323" s="212">
        <v>1</v>
      </c>
      <c r="AA323" s="637">
        <v>4000</v>
      </c>
      <c r="AB323" s="637">
        <v>4050</v>
      </c>
      <c r="AC323" s="638" t="s">
        <v>1718</v>
      </c>
      <c r="AD323" s="639"/>
      <c r="AE323" s="640">
        <v>0.51736111111111116</v>
      </c>
      <c r="AF323" s="640">
        <v>0.53472222222222221</v>
      </c>
      <c r="AG323" s="640">
        <v>0.53472222222222221</v>
      </c>
      <c r="AH323" s="640">
        <v>0.54166666666666663</v>
      </c>
      <c r="AI323" s="212" t="s">
        <v>533</v>
      </c>
      <c r="AJ323" s="635"/>
      <c r="AK323" s="635" t="s">
        <v>683</v>
      </c>
      <c r="AL323" s="719" t="s">
        <v>7</v>
      </c>
      <c r="AM323" s="635" t="s">
        <v>460</v>
      </c>
      <c r="AN323" s="635">
        <v>1</v>
      </c>
      <c r="AO323" s="212"/>
      <c r="AP323" s="212" t="s">
        <v>1665</v>
      </c>
      <c r="AQ323" s="212"/>
      <c r="AR323" s="212"/>
      <c r="AS323" s="212"/>
      <c r="AT323" s="223">
        <f t="shared" si="16"/>
        <v>1.7361111111111049E-2</v>
      </c>
      <c r="AU323" s="223">
        <f t="shared" si="17"/>
        <v>6.9444444444444198E-3</v>
      </c>
    </row>
    <row r="324" spans="1:47" ht="14.25">
      <c r="B324" s="29">
        <v>2026</v>
      </c>
      <c r="C324" s="29">
        <v>4</v>
      </c>
      <c r="D324" s="29">
        <v>9</v>
      </c>
      <c r="E324" s="227" t="s">
        <v>470</v>
      </c>
      <c r="F324" s="29">
        <v>3</v>
      </c>
      <c r="G324" s="31" t="s">
        <v>459</v>
      </c>
      <c r="H324" s="32" t="s">
        <v>441</v>
      </c>
      <c r="I324" s="327" t="s">
        <v>1514</v>
      </c>
      <c r="J324" s="635" t="s">
        <v>442</v>
      </c>
      <c r="K324" s="212">
        <v>3888639</v>
      </c>
      <c r="L324" s="639">
        <v>2</v>
      </c>
      <c r="M324" s="170">
        <v>6</v>
      </c>
      <c r="N324" s="651" t="s">
        <v>833</v>
      </c>
      <c r="O324" s="212" t="s">
        <v>1539</v>
      </c>
      <c r="P324" s="212">
        <v>50</v>
      </c>
      <c r="Q324" s="327" t="s">
        <v>209</v>
      </c>
      <c r="R324" s="636">
        <v>1120</v>
      </c>
      <c r="S324" s="717">
        <v>1120</v>
      </c>
      <c r="T324" s="667">
        <v>4000</v>
      </c>
      <c r="U324" s="636">
        <v>4000</v>
      </c>
      <c r="V324" s="636">
        <v>1120</v>
      </c>
      <c r="W324" s="636">
        <v>1120</v>
      </c>
      <c r="X324" s="212">
        <v>1</v>
      </c>
      <c r="Y324" s="636">
        <v>4000</v>
      </c>
      <c r="Z324" s="212">
        <v>1</v>
      </c>
      <c r="AA324" s="637">
        <v>4000</v>
      </c>
      <c r="AB324" s="637">
        <v>4050</v>
      </c>
      <c r="AC324" s="638" t="s">
        <v>1719</v>
      </c>
      <c r="AD324" s="639"/>
      <c r="AE324" s="640">
        <v>0.54166666666666663</v>
      </c>
      <c r="AF324" s="640">
        <v>0.55902777777777779</v>
      </c>
      <c r="AG324" s="640">
        <v>0.55902777777777779</v>
      </c>
      <c r="AH324" s="640">
        <v>0.56597222222222221</v>
      </c>
      <c r="AI324" s="212" t="s">
        <v>533</v>
      </c>
      <c r="AJ324" s="635"/>
      <c r="AK324" s="635" t="s">
        <v>683</v>
      </c>
      <c r="AL324" s="719" t="s">
        <v>7</v>
      </c>
      <c r="AM324" s="635" t="s">
        <v>460</v>
      </c>
      <c r="AN324" s="635">
        <v>1</v>
      </c>
      <c r="AO324" s="212"/>
      <c r="AP324" s="212" t="s">
        <v>1665</v>
      </c>
      <c r="AQ324" s="212"/>
      <c r="AR324" s="212"/>
      <c r="AS324" s="212"/>
      <c r="AT324" s="223">
        <f t="shared" si="16"/>
        <v>1.736111111111116E-2</v>
      </c>
      <c r="AU324" s="223">
        <f t="shared" si="17"/>
        <v>6.9444444444444198E-3</v>
      </c>
    </row>
    <row r="325" spans="1:47" ht="14.25">
      <c r="B325" s="29">
        <v>2026</v>
      </c>
      <c r="C325" s="29">
        <v>4</v>
      </c>
      <c r="D325" s="29">
        <v>9</v>
      </c>
      <c r="E325" s="227" t="s">
        <v>468</v>
      </c>
      <c r="F325" s="29">
        <v>3</v>
      </c>
      <c r="G325" s="31" t="s">
        <v>459</v>
      </c>
      <c r="H325" s="32" t="s">
        <v>441</v>
      </c>
      <c r="I325" s="327" t="s">
        <v>1514</v>
      </c>
      <c r="J325" s="635" t="s">
        <v>442</v>
      </c>
      <c r="K325" s="212">
        <v>3888639</v>
      </c>
      <c r="L325" s="639">
        <v>3</v>
      </c>
      <c r="M325" s="170">
        <v>6</v>
      </c>
      <c r="N325" s="651" t="s">
        <v>833</v>
      </c>
      <c r="O325" s="212" t="s">
        <v>1539</v>
      </c>
      <c r="P325" s="212">
        <v>50</v>
      </c>
      <c r="Q325" s="327" t="s">
        <v>209</v>
      </c>
      <c r="R325" s="636">
        <v>1120</v>
      </c>
      <c r="S325" s="717">
        <v>1121</v>
      </c>
      <c r="T325" s="667">
        <v>4000</v>
      </c>
      <c r="U325" s="636">
        <v>4000</v>
      </c>
      <c r="V325" s="636">
        <v>1120</v>
      </c>
      <c r="W325" s="636">
        <v>1121</v>
      </c>
      <c r="X325" s="212">
        <v>1</v>
      </c>
      <c r="Y325" s="636">
        <v>4000</v>
      </c>
      <c r="Z325" s="212">
        <v>1</v>
      </c>
      <c r="AA325" s="637">
        <v>4000</v>
      </c>
      <c r="AB325" s="637">
        <v>4050</v>
      </c>
      <c r="AC325" s="638" t="s">
        <v>1720</v>
      </c>
      <c r="AD325" s="639">
        <v>60409416030</v>
      </c>
      <c r="AE325" s="640">
        <v>0.56597222222222221</v>
      </c>
      <c r="AF325" s="640">
        <v>0.58333333333333337</v>
      </c>
      <c r="AG325" s="640">
        <v>0.58333333333333337</v>
      </c>
      <c r="AH325" s="640">
        <v>0.59027777777777779</v>
      </c>
      <c r="AI325" s="212" t="s">
        <v>533</v>
      </c>
      <c r="AJ325" s="635"/>
      <c r="AK325" s="635" t="s">
        <v>683</v>
      </c>
      <c r="AL325" s="719" t="s">
        <v>7</v>
      </c>
      <c r="AM325" s="635" t="s">
        <v>460</v>
      </c>
      <c r="AN325" s="635">
        <v>1</v>
      </c>
      <c r="AO325" s="212"/>
      <c r="AP325" s="212" t="s">
        <v>1665</v>
      </c>
      <c r="AQ325" s="212"/>
      <c r="AR325" s="212"/>
      <c r="AS325" s="212"/>
      <c r="AT325" s="223">
        <f t="shared" si="16"/>
        <v>1.736111111111116E-2</v>
      </c>
      <c r="AU325" s="223">
        <f t="shared" si="17"/>
        <v>6.9444444444444198E-3</v>
      </c>
    </row>
    <row r="326" spans="1:47" ht="14.25">
      <c r="B326" s="29">
        <v>2026</v>
      </c>
      <c r="C326" s="29">
        <v>4</v>
      </c>
      <c r="D326" s="29">
        <v>9</v>
      </c>
      <c r="E326" s="227" t="s">
        <v>468</v>
      </c>
      <c r="F326" s="29"/>
      <c r="G326" s="31"/>
      <c r="H326" s="43" t="s">
        <v>441</v>
      </c>
      <c r="I326" s="327" t="s">
        <v>565</v>
      </c>
      <c r="J326" s="635" t="s">
        <v>442</v>
      </c>
      <c r="K326" s="212"/>
      <c r="L326" s="639"/>
      <c r="M326" s="170"/>
      <c r="N326" s="651"/>
      <c r="O326" s="212"/>
      <c r="P326" s="716">
        <v>31</v>
      </c>
      <c r="Q326" s="327" t="s">
        <v>566</v>
      </c>
      <c r="R326" s="636">
        <v>1120</v>
      </c>
      <c r="S326" s="636"/>
      <c r="T326" s="667" t="s">
        <v>1445</v>
      </c>
      <c r="U326" s="710">
        <v>350</v>
      </c>
      <c r="V326" s="636">
        <v>1120</v>
      </c>
      <c r="W326" s="636"/>
      <c r="X326" s="212">
        <v>1</v>
      </c>
      <c r="Y326" s="636"/>
      <c r="Z326" s="212">
        <v>1</v>
      </c>
      <c r="AA326" s="711">
        <v>350</v>
      </c>
      <c r="AB326" s="637">
        <v>12550</v>
      </c>
      <c r="AC326" s="638" t="s">
        <v>1644</v>
      </c>
      <c r="AD326" s="639">
        <v>60409416030</v>
      </c>
      <c r="AE326" s="640">
        <v>0.59027777777777779</v>
      </c>
      <c r="AF326" s="640">
        <v>0.59375</v>
      </c>
      <c r="AG326" s="640"/>
      <c r="AH326" s="640"/>
      <c r="AI326" s="212"/>
      <c r="AJ326" s="635"/>
      <c r="AK326" s="635" t="s">
        <v>683</v>
      </c>
      <c r="AL326" s="719" t="s">
        <v>7</v>
      </c>
      <c r="AM326" s="635" t="s">
        <v>460</v>
      </c>
      <c r="AN326" s="635">
        <v>1</v>
      </c>
      <c r="AO326" s="212"/>
      <c r="AP326" s="212" t="s">
        <v>1665</v>
      </c>
      <c r="AQ326" s="212"/>
      <c r="AR326" s="212"/>
      <c r="AS326" s="212"/>
      <c r="AT326" s="223">
        <f t="shared" si="16"/>
        <v>3.4722222222222099E-3</v>
      </c>
      <c r="AU326" s="223" t="str">
        <f t="shared" si="17"/>
        <v/>
      </c>
    </row>
    <row r="327" spans="1:47" ht="14.25">
      <c r="B327" s="29">
        <v>2026</v>
      </c>
      <c r="C327" s="29">
        <v>4</v>
      </c>
      <c r="D327" s="29">
        <v>9</v>
      </c>
      <c r="E327" s="227" t="s">
        <v>468</v>
      </c>
      <c r="F327" s="29"/>
      <c r="G327" s="31"/>
      <c r="H327" s="32" t="s">
        <v>441</v>
      </c>
      <c r="I327" s="327"/>
      <c r="J327" s="635"/>
      <c r="K327" s="212"/>
      <c r="L327" s="639"/>
      <c r="M327" s="170"/>
      <c r="N327" s="651"/>
      <c r="O327" s="212"/>
      <c r="P327" s="212"/>
      <c r="Q327" s="327"/>
      <c r="R327" s="636"/>
      <c r="S327" s="636"/>
      <c r="T327" s="667"/>
      <c r="U327" s="636"/>
      <c r="V327" s="636"/>
      <c r="W327" s="636"/>
      <c r="X327" s="212"/>
      <c r="Y327" s="636"/>
      <c r="Z327" s="212"/>
      <c r="AA327" s="637"/>
      <c r="AB327" s="637"/>
      <c r="AC327" s="638"/>
      <c r="AD327" s="639"/>
      <c r="AE327" s="640"/>
      <c r="AF327" s="640"/>
      <c r="AG327" s="640">
        <v>0.59375</v>
      </c>
      <c r="AH327" s="640">
        <v>0.61458333333333337</v>
      </c>
      <c r="AI327" s="212" t="s">
        <v>533</v>
      </c>
      <c r="AJ327" s="635"/>
      <c r="AK327" s="635"/>
      <c r="AL327" s="641"/>
      <c r="AM327" s="635"/>
      <c r="AN327" s="635"/>
      <c r="AO327" s="212"/>
      <c r="AP327" s="212"/>
      <c r="AQ327" s="212"/>
      <c r="AR327" s="212"/>
      <c r="AS327" s="212"/>
      <c r="AT327" s="223" t="str">
        <f t="shared" si="16"/>
        <v/>
      </c>
      <c r="AU327" s="223">
        <f t="shared" si="17"/>
        <v>2.083333333333337E-2</v>
      </c>
    </row>
    <row r="328" spans="1:47" ht="14.25">
      <c r="B328" s="29">
        <v>2026</v>
      </c>
      <c r="C328" s="29">
        <v>4</v>
      </c>
      <c r="D328" s="29">
        <v>9</v>
      </c>
      <c r="E328" s="227" t="s">
        <v>468</v>
      </c>
      <c r="F328" s="29"/>
      <c r="G328" s="31"/>
      <c r="H328" s="32" t="s">
        <v>441</v>
      </c>
      <c r="I328" s="327" t="s">
        <v>1446</v>
      </c>
      <c r="J328" s="635" t="s">
        <v>442</v>
      </c>
      <c r="K328" s="212"/>
      <c r="L328" s="639"/>
      <c r="M328" s="170"/>
      <c r="N328" s="651"/>
      <c r="O328" s="212"/>
      <c r="P328" s="212">
        <v>12</v>
      </c>
      <c r="Q328" s="327" t="s">
        <v>566</v>
      </c>
      <c r="R328" s="636">
        <v>1120</v>
      </c>
      <c r="S328" s="636"/>
      <c r="T328" s="667" t="s">
        <v>1445</v>
      </c>
      <c r="U328" s="636">
        <v>200</v>
      </c>
      <c r="V328" s="636">
        <v>1120</v>
      </c>
      <c r="W328" s="636"/>
      <c r="X328" s="212">
        <v>1</v>
      </c>
      <c r="Y328" s="636">
        <v>200</v>
      </c>
      <c r="Z328" s="212">
        <v>1</v>
      </c>
      <c r="AA328" s="637">
        <v>200</v>
      </c>
      <c r="AB328" s="637"/>
      <c r="AC328" s="638"/>
      <c r="AD328" s="639"/>
      <c r="AE328" s="640"/>
      <c r="AF328" s="640"/>
      <c r="AG328" s="640"/>
      <c r="AH328" s="640"/>
      <c r="AI328" s="212"/>
      <c r="AJ328" s="635"/>
      <c r="AK328" s="635"/>
      <c r="AL328" s="641"/>
      <c r="AM328" s="635"/>
      <c r="AN328" s="635"/>
      <c r="AO328" s="212"/>
      <c r="AP328" s="212"/>
      <c r="AQ328" s="212"/>
      <c r="AR328" s="212"/>
      <c r="AS328" s="212"/>
      <c r="AT328" s="223" t="str">
        <f t="shared" si="16"/>
        <v/>
      </c>
      <c r="AU328" s="223" t="str">
        <f t="shared" si="17"/>
        <v/>
      </c>
    </row>
    <row r="329" spans="1:47" ht="14.25">
      <c r="A329" s="167">
        <v>1</v>
      </c>
      <c r="B329" s="29">
        <v>2026</v>
      </c>
      <c r="C329" s="29">
        <v>4</v>
      </c>
      <c r="D329" s="29">
        <v>9</v>
      </c>
      <c r="E329" s="227" t="s">
        <v>468</v>
      </c>
      <c r="F329" s="29">
        <v>4</v>
      </c>
      <c r="G329" s="31" t="s">
        <v>459</v>
      </c>
      <c r="H329" s="32" t="s">
        <v>441</v>
      </c>
      <c r="I329" s="327" t="s">
        <v>1514</v>
      </c>
      <c r="J329" s="635" t="s">
        <v>442</v>
      </c>
      <c r="K329" s="212">
        <v>3888639</v>
      </c>
      <c r="L329" s="639">
        <v>4</v>
      </c>
      <c r="M329" s="170">
        <v>6</v>
      </c>
      <c r="N329" s="651" t="s">
        <v>833</v>
      </c>
      <c r="O329" s="212" t="s">
        <v>1539</v>
      </c>
      <c r="P329" s="212">
        <v>50</v>
      </c>
      <c r="Q329" s="327" t="s">
        <v>209</v>
      </c>
      <c r="R329" s="636">
        <v>1120</v>
      </c>
      <c r="S329" s="717">
        <v>1120</v>
      </c>
      <c r="T329" s="667">
        <v>4000</v>
      </c>
      <c r="U329" s="636">
        <v>4000</v>
      </c>
      <c r="V329" s="636">
        <v>1120</v>
      </c>
      <c r="W329" s="636">
        <v>1120</v>
      </c>
      <c r="X329" s="212">
        <v>1</v>
      </c>
      <c r="Y329" s="636">
        <v>4000</v>
      </c>
      <c r="Z329" s="212">
        <v>1</v>
      </c>
      <c r="AA329" s="637">
        <v>4000</v>
      </c>
      <c r="AB329" s="637">
        <v>4050</v>
      </c>
      <c r="AC329" s="638" t="s">
        <v>1721</v>
      </c>
      <c r="AD329" s="639"/>
      <c r="AE329" s="640">
        <v>0.61458333333333337</v>
      </c>
      <c r="AF329" s="640">
        <v>0.63194444444444442</v>
      </c>
      <c r="AG329" s="640">
        <v>0.63194444444444442</v>
      </c>
      <c r="AH329" s="640">
        <v>0.63888888888888884</v>
      </c>
      <c r="AI329" s="212" t="s">
        <v>533</v>
      </c>
      <c r="AJ329" s="635"/>
      <c r="AK329" s="635" t="s">
        <v>683</v>
      </c>
      <c r="AL329" s="719" t="s">
        <v>7</v>
      </c>
      <c r="AM329" s="635" t="s">
        <v>460</v>
      </c>
      <c r="AN329" s="635">
        <v>1</v>
      </c>
      <c r="AO329" s="212"/>
      <c r="AP329" s="212" t="s">
        <v>1665</v>
      </c>
      <c r="AQ329" s="212"/>
      <c r="AR329" s="212"/>
      <c r="AS329" s="212"/>
      <c r="AT329" s="223">
        <f t="shared" si="16"/>
        <v>1.7361111111111049E-2</v>
      </c>
      <c r="AU329" s="223">
        <f t="shared" si="17"/>
        <v>6.9444444444444198E-3</v>
      </c>
    </row>
    <row r="330" spans="1:47" ht="14.25">
      <c r="B330" s="29">
        <v>2026</v>
      </c>
      <c r="C330" s="29">
        <v>4</v>
      </c>
      <c r="D330" s="29">
        <v>9</v>
      </c>
      <c r="E330" s="227" t="s">
        <v>468</v>
      </c>
      <c r="F330" s="29">
        <v>4</v>
      </c>
      <c r="G330" s="31" t="s">
        <v>459</v>
      </c>
      <c r="H330" s="43" t="s">
        <v>441</v>
      </c>
      <c r="I330" s="327" t="s">
        <v>1514</v>
      </c>
      <c r="J330" s="635" t="s">
        <v>442</v>
      </c>
      <c r="K330" s="212">
        <v>3888639</v>
      </c>
      <c r="L330" s="639">
        <v>5</v>
      </c>
      <c r="M330" s="170">
        <v>6</v>
      </c>
      <c r="N330" s="651" t="s">
        <v>833</v>
      </c>
      <c r="O330" s="212" t="s">
        <v>1539</v>
      </c>
      <c r="P330" s="212">
        <v>50</v>
      </c>
      <c r="Q330" s="327" t="s">
        <v>209</v>
      </c>
      <c r="R330" s="636">
        <v>1120</v>
      </c>
      <c r="S330" s="717">
        <v>1120</v>
      </c>
      <c r="T330" s="667">
        <v>4000</v>
      </c>
      <c r="U330" s="636">
        <v>4000</v>
      </c>
      <c r="V330" s="636">
        <v>1120</v>
      </c>
      <c r="W330" s="636">
        <v>1120</v>
      </c>
      <c r="X330" s="212">
        <v>1</v>
      </c>
      <c r="Y330" s="636">
        <v>4000</v>
      </c>
      <c r="Z330" s="212">
        <v>1</v>
      </c>
      <c r="AA330" s="637">
        <v>4000</v>
      </c>
      <c r="AB330" s="637">
        <v>4050</v>
      </c>
      <c r="AC330" s="638" t="s">
        <v>1722</v>
      </c>
      <c r="AD330" s="639"/>
      <c r="AE330" s="640">
        <v>0.63888888888888884</v>
      </c>
      <c r="AF330" s="640">
        <v>0.65972222222222221</v>
      </c>
      <c r="AG330" s="640">
        <v>0.65972222222222221</v>
      </c>
      <c r="AH330" s="640">
        <v>0.66666666666666663</v>
      </c>
      <c r="AI330" s="212" t="s">
        <v>533</v>
      </c>
      <c r="AJ330" s="635"/>
      <c r="AK330" s="635" t="s">
        <v>683</v>
      </c>
      <c r="AL330" s="719" t="s">
        <v>7</v>
      </c>
      <c r="AM330" s="635" t="s">
        <v>460</v>
      </c>
      <c r="AN330" s="635">
        <v>1</v>
      </c>
      <c r="AO330" s="212"/>
      <c r="AP330" s="212" t="s">
        <v>1665</v>
      </c>
      <c r="AQ330" s="212"/>
      <c r="AR330" s="212"/>
      <c r="AS330" s="212"/>
      <c r="AT330" s="223">
        <f t="shared" si="16"/>
        <v>2.083333333333337E-2</v>
      </c>
      <c r="AU330" s="223">
        <f t="shared" si="17"/>
        <v>6.9444444444444198E-3</v>
      </c>
    </row>
    <row r="331" spans="1:47" ht="14.25">
      <c r="B331" s="29">
        <v>2026</v>
      </c>
      <c r="C331" s="29">
        <v>4</v>
      </c>
      <c r="D331" s="29">
        <v>9</v>
      </c>
      <c r="E331" s="227" t="s">
        <v>468</v>
      </c>
      <c r="F331" s="29">
        <v>4</v>
      </c>
      <c r="G331" s="31" t="s">
        <v>459</v>
      </c>
      <c r="H331" s="32" t="s">
        <v>441</v>
      </c>
      <c r="I331" s="327" t="s">
        <v>1514</v>
      </c>
      <c r="J331" s="635" t="s">
        <v>442</v>
      </c>
      <c r="K331" s="212">
        <v>3888639</v>
      </c>
      <c r="L331" s="639">
        <v>6</v>
      </c>
      <c r="M331" s="170">
        <v>6</v>
      </c>
      <c r="N331" s="651" t="s">
        <v>833</v>
      </c>
      <c r="O331" s="212" t="s">
        <v>1539</v>
      </c>
      <c r="P331" s="212">
        <v>50</v>
      </c>
      <c r="Q331" s="327" t="s">
        <v>209</v>
      </c>
      <c r="R331" s="636">
        <v>1120</v>
      </c>
      <c r="S331" s="717">
        <v>1120</v>
      </c>
      <c r="T331" s="667">
        <v>4000</v>
      </c>
      <c r="U331" s="636">
        <v>4000</v>
      </c>
      <c r="V331" s="636">
        <v>1120</v>
      </c>
      <c r="W331" s="636">
        <v>1120</v>
      </c>
      <c r="X331" s="212">
        <v>1</v>
      </c>
      <c r="Y331" s="636">
        <v>4000</v>
      </c>
      <c r="Z331" s="212">
        <v>1</v>
      </c>
      <c r="AA331" s="637">
        <v>4000</v>
      </c>
      <c r="AB331" s="637">
        <v>4050</v>
      </c>
      <c r="AC331" s="638" t="s">
        <v>1723</v>
      </c>
      <c r="AD331" s="639">
        <v>60409416040</v>
      </c>
      <c r="AE331" s="640">
        <v>0.66666666666666663</v>
      </c>
      <c r="AF331" s="640">
        <v>0.68402777777777779</v>
      </c>
      <c r="AG331" s="640">
        <v>0.68402777777777779</v>
      </c>
      <c r="AH331" s="640">
        <v>0.69097222222222221</v>
      </c>
      <c r="AI331" s="212" t="s">
        <v>533</v>
      </c>
      <c r="AJ331" s="635"/>
      <c r="AK331" s="635" t="s">
        <v>683</v>
      </c>
      <c r="AL331" s="719" t="s">
        <v>7</v>
      </c>
      <c r="AM331" s="635" t="s">
        <v>460</v>
      </c>
      <c r="AN331" s="635">
        <v>1</v>
      </c>
      <c r="AO331" s="212"/>
      <c r="AP331" s="212" t="s">
        <v>1665</v>
      </c>
      <c r="AQ331" s="212"/>
      <c r="AR331" s="212"/>
      <c r="AS331" s="212"/>
      <c r="AT331" s="223">
        <f t="shared" si="16"/>
        <v>1.736111111111116E-2</v>
      </c>
      <c r="AU331" s="223">
        <f t="shared" si="17"/>
        <v>6.9444444444444198E-3</v>
      </c>
    </row>
    <row r="332" spans="1:47" ht="14.25">
      <c r="B332" s="29">
        <v>2026</v>
      </c>
      <c r="C332" s="29">
        <v>4</v>
      </c>
      <c r="D332" s="29">
        <v>9</v>
      </c>
      <c r="E332" s="227" t="s">
        <v>468</v>
      </c>
      <c r="F332" s="29"/>
      <c r="G332" s="31"/>
      <c r="H332" s="32" t="s">
        <v>441</v>
      </c>
      <c r="I332" s="327" t="s">
        <v>565</v>
      </c>
      <c r="J332" s="635" t="s">
        <v>442</v>
      </c>
      <c r="K332" s="212"/>
      <c r="L332" s="639"/>
      <c r="M332" s="170"/>
      <c r="N332" s="651"/>
      <c r="O332" s="212"/>
      <c r="P332" s="716">
        <v>31</v>
      </c>
      <c r="Q332" s="327" t="s">
        <v>566</v>
      </c>
      <c r="R332" s="636">
        <v>1120</v>
      </c>
      <c r="S332" s="636"/>
      <c r="T332" s="667" t="s">
        <v>1445</v>
      </c>
      <c r="U332" s="710">
        <v>350</v>
      </c>
      <c r="V332" s="636">
        <v>1120</v>
      </c>
      <c r="W332" s="636"/>
      <c r="X332" s="212">
        <v>1</v>
      </c>
      <c r="Y332" s="636"/>
      <c r="Z332" s="212">
        <v>1</v>
      </c>
      <c r="AA332" s="711">
        <v>350</v>
      </c>
      <c r="AB332" s="637">
        <v>12550</v>
      </c>
      <c r="AC332" s="638" t="s">
        <v>1644</v>
      </c>
      <c r="AD332" s="639">
        <v>60409416040</v>
      </c>
      <c r="AE332" s="640">
        <v>0.69097222222222221</v>
      </c>
      <c r="AF332" s="640">
        <v>0.69444444444444442</v>
      </c>
      <c r="AG332" s="640"/>
      <c r="AH332" s="640"/>
      <c r="AI332" s="212"/>
      <c r="AJ332" s="635"/>
      <c r="AK332" s="635" t="s">
        <v>683</v>
      </c>
      <c r="AL332" s="719" t="s">
        <v>7</v>
      </c>
      <c r="AM332" s="635" t="s">
        <v>460</v>
      </c>
      <c r="AN332" s="635">
        <v>1</v>
      </c>
      <c r="AO332" s="212"/>
      <c r="AP332" s="212"/>
      <c r="AQ332" s="212"/>
      <c r="AR332" s="212"/>
      <c r="AS332" s="212"/>
      <c r="AT332" s="223">
        <f t="shared" si="16"/>
        <v>3.4722222222222099E-3</v>
      </c>
      <c r="AU332" s="223" t="str">
        <f t="shared" si="17"/>
        <v/>
      </c>
    </row>
    <row r="333" spans="1:47" ht="14.25">
      <c r="B333" s="29">
        <v>2026</v>
      </c>
      <c r="C333" s="29">
        <v>4</v>
      </c>
      <c r="D333" s="29">
        <v>9</v>
      </c>
      <c r="E333" s="227" t="s">
        <v>468</v>
      </c>
      <c r="F333" s="29"/>
      <c r="G333" s="31"/>
      <c r="H333" s="32" t="s">
        <v>441</v>
      </c>
      <c r="I333" s="327"/>
      <c r="J333" s="635"/>
      <c r="K333" s="212"/>
      <c r="L333" s="639"/>
      <c r="M333" s="170"/>
      <c r="N333" s="651"/>
      <c r="O333" s="212"/>
      <c r="P333" s="212"/>
      <c r="Q333" s="327"/>
      <c r="R333" s="636"/>
      <c r="S333" s="636"/>
      <c r="T333" s="667"/>
      <c r="U333" s="636"/>
      <c r="V333" s="636"/>
      <c r="W333" s="636"/>
      <c r="X333" s="212"/>
      <c r="Y333" s="636"/>
      <c r="Z333" s="212"/>
      <c r="AA333" s="637"/>
      <c r="AB333" s="637"/>
      <c r="AC333" s="638"/>
      <c r="AD333" s="639"/>
      <c r="AE333" s="640"/>
      <c r="AF333" s="640"/>
      <c r="AG333" s="640">
        <v>0.69444444444444442</v>
      </c>
      <c r="AH333" s="640">
        <v>0.71527777777777779</v>
      </c>
      <c r="AI333" s="212" t="s">
        <v>1534</v>
      </c>
      <c r="AJ333" s="635"/>
      <c r="AK333" s="635"/>
      <c r="AL333" s="641"/>
      <c r="AM333" s="635"/>
      <c r="AN333" s="635"/>
      <c r="AO333" s="212" t="s">
        <v>1729</v>
      </c>
      <c r="AP333" s="212"/>
      <c r="AQ333" s="212"/>
      <c r="AR333" s="212"/>
      <c r="AS333" s="212"/>
      <c r="AT333" s="223" t="str">
        <f t="shared" si="16"/>
        <v/>
      </c>
      <c r="AU333" s="223">
        <f t="shared" si="17"/>
        <v>2.083333333333337E-2</v>
      </c>
    </row>
    <row r="334" spans="1:47" ht="14.25">
      <c r="B334" s="29">
        <v>2026</v>
      </c>
      <c r="C334" s="29">
        <v>4</v>
      </c>
      <c r="D334" s="29">
        <v>9</v>
      </c>
      <c r="E334" s="227" t="s">
        <v>468</v>
      </c>
      <c r="F334" s="29"/>
      <c r="G334" s="31"/>
      <c r="H334" s="43" t="s">
        <v>441</v>
      </c>
      <c r="I334" s="327" t="s">
        <v>1446</v>
      </c>
      <c r="J334" s="635" t="s">
        <v>1580</v>
      </c>
      <c r="K334" s="212"/>
      <c r="L334" s="639"/>
      <c r="M334" s="170"/>
      <c r="N334" s="651"/>
      <c r="O334" s="212"/>
      <c r="P334" s="212">
        <v>12</v>
      </c>
      <c r="Q334" s="327" t="s">
        <v>566</v>
      </c>
      <c r="R334" s="636">
        <v>1030</v>
      </c>
      <c r="S334" s="636"/>
      <c r="T334" s="667" t="s">
        <v>1445</v>
      </c>
      <c r="U334" s="636">
        <v>200</v>
      </c>
      <c r="V334" s="636">
        <v>1030</v>
      </c>
      <c r="W334" s="636"/>
      <c r="X334" s="212">
        <v>1</v>
      </c>
      <c r="Y334" s="636">
        <v>200</v>
      </c>
      <c r="Z334" s="212">
        <v>1</v>
      </c>
      <c r="AA334" s="637">
        <v>200</v>
      </c>
      <c r="AB334" s="637"/>
      <c r="AC334" s="638"/>
      <c r="AD334" s="709" t="s">
        <v>1541</v>
      </c>
      <c r="AE334" s="640"/>
      <c r="AF334" s="640"/>
      <c r="AG334" s="640"/>
      <c r="AH334" s="640"/>
      <c r="AI334" s="212"/>
      <c r="AJ334" s="635"/>
      <c r="AK334" s="635"/>
      <c r="AL334" s="641"/>
      <c r="AM334" s="635"/>
      <c r="AN334" s="635"/>
      <c r="AO334" s="212"/>
      <c r="AP334" s="212"/>
      <c r="AQ334" s="212"/>
      <c r="AR334" s="212"/>
      <c r="AS334" s="212"/>
      <c r="AT334" s="223" t="str">
        <f t="shared" si="16"/>
        <v/>
      </c>
      <c r="AU334" s="223" t="str">
        <f t="shared" si="17"/>
        <v/>
      </c>
    </row>
    <row r="335" spans="1:47" ht="14.25">
      <c r="A335" s="167">
        <v>1</v>
      </c>
      <c r="B335" s="29">
        <v>2026</v>
      </c>
      <c r="C335" s="29">
        <v>4</v>
      </c>
      <c r="D335" s="29">
        <v>9</v>
      </c>
      <c r="E335" s="227" t="s">
        <v>468</v>
      </c>
      <c r="F335" s="29">
        <v>5</v>
      </c>
      <c r="G335" s="31" t="s">
        <v>459</v>
      </c>
      <c r="H335" s="32" t="s">
        <v>441</v>
      </c>
      <c r="I335" s="327" t="s">
        <v>1514</v>
      </c>
      <c r="J335" s="635" t="s">
        <v>1580</v>
      </c>
      <c r="K335" s="212" t="s">
        <v>1581</v>
      </c>
      <c r="L335" s="639">
        <v>1</v>
      </c>
      <c r="M335" s="170">
        <v>4</v>
      </c>
      <c r="N335" s="651" t="s">
        <v>1662</v>
      </c>
      <c r="O335" s="212" t="s">
        <v>1539</v>
      </c>
      <c r="P335" s="212">
        <v>50</v>
      </c>
      <c r="Q335" s="327" t="s">
        <v>667</v>
      </c>
      <c r="R335" s="636">
        <v>1030</v>
      </c>
      <c r="S335" s="636">
        <v>1025</v>
      </c>
      <c r="T335" s="667">
        <v>3955</v>
      </c>
      <c r="U335" s="636">
        <v>3955</v>
      </c>
      <c r="V335" s="636">
        <v>1030</v>
      </c>
      <c r="W335" s="636">
        <v>1025</v>
      </c>
      <c r="X335" s="212">
        <v>1</v>
      </c>
      <c r="Y335" s="636">
        <v>4000</v>
      </c>
      <c r="Z335" s="212">
        <v>1</v>
      </c>
      <c r="AA335" s="637">
        <v>4000</v>
      </c>
      <c r="AB335" s="637">
        <v>3960</v>
      </c>
      <c r="AC335" s="638" t="s">
        <v>1724</v>
      </c>
      <c r="AD335" s="639"/>
      <c r="AE335" s="640">
        <v>0.71527777777777779</v>
      </c>
      <c r="AF335" s="640">
        <v>0.73611111111111116</v>
      </c>
      <c r="AG335" s="640">
        <v>0.73611111111111116</v>
      </c>
      <c r="AH335" s="640">
        <v>0.78472222222222221</v>
      </c>
      <c r="AI335" s="212" t="s">
        <v>533</v>
      </c>
      <c r="AJ335" s="635"/>
      <c r="AK335" s="635" t="s">
        <v>683</v>
      </c>
      <c r="AL335" s="718" t="s">
        <v>18</v>
      </c>
      <c r="AM335" s="635" t="s">
        <v>460</v>
      </c>
      <c r="AN335" s="635">
        <v>1</v>
      </c>
      <c r="AO335" s="212" t="s">
        <v>1728</v>
      </c>
      <c r="AP335" s="212" t="s">
        <v>1665</v>
      </c>
      <c r="AQ335" s="212"/>
      <c r="AR335" s="212"/>
      <c r="AS335" s="212"/>
      <c r="AT335" s="223">
        <f t="shared" si="16"/>
        <v>2.083333333333337E-2</v>
      </c>
      <c r="AU335" s="223">
        <f t="shared" si="17"/>
        <v>4.8611111111111049E-2</v>
      </c>
    </row>
    <row r="336" spans="1:47" ht="14.25">
      <c r="B336" s="29">
        <v>2026</v>
      </c>
      <c r="C336" s="29">
        <v>4</v>
      </c>
      <c r="D336" s="29">
        <v>9</v>
      </c>
      <c r="E336" s="227" t="s">
        <v>468</v>
      </c>
      <c r="F336" s="29">
        <v>5</v>
      </c>
      <c r="G336" s="31" t="s">
        <v>459</v>
      </c>
      <c r="H336" s="32" t="s">
        <v>441</v>
      </c>
      <c r="I336" s="327" t="s">
        <v>1514</v>
      </c>
      <c r="J336" s="635" t="s">
        <v>1580</v>
      </c>
      <c r="K336" s="212" t="s">
        <v>1581</v>
      </c>
      <c r="L336" s="639">
        <v>2</v>
      </c>
      <c r="M336" s="170">
        <v>4</v>
      </c>
      <c r="N336" s="651" t="s">
        <v>1578</v>
      </c>
      <c r="O336" s="212" t="s">
        <v>1539</v>
      </c>
      <c r="P336" s="212">
        <v>50</v>
      </c>
      <c r="Q336" s="327" t="s">
        <v>667</v>
      </c>
      <c r="R336" s="636">
        <v>1030</v>
      </c>
      <c r="S336" s="636">
        <v>1029</v>
      </c>
      <c r="T336" s="667">
        <v>3790</v>
      </c>
      <c r="U336" s="636">
        <v>3790</v>
      </c>
      <c r="V336" s="636">
        <v>1030</v>
      </c>
      <c r="W336" s="636">
        <v>1029</v>
      </c>
      <c r="X336" s="212">
        <v>1</v>
      </c>
      <c r="Y336" s="636">
        <v>4000</v>
      </c>
      <c r="Z336" s="212">
        <v>1</v>
      </c>
      <c r="AA336" s="637">
        <v>4000</v>
      </c>
      <c r="AB336" s="637">
        <v>3790</v>
      </c>
      <c r="AC336" s="638" t="s">
        <v>1725</v>
      </c>
      <c r="AD336" s="639">
        <v>60409416052</v>
      </c>
      <c r="AE336" s="640">
        <v>0.78472222222222221</v>
      </c>
      <c r="AF336" s="640">
        <v>0.80555555555555558</v>
      </c>
      <c r="AG336" s="640">
        <v>0.80555555555555558</v>
      </c>
      <c r="AH336" s="640">
        <v>0.8125</v>
      </c>
      <c r="AI336" s="212" t="s">
        <v>533</v>
      </c>
      <c r="AJ336" s="635"/>
      <c r="AK336" s="635" t="s">
        <v>683</v>
      </c>
      <c r="AL336" s="718" t="s">
        <v>18</v>
      </c>
      <c r="AM336" s="635" t="s">
        <v>460</v>
      </c>
      <c r="AN336" s="635">
        <v>1</v>
      </c>
      <c r="AO336" s="212" t="s">
        <v>1728</v>
      </c>
      <c r="AP336" s="212" t="s">
        <v>1665</v>
      </c>
      <c r="AQ336" s="212"/>
      <c r="AR336" s="212"/>
      <c r="AS336" s="212"/>
      <c r="AT336" s="223">
        <f t="shared" si="16"/>
        <v>2.083333333333337E-2</v>
      </c>
      <c r="AU336" s="223">
        <f t="shared" si="17"/>
        <v>6.9444444444444198E-3</v>
      </c>
    </row>
    <row r="337" spans="2:47" ht="14.25">
      <c r="B337" s="29">
        <v>2026</v>
      </c>
      <c r="C337" s="29">
        <v>4</v>
      </c>
      <c r="D337" s="29">
        <v>9</v>
      </c>
      <c r="E337" s="227" t="s">
        <v>468</v>
      </c>
      <c r="F337" s="29"/>
      <c r="G337" s="31"/>
      <c r="H337" s="32" t="s">
        <v>441</v>
      </c>
      <c r="I337" s="327" t="s">
        <v>565</v>
      </c>
      <c r="J337" s="635" t="s">
        <v>1580</v>
      </c>
      <c r="K337" s="212"/>
      <c r="L337" s="639"/>
      <c r="M337" s="170"/>
      <c r="N337" s="651"/>
      <c r="O337" s="212"/>
      <c r="P337" s="705">
        <v>25</v>
      </c>
      <c r="Q337" s="327" t="s">
        <v>566</v>
      </c>
      <c r="R337" s="636">
        <v>1030</v>
      </c>
      <c r="S337" s="636"/>
      <c r="T337" s="667" t="s">
        <v>1445</v>
      </c>
      <c r="U337" s="710">
        <v>350</v>
      </c>
      <c r="V337" s="636">
        <v>1030</v>
      </c>
      <c r="W337" s="636"/>
      <c r="X337" s="212">
        <v>1</v>
      </c>
      <c r="Y337" s="636"/>
      <c r="Z337" s="212">
        <v>1</v>
      </c>
      <c r="AA337" s="711">
        <v>350</v>
      </c>
      <c r="AB337" s="637">
        <v>8550</v>
      </c>
      <c r="AC337" s="638" t="s">
        <v>1731</v>
      </c>
      <c r="AD337" s="639">
        <v>60409416052</v>
      </c>
      <c r="AE337" s="640">
        <v>0.8125</v>
      </c>
      <c r="AF337" s="640">
        <v>0.81597222222222221</v>
      </c>
      <c r="AG337" s="640"/>
      <c r="AH337" s="640"/>
      <c r="AI337" s="212"/>
      <c r="AJ337" s="635"/>
      <c r="AK337" s="635" t="s">
        <v>683</v>
      </c>
      <c r="AL337" s="718" t="s">
        <v>18</v>
      </c>
      <c r="AM337" s="635" t="s">
        <v>460</v>
      </c>
      <c r="AN337" s="635">
        <v>1</v>
      </c>
      <c r="AO337" s="212"/>
      <c r="AP337" s="212"/>
      <c r="AQ337" s="212"/>
      <c r="AR337" s="212"/>
      <c r="AS337" s="212"/>
      <c r="AT337" s="223">
        <f t="shared" si="16"/>
        <v>3.4722222222222099E-3</v>
      </c>
      <c r="AU337" s="223" t="str">
        <f t="shared" si="17"/>
        <v/>
      </c>
    </row>
    <row r="338" spans="2:47" ht="14.25">
      <c r="B338" s="29">
        <v>2026</v>
      </c>
      <c r="C338" s="29">
        <v>4</v>
      </c>
      <c r="D338" s="29">
        <v>9</v>
      </c>
      <c r="E338" s="227" t="s">
        <v>468</v>
      </c>
      <c r="F338" s="29"/>
      <c r="G338" s="31"/>
      <c r="H338" s="43" t="s">
        <v>441</v>
      </c>
      <c r="I338" s="327"/>
      <c r="J338" s="635"/>
      <c r="K338" s="212"/>
      <c r="L338" s="639"/>
      <c r="M338" s="170"/>
      <c r="N338" s="651"/>
      <c r="O338" s="212"/>
      <c r="P338" s="212"/>
      <c r="Q338" s="327"/>
      <c r="R338" s="636"/>
      <c r="S338" s="636"/>
      <c r="T338" s="667"/>
      <c r="U338" s="636"/>
      <c r="V338" s="636"/>
      <c r="W338" s="636"/>
      <c r="X338" s="212"/>
      <c r="Y338" s="636"/>
      <c r="Z338" s="212"/>
      <c r="AA338" s="637"/>
      <c r="AB338" s="637"/>
      <c r="AC338" s="638"/>
      <c r="AD338" s="639"/>
      <c r="AE338" s="640"/>
      <c r="AF338" s="640"/>
      <c r="AG338" s="640">
        <v>0.81597222222222221</v>
      </c>
      <c r="AH338" s="640">
        <v>0.91666666666666663</v>
      </c>
      <c r="AI338" s="212" t="s">
        <v>1569</v>
      </c>
      <c r="AJ338" s="635"/>
      <c r="AK338" s="635"/>
      <c r="AL338" s="641"/>
      <c r="AM338" s="635"/>
      <c r="AN338" s="635"/>
      <c r="AO338" s="212" t="s">
        <v>1726</v>
      </c>
      <c r="AP338" s="212"/>
      <c r="AQ338" s="212"/>
      <c r="AR338" s="212"/>
      <c r="AS338" s="212"/>
      <c r="AT338" s="223" t="str">
        <f t="shared" si="16"/>
        <v/>
      </c>
      <c r="AU338" s="223">
        <f t="shared" si="17"/>
        <v>0.10069444444444442</v>
      </c>
    </row>
    <row r="339" spans="2:47" ht="14.25">
      <c r="B339" s="29">
        <v>2026</v>
      </c>
      <c r="C339" s="29">
        <v>4</v>
      </c>
      <c r="D339" s="29">
        <v>9</v>
      </c>
      <c r="E339" s="227" t="s">
        <v>469</v>
      </c>
      <c r="F339" s="29"/>
      <c r="G339" s="31"/>
      <c r="H339" s="32" t="s">
        <v>441</v>
      </c>
      <c r="I339" s="327"/>
      <c r="J339" s="635"/>
      <c r="K339" s="212"/>
      <c r="L339" s="639"/>
      <c r="M339" s="170"/>
      <c r="N339" s="651"/>
      <c r="O339" s="212"/>
      <c r="P339" s="212"/>
      <c r="Q339" s="327"/>
      <c r="R339" s="636"/>
      <c r="S339" s="636"/>
      <c r="T339" s="667"/>
      <c r="U339" s="636"/>
      <c r="V339" s="636"/>
      <c r="W339" s="636"/>
      <c r="X339" s="212"/>
      <c r="Y339" s="636"/>
      <c r="Z339" s="212"/>
      <c r="AA339" s="637"/>
      <c r="AB339" s="637"/>
      <c r="AC339" s="638"/>
      <c r="AD339" s="639"/>
      <c r="AE339" s="640"/>
      <c r="AF339" s="640"/>
      <c r="AG339" s="640">
        <v>0.91666666666666663</v>
      </c>
      <c r="AH339" s="640">
        <v>0.28125</v>
      </c>
      <c r="AI339" s="212" t="s">
        <v>1569</v>
      </c>
      <c r="AJ339" s="635"/>
      <c r="AK339" s="635"/>
      <c r="AL339" s="641"/>
      <c r="AM339" s="635"/>
      <c r="AN339" s="635"/>
      <c r="AO339" s="327" t="s">
        <v>1730</v>
      </c>
      <c r="AP339" s="212"/>
      <c r="AQ339" s="212"/>
      <c r="AR339" s="212"/>
      <c r="AS339" s="212"/>
      <c r="AT339" s="223" t="str">
        <f t="shared" si="16"/>
        <v/>
      </c>
      <c r="AU339" s="223">
        <f t="shared" si="17"/>
        <v>0.36458333333333337</v>
      </c>
    </row>
    <row r="340" spans="2:47" ht="14.25">
      <c r="B340" s="29">
        <v>2026</v>
      </c>
      <c r="C340" s="29">
        <v>4</v>
      </c>
      <c r="D340" s="29">
        <v>10</v>
      </c>
      <c r="E340" s="227" t="s">
        <v>470</v>
      </c>
      <c r="F340" s="29"/>
      <c r="G340" s="31"/>
      <c r="H340" s="32" t="s">
        <v>441</v>
      </c>
      <c r="I340" s="327"/>
      <c r="J340" s="635"/>
      <c r="K340" s="212"/>
      <c r="L340" s="639"/>
      <c r="M340" s="170"/>
      <c r="N340" s="651"/>
      <c r="O340" s="212"/>
      <c r="P340" s="212"/>
      <c r="Q340" s="327"/>
      <c r="R340" s="636"/>
      <c r="S340" s="636"/>
      <c r="T340" s="667"/>
      <c r="U340" s="636"/>
      <c r="V340" s="636"/>
      <c r="W340" s="636"/>
      <c r="X340" s="212"/>
      <c r="Y340" s="636"/>
      <c r="Z340" s="212"/>
      <c r="AA340" s="637"/>
      <c r="AB340" s="637"/>
      <c r="AC340" s="638"/>
      <c r="AD340" s="639"/>
      <c r="AE340" s="640"/>
      <c r="AF340" s="640"/>
      <c r="AG340" s="640">
        <v>0.28125</v>
      </c>
      <c r="AH340" s="640">
        <v>0.58333333333333337</v>
      </c>
      <c r="AI340" s="212" t="s">
        <v>1569</v>
      </c>
      <c r="AJ340" s="635"/>
      <c r="AK340" s="635"/>
      <c r="AL340" s="641"/>
      <c r="AM340" s="635"/>
      <c r="AN340" s="635"/>
      <c r="AO340" s="212" t="s">
        <v>1732</v>
      </c>
      <c r="AP340" s="212"/>
      <c r="AQ340" s="212"/>
      <c r="AR340" s="212"/>
      <c r="AS340" s="212"/>
      <c r="AT340" s="223" t="str">
        <f t="shared" si="16"/>
        <v/>
      </c>
      <c r="AU340" s="223">
        <f t="shared" si="17"/>
        <v>0.30208333333333337</v>
      </c>
    </row>
    <row r="341" spans="2:47" ht="14.25">
      <c r="B341" s="29">
        <v>2026</v>
      </c>
      <c r="C341" s="29">
        <v>4</v>
      </c>
      <c r="D341" s="29">
        <v>10</v>
      </c>
      <c r="E341" s="227" t="s">
        <v>468</v>
      </c>
      <c r="F341" s="29"/>
      <c r="G341" s="31"/>
      <c r="H341" s="32" t="s">
        <v>441</v>
      </c>
      <c r="I341" s="327"/>
      <c r="J341" s="635"/>
      <c r="K341" s="212"/>
      <c r="L341" s="639"/>
      <c r="M341" s="170"/>
      <c r="N341" s="651"/>
      <c r="O341" s="212"/>
      <c r="P341" s="212"/>
      <c r="Q341" s="327"/>
      <c r="R341" s="636"/>
      <c r="S341" s="636"/>
      <c r="T341" s="667"/>
      <c r="U341" s="636"/>
      <c r="V341" s="636"/>
      <c r="W341" s="636"/>
      <c r="X341" s="212"/>
      <c r="Y341" s="636"/>
      <c r="Z341" s="212"/>
      <c r="AA341" s="637"/>
      <c r="AB341" s="637"/>
      <c r="AC341" s="638"/>
      <c r="AD341" s="639"/>
      <c r="AE341" s="640"/>
      <c r="AF341" s="640"/>
      <c r="AG341" s="640">
        <v>0.58333333333333337</v>
      </c>
      <c r="AH341" s="640">
        <v>0.91666666666666663</v>
      </c>
      <c r="AI341" s="212" t="s">
        <v>1569</v>
      </c>
      <c r="AJ341" s="635"/>
      <c r="AK341" s="635"/>
      <c r="AL341" s="641"/>
      <c r="AM341" s="635"/>
      <c r="AN341" s="635"/>
      <c r="AO341" s="212" t="s">
        <v>1733</v>
      </c>
      <c r="AP341" s="212"/>
      <c r="AQ341" s="212"/>
      <c r="AR341" s="212"/>
      <c r="AS341" s="212"/>
      <c r="AT341" s="223" t="str">
        <f t="shared" si="16"/>
        <v/>
      </c>
      <c r="AU341" s="223">
        <f t="shared" si="17"/>
        <v>0.33333333333333326</v>
      </c>
    </row>
    <row r="342" spans="2:47" ht="14.25">
      <c r="B342" s="29">
        <v>2026</v>
      </c>
      <c r="C342" s="29">
        <v>4</v>
      </c>
      <c r="D342" s="29">
        <v>10</v>
      </c>
      <c r="E342" s="227" t="s">
        <v>469</v>
      </c>
      <c r="F342" s="29"/>
      <c r="G342" s="31"/>
      <c r="H342" s="43" t="s">
        <v>441</v>
      </c>
      <c r="I342" s="327"/>
      <c r="J342" s="635"/>
      <c r="K342" s="212"/>
      <c r="L342" s="639"/>
      <c r="M342" s="170"/>
      <c r="N342" s="651"/>
      <c r="O342" s="212"/>
      <c r="P342" s="212"/>
      <c r="Q342" s="327"/>
      <c r="R342" s="636"/>
      <c r="S342" s="636"/>
      <c r="T342" s="667"/>
      <c r="U342" s="636"/>
      <c r="V342" s="636"/>
      <c r="W342" s="636"/>
      <c r="X342" s="212"/>
      <c r="Y342" s="636"/>
      <c r="Z342" s="212"/>
      <c r="AA342" s="637"/>
      <c r="AB342" s="637"/>
      <c r="AC342" s="638"/>
      <c r="AD342" s="639"/>
      <c r="AE342" s="640"/>
      <c r="AF342" s="640"/>
      <c r="AG342" s="640">
        <v>0.91666666666666663</v>
      </c>
      <c r="AH342" s="640">
        <v>0.28125</v>
      </c>
      <c r="AI342" s="212" t="s">
        <v>1569</v>
      </c>
      <c r="AJ342" s="635"/>
      <c r="AK342" s="635"/>
      <c r="AL342" s="641"/>
      <c r="AM342" s="635"/>
      <c r="AN342" s="635"/>
      <c r="AO342" s="212" t="s">
        <v>1733</v>
      </c>
      <c r="AP342" s="212"/>
      <c r="AQ342" s="212"/>
      <c r="AR342" s="212"/>
      <c r="AS342" s="212"/>
      <c r="AT342" s="223" t="str">
        <f t="shared" si="16"/>
        <v/>
      </c>
      <c r="AU342" s="223">
        <f t="shared" si="17"/>
        <v>0.36458333333333337</v>
      </c>
    </row>
    <row r="343" spans="2:47" ht="14.25">
      <c r="B343" s="29">
        <v>2026</v>
      </c>
      <c r="C343" s="29">
        <v>4</v>
      </c>
      <c r="D343" s="29">
        <v>13</v>
      </c>
      <c r="E343" s="227" t="s">
        <v>468</v>
      </c>
      <c r="F343" s="29"/>
      <c r="G343" s="31"/>
      <c r="H343" s="32" t="s">
        <v>441</v>
      </c>
      <c r="I343" s="327"/>
      <c r="J343" s="635"/>
      <c r="K343" s="212"/>
      <c r="L343" s="639"/>
      <c r="M343" s="170"/>
      <c r="N343" s="651"/>
      <c r="O343" s="212"/>
      <c r="P343" s="212"/>
      <c r="Q343" s="327"/>
      <c r="R343" s="636"/>
      <c r="S343" s="636"/>
      <c r="T343" s="667"/>
      <c r="U343" s="636"/>
      <c r="V343" s="636"/>
      <c r="W343" s="636"/>
      <c r="X343" s="212"/>
      <c r="Y343" s="636"/>
      <c r="Z343" s="212"/>
      <c r="AA343" s="637"/>
      <c r="AB343" s="637"/>
      <c r="AC343" s="638"/>
      <c r="AD343" s="639"/>
      <c r="AE343" s="640"/>
      <c r="AF343" s="640"/>
      <c r="AG343" s="640">
        <v>0.28125</v>
      </c>
      <c r="AH343" s="640">
        <v>0.58333333333333337</v>
      </c>
      <c r="AI343" s="212" t="s">
        <v>1569</v>
      </c>
      <c r="AJ343" s="635"/>
      <c r="AK343" s="635"/>
      <c r="AL343" s="641"/>
      <c r="AM343" s="635"/>
      <c r="AN343" s="635"/>
      <c r="AO343" s="212" t="s">
        <v>1733</v>
      </c>
      <c r="AP343" s="212"/>
      <c r="AQ343" s="212"/>
      <c r="AR343" s="212"/>
      <c r="AS343" s="212"/>
      <c r="AT343" s="223" t="str">
        <f t="shared" si="16"/>
        <v/>
      </c>
      <c r="AU343" s="223">
        <f t="shared" si="17"/>
        <v>0.30208333333333337</v>
      </c>
    </row>
    <row r="344" spans="2:47" ht="14.25">
      <c r="B344" s="29">
        <v>2026</v>
      </c>
      <c r="C344" s="29">
        <v>4</v>
      </c>
      <c r="D344" s="29">
        <v>13</v>
      </c>
      <c r="E344" s="227" t="s">
        <v>469</v>
      </c>
      <c r="F344" s="29"/>
      <c r="G344" s="31"/>
      <c r="H344" s="32" t="s">
        <v>441</v>
      </c>
      <c r="I344" s="327"/>
      <c r="J344" s="635"/>
      <c r="K344" s="212"/>
      <c r="L344" s="639"/>
      <c r="M344" s="170"/>
      <c r="N344" s="651"/>
      <c r="O344" s="212"/>
      <c r="P344" s="212"/>
      <c r="Q344" s="327"/>
      <c r="R344" s="636"/>
      <c r="S344" s="636"/>
      <c r="T344" s="667"/>
      <c r="U344" s="636"/>
      <c r="V344" s="636"/>
      <c r="W344" s="636"/>
      <c r="X344" s="212"/>
      <c r="Y344" s="636"/>
      <c r="Z344" s="212"/>
      <c r="AA344" s="637"/>
      <c r="AB344" s="637"/>
      <c r="AC344" s="638"/>
      <c r="AD344" s="639"/>
      <c r="AE344" s="640"/>
      <c r="AF344" s="640"/>
      <c r="AG344" s="640">
        <v>0.58333333333333337</v>
      </c>
      <c r="AH344" s="640">
        <v>0.91666666666666663</v>
      </c>
      <c r="AI344" s="212" t="s">
        <v>1569</v>
      </c>
      <c r="AJ344" s="635"/>
      <c r="AK344" s="635"/>
      <c r="AL344" s="641"/>
      <c r="AM344" s="635"/>
      <c r="AN344" s="635"/>
      <c r="AO344" s="212" t="s">
        <v>1733</v>
      </c>
      <c r="AP344" s="212"/>
      <c r="AQ344" s="212"/>
      <c r="AR344" s="212"/>
      <c r="AS344" s="212"/>
      <c r="AT344" s="223" t="str">
        <f t="shared" si="16"/>
        <v/>
      </c>
      <c r="AU344" s="223">
        <f t="shared" si="17"/>
        <v>0.33333333333333326</v>
      </c>
    </row>
    <row r="345" spans="2:47" ht="14.25">
      <c r="B345" s="29">
        <v>2026</v>
      </c>
      <c r="C345" s="29">
        <v>4</v>
      </c>
      <c r="D345" s="29">
        <v>13</v>
      </c>
      <c r="E345" s="227" t="s">
        <v>470</v>
      </c>
      <c r="F345" s="29"/>
      <c r="G345" s="31"/>
      <c r="H345" s="32" t="s">
        <v>441</v>
      </c>
      <c r="I345" s="327"/>
      <c r="J345" s="635"/>
      <c r="K345" s="212"/>
      <c r="L345" s="639"/>
      <c r="M345" s="170"/>
      <c r="N345" s="651"/>
      <c r="O345" s="212"/>
      <c r="P345" s="212"/>
      <c r="Q345" s="327"/>
      <c r="R345" s="636"/>
      <c r="S345" s="636"/>
      <c r="T345" s="667"/>
      <c r="U345" s="636"/>
      <c r="V345" s="636"/>
      <c r="W345" s="636"/>
      <c r="X345" s="212"/>
      <c r="Y345" s="636"/>
      <c r="Z345" s="212"/>
      <c r="AA345" s="637"/>
      <c r="AB345" s="637"/>
      <c r="AC345" s="638"/>
      <c r="AD345" s="639"/>
      <c r="AE345" s="640"/>
      <c r="AF345" s="640"/>
      <c r="AG345" s="640">
        <v>0.91666666666666663</v>
      </c>
      <c r="AH345" s="640">
        <v>0.28125</v>
      </c>
      <c r="AI345" s="212" t="s">
        <v>1569</v>
      </c>
      <c r="AJ345" s="635"/>
      <c r="AK345" s="635"/>
      <c r="AL345" s="641"/>
      <c r="AM345" s="635"/>
      <c r="AN345" s="635"/>
      <c r="AO345" s="212" t="s">
        <v>1732</v>
      </c>
      <c r="AP345" s="212"/>
      <c r="AQ345" s="212"/>
      <c r="AR345" s="212"/>
      <c r="AS345" s="212"/>
      <c r="AT345" s="223" t="str">
        <f t="shared" si="16"/>
        <v/>
      </c>
      <c r="AU345" s="223">
        <f t="shared" si="17"/>
        <v>0.36458333333333337</v>
      </c>
    </row>
    <row r="346" spans="2:47" ht="14.25">
      <c r="B346" s="29">
        <v>2026</v>
      </c>
      <c r="C346" s="29">
        <v>4</v>
      </c>
      <c r="D346" s="29">
        <v>14</v>
      </c>
      <c r="E346" s="227" t="s">
        <v>468</v>
      </c>
      <c r="F346" s="29"/>
      <c r="G346" s="31"/>
      <c r="H346" s="43" t="s">
        <v>441</v>
      </c>
      <c r="I346" s="327"/>
      <c r="J346" s="635"/>
      <c r="K346" s="212"/>
      <c r="L346" s="639"/>
      <c r="M346" s="170"/>
      <c r="N346" s="651"/>
      <c r="O346" s="212"/>
      <c r="P346" s="212"/>
      <c r="Q346" s="327"/>
      <c r="R346" s="636"/>
      <c r="S346" s="636"/>
      <c r="T346" s="667"/>
      <c r="U346" s="636"/>
      <c r="V346" s="636"/>
      <c r="W346" s="636"/>
      <c r="X346" s="212"/>
      <c r="Y346" s="636"/>
      <c r="Z346" s="212"/>
      <c r="AA346" s="637"/>
      <c r="AB346" s="637"/>
      <c r="AC346" s="638"/>
      <c r="AD346" s="639"/>
      <c r="AE346" s="640"/>
      <c r="AF346" s="640"/>
      <c r="AG346" s="640">
        <v>0.28125</v>
      </c>
      <c r="AH346" s="640">
        <v>0.58333333333333337</v>
      </c>
      <c r="AI346" s="212" t="s">
        <v>1569</v>
      </c>
      <c r="AJ346" s="635"/>
      <c r="AK346" s="635"/>
      <c r="AL346" s="641"/>
      <c r="AM346" s="635"/>
      <c r="AN346" s="635"/>
      <c r="AO346" s="212" t="s">
        <v>1733</v>
      </c>
      <c r="AP346" s="212"/>
      <c r="AQ346" s="212"/>
      <c r="AR346" s="212"/>
      <c r="AS346" s="212"/>
      <c r="AT346" s="223" t="str">
        <f t="shared" si="16"/>
        <v/>
      </c>
      <c r="AU346" s="223">
        <f t="shared" si="17"/>
        <v>0.30208333333333337</v>
      </c>
    </row>
    <row r="347" spans="2:47" ht="14.25">
      <c r="B347" s="29">
        <v>2026</v>
      </c>
      <c r="C347" s="29">
        <v>4</v>
      </c>
      <c r="D347" s="29">
        <v>14</v>
      </c>
      <c r="E347" s="227" t="s">
        <v>469</v>
      </c>
      <c r="F347" s="29"/>
      <c r="G347" s="31"/>
      <c r="H347" s="32" t="s">
        <v>441</v>
      </c>
      <c r="I347" s="327"/>
      <c r="J347" s="635"/>
      <c r="K347" s="212"/>
      <c r="L347" s="639"/>
      <c r="M347" s="170"/>
      <c r="N347" s="651"/>
      <c r="O347" s="212"/>
      <c r="P347" s="212"/>
      <c r="Q347" s="327"/>
      <c r="R347" s="636"/>
      <c r="S347" s="636"/>
      <c r="T347" s="667"/>
      <c r="U347" s="636"/>
      <c r="V347" s="636"/>
      <c r="W347" s="636"/>
      <c r="X347" s="212"/>
      <c r="Y347" s="636"/>
      <c r="Z347" s="212"/>
      <c r="AA347" s="637"/>
      <c r="AB347" s="637"/>
      <c r="AC347" s="638"/>
      <c r="AD347" s="639"/>
      <c r="AE347" s="640"/>
      <c r="AF347" s="640"/>
      <c r="AG347" s="640">
        <v>0.58333333333333337</v>
      </c>
      <c r="AH347" s="640">
        <v>0.91666666666666663</v>
      </c>
      <c r="AI347" s="212" t="s">
        <v>1569</v>
      </c>
      <c r="AJ347" s="635"/>
      <c r="AK347" s="635"/>
      <c r="AL347" s="641"/>
      <c r="AM347" s="635"/>
      <c r="AN347" s="635"/>
      <c r="AO347" s="212" t="s">
        <v>1733</v>
      </c>
      <c r="AP347" s="212"/>
      <c r="AQ347" s="212"/>
      <c r="AR347" s="212"/>
      <c r="AS347" s="212"/>
      <c r="AT347" s="223" t="str">
        <f t="shared" si="16"/>
        <v/>
      </c>
      <c r="AU347" s="223">
        <f t="shared" si="17"/>
        <v>0.33333333333333326</v>
      </c>
    </row>
    <row r="348" spans="2:47" ht="14.25">
      <c r="B348" s="29">
        <v>2026</v>
      </c>
      <c r="C348" s="29">
        <v>4</v>
      </c>
      <c r="D348" s="29">
        <v>14</v>
      </c>
      <c r="E348" s="227" t="s">
        <v>470</v>
      </c>
      <c r="F348" s="29"/>
      <c r="G348" s="31"/>
      <c r="H348" s="32" t="s">
        <v>441</v>
      </c>
      <c r="I348" s="327"/>
      <c r="J348" s="635"/>
      <c r="K348" s="212"/>
      <c r="L348" s="639"/>
      <c r="M348" s="170"/>
      <c r="N348" s="651"/>
      <c r="O348" s="212"/>
      <c r="P348" s="212"/>
      <c r="Q348" s="327"/>
      <c r="R348" s="636"/>
      <c r="S348" s="636"/>
      <c r="T348" s="667"/>
      <c r="U348" s="636"/>
      <c r="V348" s="636"/>
      <c r="W348" s="636"/>
      <c r="X348" s="212"/>
      <c r="Y348" s="636"/>
      <c r="Z348" s="212"/>
      <c r="AA348" s="637"/>
      <c r="AB348" s="637"/>
      <c r="AC348" s="638"/>
      <c r="AD348" s="639"/>
      <c r="AE348" s="640"/>
      <c r="AF348" s="640"/>
      <c r="AG348" s="640">
        <v>0.91666666666666663</v>
      </c>
      <c r="AH348" s="640">
        <v>0.28125</v>
      </c>
      <c r="AI348" s="212" t="s">
        <v>1569</v>
      </c>
      <c r="AJ348" s="635"/>
      <c r="AK348" s="635"/>
      <c r="AL348" s="721"/>
      <c r="AM348" s="635"/>
      <c r="AN348" s="635"/>
      <c r="AO348" s="212" t="s">
        <v>1732</v>
      </c>
      <c r="AP348" s="212"/>
      <c r="AQ348" s="212"/>
      <c r="AR348" s="212"/>
      <c r="AS348" s="212"/>
      <c r="AT348" s="223" t="str">
        <f t="shared" si="16"/>
        <v/>
      </c>
      <c r="AU348" s="223">
        <f t="shared" si="17"/>
        <v>0.36458333333333337</v>
      </c>
    </row>
    <row r="349" spans="2:47" ht="14.25">
      <c r="B349" s="29">
        <v>2026</v>
      </c>
      <c r="C349" s="29">
        <v>4</v>
      </c>
      <c r="D349" s="29">
        <v>15</v>
      </c>
      <c r="E349" s="227" t="s">
        <v>468</v>
      </c>
      <c r="F349" s="29"/>
      <c r="G349" s="31"/>
      <c r="H349" s="32" t="s">
        <v>441</v>
      </c>
      <c r="I349" s="327"/>
      <c r="J349" s="635"/>
      <c r="K349" s="212"/>
      <c r="L349" s="639"/>
      <c r="M349" s="170"/>
      <c r="N349" s="651"/>
      <c r="O349" s="212"/>
      <c r="P349" s="212"/>
      <c r="Q349" s="327"/>
      <c r="R349" s="636"/>
      <c r="S349" s="636"/>
      <c r="T349" s="667"/>
      <c r="U349" s="636"/>
      <c r="V349" s="636"/>
      <c r="W349" s="636"/>
      <c r="X349" s="212"/>
      <c r="Y349" s="636"/>
      <c r="Z349" s="212"/>
      <c r="AA349" s="637"/>
      <c r="AB349" s="637"/>
      <c r="AC349" s="638"/>
      <c r="AD349" s="639"/>
      <c r="AE349" s="640"/>
      <c r="AF349" s="640"/>
      <c r="AG349" s="640">
        <v>0.28125</v>
      </c>
      <c r="AH349" s="640">
        <v>0.58333333333333337</v>
      </c>
      <c r="AI349" s="212" t="s">
        <v>1569</v>
      </c>
      <c r="AJ349" s="635"/>
      <c r="AK349" s="635"/>
      <c r="AL349" s="641"/>
      <c r="AM349" s="635"/>
      <c r="AN349" s="635"/>
      <c r="AO349" s="212" t="s">
        <v>1733</v>
      </c>
      <c r="AP349" s="212"/>
      <c r="AQ349" s="212"/>
      <c r="AR349" s="212"/>
      <c r="AS349" s="212"/>
      <c r="AT349" s="223" t="str">
        <f t="shared" si="16"/>
        <v/>
      </c>
      <c r="AU349" s="223">
        <f t="shared" si="17"/>
        <v>0.30208333333333337</v>
      </c>
    </row>
    <row r="350" spans="2:47" ht="14.25">
      <c r="B350" s="29">
        <v>2026</v>
      </c>
      <c r="C350" s="29">
        <v>4</v>
      </c>
      <c r="D350" s="29">
        <v>15</v>
      </c>
      <c r="E350" s="227" t="s">
        <v>469</v>
      </c>
      <c r="F350" s="29"/>
      <c r="G350" s="31"/>
      <c r="H350" s="43" t="s">
        <v>441</v>
      </c>
      <c r="I350" s="327"/>
      <c r="J350" s="635"/>
      <c r="K350" s="212"/>
      <c r="L350" s="639"/>
      <c r="M350" s="170"/>
      <c r="N350" s="651"/>
      <c r="O350" s="212"/>
      <c r="P350" s="212"/>
      <c r="Q350" s="327"/>
      <c r="R350" s="636"/>
      <c r="S350" s="636"/>
      <c r="T350" s="667"/>
      <c r="U350" s="636"/>
      <c r="V350" s="636"/>
      <c r="W350" s="636"/>
      <c r="X350" s="212"/>
      <c r="Y350" s="636"/>
      <c r="Z350" s="212"/>
      <c r="AA350" s="637"/>
      <c r="AB350" s="637"/>
      <c r="AC350" s="638"/>
      <c r="AD350" s="639"/>
      <c r="AE350" s="640"/>
      <c r="AF350" s="640"/>
      <c r="AG350" s="640">
        <v>0.58333333333333337</v>
      </c>
      <c r="AH350" s="640">
        <v>0.91666666666666663</v>
      </c>
      <c r="AI350" s="212" t="s">
        <v>1569</v>
      </c>
      <c r="AJ350" s="635"/>
      <c r="AK350" s="635"/>
      <c r="AL350" s="641"/>
      <c r="AM350" s="635"/>
      <c r="AN350" s="635"/>
      <c r="AO350" s="212" t="s">
        <v>1733</v>
      </c>
      <c r="AP350" s="212"/>
      <c r="AQ350" s="212"/>
      <c r="AR350" s="212"/>
      <c r="AS350" s="212"/>
      <c r="AT350" s="223" t="str">
        <f t="shared" si="16"/>
        <v/>
      </c>
      <c r="AU350" s="223">
        <f t="shared" si="17"/>
        <v>0.33333333333333326</v>
      </c>
    </row>
    <row r="351" spans="2:47" ht="14.25">
      <c r="B351" s="29">
        <v>2026</v>
      </c>
      <c r="C351" s="29">
        <v>4</v>
      </c>
      <c r="D351" s="29">
        <v>15</v>
      </c>
      <c r="E351" s="227" t="s">
        <v>470</v>
      </c>
      <c r="F351" s="29"/>
      <c r="G351" s="31"/>
      <c r="H351" s="32" t="s">
        <v>441</v>
      </c>
      <c r="I351" s="327"/>
      <c r="J351" s="635"/>
      <c r="K351" s="212"/>
      <c r="L351" s="639"/>
      <c r="M351" s="170"/>
      <c r="N351" s="651"/>
      <c r="O351" s="212"/>
      <c r="P351" s="212"/>
      <c r="Q351" s="327"/>
      <c r="R351" s="636"/>
      <c r="S351" s="636"/>
      <c r="T351" s="667"/>
      <c r="U351" s="636"/>
      <c r="V351" s="636"/>
      <c r="W351" s="636"/>
      <c r="X351" s="212"/>
      <c r="Y351" s="636"/>
      <c r="Z351" s="212"/>
      <c r="AA351" s="637"/>
      <c r="AB351" s="637"/>
      <c r="AC351" s="638"/>
      <c r="AD351" s="639"/>
      <c r="AE351" s="640"/>
      <c r="AF351" s="640"/>
      <c r="AG351" s="640">
        <v>0.91666666666666663</v>
      </c>
      <c r="AH351" s="640">
        <v>0.99305555555555558</v>
      </c>
      <c r="AI351" s="212" t="s">
        <v>533</v>
      </c>
      <c r="AJ351" s="635"/>
      <c r="AK351" s="635"/>
      <c r="AL351" s="641"/>
      <c r="AM351" s="635"/>
      <c r="AN351" s="635"/>
      <c r="AO351" s="212" t="s">
        <v>1742</v>
      </c>
      <c r="AP351" s="212"/>
      <c r="AQ351" s="212"/>
      <c r="AR351" s="212"/>
      <c r="AS351" s="212"/>
      <c r="AT351" s="223" t="str">
        <f t="shared" si="16"/>
        <v/>
      </c>
      <c r="AU351" s="223">
        <f t="shared" si="17"/>
        <v>7.6388888888888951E-2</v>
      </c>
    </row>
    <row r="352" spans="2:47" ht="14.25">
      <c r="B352" s="29">
        <v>2026</v>
      </c>
      <c r="C352" s="29">
        <v>4</v>
      </c>
      <c r="D352" s="29">
        <v>15</v>
      </c>
      <c r="E352" s="227" t="s">
        <v>470</v>
      </c>
      <c r="F352" s="29"/>
      <c r="G352" s="31"/>
      <c r="H352" s="32" t="s">
        <v>441</v>
      </c>
      <c r="I352" s="327" t="s">
        <v>1446</v>
      </c>
      <c r="J352" s="635" t="s">
        <v>1580</v>
      </c>
      <c r="K352" s="212"/>
      <c r="L352" s="639"/>
      <c r="M352" s="170"/>
      <c r="N352" s="651"/>
      <c r="O352" s="212"/>
      <c r="P352" s="212">
        <v>12</v>
      </c>
      <c r="Q352" s="327" t="s">
        <v>566</v>
      </c>
      <c r="R352" s="636">
        <v>1030</v>
      </c>
      <c r="S352" s="636"/>
      <c r="T352" s="667" t="s">
        <v>1445</v>
      </c>
      <c r="U352" s="636">
        <v>200</v>
      </c>
      <c r="V352" s="636">
        <v>1030</v>
      </c>
      <c r="W352" s="636"/>
      <c r="X352" s="212">
        <v>1</v>
      </c>
      <c r="Y352" s="636">
        <v>200</v>
      </c>
      <c r="Z352" s="212">
        <v>1</v>
      </c>
      <c r="AA352" s="637">
        <v>200</v>
      </c>
      <c r="AB352" s="637"/>
      <c r="AC352" s="638"/>
      <c r="AD352" s="709" t="s">
        <v>1541</v>
      </c>
      <c r="AE352" s="640"/>
      <c r="AF352" s="640"/>
      <c r="AG352" s="640"/>
      <c r="AH352" s="640"/>
      <c r="AI352" s="212"/>
      <c r="AJ352" s="635"/>
      <c r="AK352" s="635"/>
      <c r="AL352" s="641"/>
      <c r="AM352" s="635"/>
      <c r="AN352" s="635"/>
      <c r="AO352" s="212"/>
      <c r="AP352" s="212"/>
      <c r="AQ352" s="212"/>
      <c r="AR352" s="212"/>
      <c r="AS352" s="212"/>
      <c r="AT352" s="223" t="str">
        <f t="shared" si="16"/>
        <v/>
      </c>
      <c r="AU352" s="223" t="str">
        <f t="shared" si="17"/>
        <v/>
      </c>
    </row>
    <row r="353" spans="1:47" ht="14.25">
      <c r="A353" s="167">
        <v>1</v>
      </c>
      <c r="B353" s="29">
        <v>2026</v>
      </c>
      <c r="C353" s="29">
        <v>4</v>
      </c>
      <c r="D353" s="29">
        <v>15</v>
      </c>
      <c r="E353" s="227" t="s">
        <v>470</v>
      </c>
      <c r="F353" s="29">
        <v>1</v>
      </c>
      <c r="G353" s="31" t="s">
        <v>459</v>
      </c>
      <c r="H353" s="32" t="s">
        <v>441</v>
      </c>
      <c r="I353" s="327" t="s">
        <v>1514</v>
      </c>
      <c r="J353" s="635" t="s">
        <v>1580</v>
      </c>
      <c r="K353" s="212" t="s">
        <v>1738</v>
      </c>
      <c r="L353" s="639">
        <v>1</v>
      </c>
      <c r="M353" s="170">
        <v>2</v>
      </c>
      <c r="N353" s="651" t="s">
        <v>1578</v>
      </c>
      <c r="O353" s="212" t="s">
        <v>1539</v>
      </c>
      <c r="P353" s="212">
        <v>25</v>
      </c>
      <c r="Q353" s="722" t="s">
        <v>1740</v>
      </c>
      <c r="R353" s="636">
        <v>1030</v>
      </c>
      <c r="S353" s="636">
        <v>1017</v>
      </c>
      <c r="T353" s="667">
        <v>3770</v>
      </c>
      <c r="U353" s="636">
        <v>3770</v>
      </c>
      <c r="V353" s="636">
        <v>1030</v>
      </c>
      <c r="W353" s="636">
        <v>1017</v>
      </c>
      <c r="X353" s="212">
        <v>1</v>
      </c>
      <c r="Y353" s="636">
        <v>4000</v>
      </c>
      <c r="Z353" s="212">
        <v>1</v>
      </c>
      <c r="AA353" s="637">
        <v>4000</v>
      </c>
      <c r="AB353" s="637">
        <v>3720</v>
      </c>
      <c r="AC353" s="638" t="s">
        <v>1739</v>
      </c>
      <c r="AD353" s="639">
        <v>60415416012</v>
      </c>
      <c r="AE353" s="640">
        <v>0.99305555555555558</v>
      </c>
      <c r="AF353" s="640">
        <v>1.0416666666666666E-2</v>
      </c>
      <c r="AG353" s="640">
        <v>1.0416666666666666E-2</v>
      </c>
      <c r="AH353" s="640">
        <v>1.7361111111111112E-2</v>
      </c>
      <c r="AI353" s="212" t="s">
        <v>533</v>
      </c>
      <c r="AJ353" s="635"/>
      <c r="AK353" s="635" t="s">
        <v>683</v>
      </c>
      <c r="AL353" s="718" t="s">
        <v>18</v>
      </c>
      <c r="AM353" s="635" t="s">
        <v>460</v>
      </c>
      <c r="AN353" s="635"/>
      <c r="AO353" s="212" t="s">
        <v>1744</v>
      </c>
      <c r="AP353" s="212" t="s">
        <v>1665</v>
      </c>
      <c r="AQ353" s="212"/>
      <c r="AR353" s="212"/>
      <c r="AS353" s="212"/>
      <c r="AT353" s="223">
        <f t="shared" si="16"/>
        <v>1.7361111111111084E-2</v>
      </c>
      <c r="AU353" s="223">
        <f t="shared" si="17"/>
        <v>6.9444444444444458E-3</v>
      </c>
    </row>
    <row r="354" spans="1:47" ht="14.25">
      <c r="B354" s="29">
        <v>2026</v>
      </c>
      <c r="C354" s="29">
        <v>4</v>
      </c>
      <c r="D354" s="29">
        <v>15</v>
      </c>
      <c r="E354" s="227" t="s">
        <v>470</v>
      </c>
      <c r="F354" s="29"/>
      <c r="G354" s="31"/>
      <c r="H354" s="43" t="s">
        <v>441</v>
      </c>
      <c r="I354" s="327" t="s">
        <v>565</v>
      </c>
      <c r="J354" s="635" t="s">
        <v>1580</v>
      </c>
      <c r="K354" s="212"/>
      <c r="L354" s="639"/>
      <c r="M354" s="170"/>
      <c r="N354" s="651"/>
      <c r="O354" s="212"/>
      <c r="P354" s="705">
        <v>25</v>
      </c>
      <c r="Q354" s="327" t="s">
        <v>566</v>
      </c>
      <c r="R354" s="636">
        <v>1030</v>
      </c>
      <c r="S354" s="636"/>
      <c r="T354" s="667" t="s">
        <v>1445</v>
      </c>
      <c r="U354" s="710">
        <v>350</v>
      </c>
      <c r="V354" s="636">
        <v>1030</v>
      </c>
      <c r="W354" s="636"/>
      <c r="X354" s="212">
        <v>1</v>
      </c>
      <c r="Y354" s="636"/>
      <c r="Z354" s="212">
        <v>1</v>
      </c>
      <c r="AA354" s="711">
        <v>350</v>
      </c>
      <c r="AB354" s="637">
        <v>4550</v>
      </c>
      <c r="AC354" s="638" t="s">
        <v>1737</v>
      </c>
      <c r="AD354" s="639">
        <v>60415416012</v>
      </c>
      <c r="AE354" s="640">
        <v>1.7361111111111112E-2</v>
      </c>
      <c r="AF354" s="640">
        <v>2.0833333333333332E-2</v>
      </c>
      <c r="AG354" s="640"/>
      <c r="AH354" s="640"/>
      <c r="AI354" s="212"/>
      <c r="AJ354" s="635"/>
      <c r="AK354" s="635" t="s">
        <v>683</v>
      </c>
      <c r="AL354" s="718" t="s">
        <v>18</v>
      </c>
      <c r="AM354" s="635" t="s">
        <v>460</v>
      </c>
      <c r="AN354" s="635"/>
      <c r="AO354" s="212"/>
      <c r="AP354" s="212"/>
      <c r="AQ354" s="212"/>
      <c r="AR354" s="212"/>
      <c r="AS354" s="212"/>
      <c r="AT354" s="223">
        <f t="shared" si="16"/>
        <v>3.4722222222222203E-3</v>
      </c>
      <c r="AU354" s="223" t="str">
        <f t="shared" si="17"/>
        <v/>
      </c>
    </row>
    <row r="355" spans="1:47" ht="14.25">
      <c r="B355" s="29">
        <v>2026</v>
      </c>
      <c r="C355" s="29">
        <v>4</v>
      </c>
      <c r="D355" s="29">
        <v>15</v>
      </c>
      <c r="E355" s="227" t="s">
        <v>470</v>
      </c>
      <c r="F355" s="29"/>
      <c r="G355" s="31"/>
      <c r="H355" s="32" t="s">
        <v>441</v>
      </c>
      <c r="I355" s="327"/>
      <c r="J355" s="635"/>
      <c r="K355" s="212"/>
      <c r="L355" s="639"/>
      <c r="M355" s="170"/>
      <c r="N355" s="651"/>
      <c r="O355" s="212"/>
      <c r="P355" s="212"/>
      <c r="Q355" s="327"/>
      <c r="R355" s="636"/>
      <c r="S355" s="636"/>
      <c r="T355" s="667"/>
      <c r="U355" s="636"/>
      <c r="V355" s="636"/>
      <c r="W355" s="636"/>
      <c r="X355" s="212"/>
      <c r="Y355" s="636"/>
      <c r="Z355" s="212"/>
      <c r="AA355" s="637"/>
      <c r="AB355" s="637"/>
      <c r="AC355" s="638"/>
      <c r="AD355" s="639"/>
      <c r="AE355" s="640"/>
      <c r="AF355" s="640"/>
      <c r="AG355" s="640">
        <v>2.0833333333333332E-2</v>
      </c>
      <c r="AH355" s="640">
        <v>0.28125</v>
      </c>
      <c r="AI355" s="212" t="s">
        <v>1569</v>
      </c>
      <c r="AJ355" s="635"/>
      <c r="AK355" s="635"/>
      <c r="AL355" s="641"/>
      <c r="AM355" s="635"/>
      <c r="AN355" s="635"/>
      <c r="AO355" s="212" t="s">
        <v>1741</v>
      </c>
      <c r="AP355" s="212"/>
      <c r="AQ355" s="212"/>
      <c r="AR355" s="212"/>
      <c r="AS355" s="212"/>
      <c r="AT355" s="223" t="str">
        <f t="shared" si="16"/>
        <v/>
      </c>
      <c r="AU355" s="223">
        <f t="shared" si="17"/>
        <v>0.26041666666666669</v>
      </c>
    </row>
    <row r="356" spans="1:47" ht="14.25">
      <c r="B356" s="29">
        <v>2026</v>
      </c>
      <c r="C356" s="29">
        <v>4</v>
      </c>
      <c r="D356" s="29">
        <v>16</v>
      </c>
      <c r="E356" s="227" t="s">
        <v>468</v>
      </c>
      <c r="F356" s="29"/>
      <c r="G356" s="31"/>
      <c r="H356" s="32" t="s">
        <v>441</v>
      </c>
      <c r="I356" s="327"/>
      <c r="J356" s="635"/>
      <c r="K356" s="212"/>
      <c r="L356" s="639"/>
      <c r="M356" s="170"/>
      <c r="N356" s="651"/>
      <c r="O356" s="212"/>
      <c r="P356" s="212"/>
      <c r="Q356" s="327"/>
      <c r="R356" s="636"/>
      <c r="S356" s="636"/>
      <c r="T356" s="667"/>
      <c r="U356" s="636"/>
      <c r="V356" s="636"/>
      <c r="W356" s="636"/>
      <c r="X356" s="212"/>
      <c r="Y356" s="636"/>
      <c r="Z356" s="212"/>
      <c r="AA356" s="637"/>
      <c r="AB356" s="637"/>
      <c r="AC356" s="638"/>
      <c r="AD356" s="639"/>
      <c r="AE356" s="640"/>
      <c r="AF356" s="640"/>
      <c r="AG356" s="640">
        <v>0.28125</v>
      </c>
      <c r="AH356" s="640">
        <v>0.58333333333333337</v>
      </c>
      <c r="AI356" s="212"/>
      <c r="AJ356" s="635"/>
      <c r="AK356" s="635"/>
      <c r="AL356" s="641"/>
      <c r="AM356" s="635"/>
      <c r="AN356" s="635"/>
      <c r="AO356" s="212" t="s">
        <v>1733</v>
      </c>
      <c r="AP356" s="212"/>
      <c r="AQ356" s="212"/>
      <c r="AR356" s="212"/>
      <c r="AS356" s="212"/>
      <c r="AT356" s="223" t="str">
        <f t="shared" si="16"/>
        <v/>
      </c>
      <c r="AU356" s="223">
        <f t="shared" si="17"/>
        <v>0.30208333333333337</v>
      </c>
    </row>
    <row r="357" spans="1:47" ht="14.25">
      <c r="B357" s="29">
        <v>2026</v>
      </c>
      <c r="C357" s="29">
        <v>4</v>
      </c>
      <c r="D357" s="29">
        <v>16</v>
      </c>
      <c r="E357" s="227" t="s">
        <v>469</v>
      </c>
      <c r="F357" s="29"/>
      <c r="G357" s="31"/>
      <c r="H357" s="32" t="s">
        <v>441</v>
      </c>
      <c r="I357" s="327"/>
      <c r="J357" s="635"/>
      <c r="K357" s="212"/>
      <c r="L357" s="639"/>
      <c r="M357" s="170"/>
      <c r="N357" s="651"/>
      <c r="O357" s="212"/>
      <c r="P357" s="212"/>
      <c r="Q357" s="327"/>
      <c r="R357" s="636"/>
      <c r="S357" s="636"/>
      <c r="T357" s="667"/>
      <c r="U357" s="636"/>
      <c r="V357" s="636"/>
      <c r="W357" s="636"/>
      <c r="X357" s="212"/>
      <c r="Y357" s="636"/>
      <c r="Z357" s="212"/>
      <c r="AA357" s="637"/>
      <c r="AB357" s="637"/>
      <c r="AC357" s="638"/>
      <c r="AD357" s="639"/>
      <c r="AE357" s="640"/>
      <c r="AF357" s="640"/>
      <c r="AG357" s="640">
        <v>0.58333333333333337</v>
      </c>
      <c r="AH357" s="640">
        <v>0.91666666666666663</v>
      </c>
      <c r="AI357" s="212"/>
      <c r="AJ357" s="635"/>
      <c r="AK357" s="635"/>
      <c r="AL357" s="641"/>
      <c r="AM357" s="635"/>
      <c r="AN357" s="635"/>
      <c r="AO357" s="212" t="s">
        <v>1734</v>
      </c>
      <c r="AP357" s="212"/>
      <c r="AQ357" s="212"/>
      <c r="AR357" s="212"/>
      <c r="AS357" s="212"/>
      <c r="AT357" s="223"/>
      <c r="AU357" s="223">
        <f t="shared" si="17"/>
        <v>0.33333333333333326</v>
      </c>
    </row>
    <row r="358" spans="1:47" ht="14.25">
      <c r="B358" s="29">
        <v>2026</v>
      </c>
      <c r="C358" s="29">
        <v>4</v>
      </c>
      <c r="D358" s="29">
        <v>16</v>
      </c>
      <c r="E358" s="227" t="s">
        <v>470</v>
      </c>
      <c r="F358" s="29"/>
      <c r="G358" s="31"/>
      <c r="H358" s="43" t="s">
        <v>441</v>
      </c>
      <c r="I358" s="327"/>
      <c r="J358" s="635"/>
      <c r="K358" s="212"/>
      <c r="L358" s="639"/>
      <c r="M358" s="170"/>
      <c r="N358" s="651"/>
      <c r="O358" s="212"/>
      <c r="P358" s="212"/>
      <c r="Q358" s="327"/>
      <c r="R358" s="636"/>
      <c r="S358" s="636"/>
      <c r="T358" s="667"/>
      <c r="U358" s="636"/>
      <c r="V358" s="636"/>
      <c r="W358" s="636"/>
      <c r="X358" s="212"/>
      <c r="Y358" s="636"/>
      <c r="Z358" s="212"/>
      <c r="AA358" s="637"/>
      <c r="AB358" s="637"/>
      <c r="AC358" s="638"/>
      <c r="AD358" s="639"/>
      <c r="AE358" s="640"/>
      <c r="AF358" s="640"/>
      <c r="AG358" s="640">
        <v>0.91666666666666663</v>
      </c>
      <c r="AH358" s="640">
        <v>0.28125</v>
      </c>
      <c r="AI358" s="212"/>
      <c r="AJ358" s="635"/>
      <c r="AK358" s="635"/>
      <c r="AL358" s="641"/>
      <c r="AM358" s="635"/>
      <c r="AN358" s="635"/>
      <c r="AO358" s="212" t="s">
        <v>1732</v>
      </c>
      <c r="AP358" s="212"/>
      <c r="AQ358" s="212"/>
      <c r="AR358" s="212"/>
      <c r="AS358" s="212"/>
      <c r="AT358" s="223"/>
      <c r="AU358" s="223">
        <f t="shared" si="17"/>
        <v>0.36458333333333337</v>
      </c>
    </row>
    <row r="359" spans="1:47" ht="14.25">
      <c r="B359" s="29">
        <v>2026</v>
      </c>
      <c r="C359" s="29">
        <v>4</v>
      </c>
      <c r="D359" s="29">
        <v>17</v>
      </c>
      <c r="E359" s="227" t="s">
        <v>468</v>
      </c>
      <c r="F359" s="29"/>
      <c r="G359" s="31"/>
      <c r="H359" s="32" t="s">
        <v>441</v>
      </c>
      <c r="I359" s="327"/>
      <c r="J359" s="635"/>
      <c r="K359" s="212"/>
      <c r="L359" s="639"/>
      <c r="M359" s="170"/>
      <c r="N359" s="651"/>
      <c r="O359" s="212"/>
      <c r="P359" s="212"/>
      <c r="Q359" s="327"/>
      <c r="R359" s="636"/>
      <c r="S359" s="636"/>
      <c r="T359" s="667"/>
      <c r="U359" s="636"/>
      <c r="V359" s="636"/>
      <c r="W359" s="636"/>
      <c r="X359" s="212"/>
      <c r="Y359" s="636"/>
      <c r="Z359" s="212"/>
      <c r="AA359" s="637"/>
      <c r="AB359" s="637"/>
      <c r="AC359" s="638"/>
      <c r="AD359" s="639"/>
      <c r="AE359" s="640"/>
      <c r="AF359" s="640"/>
      <c r="AG359" s="640">
        <v>0.28125</v>
      </c>
      <c r="AH359" s="640">
        <v>0.58333333333333337</v>
      </c>
      <c r="AI359" s="212"/>
      <c r="AJ359" s="635"/>
      <c r="AK359" s="635"/>
      <c r="AL359" s="641"/>
      <c r="AM359" s="635"/>
      <c r="AN359" s="635"/>
      <c r="AO359" s="212" t="s">
        <v>1733</v>
      </c>
      <c r="AP359" s="212"/>
      <c r="AQ359" s="212"/>
      <c r="AR359" s="212"/>
      <c r="AS359" s="212"/>
      <c r="AT359" s="223"/>
      <c r="AU359" s="223">
        <f t="shared" si="17"/>
        <v>0.30208333333333337</v>
      </c>
    </row>
    <row r="360" spans="1:47" ht="14.25">
      <c r="B360" s="29">
        <v>2026</v>
      </c>
      <c r="C360" s="29">
        <v>4</v>
      </c>
      <c r="D360" s="29">
        <v>17</v>
      </c>
      <c r="E360" s="227" t="s">
        <v>469</v>
      </c>
      <c r="F360" s="29"/>
      <c r="G360" s="31"/>
      <c r="H360" s="32" t="s">
        <v>441</v>
      </c>
      <c r="I360" s="327"/>
      <c r="J360" s="635"/>
      <c r="K360" s="212"/>
      <c r="L360" s="639"/>
      <c r="M360" s="170"/>
      <c r="N360" s="651"/>
      <c r="O360" s="212"/>
      <c r="P360" s="212"/>
      <c r="Q360" s="327"/>
      <c r="R360" s="636"/>
      <c r="S360" s="636"/>
      <c r="T360" s="667"/>
      <c r="U360" s="636"/>
      <c r="V360" s="636"/>
      <c r="W360" s="636"/>
      <c r="X360" s="212"/>
      <c r="Y360" s="636"/>
      <c r="Z360" s="212"/>
      <c r="AA360" s="637"/>
      <c r="AB360" s="637"/>
      <c r="AC360" s="638"/>
      <c r="AD360" s="639"/>
      <c r="AE360" s="640"/>
      <c r="AF360" s="640"/>
      <c r="AG360" s="640">
        <v>0.58333333333333337</v>
      </c>
      <c r="AH360" s="640">
        <v>0.91666666666666663</v>
      </c>
      <c r="AI360" s="212"/>
      <c r="AJ360" s="635"/>
      <c r="AK360" s="635"/>
      <c r="AL360" s="641"/>
      <c r="AM360" s="635"/>
      <c r="AN360" s="635"/>
      <c r="AO360" s="212" t="s">
        <v>1734</v>
      </c>
      <c r="AP360" s="212"/>
      <c r="AQ360" s="212"/>
      <c r="AR360" s="212"/>
      <c r="AS360" s="212"/>
      <c r="AT360" s="223"/>
      <c r="AU360" s="223">
        <f t="shared" si="17"/>
        <v>0.33333333333333326</v>
      </c>
    </row>
    <row r="361" spans="1:47" ht="14.25">
      <c r="B361" s="29">
        <v>2026</v>
      </c>
      <c r="C361" s="29">
        <v>4</v>
      </c>
      <c r="D361" s="29">
        <v>17</v>
      </c>
      <c r="E361" s="227" t="s">
        <v>470</v>
      </c>
      <c r="F361" s="29"/>
      <c r="G361" s="31"/>
      <c r="H361" s="32" t="s">
        <v>441</v>
      </c>
      <c r="I361" s="327"/>
      <c r="J361" s="635"/>
      <c r="K361" s="212"/>
      <c r="L361" s="639"/>
      <c r="M361" s="170"/>
      <c r="N361" s="651"/>
      <c r="O361" s="212"/>
      <c r="P361" s="212"/>
      <c r="Q361" s="327"/>
      <c r="R361" s="636"/>
      <c r="S361" s="636"/>
      <c r="T361" s="667"/>
      <c r="U361" s="636"/>
      <c r="V361" s="636"/>
      <c r="W361" s="636"/>
      <c r="X361" s="212"/>
      <c r="Y361" s="636"/>
      <c r="Z361" s="212"/>
      <c r="AA361" s="637"/>
      <c r="AB361" s="637"/>
      <c r="AC361" s="638"/>
      <c r="AD361" s="639"/>
      <c r="AE361" s="640"/>
      <c r="AF361" s="640"/>
      <c r="AG361" s="640">
        <v>0.91666666666666663</v>
      </c>
      <c r="AH361" s="640">
        <v>0.99305555555555558</v>
      </c>
      <c r="AI361" s="212" t="s">
        <v>1534</v>
      </c>
      <c r="AJ361" s="635"/>
      <c r="AK361" s="635"/>
      <c r="AL361" s="641"/>
      <c r="AM361" s="635"/>
      <c r="AN361" s="635"/>
      <c r="AO361" s="212" t="s">
        <v>1742</v>
      </c>
      <c r="AP361" s="212"/>
      <c r="AQ361" s="212"/>
      <c r="AR361" s="212"/>
      <c r="AS361" s="212"/>
      <c r="AT361" s="223"/>
      <c r="AU361" s="223">
        <f t="shared" si="17"/>
        <v>7.6388888888888951E-2</v>
      </c>
    </row>
    <row r="362" spans="1:47" ht="14.25">
      <c r="B362" s="29">
        <v>2026</v>
      </c>
      <c r="C362" s="29">
        <v>4</v>
      </c>
      <c r="D362" s="29">
        <v>17</v>
      </c>
      <c r="E362" s="227" t="s">
        <v>470</v>
      </c>
      <c r="F362" s="29">
        <v>1</v>
      </c>
      <c r="G362" s="31" t="s">
        <v>459</v>
      </c>
      <c r="H362" s="43" t="s">
        <v>441</v>
      </c>
      <c r="I362" s="327" t="s">
        <v>828</v>
      </c>
      <c r="J362" s="635" t="s">
        <v>442</v>
      </c>
      <c r="K362" s="212">
        <v>3888635</v>
      </c>
      <c r="L362" s="639">
        <v>1</v>
      </c>
      <c r="M362" s="170">
        <v>4</v>
      </c>
      <c r="N362" s="651" t="s">
        <v>530</v>
      </c>
      <c r="O362" s="212" t="s">
        <v>829</v>
      </c>
      <c r="P362" s="212">
        <v>50</v>
      </c>
      <c r="Q362" s="327" t="s">
        <v>209</v>
      </c>
      <c r="R362" s="636">
        <v>1120</v>
      </c>
      <c r="S362" s="717">
        <v>1120</v>
      </c>
      <c r="T362" s="667">
        <v>12000</v>
      </c>
      <c r="U362" s="636">
        <v>12000</v>
      </c>
      <c r="V362" s="636">
        <v>1120</v>
      </c>
      <c r="W362" s="717">
        <v>1120</v>
      </c>
      <c r="X362" s="212">
        <v>1</v>
      </c>
      <c r="Y362" s="636">
        <v>4000</v>
      </c>
      <c r="Z362" s="212">
        <v>3</v>
      </c>
      <c r="AA362" s="637">
        <v>3970</v>
      </c>
      <c r="AB362" s="637">
        <v>3950</v>
      </c>
      <c r="AC362" s="638" t="s">
        <v>1745</v>
      </c>
      <c r="AD362" s="638" t="s">
        <v>1746</v>
      </c>
      <c r="AE362" s="640">
        <v>0.99305555555555558</v>
      </c>
      <c r="AF362" s="640">
        <v>1.3888888888888888E-2</v>
      </c>
      <c r="AG362" s="640">
        <v>1.3888888888888888E-2</v>
      </c>
      <c r="AH362" s="640">
        <v>3.4722222222222224E-2</v>
      </c>
      <c r="AI362" s="212" t="s">
        <v>1568</v>
      </c>
      <c r="AJ362" s="635"/>
      <c r="AK362" s="635" t="s">
        <v>683</v>
      </c>
      <c r="AL362" s="718" t="s">
        <v>18</v>
      </c>
      <c r="AM362" s="635" t="s">
        <v>1743</v>
      </c>
      <c r="AN362" s="635"/>
      <c r="AO362" s="212"/>
      <c r="AP362" s="212" t="s">
        <v>383</v>
      </c>
      <c r="AQ362" s="212" t="s">
        <v>1751</v>
      </c>
      <c r="AR362" s="212"/>
      <c r="AS362" s="212"/>
      <c r="AT362" s="223">
        <f t="shared" ref="AT362:AT426" si="18">IF(IF(AE362&gt;AF362,1-AE362+AF362,AF362-AE362)=0,"",IF(AE362&gt;AF362,1-AE362+AF362,AF362-AE362))</f>
        <v>2.0833333333333308E-2</v>
      </c>
      <c r="AU362" s="223">
        <f t="shared" ref="AU362:AU426" si="19">IF(IF(AG362&gt;AH362,1-AG362+AH362,AH362-AG362)=0,"",IF(AG362&gt;AH362,1-AG362+AH362,AH362-AG362))</f>
        <v>2.0833333333333336E-2</v>
      </c>
    </row>
    <row r="363" spans="1:47" ht="14.25">
      <c r="B363" s="29">
        <v>2026</v>
      </c>
      <c r="C363" s="29">
        <v>4</v>
      </c>
      <c r="D363" s="29">
        <v>17</v>
      </c>
      <c r="E363" s="227" t="s">
        <v>470</v>
      </c>
      <c r="F363" s="29"/>
      <c r="G363" s="31" t="s">
        <v>459</v>
      </c>
      <c r="H363" s="32" t="s">
        <v>441</v>
      </c>
      <c r="I363" s="327" t="s">
        <v>828</v>
      </c>
      <c r="J363" s="635" t="s">
        <v>442</v>
      </c>
      <c r="K363" s="212">
        <v>3888635</v>
      </c>
      <c r="L363" s="639">
        <v>2</v>
      </c>
      <c r="M363" s="170">
        <v>4</v>
      </c>
      <c r="N363" s="651" t="s">
        <v>530</v>
      </c>
      <c r="O363" s="212" t="s">
        <v>829</v>
      </c>
      <c r="P363" s="212">
        <v>50</v>
      </c>
      <c r="Q363" s="327" t="s">
        <v>209</v>
      </c>
      <c r="R363" s="636">
        <v>1120</v>
      </c>
      <c r="S363" s="717">
        <v>1120</v>
      </c>
      <c r="T363" s="667">
        <v>12000</v>
      </c>
      <c r="U363" s="636">
        <v>12000</v>
      </c>
      <c r="V363" s="636">
        <v>1120</v>
      </c>
      <c r="W363" s="717">
        <v>1120</v>
      </c>
      <c r="X363" s="212">
        <v>1</v>
      </c>
      <c r="Y363" s="636">
        <v>4000</v>
      </c>
      <c r="Z363" s="212">
        <v>3</v>
      </c>
      <c r="AA363" s="637">
        <v>4020</v>
      </c>
      <c r="AB363" s="637">
        <v>4000</v>
      </c>
      <c r="AC363" s="638"/>
      <c r="AD363" s="638" t="s">
        <v>1747</v>
      </c>
      <c r="AE363" s="640">
        <v>3.4722222222222224E-2</v>
      </c>
      <c r="AF363" s="640">
        <v>5.5555555555555552E-2</v>
      </c>
      <c r="AG363" s="640">
        <v>5.5555555555555552E-2</v>
      </c>
      <c r="AH363" s="640">
        <v>0.11805555555555555</v>
      </c>
      <c r="AI363" s="212" t="s">
        <v>1568</v>
      </c>
      <c r="AJ363" s="635"/>
      <c r="AK363" s="635" t="s">
        <v>683</v>
      </c>
      <c r="AL363" s="719" t="s">
        <v>7</v>
      </c>
      <c r="AM363" s="635" t="s">
        <v>1743</v>
      </c>
      <c r="AN363" s="635"/>
      <c r="AO363" s="212"/>
      <c r="AP363" s="212" t="s">
        <v>383</v>
      </c>
      <c r="AQ363" s="212" t="s">
        <v>1751</v>
      </c>
      <c r="AR363" s="212"/>
      <c r="AS363" s="212"/>
      <c r="AT363" s="223">
        <f t="shared" si="18"/>
        <v>2.0833333333333329E-2</v>
      </c>
      <c r="AU363" s="223">
        <f t="shared" si="19"/>
        <v>6.25E-2</v>
      </c>
    </row>
    <row r="364" spans="1:47" ht="14.25">
      <c r="B364" s="29">
        <v>2026</v>
      </c>
      <c r="C364" s="29">
        <v>4</v>
      </c>
      <c r="D364" s="29">
        <v>17</v>
      </c>
      <c r="E364" s="227" t="s">
        <v>470</v>
      </c>
      <c r="F364" s="29"/>
      <c r="G364" s="31" t="s">
        <v>459</v>
      </c>
      <c r="H364" s="32" t="s">
        <v>441</v>
      </c>
      <c r="I364" s="327" t="s">
        <v>828</v>
      </c>
      <c r="J364" s="635" t="s">
        <v>442</v>
      </c>
      <c r="K364" s="212">
        <v>3888635</v>
      </c>
      <c r="L364" s="639">
        <v>3</v>
      </c>
      <c r="M364" s="170">
        <v>4</v>
      </c>
      <c r="N364" s="651" t="s">
        <v>530</v>
      </c>
      <c r="O364" s="212" t="s">
        <v>829</v>
      </c>
      <c r="P364" s="212">
        <v>50</v>
      </c>
      <c r="Q364" s="327" t="s">
        <v>209</v>
      </c>
      <c r="R364" s="636">
        <v>1120</v>
      </c>
      <c r="S364" s="717">
        <v>1120</v>
      </c>
      <c r="T364" s="667">
        <v>12000</v>
      </c>
      <c r="U364" s="636">
        <v>12000</v>
      </c>
      <c r="V364" s="636">
        <v>1120</v>
      </c>
      <c r="W364" s="717">
        <v>1120</v>
      </c>
      <c r="X364" s="212">
        <v>1</v>
      </c>
      <c r="Y364" s="636">
        <v>4000</v>
      </c>
      <c r="Z364" s="212">
        <v>3</v>
      </c>
      <c r="AA364" s="637">
        <v>4020</v>
      </c>
      <c r="AB364" s="637">
        <v>4000</v>
      </c>
      <c r="AC364" s="638"/>
      <c r="AD364" s="638" t="s">
        <v>1748</v>
      </c>
      <c r="AE364" s="640">
        <v>0.11805555555555555</v>
      </c>
      <c r="AF364" s="640">
        <v>0.1388888888888889</v>
      </c>
      <c r="AG364" s="640"/>
      <c r="AH364" s="640"/>
      <c r="AI364" s="212"/>
      <c r="AJ364" s="635"/>
      <c r="AK364" s="635" t="s">
        <v>683</v>
      </c>
      <c r="AL364" s="719" t="s">
        <v>7</v>
      </c>
      <c r="AM364" s="635" t="s">
        <v>1743</v>
      </c>
      <c r="AN364" s="635"/>
      <c r="AO364" s="212"/>
      <c r="AP364" s="212" t="s">
        <v>383</v>
      </c>
      <c r="AQ364" s="212" t="s">
        <v>1751</v>
      </c>
      <c r="AR364" s="212"/>
      <c r="AS364" s="212"/>
      <c r="AT364" s="223">
        <f t="shared" si="18"/>
        <v>2.0833333333333343E-2</v>
      </c>
      <c r="AU364" s="223" t="str">
        <f t="shared" si="19"/>
        <v/>
      </c>
    </row>
    <row r="365" spans="1:47" ht="14.25">
      <c r="B365" s="29">
        <v>2026</v>
      </c>
      <c r="C365" s="29">
        <v>4</v>
      </c>
      <c r="D365" s="29">
        <v>17</v>
      </c>
      <c r="E365" s="227" t="s">
        <v>470</v>
      </c>
      <c r="F365" s="29"/>
      <c r="G365" s="31"/>
      <c r="H365" s="32" t="s">
        <v>441</v>
      </c>
      <c r="I365" s="327"/>
      <c r="J365" s="635"/>
      <c r="K365" s="212"/>
      <c r="L365" s="639"/>
      <c r="M365" s="170"/>
      <c r="N365" s="651"/>
      <c r="O365" s="212"/>
      <c r="P365" s="212"/>
      <c r="Q365" s="327"/>
      <c r="R365" s="636"/>
      <c r="S365" s="636"/>
      <c r="T365" s="667"/>
      <c r="U365" s="636"/>
      <c r="V365" s="636"/>
      <c r="W365" s="636"/>
      <c r="X365" s="212"/>
      <c r="Y365" s="636"/>
      <c r="Z365" s="212"/>
      <c r="AA365" s="637"/>
      <c r="AB365" s="637"/>
      <c r="AC365" s="638"/>
      <c r="AD365" s="639"/>
      <c r="AE365" s="640"/>
      <c r="AF365" s="640"/>
      <c r="AG365" s="640">
        <v>0.1388888888888889</v>
      </c>
      <c r="AH365" s="640">
        <v>0.28125</v>
      </c>
      <c r="AI365" s="212" t="s">
        <v>1569</v>
      </c>
      <c r="AJ365" s="635"/>
      <c r="AK365" s="635"/>
      <c r="AL365" s="641"/>
      <c r="AM365" s="635"/>
      <c r="AN365" s="635"/>
      <c r="AO365" s="212" t="s">
        <v>1752</v>
      </c>
      <c r="AP365" s="212"/>
      <c r="AQ365" s="212"/>
      <c r="AR365" s="212"/>
      <c r="AS365" s="212"/>
      <c r="AT365" s="223" t="str">
        <f t="shared" si="18"/>
        <v/>
      </c>
      <c r="AU365" s="223">
        <f t="shared" si="19"/>
        <v>0.1423611111111111</v>
      </c>
    </row>
    <row r="366" spans="1:47" ht="14.25">
      <c r="B366" s="29">
        <v>2026</v>
      </c>
      <c r="C366" s="29">
        <v>4</v>
      </c>
      <c r="D366" s="29">
        <v>20</v>
      </c>
      <c r="E366" s="227" t="s">
        <v>469</v>
      </c>
      <c r="F366" s="29"/>
      <c r="G366" s="31"/>
      <c r="H366" s="43" t="s">
        <v>441</v>
      </c>
      <c r="I366" s="327"/>
      <c r="J366" s="635"/>
      <c r="K366" s="212"/>
      <c r="L366" s="639"/>
      <c r="M366" s="170"/>
      <c r="N366" s="651"/>
      <c r="O366" s="212"/>
      <c r="P366" s="212"/>
      <c r="Q366" s="327"/>
      <c r="R366" s="636"/>
      <c r="S366" s="636"/>
      <c r="T366" s="667"/>
      <c r="U366" s="636"/>
      <c r="V366" s="636"/>
      <c r="W366" s="636"/>
      <c r="X366" s="212"/>
      <c r="Y366" s="636"/>
      <c r="Z366" s="212"/>
      <c r="AA366" s="637"/>
      <c r="AB366" s="637"/>
      <c r="AC366" s="638"/>
      <c r="AD366" s="639"/>
      <c r="AE366" s="640"/>
      <c r="AF366" s="640"/>
      <c r="AG366" s="640">
        <v>0.28125</v>
      </c>
      <c r="AH366" s="640">
        <v>0.58333333333333337</v>
      </c>
      <c r="AI366" s="212" t="s">
        <v>1569</v>
      </c>
      <c r="AJ366" s="635"/>
      <c r="AK366" s="635"/>
      <c r="AL366" s="641"/>
      <c r="AM366" s="635"/>
      <c r="AN366" s="635"/>
      <c r="AO366" s="212" t="s">
        <v>1733</v>
      </c>
      <c r="AP366" s="212"/>
      <c r="AQ366" s="212"/>
      <c r="AR366" s="212"/>
      <c r="AS366" s="212"/>
      <c r="AT366" s="223" t="str">
        <f t="shared" si="18"/>
        <v/>
      </c>
      <c r="AU366" s="223">
        <f t="shared" si="19"/>
        <v>0.30208333333333337</v>
      </c>
    </row>
    <row r="367" spans="1:47" ht="14.25">
      <c r="B367" s="29">
        <v>2026</v>
      </c>
      <c r="C367" s="29">
        <v>4</v>
      </c>
      <c r="D367" s="29">
        <v>20</v>
      </c>
      <c r="E367" s="227" t="s">
        <v>470</v>
      </c>
      <c r="F367" s="29"/>
      <c r="G367" s="31"/>
      <c r="H367" s="32" t="s">
        <v>441</v>
      </c>
      <c r="I367" s="327"/>
      <c r="J367" s="635"/>
      <c r="K367" s="212"/>
      <c r="L367" s="639"/>
      <c r="M367" s="170"/>
      <c r="N367" s="651"/>
      <c r="O367" s="212"/>
      <c r="P367" s="212"/>
      <c r="Q367" s="327"/>
      <c r="R367" s="636"/>
      <c r="S367" s="636"/>
      <c r="T367" s="667"/>
      <c r="U367" s="636"/>
      <c r="V367" s="636"/>
      <c r="W367" s="636"/>
      <c r="X367" s="212"/>
      <c r="Y367" s="636"/>
      <c r="Z367" s="212"/>
      <c r="AA367" s="637"/>
      <c r="AB367" s="637"/>
      <c r="AC367" s="638"/>
      <c r="AD367" s="639"/>
      <c r="AE367" s="640"/>
      <c r="AF367" s="640"/>
      <c r="AG367" s="640">
        <v>0.58333333333333337</v>
      </c>
      <c r="AH367" s="640">
        <v>0.65972222222222221</v>
      </c>
      <c r="AI367" s="212" t="s">
        <v>533</v>
      </c>
      <c r="AJ367" s="635"/>
      <c r="AK367" s="635"/>
      <c r="AL367" s="641"/>
      <c r="AM367" s="635"/>
      <c r="AN367" s="635"/>
      <c r="AO367" s="212"/>
      <c r="AP367" s="212"/>
      <c r="AQ367" s="212"/>
      <c r="AR367" s="212"/>
      <c r="AS367" s="212"/>
      <c r="AT367" s="223" t="str">
        <f t="shared" si="18"/>
        <v/>
      </c>
      <c r="AU367" s="223">
        <f t="shared" si="19"/>
        <v>7.638888888888884E-2</v>
      </c>
    </row>
    <row r="368" spans="1:47" ht="14.25">
      <c r="B368" s="29">
        <v>2026</v>
      </c>
      <c r="C368" s="29">
        <v>4</v>
      </c>
      <c r="D368" s="29">
        <v>20</v>
      </c>
      <c r="E368" s="227" t="s">
        <v>470</v>
      </c>
      <c r="F368" s="29">
        <v>1</v>
      </c>
      <c r="G368" s="31" t="s">
        <v>459</v>
      </c>
      <c r="H368" s="32" t="s">
        <v>441</v>
      </c>
      <c r="I368" s="327" t="s">
        <v>828</v>
      </c>
      <c r="J368" s="635" t="s">
        <v>442</v>
      </c>
      <c r="K368" s="212">
        <v>3888635</v>
      </c>
      <c r="L368" s="639">
        <v>1</v>
      </c>
      <c r="M368" s="170"/>
      <c r="N368" s="651" t="s">
        <v>530</v>
      </c>
      <c r="O368" s="212" t="s">
        <v>829</v>
      </c>
      <c r="P368" s="212">
        <v>50</v>
      </c>
      <c r="Q368" s="327" t="s">
        <v>209</v>
      </c>
      <c r="R368" s="636">
        <v>1120</v>
      </c>
      <c r="S368" s="717">
        <v>1120</v>
      </c>
      <c r="T368" s="667">
        <v>12000</v>
      </c>
      <c r="U368" s="636">
        <v>12000</v>
      </c>
      <c r="V368" s="636">
        <v>1120</v>
      </c>
      <c r="W368" s="717">
        <v>1120</v>
      </c>
      <c r="X368" s="212">
        <v>1</v>
      </c>
      <c r="Y368" s="636">
        <v>4000</v>
      </c>
      <c r="Z368" s="212">
        <v>3</v>
      </c>
      <c r="AA368" s="637">
        <v>4020</v>
      </c>
      <c r="AB368" s="637">
        <v>4000</v>
      </c>
      <c r="AC368" s="638" t="s">
        <v>1754</v>
      </c>
      <c r="AD368" s="638" t="s">
        <v>1756</v>
      </c>
      <c r="AE368" s="640">
        <v>0.65972222222222221</v>
      </c>
      <c r="AF368" s="640">
        <v>0.68055555555555558</v>
      </c>
      <c r="AG368" s="640">
        <v>0.68055555555555558</v>
      </c>
      <c r="AH368" s="640">
        <v>0.70138888888888884</v>
      </c>
      <c r="AI368" s="212" t="s">
        <v>1568</v>
      </c>
      <c r="AJ368" s="635"/>
      <c r="AK368" s="635" t="s">
        <v>683</v>
      </c>
      <c r="AL368" s="721" t="s">
        <v>36</v>
      </c>
      <c r="AM368" s="635" t="s">
        <v>1743</v>
      </c>
      <c r="AN368" s="635"/>
      <c r="AO368" s="212" t="s">
        <v>1760</v>
      </c>
      <c r="AP368" s="212" t="s">
        <v>383</v>
      </c>
      <c r="AQ368" s="212" t="s">
        <v>1750</v>
      </c>
      <c r="AR368" s="212"/>
      <c r="AS368" s="212"/>
      <c r="AT368" s="223">
        <f t="shared" si="18"/>
        <v>2.083333333333337E-2</v>
      </c>
      <c r="AU368" s="223">
        <f t="shared" si="19"/>
        <v>2.0833333333333259E-2</v>
      </c>
    </row>
    <row r="369" spans="2:47" ht="14.25">
      <c r="B369" s="29">
        <v>2026</v>
      </c>
      <c r="C369" s="29">
        <v>4</v>
      </c>
      <c r="D369" s="29">
        <v>20</v>
      </c>
      <c r="E369" s="227" t="s">
        <v>470</v>
      </c>
      <c r="F369" s="29"/>
      <c r="G369" s="31" t="s">
        <v>459</v>
      </c>
      <c r="H369" s="32" t="s">
        <v>441</v>
      </c>
      <c r="I369" s="327" t="s">
        <v>828</v>
      </c>
      <c r="J369" s="635" t="s">
        <v>442</v>
      </c>
      <c r="K369" s="212">
        <v>3888636</v>
      </c>
      <c r="L369" s="639">
        <v>2</v>
      </c>
      <c r="M369" s="170"/>
      <c r="N369" s="651" t="s">
        <v>530</v>
      </c>
      <c r="O369" s="212" t="s">
        <v>829</v>
      </c>
      <c r="P369" s="212">
        <v>50</v>
      </c>
      <c r="Q369" s="327" t="s">
        <v>209</v>
      </c>
      <c r="R369" s="636">
        <v>1120</v>
      </c>
      <c r="S369" s="717">
        <v>1120</v>
      </c>
      <c r="T369" s="667">
        <v>12000</v>
      </c>
      <c r="U369" s="636">
        <v>12000</v>
      </c>
      <c r="V369" s="636">
        <v>1120</v>
      </c>
      <c r="W369" s="717">
        <v>1120</v>
      </c>
      <c r="X369" s="212">
        <v>1</v>
      </c>
      <c r="Y369" s="636">
        <v>4000</v>
      </c>
      <c r="Z369" s="212">
        <v>3</v>
      </c>
      <c r="AA369" s="637">
        <v>4030</v>
      </c>
      <c r="AB369" s="637">
        <v>4000</v>
      </c>
      <c r="AC369" s="638"/>
      <c r="AD369" s="638" t="s">
        <v>1757</v>
      </c>
      <c r="AE369" s="640">
        <v>0.70138888888888884</v>
      </c>
      <c r="AF369" s="640">
        <v>0.73263888888888884</v>
      </c>
      <c r="AG369" s="640">
        <v>0.73263888888888884</v>
      </c>
      <c r="AH369" s="640">
        <v>0.79513888888888884</v>
      </c>
      <c r="AI369" s="212" t="s">
        <v>1568</v>
      </c>
      <c r="AJ369" s="635"/>
      <c r="AK369" s="635" t="s">
        <v>683</v>
      </c>
      <c r="AL369" s="719" t="s">
        <v>7</v>
      </c>
      <c r="AM369" s="635" t="s">
        <v>1743</v>
      </c>
      <c r="AN369" s="635"/>
      <c r="AO369" s="212" t="s">
        <v>1761</v>
      </c>
      <c r="AP369" s="212" t="s">
        <v>383</v>
      </c>
      <c r="AQ369" s="212" t="s">
        <v>1750</v>
      </c>
      <c r="AR369" s="212"/>
      <c r="AS369" s="212"/>
      <c r="AT369" s="223">
        <f t="shared" si="18"/>
        <v>3.125E-2</v>
      </c>
      <c r="AU369" s="223">
        <f t="shared" si="19"/>
        <v>6.25E-2</v>
      </c>
    </row>
    <row r="370" spans="2:47" ht="14.25">
      <c r="B370" s="29">
        <v>2026</v>
      </c>
      <c r="C370" s="29">
        <v>4</v>
      </c>
      <c r="D370" s="29">
        <v>20</v>
      </c>
      <c r="E370" s="227" t="s">
        <v>470</v>
      </c>
      <c r="F370" s="29"/>
      <c r="G370" s="31" t="s">
        <v>459</v>
      </c>
      <c r="H370" s="43" t="s">
        <v>441</v>
      </c>
      <c r="I370" s="327" t="s">
        <v>828</v>
      </c>
      <c r="J370" s="635" t="s">
        <v>442</v>
      </c>
      <c r="K370" s="212">
        <v>3888636</v>
      </c>
      <c r="L370" s="639">
        <v>3</v>
      </c>
      <c r="M370" s="170"/>
      <c r="N370" s="651" t="s">
        <v>530</v>
      </c>
      <c r="O370" s="212" t="s">
        <v>829</v>
      </c>
      <c r="P370" s="212">
        <v>50</v>
      </c>
      <c r="Q370" s="327" t="s">
        <v>209</v>
      </c>
      <c r="R370" s="636">
        <v>1120</v>
      </c>
      <c r="S370" s="717">
        <v>1120</v>
      </c>
      <c r="T370" s="667">
        <v>12000</v>
      </c>
      <c r="U370" s="636">
        <v>12000</v>
      </c>
      <c r="V370" s="636">
        <v>1120</v>
      </c>
      <c r="W370" s="717">
        <v>1120</v>
      </c>
      <c r="X370" s="212">
        <v>1</v>
      </c>
      <c r="Y370" s="636">
        <v>4000</v>
      </c>
      <c r="Z370" s="212">
        <v>3</v>
      </c>
      <c r="AA370" s="637">
        <v>4020</v>
      </c>
      <c r="AB370" s="637">
        <v>4000</v>
      </c>
      <c r="AC370" s="638"/>
      <c r="AD370" s="638" t="s">
        <v>1758</v>
      </c>
      <c r="AE370" s="640">
        <v>0.79513888888888884</v>
      </c>
      <c r="AF370" s="640">
        <v>0.81597222222222221</v>
      </c>
      <c r="AG370" s="640"/>
      <c r="AH370" s="640"/>
      <c r="AI370" s="212"/>
      <c r="AJ370" s="635"/>
      <c r="AK370" s="635" t="s">
        <v>683</v>
      </c>
      <c r="AL370" s="719" t="s">
        <v>7</v>
      </c>
      <c r="AM370" s="635" t="s">
        <v>1743</v>
      </c>
      <c r="AN370" s="635"/>
      <c r="AO370" s="212"/>
      <c r="AP370" s="212" t="s">
        <v>383</v>
      </c>
      <c r="AQ370" s="212" t="s">
        <v>1750</v>
      </c>
      <c r="AR370" s="212"/>
      <c r="AS370" s="212"/>
      <c r="AT370" s="223">
        <f t="shared" si="18"/>
        <v>2.083333333333337E-2</v>
      </c>
      <c r="AU370" s="223" t="str">
        <f t="shared" si="19"/>
        <v/>
      </c>
    </row>
    <row r="371" spans="2:47" ht="14.25">
      <c r="B371" s="29">
        <v>2026</v>
      </c>
      <c r="C371" s="29">
        <v>4</v>
      </c>
      <c r="D371" s="29">
        <v>20</v>
      </c>
      <c r="E371" s="227" t="s">
        <v>470</v>
      </c>
      <c r="F371" s="29"/>
      <c r="G371" s="31"/>
      <c r="H371" s="32" t="s">
        <v>441</v>
      </c>
      <c r="I371" s="327"/>
      <c r="J371" s="635"/>
      <c r="K371" s="212"/>
      <c r="L371" s="639"/>
      <c r="M371" s="170"/>
      <c r="N371" s="651"/>
      <c r="O371" s="212"/>
      <c r="P371" s="212"/>
      <c r="Q371" s="327"/>
      <c r="R371" s="636"/>
      <c r="S371" s="636"/>
      <c r="T371" s="667"/>
      <c r="U371" s="636"/>
      <c r="V371" s="636"/>
      <c r="W371" s="636"/>
      <c r="X371" s="212"/>
      <c r="Y371" s="636"/>
      <c r="Z371" s="212"/>
      <c r="AA371" s="637"/>
      <c r="AB371" s="637"/>
      <c r="AC371" s="638"/>
      <c r="AD371" s="639"/>
      <c r="AE371" s="640"/>
      <c r="AF371" s="640"/>
      <c r="AG371" s="640">
        <v>0.81597222222222221</v>
      </c>
      <c r="AH371" s="640">
        <v>0.83680555555555558</v>
      </c>
      <c r="AI371" s="212" t="s">
        <v>1753</v>
      </c>
      <c r="AJ371" s="635"/>
      <c r="AK371" s="635"/>
      <c r="AL371" s="641"/>
      <c r="AM371" s="635"/>
      <c r="AN371" s="635"/>
      <c r="AO371" s="212"/>
      <c r="AP371" s="212"/>
      <c r="AQ371" s="212"/>
      <c r="AR371" s="212"/>
      <c r="AS371" s="212"/>
      <c r="AT371" s="223" t="str">
        <f t="shared" si="18"/>
        <v/>
      </c>
      <c r="AU371" s="223">
        <f t="shared" si="19"/>
        <v>2.083333333333337E-2</v>
      </c>
    </row>
    <row r="372" spans="2:47" ht="14.25">
      <c r="B372" s="29">
        <v>2026</v>
      </c>
      <c r="C372" s="29">
        <v>4</v>
      </c>
      <c r="D372" s="29">
        <v>20</v>
      </c>
      <c r="E372" s="227" t="s">
        <v>470</v>
      </c>
      <c r="F372" s="29">
        <v>2</v>
      </c>
      <c r="G372" s="31" t="s">
        <v>459</v>
      </c>
      <c r="H372" s="32" t="s">
        <v>441</v>
      </c>
      <c r="I372" s="327" t="s">
        <v>828</v>
      </c>
      <c r="J372" s="635" t="s">
        <v>442</v>
      </c>
      <c r="K372" s="212">
        <v>3888635</v>
      </c>
      <c r="L372" s="639">
        <v>1</v>
      </c>
      <c r="M372" s="170"/>
      <c r="N372" s="651" t="s">
        <v>530</v>
      </c>
      <c r="O372" s="212" t="s">
        <v>829</v>
      </c>
      <c r="P372" s="212">
        <v>50</v>
      </c>
      <c r="Q372" s="327" t="s">
        <v>209</v>
      </c>
      <c r="R372" s="636">
        <v>1120</v>
      </c>
      <c r="S372" s="636">
        <v>1120</v>
      </c>
      <c r="T372" s="667">
        <v>4000</v>
      </c>
      <c r="U372" s="636">
        <v>4000</v>
      </c>
      <c r="V372" s="636">
        <v>1120</v>
      </c>
      <c r="W372" s="636">
        <v>1120</v>
      </c>
      <c r="X372" s="212">
        <v>1</v>
      </c>
      <c r="Y372" s="636">
        <v>4000</v>
      </c>
      <c r="Z372" s="212">
        <v>1</v>
      </c>
      <c r="AA372" s="637">
        <v>3990</v>
      </c>
      <c r="AB372" s="637">
        <v>3970</v>
      </c>
      <c r="AC372" s="638" t="s">
        <v>1755</v>
      </c>
      <c r="AD372" s="638" t="s">
        <v>1759</v>
      </c>
      <c r="AE372" s="640">
        <v>0.83680555555555558</v>
      </c>
      <c r="AF372" s="640">
        <v>0.85763888888888884</v>
      </c>
      <c r="AG372" s="640"/>
      <c r="AH372" s="640"/>
      <c r="AI372" s="212"/>
      <c r="AJ372" s="635"/>
      <c r="AK372" s="635" t="s">
        <v>683</v>
      </c>
      <c r="AL372" s="718" t="s">
        <v>18</v>
      </c>
      <c r="AM372" s="635" t="s">
        <v>1743</v>
      </c>
      <c r="AN372" s="635"/>
      <c r="AO372" s="212" t="s">
        <v>1767</v>
      </c>
      <c r="AP372" s="212" t="s">
        <v>383</v>
      </c>
      <c r="AQ372" s="212" t="s">
        <v>1750</v>
      </c>
      <c r="AR372" s="212"/>
      <c r="AS372" s="212"/>
      <c r="AT372" s="223"/>
      <c r="AU372" s="223"/>
    </row>
    <row r="373" spans="2:47" ht="14.25">
      <c r="B373" s="29">
        <v>2026</v>
      </c>
      <c r="C373" s="29">
        <v>4</v>
      </c>
      <c r="D373" s="29">
        <v>20</v>
      </c>
      <c r="E373" s="227" t="s">
        <v>470</v>
      </c>
      <c r="F373" s="29"/>
      <c r="G373" s="31"/>
      <c r="H373" s="32" t="s">
        <v>441</v>
      </c>
      <c r="I373" s="327"/>
      <c r="J373" s="635"/>
      <c r="K373" s="212"/>
      <c r="L373" s="639"/>
      <c r="M373" s="170"/>
      <c r="N373" s="651"/>
      <c r="O373" s="212"/>
      <c r="P373" s="212"/>
      <c r="Q373" s="327"/>
      <c r="R373" s="636"/>
      <c r="S373" s="636"/>
      <c r="T373" s="667"/>
      <c r="U373" s="636"/>
      <c r="V373" s="636"/>
      <c r="W373" s="636"/>
      <c r="X373" s="212"/>
      <c r="Y373" s="636"/>
      <c r="Z373" s="212"/>
      <c r="AA373" s="637"/>
      <c r="AB373" s="637"/>
      <c r="AC373" s="638"/>
      <c r="AD373" s="639"/>
      <c r="AE373" s="640"/>
      <c r="AF373" s="640"/>
      <c r="AG373" s="640">
        <v>0.85763888888888884</v>
      </c>
      <c r="AH373" s="640">
        <v>0.87847222222222221</v>
      </c>
      <c r="AI373" s="212" t="s">
        <v>533</v>
      </c>
      <c r="AJ373" s="635"/>
      <c r="AK373" s="635"/>
      <c r="AL373" s="641"/>
      <c r="AM373" s="635"/>
      <c r="AN373" s="635"/>
      <c r="AO373" s="212"/>
      <c r="AP373" s="212"/>
      <c r="AQ373" s="212"/>
      <c r="AR373" s="212"/>
      <c r="AS373" s="212"/>
      <c r="AT373" s="223"/>
      <c r="AU373" s="223"/>
    </row>
    <row r="374" spans="2:47" ht="14.25">
      <c r="B374" s="29">
        <v>2026</v>
      </c>
      <c r="C374" s="29">
        <v>4</v>
      </c>
      <c r="D374" s="29">
        <v>20</v>
      </c>
      <c r="E374" s="227" t="s">
        <v>470</v>
      </c>
      <c r="F374" s="29">
        <v>3</v>
      </c>
      <c r="G374" s="31" t="s">
        <v>459</v>
      </c>
      <c r="H374" s="43" t="s">
        <v>441</v>
      </c>
      <c r="I374" s="327" t="s">
        <v>828</v>
      </c>
      <c r="J374" s="635" t="s">
        <v>442</v>
      </c>
      <c r="K374" s="212">
        <v>3888636</v>
      </c>
      <c r="L374" s="639">
        <v>1</v>
      </c>
      <c r="M374" s="170"/>
      <c r="N374" s="651" t="s">
        <v>530</v>
      </c>
      <c r="O374" s="212" t="s">
        <v>829</v>
      </c>
      <c r="P374" s="212">
        <v>50</v>
      </c>
      <c r="Q374" s="327" t="s">
        <v>209</v>
      </c>
      <c r="R374" s="636">
        <v>1120</v>
      </c>
      <c r="S374" s="717">
        <v>1120</v>
      </c>
      <c r="T374" s="667">
        <v>12000</v>
      </c>
      <c r="U374" s="636">
        <v>12000</v>
      </c>
      <c r="V374" s="636">
        <v>1120</v>
      </c>
      <c r="W374" s="717">
        <v>1120</v>
      </c>
      <c r="X374" s="212">
        <v>1</v>
      </c>
      <c r="Y374" s="636">
        <v>4000</v>
      </c>
      <c r="Z374" s="212">
        <v>3</v>
      </c>
      <c r="AA374" s="637">
        <v>4020</v>
      </c>
      <c r="AB374" s="637">
        <v>4000</v>
      </c>
      <c r="AC374" s="638" t="s">
        <v>1763</v>
      </c>
      <c r="AD374" s="638" t="s">
        <v>1764</v>
      </c>
      <c r="AE374" s="640">
        <v>0.87847222222222221</v>
      </c>
      <c r="AF374" s="640">
        <v>0.89930555555555558</v>
      </c>
      <c r="AG374" s="640"/>
      <c r="AH374" s="640"/>
      <c r="AI374" s="212" t="s">
        <v>1568</v>
      </c>
      <c r="AJ374" s="635"/>
      <c r="AK374" s="635" t="s">
        <v>683</v>
      </c>
      <c r="AL374" s="719" t="s">
        <v>7</v>
      </c>
      <c r="AM374" s="635" t="s">
        <v>1743</v>
      </c>
      <c r="AN374" s="635"/>
      <c r="AO374" s="212"/>
      <c r="AP374" s="212" t="s">
        <v>383</v>
      </c>
      <c r="AQ374" s="212" t="s">
        <v>1750</v>
      </c>
      <c r="AR374" s="212"/>
      <c r="AS374" s="212"/>
      <c r="AT374" s="223">
        <f t="shared" si="18"/>
        <v>2.083333333333337E-2</v>
      </c>
      <c r="AU374" s="223" t="str">
        <f t="shared" si="19"/>
        <v/>
      </c>
    </row>
    <row r="375" spans="2:47" ht="14.25">
      <c r="B375" s="29">
        <v>2026</v>
      </c>
      <c r="C375" s="29">
        <v>4</v>
      </c>
      <c r="D375" s="29">
        <v>20</v>
      </c>
      <c r="E375" s="227" t="s">
        <v>470</v>
      </c>
      <c r="F375" s="29"/>
      <c r="G375" s="31"/>
      <c r="H375" s="32" t="s">
        <v>441</v>
      </c>
      <c r="I375" s="327"/>
      <c r="J375" s="635"/>
      <c r="K375" s="212"/>
      <c r="L375" s="639"/>
      <c r="M375" s="170"/>
      <c r="N375" s="651"/>
      <c r="O375" s="212"/>
      <c r="P375" s="212"/>
      <c r="Q375" s="327"/>
      <c r="R375" s="636"/>
      <c r="S375" s="636"/>
      <c r="T375" s="667"/>
      <c r="U375" s="636"/>
      <c r="V375" s="636"/>
      <c r="W375" s="723"/>
      <c r="X375" s="212"/>
      <c r="Y375" s="636"/>
      <c r="Z375" s="212"/>
      <c r="AA375" s="637"/>
      <c r="AB375" s="637"/>
      <c r="AC375" s="638"/>
      <c r="AD375" s="638"/>
      <c r="AE375" s="640"/>
      <c r="AF375" s="640"/>
      <c r="AG375" s="640">
        <v>0.89930555555555558</v>
      </c>
      <c r="AH375" s="640">
        <v>0.91666666666666663</v>
      </c>
      <c r="AI375" s="212" t="s">
        <v>1569</v>
      </c>
      <c r="AJ375" s="635"/>
      <c r="AK375" s="635"/>
      <c r="AL375" s="641"/>
      <c r="AM375" s="635"/>
      <c r="AN375" s="635"/>
      <c r="AO375" s="212" t="s">
        <v>1768</v>
      </c>
      <c r="AP375" s="212"/>
      <c r="AQ375" s="212"/>
      <c r="AR375" s="212"/>
      <c r="AS375" s="212"/>
      <c r="AT375" s="223"/>
      <c r="AU375" s="223"/>
    </row>
    <row r="376" spans="2:47" ht="14.25">
      <c r="B376" s="29">
        <v>2026</v>
      </c>
      <c r="C376" s="29">
        <v>4</v>
      </c>
      <c r="D376" s="29">
        <v>20</v>
      </c>
      <c r="E376" s="227" t="s">
        <v>468</v>
      </c>
      <c r="F376" s="29"/>
      <c r="G376" s="31"/>
      <c r="H376" s="32" t="s">
        <v>441</v>
      </c>
      <c r="I376" s="327"/>
      <c r="J376" s="635"/>
      <c r="K376" s="212"/>
      <c r="L376" s="639"/>
      <c r="M376" s="170"/>
      <c r="N376" s="651"/>
      <c r="O376" s="212"/>
      <c r="P376" s="212"/>
      <c r="Q376" s="327"/>
      <c r="R376" s="636"/>
      <c r="S376" s="636"/>
      <c r="T376" s="667"/>
      <c r="U376" s="636"/>
      <c r="V376" s="636"/>
      <c r="W376" s="723"/>
      <c r="X376" s="212"/>
      <c r="Y376" s="636"/>
      <c r="Z376" s="212"/>
      <c r="AA376" s="637"/>
      <c r="AB376" s="637"/>
      <c r="AC376" s="638"/>
      <c r="AD376" s="638"/>
      <c r="AE376" s="640"/>
      <c r="AF376" s="640"/>
      <c r="AG376" s="640">
        <v>0.91666666666666663</v>
      </c>
      <c r="AH376" s="640">
        <v>0.28125</v>
      </c>
      <c r="AI376" s="212" t="s">
        <v>1569</v>
      </c>
      <c r="AJ376" s="635"/>
      <c r="AK376" s="635"/>
      <c r="AL376" s="641"/>
      <c r="AM376" s="635"/>
      <c r="AN376" s="635"/>
      <c r="AO376" s="212" t="s">
        <v>1733</v>
      </c>
      <c r="AP376" s="212"/>
      <c r="AQ376" s="212"/>
      <c r="AR376" s="212"/>
      <c r="AS376" s="212"/>
      <c r="AT376" s="223"/>
      <c r="AU376" s="223"/>
    </row>
    <row r="377" spans="2:47" ht="14.25">
      <c r="B377" s="29">
        <v>2026</v>
      </c>
      <c r="C377" s="29">
        <v>4</v>
      </c>
      <c r="D377" s="29">
        <v>21</v>
      </c>
      <c r="E377" s="227" t="s">
        <v>469</v>
      </c>
      <c r="F377" s="29"/>
      <c r="G377" s="31"/>
      <c r="H377" s="32" t="s">
        <v>441</v>
      </c>
      <c r="I377" s="327"/>
      <c r="J377" s="635"/>
      <c r="K377" s="212"/>
      <c r="L377" s="639"/>
      <c r="M377" s="170"/>
      <c r="N377" s="651"/>
      <c r="O377" s="212"/>
      <c r="P377" s="212"/>
      <c r="Q377" s="327"/>
      <c r="R377" s="636"/>
      <c r="S377" s="636"/>
      <c r="T377" s="667"/>
      <c r="U377" s="636"/>
      <c r="V377" s="636"/>
      <c r="W377" s="723"/>
      <c r="X377" s="212"/>
      <c r="Y377" s="636"/>
      <c r="Z377" s="212"/>
      <c r="AA377" s="637"/>
      <c r="AB377" s="637"/>
      <c r="AC377" s="638"/>
      <c r="AD377" s="638"/>
      <c r="AE377" s="640"/>
      <c r="AF377" s="640"/>
      <c r="AG377" s="640">
        <v>0.28125</v>
      </c>
      <c r="AH377" s="640">
        <v>0.58333333333333337</v>
      </c>
      <c r="AI377" s="212" t="s">
        <v>1569</v>
      </c>
      <c r="AJ377" s="635"/>
      <c r="AK377" s="635"/>
      <c r="AL377" s="641"/>
      <c r="AM377" s="635"/>
      <c r="AN377" s="635"/>
      <c r="AO377" s="212" t="s">
        <v>1734</v>
      </c>
      <c r="AP377" s="212"/>
      <c r="AQ377" s="212"/>
      <c r="AR377" s="212"/>
      <c r="AS377" s="212"/>
      <c r="AT377" s="223"/>
      <c r="AU377" s="223"/>
    </row>
    <row r="378" spans="2:47" ht="14.25">
      <c r="B378" s="29">
        <v>2026</v>
      </c>
      <c r="C378" s="29">
        <v>4</v>
      </c>
      <c r="D378" s="29">
        <v>21</v>
      </c>
      <c r="E378" s="227" t="s">
        <v>470</v>
      </c>
      <c r="F378" s="29"/>
      <c r="G378" s="31"/>
      <c r="H378" s="43" t="s">
        <v>441</v>
      </c>
      <c r="I378" s="327"/>
      <c r="J378" s="635"/>
      <c r="K378" s="212"/>
      <c r="L378" s="639"/>
      <c r="M378" s="170"/>
      <c r="N378" s="651"/>
      <c r="O378" s="212"/>
      <c r="P378" s="212"/>
      <c r="Q378" s="327"/>
      <c r="R378" s="636"/>
      <c r="S378" s="636"/>
      <c r="T378" s="667"/>
      <c r="U378" s="636"/>
      <c r="V378" s="636"/>
      <c r="W378" s="723"/>
      <c r="X378" s="212"/>
      <c r="Y378" s="636"/>
      <c r="Z378" s="212"/>
      <c r="AA378" s="637"/>
      <c r="AB378" s="637"/>
      <c r="AC378" s="638"/>
      <c r="AD378" s="638"/>
      <c r="AE378" s="640"/>
      <c r="AF378" s="640"/>
      <c r="AG378" s="640">
        <v>0.58333333333333337</v>
      </c>
      <c r="AH378" s="640">
        <v>0.61805555555555558</v>
      </c>
      <c r="AI378" s="212" t="s">
        <v>1569</v>
      </c>
      <c r="AJ378" s="635"/>
      <c r="AK378" s="635"/>
      <c r="AL378" s="641"/>
      <c r="AM378" s="635"/>
      <c r="AN378" s="635"/>
      <c r="AO378" s="212" t="s">
        <v>1769</v>
      </c>
      <c r="AP378" s="212"/>
      <c r="AQ378" s="212"/>
      <c r="AR378" s="212"/>
      <c r="AS378" s="212"/>
      <c r="AT378" s="223"/>
      <c r="AU378" s="223"/>
    </row>
    <row r="379" spans="2:47" ht="14.25">
      <c r="B379" s="29">
        <v>2026</v>
      </c>
      <c r="C379" s="29">
        <v>4</v>
      </c>
      <c r="D379" s="29">
        <v>21</v>
      </c>
      <c r="E379" s="227" t="s">
        <v>470</v>
      </c>
      <c r="F379" s="29">
        <v>1</v>
      </c>
      <c r="G379" s="31" t="s">
        <v>459</v>
      </c>
      <c r="H379" s="32" t="s">
        <v>441</v>
      </c>
      <c r="I379" s="327" t="s">
        <v>828</v>
      </c>
      <c r="J379" s="635" t="s">
        <v>442</v>
      </c>
      <c r="K379" s="212">
        <v>3888636</v>
      </c>
      <c r="L379" s="639">
        <v>2</v>
      </c>
      <c r="M379" s="170"/>
      <c r="N379" s="651" t="s">
        <v>530</v>
      </c>
      <c r="O379" s="212" t="s">
        <v>829</v>
      </c>
      <c r="P379" s="212">
        <v>50</v>
      </c>
      <c r="Q379" s="327" t="s">
        <v>209</v>
      </c>
      <c r="R379" s="636">
        <v>1120</v>
      </c>
      <c r="S379" s="717">
        <v>1121</v>
      </c>
      <c r="T379" s="667">
        <v>12000</v>
      </c>
      <c r="U379" s="636">
        <v>12000</v>
      </c>
      <c r="V379" s="636">
        <v>1120</v>
      </c>
      <c r="W379" s="717">
        <v>1121</v>
      </c>
      <c r="X379" s="212">
        <v>1</v>
      </c>
      <c r="Y379" s="636">
        <v>4000</v>
      </c>
      <c r="Z379" s="212">
        <v>3</v>
      </c>
      <c r="AA379" s="637">
        <v>4010</v>
      </c>
      <c r="AB379" s="637">
        <v>3990</v>
      </c>
      <c r="AC379" s="638" t="s">
        <v>1762</v>
      </c>
      <c r="AD379" s="638" t="s">
        <v>1765</v>
      </c>
      <c r="AE379" s="640">
        <v>0.61805555555555558</v>
      </c>
      <c r="AF379" s="640">
        <v>0.63888888888888884</v>
      </c>
      <c r="AG379" s="640">
        <v>0.63888888888888884</v>
      </c>
      <c r="AH379" s="640">
        <v>0.65972222222222221</v>
      </c>
      <c r="AI379" s="212" t="s">
        <v>1568</v>
      </c>
      <c r="AJ379" s="635"/>
      <c r="AK379" s="635" t="s">
        <v>683</v>
      </c>
      <c r="AL379" s="718" t="s">
        <v>18</v>
      </c>
      <c r="AM379" s="635" t="s">
        <v>1743</v>
      </c>
      <c r="AN379" s="635"/>
      <c r="AO379" s="212"/>
      <c r="AP379" s="212" t="s">
        <v>383</v>
      </c>
      <c r="AQ379" s="212" t="s">
        <v>1750</v>
      </c>
      <c r="AR379" s="212"/>
      <c r="AS379" s="212"/>
      <c r="AT379" s="223">
        <f t="shared" si="18"/>
        <v>2.0833333333333259E-2</v>
      </c>
      <c r="AU379" s="223">
        <f t="shared" si="19"/>
        <v>2.083333333333337E-2</v>
      </c>
    </row>
    <row r="380" spans="2:47" ht="14.25">
      <c r="B380" s="29">
        <v>2026</v>
      </c>
      <c r="C380" s="29">
        <v>4</v>
      </c>
      <c r="D380" s="29">
        <v>21</v>
      </c>
      <c r="E380" s="227" t="s">
        <v>470</v>
      </c>
      <c r="F380" s="29"/>
      <c r="G380" s="31" t="s">
        <v>459</v>
      </c>
      <c r="H380" s="32" t="s">
        <v>441</v>
      </c>
      <c r="I380" s="327" t="s">
        <v>828</v>
      </c>
      <c r="J380" s="635" t="s">
        <v>442</v>
      </c>
      <c r="K380" s="212">
        <v>3888636</v>
      </c>
      <c r="L380" s="639">
        <v>3</v>
      </c>
      <c r="M380" s="170"/>
      <c r="N380" s="651" t="s">
        <v>530</v>
      </c>
      <c r="O380" s="212" t="s">
        <v>829</v>
      </c>
      <c r="P380" s="212">
        <v>50</v>
      </c>
      <c r="Q380" s="327" t="s">
        <v>209</v>
      </c>
      <c r="R380" s="636">
        <v>1120</v>
      </c>
      <c r="S380" s="717">
        <v>1121</v>
      </c>
      <c r="T380" s="667">
        <v>12000</v>
      </c>
      <c r="U380" s="636">
        <v>12000</v>
      </c>
      <c r="V380" s="636">
        <v>1120</v>
      </c>
      <c r="W380" s="717">
        <v>1121</v>
      </c>
      <c r="X380" s="212">
        <v>1</v>
      </c>
      <c r="Y380" s="636">
        <v>4000</v>
      </c>
      <c r="Z380" s="212">
        <v>3</v>
      </c>
      <c r="AA380" s="637">
        <v>4020</v>
      </c>
      <c r="AB380" s="637">
        <v>4000</v>
      </c>
      <c r="AC380" s="638"/>
      <c r="AD380" s="638" t="s">
        <v>1766</v>
      </c>
      <c r="AE380" s="640">
        <v>0.65972222222222221</v>
      </c>
      <c r="AF380" s="640">
        <v>0.68055555555555558</v>
      </c>
      <c r="AG380" s="640"/>
      <c r="AH380" s="640"/>
      <c r="AI380" s="212"/>
      <c r="AJ380" s="635"/>
      <c r="AK380" s="635" t="s">
        <v>683</v>
      </c>
      <c r="AL380" s="719" t="s">
        <v>7</v>
      </c>
      <c r="AM380" s="635" t="s">
        <v>1743</v>
      </c>
      <c r="AN380" s="635"/>
      <c r="AO380" s="212"/>
      <c r="AP380" s="212" t="s">
        <v>383</v>
      </c>
      <c r="AQ380" s="212" t="s">
        <v>1750</v>
      </c>
      <c r="AR380" s="212"/>
      <c r="AS380" s="212"/>
      <c r="AT380" s="223">
        <f t="shared" si="18"/>
        <v>2.083333333333337E-2</v>
      </c>
      <c r="AU380" s="223" t="str">
        <f t="shared" si="19"/>
        <v/>
      </c>
    </row>
    <row r="381" spans="2:47" ht="14.25">
      <c r="B381" s="29">
        <v>2026</v>
      </c>
      <c r="C381" s="29">
        <v>4</v>
      </c>
      <c r="D381" s="29">
        <v>21</v>
      </c>
      <c r="E381" s="227" t="s">
        <v>470</v>
      </c>
      <c r="F381" s="29"/>
      <c r="G381" s="31"/>
      <c r="H381" s="32" t="s">
        <v>441</v>
      </c>
      <c r="I381" s="327"/>
      <c r="J381" s="635"/>
      <c r="K381" s="212"/>
      <c r="L381" s="639"/>
      <c r="M381" s="170"/>
      <c r="N381" s="651"/>
      <c r="O381" s="212"/>
      <c r="P381" s="212"/>
      <c r="Q381" s="327"/>
      <c r="R381" s="636"/>
      <c r="S381" s="636"/>
      <c r="T381" s="667"/>
      <c r="U381" s="636"/>
      <c r="V381" s="636"/>
      <c r="W381" s="636"/>
      <c r="X381" s="212"/>
      <c r="Y381" s="636"/>
      <c r="Z381" s="212"/>
      <c r="AA381" s="637"/>
      <c r="AB381" s="637"/>
      <c r="AC381" s="638"/>
      <c r="AD381" s="639"/>
      <c r="AE381" s="640"/>
      <c r="AF381" s="640"/>
      <c r="AG381" s="640">
        <v>0.68055555555555558</v>
      </c>
      <c r="AH381" s="640">
        <v>0.70138888888888884</v>
      </c>
      <c r="AI381" s="212" t="s">
        <v>533</v>
      </c>
      <c r="AJ381" s="635"/>
      <c r="AK381" s="635"/>
      <c r="AL381" s="641"/>
      <c r="AM381" s="635"/>
      <c r="AN381" s="635"/>
      <c r="AO381" s="212"/>
      <c r="AP381" s="212"/>
      <c r="AQ381" s="212"/>
      <c r="AR381" s="212"/>
      <c r="AS381" s="212"/>
      <c r="AT381" s="223" t="str">
        <f t="shared" si="18"/>
        <v/>
      </c>
      <c r="AU381" s="223">
        <f t="shared" si="19"/>
        <v>2.0833333333333259E-2</v>
      </c>
    </row>
    <row r="382" spans="2:47" ht="14.25">
      <c r="B382" s="29">
        <v>2026</v>
      </c>
      <c r="C382" s="29">
        <v>4</v>
      </c>
      <c r="D382" s="29">
        <v>21</v>
      </c>
      <c r="E382" s="227" t="s">
        <v>470</v>
      </c>
      <c r="F382" s="29">
        <v>2</v>
      </c>
      <c r="G382" s="31" t="s">
        <v>459</v>
      </c>
      <c r="H382" s="43" t="s">
        <v>441</v>
      </c>
      <c r="I382" s="327" t="s">
        <v>828</v>
      </c>
      <c r="J382" s="635" t="s">
        <v>442</v>
      </c>
      <c r="K382" s="212">
        <v>3888636</v>
      </c>
      <c r="L382" s="639">
        <v>4</v>
      </c>
      <c r="M382" s="170"/>
      <c r="N382" s="651" t="s">
        <v>530</v>
      </c>
      <c r="O382" s="212" t="s">
        <v>829</v>
      </c>
      <c r="P382" s="212">
        <v>50</v>
      </c>
      <c r="Q382" s="327" t="s">
        <v>209</v>
      </c>
      <c r="R382" s="636">
        <v>1120</v>
      </c>
      <c r="S382" s="717">
        <v>1121</v>
      </c>
      <c r="T382" s="667">
        <v>12000</v>
      </c>
      <c r="U382" s="636">
        <v>12000</v>
      </c>
      <c r="V382" s="636">
        <v>1120</v>
      </c>
      <c r="W382" s="717">
        <v>1121</v>
      </c>
      <c r="X382" s="212">
        <v>1</v>
      </c>
      <c r="Y382" s="636">
        <v>4000</v>
      </c>
      <c r="Z382" s="212">
        <v>3</v>
      </c>
      <c r="AA382" s="637">
        <v>4020</v>
      </c>
      <c r="AB382" s="637">
        <v>4000</v>
      </c>
      <c r="AC382" s="638" t="s">
        <v>1771</v>
      </c>
      <c r="AD382" s="638" t="s">
        <v>1772</v>
      </c>
      <c r="AE382" s="640">
        <v>0.70138888888888884</v>
      </c>
      <c r="AF382" s="640">
        <v>0.72222222222222221</v>
      </c>
      <c r="AG382" s="640">
        <v>0.72222222222222221</v>
      </c>
      <c r="AH382" s="640">
        <v>0.78472222222222221</v>
      </c>
      <c r="AI382" s="212" t="s">
        <v>1568</v>
      </c>
      <c r="AJ382" s="635"/>
      <c r="AK382" s="635" t="s">
        <v>683</v>
      </c>
      <c r="AL382" s="719" t="s">
        <v>7</v>
      </c>
      <c r="AM382" s="635" t="s">
        <v>1743</v>
      </c>
      <c r="AN382" s="635"/>
      <c r="AO382" s="212"/>
      <c r="AP382" s="212" t="s">
        <v>383</v>
      </c>
      <c r="AQ382" s="212" t="s">
        <v>1750</v>
      </c>
      <c r="AR382" s="212"/>
      <c r="AS382" s="212"/>
      <c r="AT382" s="223">
        <f t="shared" si="18"/>
        <v>2.083333333333337E-2</v>
      </c>
      <c r="AU382" s="223">
        <f t="shared" si="19"/>
        <v>6.25E-2</v>
      </c>
    </row>
    <row r="383" spans="2:47" ht="14.25">
      <c r="B383" s="29">
        <v>2026</v>
      </c>
      <c r="C383" s="29">
        <v>4</v>
      </c>
      <c r="D383" s="29">
        <v>21</v>
      </c>
      <c r="E383" s="227" t="s">
        <v>470</v>
      </c>
      <c r="F383" s="29"/>
      <c r="G383" s="31" t="s">
        <v>459</v>
      </c>
      <c r="H383" s="32" t="s">
        <v>441</v>
      </c>
      <c r="I383" s="327" t="s">
        <v>828</v>
      </c>
      <c r="J383" s="635" t="s">
        <v>442</v>
      </c>
      <c r="K383" s="212">
        <v>3888636</v>
      </c>
      <c r="L383" s="639">
        <v>5</v>
      </c>
      <c r="M383" s="170"/>
      <c r="N383" s="651" t="s">
        <v>530</v>
      </c>
      <c r="O383" s="212" t="s">
        <v>829</v>
      </c>
      <c r="P383" s="212">
        <v>50</v>
      </c>
      <c r="Q383" s="327" t="s">
        <v>209</v>
      </c>
      <c r="R383" s="636">
        <v>1120</v>
      </c>
      <c r="S383" s="717">
        <v>1120</v>
      </c>
      <c r="T383" s="667">
        <v>12000</v>
      </c>
      <c r="U383" s="636">
        <v>12000</v>
      </c>
      <c r="V383" s="636">
        <v>1120</v>
      </c>
      <c r="W383" s="717">
        <v>1120</v>
      </c>
      <c r="X383" s="212">
        <v>1</v>
      </c>
      <c r="Y383" s="636">
        <v>4000</v>
      </c>
      <c r="Z383" s="212">
        <v>3</v>
      </c>
      <c r="AA383" s="637">
        <v>4020</v>
      </c>
      <c r="AB383" s="637">
        <v>4000</v>
      </c>
      <c r="AC383" s="638"/>
      <c r="AD383" s="638" t="s">
        <v>1773</v>
      </c>
      <c r="AE383" s="640">
        <v>0.78472222222222221</v>
      </c>
      <c r="AF383" s="640">
        <v>0.80555555555555558</v>
      </c>
      <c r="AG383" s="640">
        <v>0.80555555555555558</v>
      </c>
      <c r="AH383" s="640">
        <v>0.82638888888888884</v>
      </c>
      <c r="AI383" s="212" t="s">
        <v>1568</v>
      </c>
      <c r="AJ383" s="635"/>
      <c r="AK383" s="635" t="s">
        <v>683</v>
      </c>
      <c r="AL383" s="719" t="s">
        <v>7</v>
      </c>
      <c r="AM383" s="635" t="s">
        <v>1743</v>
      </c>
      <c r="AN383" s="635"/>
      <c r="AO383" s="212" t="s">
        <v>1780</v>
      </c>
      <c r="AP383" s="212" t="s">
        <v>383</v>
      </c>
      <c r="AQ383" s="212" t="s">
        <v>1750</v>
      </c>
      <c r="AR383" s="212"/>
      <c r="AS383" s="212"/>
      <c r="AT383" s="223">
        <f t="shared" si="18"/>
        <v>2.083333333333337E-2</v>
      </c>
      <c r="AU383" s="223">
        <f t="shared" si="19"/>
        <v>2.0833333333333259E-2</v>
      </c>
    </row>
    <row r="384" spans="2:47" ht="14.25">
      <c r="B384" s="29">
        <v>2026</v>
      </c>
      <c r="C384" s="29">
        <v>4</v>
      </c>
      <c r="D384" s="29">
        <v>21</v>
      </c>
      <c r="E384" s="227" t="s">
        <v>470</v>
      </c>
      <c r="F384" s="29"/>
      <c r="G384" s="31" t="s">
        <v>459</v>
      </c>
      <c r="H384" s="32" t="s">
        <v>441</v>
      </c>
      <c r="I384" s="327" t="s">
        <v>828</v>
      </c>
      <c r="J384" s="635" t="s">
        <v>442</v>
      </c>
      <c r="K384" s="212">
        <v>3888636</v>
      </c>
      <c r="L384" s="639">
        <v>6</v>
      </c>
      <c r="M384" s="170"/>
      <c r="N384" s="651" t="s">
        <v>530</v>
      </c>
      <c r="O384" s="212" t="s">
        <v>829</v>
      </c>
      <c r="P384" s="212">
        <v>50</v>
      </c>
      <c r="Q384" s="327" t="s">
        <v>209</v>
      </c>
      <c r="R384" s="636">
        <v>1120</v>
      </c>
      <c r="S384" s="717">
        <v>1121</v>
      </c>
      <c r="T384" s="667">
        <v>12000</v>
      </c>
      <c r="U384" s="636">
        <v>12000</v>
      </c>
      <c r="V384" s="636">
        <v>1120</v>
      </c>
      <c r="W384" s="717">
        <v>1121</v>
      </c>
      <c r="X384" s="212">
        <v>1</v>
      </c>
      <c r="Y384" s="636">
        <v>4000</v>
      </c>
      <c r="Z384" s="212">
        <v>3</v>
      </c>
      <c r="AA384" s="637">
        <v>4020</v>
      </c>
      <c r="AB384" s="637">
        <v>4000</v>
      </c>
      <c r="AC384" s="638"/>
      <c r="AD384" s="638" t="s">
        <v>1779</v>
      </c>
      <c r="AE384" s="640">
        <v>0.82638888888888884</v>
      </c>
      <c r="AF384" s="640">
        <v>0.84722222222222221</v>
      </c>
      <c r="AG384" s="640"/>
      <c r="AH384" s="640"/>
      <c r="AI384" s="212"/>
      <c r="AJ384" s="635"/>
      <c r="AK384" s="635" t="s">
        <v>683</v>
      </c>
      <c r="AL384" s="719" t="s">
        <v>7</v>
      </c>
      <c r="AM384" s="635" t="s">
        <v>1743</v>
      </c>
      <c r="AN384" s="635"/>
      <c r="AO384" s="212"/>
      <c r="AP384" s="212" t="s">
        <v>383</v>
      </c>
      <c r="AQ384" s="212" t="s">
        <v>1750</v>
      </c>
      <c r="AR384" s="212"/>
      <c r="AS384" s="212"/>
      <c r="AT384" s="223">
        <f t="shared" si="18"/>
        <v>2.083333333333337E-2</v>
      </c>
      <c r="AU384" s="223" t="str">
        <f t="shared" si="19"/>
        <v/>
      </c>
    </row>
    <row r="385" spans="2:47" ht="14.25">
      <c r="B385" s="29">
        <v>2026</v>
      </c>
      <c r="C385" s="29">
        <v>4</v>
      </c>
      <c r="D385" s="29">
        <v>21</v>
      </c>
      <c r="E385" s="227" t="s">
        <v>470</v>
      </c>
      <c r="F385" s="29"/>
      <c r="G385" s="31"/>
      <c r="H385" s="32" t="s">
        <v>441</v>
      </c>
      <c r="I385" s="327"/>
      <c r="J385" s="635"/>
      <c r="K385" s="212"/>
      <c r="L385" s="639"/>
      <c r="M385" s="170"/>
      <c r="N385" s="651"/>
      <c r="O385" s="212"/>
      <c r="P385" s="212"/>
      <c r="Q385" s="327"/>
      <c r="R385" s="636"/>
      <c r="S385" s="636"/>
      <c r="T385" s="667"/>
      <c r="U385" s="636"/>
      <c r="V385" s="636"/>
      <c r="W385" s="723"/>
      <c r="X385" s="212"/>
      <c r="Y385" s="636"/>
      <c r="Z385" s="212"/>
      <c r="AA385" s="637"/>
      <c r="AB385" s="637"/>
      <c r="AC385" s="638"/>
      <c r="AD385" s="638"/>
      <c r="AE385" s="640"/>
      <c r="AF385" s="640"/>
      <c r="AG385" s="640">
        <v>0.84722222222222221</v>
      </c>
      <c r="AH385" s="640">
        <v>0.91666666666666663</v>
      </c>
      <c r="AI385" s="212" t="s">
        <v>1569</v>
      </c>
      <c r="AJ385" s="635"/>
      <c r="AK385" s="635"/>
      <c r="AL385" s="641"/>
      <c r="AM385" s="635"/>
      <c r="AN385" s="635"/>
      <c r="AO385" s="272" t="s">
        <v>1778</v>
      </c>
      <c r="AP385" s="212"/>
      <c r="AQ385" s="212"/>
      <c r="AR385" s="212"/>
      <c r="AS385" s="212"/>
      <c r="AT385" s="223"/>
      <c r="AU385" s="223"/>
    </row>
    <row r="386" spans="2:47" ht="14.25">
      <c r="B386" s="29">
        <v>2026</v>
      </c>
      <c r="C386" s="29">
        <v>4</v>
      </c>
      <c r="D386" s="29">
        <v>21</v>
      </c>
      <c r="E386" s="227" t="s">
        <v>468</v>
      </c>
      <c r="F386" s="29"/>
      <c r="G386" s="31"/>
      <c r="H386" s="43" t="s">
        <v>441</v>
      </c>
      <c r="I386" s="327"/>
      <c r="J386" s="635"/>
      <c r="K386" s="212"/>
      <c r="L386" s="639"/>
      <c r="M386" s="170"/>
      <c r="N386" s="651"/>
      <c r="O386" s="212"/>
      <c r="P386" s="212"/>
      <c r="Q386" s="327"/>
      <c r="R386" s="636"/>
      <c r="S386" s="636"/>
      <c r="T386" s="667"/>
      <c r="U386" s="636"/>
      <c r="V386" s="636"/>
      <c r="W386" s="723"/>
      <c r="X386" s="212"/>
      <c r="Y386" s="636"/>
      <c r="Z386" s="212"/>
      <c r="AA386" s="637"/>
      <c r="AB386" s="637"/>
      <c r="AC386" s="638"/>
      <c r="AD386" s="638"/>
      <c r="AE386" s="640"/>
      <c r="AF386" s="640"/>
      <c r="AG386" s="640">
        <v>0.91666666666666663</v>
      </c>
      <c r="AH386" s="640">
        <v>0.28125</v>
      </c>
      <c r="AI386" s="212" t="s">
        <v>1569</v>
      </c>
      <c r="AJ386" s="635"/>
      <c r="AK386" s="635"/>
      <c r="AL386" s="641"/>
      <c r="AM386" s="635"/>
      <c r="AN386" s="635"/>
      <c r="AO386" s="212" t="s">
        <v>1733</v>
      </c>
      <c r="AP386" s="212"/>
      <c r="AQ386" s="212"/>
      <c r="AR386" s="212"/>
      <c r="AS386" s="212"/>
      <c r="AT386" s="223"/>
      <c r="AU386" s="223"/>
    </row>
    <row r="387" spans="2:47" ht="14.25">
      <c r="B387" s="29">
        <v>2026</v>
      </c>
      <c r="C387" s="29">
        <v>4</v>
      </c>
      <c r="D387" s="29">
        <v>22</v>
      </c>
      <c r="E387" s="227" t="s">
        <v>469</v>
      </c>
      <c r="F387" s="29"/>
      <c r="G387" s="31"/>
      <c r="H387" s="32" t="s">
        <v>441</v>
      </c>
      <c r="I387" s="327"/>
      <c r="J387" s="635"/>
      <c r="K387" s="212"/>
      <c r="L387" s="639"/>
      <c r="M387" s="170"/>
      <c r="N387" s="651"/>
      <c r="O387" s="212"/>
      <c r="P387" s="212"/>
      <c r="Q387" s="327"/>
      <c r="R387" s="636"/>
      <c r="S387" s="636"/>
      <c r="T387" s="667"/>
      <c r="U387" s="636"/>
      <c r="V387" s="636"/>
      <c r="W387" s="723"/>
      <c r="X387" s="212"/>
      <c r="Y387" s="636"/>
      <c r="Z387" s="212"/>
      <c r="AA387" s="637"/>
      <c r="AB387" s="637"/>
      <c r="AC387" s="638"/>
      <c r="AD387" s="638"/>
      <c r="AE387" s="640"/>
      <c r="AF387" s="640"/>
      <c r="AG387" s="640">
        <v>0.28125</v>
      </c>
      <c r="AH387" s="640">
        <v>0.58333333333333337</v>
      </c>
      <c r="AI387" s="212" t="s">
        <v>1569</v>
      </c>
      <c r="AJ387" s="635"/>
      <c r="AK387" s="635"/>
      <c r="AL387" s="641"/>
      <c r="AM387" s="635"/>
      <c r="AN387" s="635"/>
      <c r="AO387" s="212" t="s">
        <v>1734</v>
      </c>
      <c r="AP387" s="212"/>
      <c r="AQ387" s="212"/>
      <c r="AR387" s="212"/>
      <c r="AS387" s="212"/>
      <c r="AT387" s="223"/>
      <c r="AU387" s="223"/>
    </row>
    <row r="388" spans="2:47" ht="14.25">
      <c r="B388" s="29">
        <v>2026</v>
      </c>
      <c r="C388" s="29">
        <v>4</v>
      </c>
      <c r="D388" s="29">
        <v>22</v>
      </c>
      <c r="E388" s="227" t="s">
        <v>470</v>
      </c>
      <c r="F388" s="29"/>
      <c r="G388" s="31"/>
      <c r="H388" s="32" t="s">
        <v>441</v>
      </c>
      <c r="I388" s="327"/>
      <c r="J388" s="635"/>
      <c r="K388" s="212"/>
      <c r="L388" s="639"/>
      <c r="M388" s="170"/>
      <c r="N388" s="651"/>
      <c r="O388" s="212"/>
      <c r="P388" s="212"/>
      <c r="Q388" s="327"/>
      <c r="R388" s="636"/>
      <c r="S388" s="636"/>
      <c r="T388" s="667"/>
      <c r="U388" s="636"/>
      <c r="V388" s="636"/>
      <c r="W388" s="636"/>
      <c r="X388" s="212"/>
      <c r="Y388" s="636"/>
      <c r="Z388" s="212"/>
      <c r="AA388" s="637"/>
      <c r="AB388" s="637"/>
      <c r="AC388" s="638"/>
      <c r="AD388" s="639"/>
      <c r="AE388" s="640"/>
      <c r="AF388" s="640"/>
      <c r="AG388" s="640">
        <v>0.58333333333333337</v>
      </c>
      <c r="AH388" s="640">
        <v>0.60416666666666663</v>
      </c>
      <c r="AI388" s="212" t="s">
        <v>533</v>
      </c>
      <c r="AJ388" s="635"/>
      <c r="AK388" s="635"/>
      <c r="AL388" s="641"/>
      <c r="AM388" s="635"/>
      <c r="AN388" s="635"/>
      <c r="AO388" s="212" t="s">
        <v>1769</v>
      </c>
      <c r="AP388" s="212"/>
      <c r="AQ388" s="212"/>
      <c r="AR388" s="212"/>
      <c r="AS388" s="212"/>
      <c r="AT388" s="223" t="str">
        <f t="shared" si="18"/>
        <v/>
      </c>
      <c r="AU388" s="223">
        <f t="shared" si="19"/>
        <v>2.0833333333333259E-2</v>
      </c>
    </row>
    <row r="389" spans="2:47" ht="14.25">
      <c r="B389" s="29">
        <v>2026</v>
      </c>
      <c r="C389" s="29">
        <v>4</v>
      </c>
      <c r="D389" s="29">
        <v>22</v>
      </c>
      <c r="E389" s="227" t="s">
        <v>470</v>
      </c>
      <c r="F389" s="29">
        <v>1</v>
      </c>
      <c r="G389" s="31" t="s">
        <v>459</v>
      </c>
      <c r="H389" s="32" t="s">
        <v>441</v>
      </c>
      <c r="I389" s="327" t="s">
        <v>828</v>
      </c>
      <c r="J389" s="635" t="s">
        <v>442</v>
      </c>
      <c r="K389" s="212">
        <v>3888637</v>
      </c>
      <c r="L389" s="639">
        <v>1</v>
      </c>
      <c r="M389" s="170">
        <v>6</v>
      </c>
      <c r="N389" s="651" t="s">
        <v>530</v>
      </c>
      <c r="O389" s="212" t="s">
        <v>829</v>
      </c>
      <c r="P389" s="212">
        <v>50</v>
      </c>
      <c r="Q389" s="327" t="s">
        <v>209</v>
      </c>
      <c r="R389" s="636">
        <v>1120</v>
      </c>
      <c r="S389" s="717">
        <v>1120</v>
      </c>
      <c r="T389" s="667">
        <v>12000</v>
      </c>
      <c r="U389" s="636">
        <v>12000</v>
      </c>
      <c r="V389" s="636">
        <v>1120</v>
      </c>
      <c r="W389" s="717">
        <v>1120</v>
      </c>
      <c r="X389" s="212">
        <v>1</v>
      </c>
      <c r="Y389" s="636">
        <v>4000</v>
      </c>
      <c r="Z389" s="212">
        <v>3</v>
      </c>
      <c r="AA389" s="637">
        <v>4020</v>
      </c>
      <c r="AB389" s="637">
        <v>4000</v>
      </c>
      <c r="AC389" s="638" t="s">
        <v>1774</v>
      </c>
      <c r="AD389" s="638" t="s">
        <v>1775</v>
      </c>
      <c r="AE389" s="640">
        <v>0.60416666666666663</v>
      </c>
      <c r="AF389" s="640">
        <v>0.625</v>
      </c>
      <c r="AG389" s="640">
        <v>0.625</v>
      </c>
      <c r="AH389" s="640">
        <v>0.64583333333333337</v>
      </c>
      <c r="AI389" s="212" t="s">
        <v>1568</v>
      </c>
      <c r="AJ389" s="635"/>
      <c r="AK389" s="635" t="s">
        <v>683</v>
      </c>
      <c r="AL389" s="719" t="s">
        <v>7</v>
      </c>
      <c r="AM389" s="635" t="s">
        <v>1743</v>
      </c>
      <c r="AN389" s="635"/>
      <c r="AO389" s="212"/>
      <c r="AP389" s="212" t="s">
        <v>383</v>
      </c>
      <c r="AQ389" s="212" t="s">
        <v>1750</v>
      </c>
      <c r="AR389" s="212"/>
      <c r="AS389" s="212"/>
      <c r="AT389" s="223">
        <f t="shared" si="18"/>
        <v>2.083333333333337E-2</v>
      </c>
      <c r="AU389" s="223">
        <f t="shared" si="19"/>
        <v>2.083333333333337E-2</v>
      </c>
    </row>
    <row r="390" spans="2:47" ht="14.25">
      <c r="B390" s="29">
        <v>2026</v>
      </c>
      <c r="C390" s="29">
        <v>4</v>
      </c>
      <c r="D390" s="29">
        <v>22</v>
      </c>
      <c r="E390" s="227" t="s">
        <v>470</v>
      </c>
      <c r="F390" s="29"/>
      <c r="G390" s="31" t="s">
        <v>459</v>
      </c>
      <c r="H390" s="43" t="s">
        <v>441</v>
      </c>
      <c r="I390" s="327" t="s">
        <v>828</v>
      </c>
      <c r="J390" s="635" t="s">
        <v>442</v>
      </c>
      <c r="K390" s="212">
        <v>3888637</v>
      </c>
      <c r="L390" s="639">
        <v>2</v>
      </c>
      <c r="M390" s="170">
        <v>6</v>
      </c>
      <c r="N390" s="651" t="s">
        <v>530</v>
      </c>
      <c r="O390" s="212" t="s">
        <v>829</v>
      </c>
      <c r="P390" s="212">
        <v>50</v>
      </c>
      <c r="Q390" s="327" t="s">
        <v>209</v>
      </c>
      <c r="R390" s="636">
        <v>1120</v>
      </c>
      <c r="S390" s="717">
        <v>1121</v>
      </c>
      <c r="T390" s="667">
        <v>12000</v>
      </c>
      <c r="U390" s="636">
        <v>12000</v>
      </c>
      <c r="V390" s="636">
        <v>1120</v>
      </c>
      <c r="W390" s="717">
        <v>1121</v>
      </c>
      <c r="X390" s="212">
        <v>1</v>
      </c>
      <c r="Y390" s="636">
        <v>4000</v>
      </c>
      <c r="Z390" s="212">
        <v>3</v>
      </c>
      <c r="AA390" s="637">
        <v>4020</v>
      </c>
      <c r="AB390" s="637">
        <v>4000</v>
      </c>
      <c r="AC390" s="638"/>
      <c r="AD390" s="638" t="s">
        <v>1776</v>
      </c>
      <c r="AE390" s="640">
        <v>0.64583333333333337</v>
      </c>
      <c r="AF390" s="640">
        <v>0.66666666666666663</v>
      </c>
      <c r="AG390" s="640">
        <v>0.66666666666666663</v>
      </c>
      <c r="AH390" s="640">
        <v>0.6875</v>
      </c>
      <c r="AI390" s="212" t="s">
        <v>1568</v>
      </c>
      <c r="AJ390" s="635"/>
      <c r="AK390" s="635" t="s">
        <v>683</v>
      </c>
      <c r="AL390" s="719" t="s">
        <v>7</v>
      </c>
      <c r="AM390" s="635" t="s">
        <v>1743</v>
      </c>
      <c r="AN390" s="635"/>
      <c r="AO390" s="212"/>
      <c r="AP390" s="212" t="s">
        <v>383</v>
      </c>
      <c r="AQ390" s="212" t="s">
        <v>1750</v>
      </c>
      <c r="AR390" s="212"/>
      <c r="AS390" s="212"/>
      <c r="AT390" s="223">
        <f t="shared" si="18"/>
        <v>2.0833333333333259E-2</v>
      </c>
      <c r="AU390" s="223">
        <f t="shared" si="19"/>
        <v>2.083333333333337E-2</v>
      </c>
    </row>
    <row r="391" spans="2:47" ht="14.25">
      <c r="B391" s="29">
        <v>2026</v>
      </c>
      <c r="C391" s="29">
        <v>4</v>
      </c>
      <c r="D391" s="29">
        <v>22</v>
      </c>
      <c r="E391" s="227" t="s">
        <v>470</v>
      </c>
      <c r="F391" s="29"/>
      <c r="G391" s="31" t="s">
        <v>459</v>
      </c>
      <c r="H391" s="32" t="s">
        <v>441</v>
      </c>
      <c r="I391" s="327" t="s">
        <v>828</v>
      </c>
      <c r="J391" s="635" t="s">
        <v>442</v>
      </c>
      <c r="K391" s="212">
        <v>3888637</v>
      </c>
      <c r="L391" s="639">
        <v>3</v>
      </c>
      <c r="M391" s="170">
        <v>6</v>
      </c>
      <c r="N391" s="651" t="s">
        <v>530</v>
      </c>
      <c r="O391" s="212" t="s">
        <v>829</v>
      </c>
      <c r="P391" s="212">
        <v>50</v>
      </c>
      <c r="Q391" s="327" t="s">
        <v>209</v>
      </c>
      <c r="R391" s="636">
        <v>1120</v>
      </c>
      <c r="S391" s="717">
        <v>1121</v>
      </c>
      <c r="T391" s="667">
        <v>12000</v>
      </c>
      <c r="U391" s="636">
        <v>12000</v>
      </c>
      <c r="V391" s="636">
        <v>1120</v>
      </c>
      <c r="W391" s="717">
        <v>1121</v>
      </c>
      <c r="X391" s="212">
        <v>1</v>
      </c>
      <c r="Y391" s="636">
        <v>4000</v>
      </c>
      <c r="Z391" s="212">
        <v>3</v>
      </c>
      <c r="AA391" s="637">
        <v>4020</v>
      </c>
      <c r="AB391" s="637">
        <v>4000</v>
      </c>
      <c r="AC391" s="638"/>
      <c r="AD391" s="638" t="s">
        <v>1777</v>
      </c>
      <c r="AE391" s="640">
        <v>0.6875</v>
      </c>
      <c r="AF391" s="640">
        <v>0.70833333333333337</v>
      </c>
      <c r="AG391" s="640"/>
      <c r="AH391" s="640"/>
      <c r="AI391" s="212"/>
      <c r="AJ391" s="635"/>
      <c r="AK391" s="635" t="s">
        <v>683</v>
      </c>
      <c r="AL391" s="719" t="s">
        <v>7</v>
      </c>
      <c r="AM391" s="635" t="s">
        <v>1743</v>
      </c>
      <c r="AN391" s="635"/>
      <c r="AO391" s="212"/>
      <c r="AP391" s="212" t="s">
        <v>383</v>
      </c>
      <c r="AQ391" s="212" t="s">
        <v>1750</v>
      </c>
      <c r="AR391" s="212"/>
      <c r="AS391" s="212"/>
      <c r="AT391" s="223">
        <f t="shared" si="18"/>
        <v>2.083333333333337E-2</v>
      </c>
      <c r="AU391" s="223" t="str">
        <f t="shared" si="19"/>
        <v/>
      </c>
    </row>
    <row r="392" spans="2:47" ht="14.25">
      <c r="B392" s="29">
        <v>2026</v>
      </c>
      <c r="C392" s="29">
        <v>4</v>
      </c>
      <c r="D392" s="29">
        <v>22</v>
      </c>
      <c r="E392" s="227" t="s">
        <v>470</v>
      </c>
      <c r="F392" s="29"/>
      <c r="G392" s="31"/>
      <c r="H392" s="32" t="s">
        <v>441</v>
      </c>
      <c r="I392" s="327"/>
      <c r="J392" s="635"/>
      <c r="K392" s="212"/>
      <c r="L392" s="639"/>
      <c r="M392" s="170"/>
      <c r="N392" s="651"/>
      <c r="O392" s="212"/>
      <c r="P392" s="212"/>
      <c r="Q392" s="327"/>
      <c r="R392" s="636"/>
      <c r="S392" s="636"/>
      <c r="T392" s="667"/>
      <c r="U392" s="636"/>
      <c r="V392" s="636"/>
      <c r="W392" s="636"/>
      <c r="X392" s="212"/>
      <c r="Y392" s="636"/>
      <c r="Z392" s="212"/>
      <c r="AA392" s="637"/>
      <c r="AB392" s="637"/>
      <c r="AC392" s="638"/>
      <c r="AD392" s="639"/>
      <c r="AE392" s="640"/>
      <c r="AF392" s="640"/>
      <c r="AG392" s="640">
        <v>0.70833333333333337</v>
      </c>
      <c r="AH392" s="640">
        <v>0.77083333333333337</v>
      </c>
      <c r="AI392" s="212" t="s">
        <v>533</v>
      </c>
      <c r="AJ392" s="635"/>
      <c r="AK392" s="635"/>
      <c r="AL392" s="641"/>
      <c r="AM392" s="635"/>
      <c r="AN392" s="635"/>
      <c r="AO392" s="212"/>
      <c r="AP392" s="212"/>
      <c r="AQ392" s="212"/>
      <c r="AR392" s="212"/>
      <c r="AS392" s="212"/>
      <c r="AT392" s="223" t="str">
        <f t="shared" si="18"/>
        <v/>
      </c>
      <c r="AU392" s="223">
        <f t="shared" si="19"/>
        <v>6.25E-2</v>
      </c>
    </row>
    <row r="393" spans="2:47" ht="14.25">
      <c r="B393" s="29">
        <v>2026</v>
      </c>
      <c r="C393" s="29">
        <v>4</v>
      </c>
      <c r="D393" s="29">
        <v>22</v>
      </c>
      <c r="E393" s="227" t="s">
        <v>470</v>
      </c>
      <c r="F393" s="29">
        <v>2</v>
      </c>
      <c r="G393" s="31" t="s">
        <v>459</v>
      </c>
      <c r="H393" s="32" t="s">
        <v>441</v>
      </c>
      <c r="I393" s="327" t="s">
        <v>828</v>
      </c>
      <c r="J393" s="635" t="s">
        <v>442</v>
      </c>
      <c r="K393" s="212">
        <v>3888637</v>
      </c>
      <c r="L393" s="639">
        <v>4</v>
      </c>
      <c r="M393" s="170">
        <v>6</v>
      </c>
      <c r="N393" s="651" t="s">
        <v>530</v>
      </c>
      <c r="O393" s="212" t="s">
        <v>829</v>
      </c>
      <c r="P393" s="212">
        <v>50</v>
      </c>
      <c r="Q393" s="327" t="s">
        <v>209</v>
      </c>
      <c r="R393" s="636">
        <v>1120</v>
      </c>
      <c r="S393" s="717">
        <v>1120</v>
      </c>
      <c r="T393" s="667">
        <v>12000</v>
      </c>
      <c r="U393" s="636">
        <v>12000</v>
      </c>
      <c r="V393" s="636">
        <v>1120</v>
      </c>
      <c r="W393" s="717">
        <v>1120</v>
      </c>
      <c r="X393" s="212">
        <v>1</v>
      </c>
      <c r="Y393" s="636">
        <v>4000</v>
      </c>
      <c r="Z393" s="212">
        <v>3</v>
      </c>
      <c r="AA393" s="637">
        <v>4020</v>
      </c>
      <c r="AB393" s="637">
        <v>4000</v>
      </c>
      <c r="AC393" s="638" t="s">
        <v>1781</v>
      </c>
      <c r="AD393" s="638" t="s">
        <v>1782</v>
      </c>
      <c r="AE393" s="640">
        <v>0.77083333333333337</v>
      </c>
      <c r="AF393" s="640">
        <v>0.79166666666666663</v>
      </c>
      <c r="AG393" s="640">
        <v>0.79166666666666663</v>
      </c>
      <c r="AH393" s="640">
        <v>0.8125</v>
      </c>
      <c r="AI393" s="212" t="s">
        <v>1568</v>
      </c>
      <c r="AJ393" s="635"/>
      <c r="AK393" s="635" t="s">
        <v>683</v>
      </c>
      <c r="AL393" s="719" t="s">
        <v>7</v>
      </c>
      <c r="AM393" s="635" t="s">
        <v>1743</v>
      </c>
      <c r="AN393" s="635"/>
      <c r="AO393" s="212"/>
      <c r="AP393" s="212" t="s">
        <v>383</v>
      </c>
      <c r="AQ393" s="212" t="s">
        <v>1750</v>
      </c>
      <c r="AR393" s="212"/>
      <c r="AS393" s="212"/>
      <c r="AT393" s="223">
        <f t="shared" si="18"/>
        <v>2.0833333333333259E-2</v>
      </c>
      <c r="AU393" s="223">
        <f t="shared" si="19"/>
        <v>2.083333333333337E-2</v>
      </c>
    </row>
    <row r="394" spans="2:47" ht="14.25">
      <c r="B394" s="29">
        <v>2026</v>
      </c>
      <c r="C394" s="29">
        <v>4</v>
      </c>
      <c r="D394" s="29">
        <v>22</v>
      </c>
      <c r="E394" s="227" t="s">
        <v>470</v>
      </c>
      <c r="F394" s="29"/>
      <c r="G394" s="31" t="s">
        <v>459</v>
      </c>
      <c r="H394" s="43" t="s">
        <v>441</v>
      </c>
      <c r="I394" s="327" t="s">
        <v>828</v>
      </c>
      <c r="J394" s="635" t="s">
        <v>442</v>
      </c>
      <c r="K394" s="212">
        <v>3888637</v>
      </c>
      <c r="L394" s="639">
        <v>5</v>
      </c>
      <c r="M394" s="170">
        <v>6</v>
      </c>
      <c r="N394" s="651" t="s">
        <v>530</v>
      </c>
      <c r="O394" s="212" t="s">
        <v>829</v>
      </c>
      <c r="P394" s="212">
        <v>50</v>
      </c>
      <c r="Q394" s="327" t="s">
        <v>209</v>
      </c>
      <c r="R394" s="636">
        <v>1120</v>
      </c>
      <c r="S394" s="717">
        <v>1120</v>
      </c>
      <c r="T394" s="667">
        <v>12000</v>
      </c>
      <c r="U394" s="636">
        <v>12000</v>
      </c>
      <c r="V394" s="636">
        <v>1120</v>
      </c>
      <c r="W394" s="717">
        <v>1120</v>
      </c>
      <c r="X394" s="212">
        <v>1</v>
      </c>
      <c r="Y394" s="636">
        <v>4000</v>
      </c>
      <c r="Z394" s="212">
        <v>3</v>
      </c>
      <c r="AA394" s="637">
        <v>4020</v>
      </c>
      <c r="AB394" s="637">
        <v>4000</v>
      </c>
      <c r="AC394" s="638"/>
      <c r="AD394" s="638" t="s">
        <v>1784</v>
      </c>
      <c r="AE394" s="640">
        <v>0.8125</v>
      </c>
      <c r="AF394" s="640">
        <v>0.83333333333333337</v>
      </c>
      <c r="AG394" s="640">
        <v>0.83333333333333337</v>
      </c>
      <c r="AH394" s="640">
        <v>0.85416666666666663</v>
      </c>
      <c r="AI394" s="212" t="s">
        <v>1568</v>
      </c>
      <c r="AJ394" s="635"/>
      <c r="AK394" s="635" t="s">
        <v>683</v>
      </c>
      <c r="AL394" s="719" t="s">
        <v>7</v>
      </c>
      <c r="AM394" s="635" t="s">
        <v>1743</v>
      </c>
      <c r="AN394" s="635"/>
      <c r="AO394" s="212"/>
      <c r="AP394" s="212" t="s">
        <v>383</v>
      </c>
      <c r="AQ394" s="212" t="s">
        <v>1750</v>
      </c>
      <c r="AR394" s="212"/>
      <c r="AS394" s="212"/>
      <c r="AT394" s="223">
        <f t="shared" si="18"/>
        <v>2.083333333333337E-2</v>
      </c>
      <c r="AU394" s="223">
        <f t="shared" si="19"/>
        <v>2.0833333333333259E-2</v>
      </c>
    </row>
    <row r="395" spans="2:47" ht="14.25">
      <c r="B395" s="29">
        <v>2026</v>
      </c>
      <c r="C395" s="29">
        <v>4</v>
      </c>
      <c r="D395" s="29">
        <v>22</v>
      </c>
      <c r="E395" s="227" t="s">
        <v>470</v>
      </c>
      <c r="F395" s="29"/>
      <c r="G395" s="31" t="s">
        <v>459</v>
      </c>
      <c r="H395" s="32" t="s">
        <v>441</v>
      </c>
      <c r="I395" s="327" t="s">
        <v>828</v>
      </c>
      <c r="J395" s="635" t="s">
        <v>442</v>
      </c>
      <c r="K395" s="212">
        <v>3888637</v>
      </c>
      <c r="L395" s="639">
        <v>6</v>
      </c>
      <c r="M395" s="170">
        <v>6</v>
      </c>
      <c r="N395" s="651" t="s">
        <v>530</v>
      </c>
      <c r="O395" s="212" t="s">
        <v>829</v>
      </c>
      <c r="P395" s="212">
        <v>50</v>
      </c>
      <c r="Q395" s="327" t="s">
        <v>209</v>
      </c>
      <c r="R395" s="636">
        <v>1120</v>
      </c>
      <c r="S395" s="717">
        <v>1121</v>
      </c>
      <c r="T395" s="667">
        <v>12000</v>
      </c>
      <c r="U395" s="636">
        <v>12000</v>
      </c>
      <c r="V395" s="636">
        <v>1120</v>
      </c>
      <c r="W395" s="717">
        <v>1121</v>
      </c>
      <c r="X395" s="212">
        <v>1</v>
      </c>
      <c r="Y395" s="636">
        <v>4000</v>
      </c>
      <c r="Z395" s="212">
        <v>3</v>
      </c>
      <c r="AA395" s="637">
        <v>4020</v>
      </c>
      <c r="AB395" s="637">
        <v>4000</v>
      </c>
      <c r="AC395" s="638"/>
      <c r="AD395" s="638" t="s">
        <v>1783</v>
      </c>
      <c r="AE395" s="640">
        <v>0.85416666666666663</v>
      </c>
      <c r="AF395" s="640">
        <v>0.875</v>
      </c>
      <c r="AG395" s="640"/>
      <c r="AH395" s="640"/>
      <c r="AI395" s="212"/>
      <c r="AJ395" s="635"/>
      <c r="AK395" s="635" t="s">
        <v>683</v>
      </c>
      <c r="AL395" s="719" t="s">
        <v>7</v>
      </c>
      <c r="AM395" s="635" t="s">
        <v>1743</v>
      </c>
      <c r="AN395" s="635"/>
      <c r="AO395" s="212"/>
      <c r="AP395" s="212" t="s">
        <v>383</v>
      </c>
      <c r="AQ395" s="212" t="s">
        <v>1750</v>
      </c>
      <c r="AR395" s="212"/>
      <c r="AS395" s="212"/>
      <c r="AT395" s="223">
        <f t="shared" si="18"/>
        <v>2.083333333333337E-2</v>
      </c>
      <c r="AU395" s="223" t="str">
        <f t="shared" si="19"/>
        <v/>
      </c>
    </row>
    <row r="396" spans="2:47" ht="14.25">
      <c r="B396" s="29">
        <v>2026</v>
      </c>
      <c r="C396" s="29">
        <v>4</v>
      </c>
      <c r="D396" s="29">
        <v>22</v>
      </c>
      <c r="E396" s="227" t="s">
        <v>470</v>
      </c>
      <c r="F396" s="29"/>
      <c r="G396" s="31"/>
      <c r="H396" s="32" t="s">
        <v>441</v>
      </c>
      <c r="I396" s="327"/>
      <c r="J396" s="635"/>
      <c r="K396" s="212"/>
      <c r="L396" s="639"/>
      <c r="M396" s="170"/>
      <c r="N396" s="651"/>
      <c r="O396" s="212"/>
      <c r="P396" s="212"/>
      <c r="Q396" s="327"/>
      <c r="R396" s="636"/>
      <c r="S396" s="636"/>
      <c r="T396" s="667"/>
      <c r="U396" s="636"/>
      <c r="V396" s="636"/>
      <c r="W396" s="723"/>
      <c r="X396" s="212"/>
      <c r="Y396" s="636"/>
      <c r="Z396" s="212"/>
      <c r="AA396" s="637"/>
      <c r="AB396" s="637"/>
      <c r="AC396" s="638"/>
      <c r="AD396" s="638"/>
      <c r="AE396" s="640"/>
      <c r="AF396" s="640"/>
      <c r="AG396" s="640">
        <v>0.875</v>
      </c>
      <c r="AH396" s="640">
        <v>0.91666666666666663</v>
      </c>
      <c r="AI396" s="212" t="s">
        <v>1569</v>
      </c>
      <c r="AJ396" s="635"/>
      <c r="AK396" s="635"/>
      <c r="AL396" s="641"/>
      <c r="AM396" s="635"/>
      <c r="AN396" s="635"/>
      <c r="AO396" s="212" t="s">
        <v>1785</v>
      </c>
      <c r="AP396" s="212"/>
      <c r="AQ396" s="212"/>
      <c r="AR396" s="212"/>
      <c r="AS396" s="212"/>
      <c r="AT396" s="223"/>
      <c r="AU396" s="223"/>
    </row>
    <row r="397" spans="2:47" ht="14.25">
      <c r="B397" s="29">
        <v>2026</v>
      </c>
      <c r="C397" s="29">
        <v>4</v>
      </c>
      <c r="D397" s="29">
        <v>22</v>
      </c>
      <c r="E397" s="227" t="s">
        <v>468</v>
      </c>
      <c r="F397" s="29"/>
      <c r="G397" s="31"/>
      <c r="H397" s="32" t="s">
        <v>441</v>
      </c>
      <c r="I397" s="327"/>
      <c r="J397" s="635"/>
      <c r="K397" s="212"/>
      <c r="L397" s="639"/>
      <c r="M397" s="170"/>
      <c r="N397" s="651"/>
      <c r="O397" s="212"/>
      <c r="P397" s="212"/>
      <c r="Q397" s="327"/>
      <c r="R397" s="636"/>
      <c r="S397" s="636"/>
      <c r="T397" s="667"/>
      <c r="U397" s="636"/>
      <c r="V397" s="636"/>
      <c r="W397" s="723"/>
      <c r="X397" s="212"/>
      <c r="Y397" s="636"/>
      <c r="Z397" s="212"/>
      <c r="AA397" s="637"/>
      <c r="AB397" s="637"/>
      <c r="AC397" s="638"/>
      <c r="AD397" s="638"/>
      <c r="AE397" s="640"/>
      <c r="AF397" s="640"/>
      <c r="AG397" s="640">
        <v>0.91666666666666663</v>
      </c>
      <c r="AH397" s="640">
        <v>0.28125</v>
      </c>
      <c r="AI397" s="212" t="s">
        <v>1569</v>
      </c>
      <c r="AJ397" s="635"/>
      <c r="AK397" s="635"/>
      <c r="AL397" s="641"/>
      <c r="AM397" s="635"/>
      <c r="AN397" s="635"/>
      <c r="AO397" s="212" t="s">
        <v>1733</v>
      </c>
      <c r="AP397" s="212"/>
      <c r="AQ397" s="212"/>
      <c r="AR397" s="212"/>
      <c r="AS397" s="212"/>
      <c r="AT397" s="223"/>
      <c r="AU397" s="223"/>
    </row>
    <row r="398" spans="2:47" ht="14.25">
      <c r="B398" s="29">
        <v>2026</v>
      </c>
      <c r="C398" s="29">
        <v>4</v>
      </c>
      <c r="D398" s="29">
        <v>23</v>
      </c>
      <c r="E398" s="227" t="s">
        <v>469</v>
      </c>
      <c r="F398" s="29"/>
      <c r="G398" s="31"/>
      <c r="H398" s="43" t="s">
        <v>441</v>
      </c>
      <c r="I398" s="327"/>
      <c r="J398" s="635"/>
      <c r="K398" s="212"/>
      <c r="L398" s="639"/>
      <c r="M398" s="170"/>
      <c r="N398" s="651"/>
      <c r="O398" s="212"/>
      <c r="P398" s="212"/>
      <c r="Q398" s="327"/>
      <c r="R398" s="636"/>
      <c r="S398" s="636"/>
      <c r="T398" s="667"/>
      <c r="U398" s="636"/>
      <c r="V398" s="636"/>
      <c r="W398" s="723"/>
      <c r="X398" s="212"/>
      <c r="Y398" s="636"/>
      <c r="Z398" s="212"/>
      <c r="AA398" s="637"/>
      <c r="AB398" s="637"/>
      <c r="AC398" s="638"/>
      <c r="AD398" s="638"/>
      <c r="AE398" s="640"/>
      <c r="AF398" s="640"/>
      <c r="AG398" s="640">
        <v>0.28125</v>
      </c>
      <c r="AH398" s="640">
        <v>0.58333333333333337</v>
      </c>
      <c r="AI398" s="212" t="s">
        <v>1569</v>
      </c>
      <c r="AJ398" s="635"/>
      <c r="AK398" s="635"/>
      <c r="AL398" s="641"/>
      <c r="AM398" s="635"/>
      <c r="AN398" s="635"/>
      <c r="AO398" s="212" t="s">
        <v>1734</v>
      </c>
      <c r="AP398" s="212"/>
      <c r="AQ398" s="212"/>
      <c r="AR398" s="212"/>
      <c r="AS398" s="212"/>
      <c r="AT398" s="223"/>
      <c r="AU398" s="223"/>
    </row>
    <row r="399" spans="2:47" ht="14.25">
      <c r="B399" s="29">
        <v>2026</v>
      </c>
      <c r="C399" s="29">
        <v>4</v>
      </c>
      <c r="D399" s="29">
        <v>23</v>
      </c>
      <c r="E399" s="227" t="s">
        <v>470</v>
      </c>
      <c r="F399" s="29"/>
      <c r="G399" s="31"/>
      <c r="H399" s="32" t="s">
        <v>441</v>
      </c>
      <c r="I399" s="327"/>
      <c r="J399" s="635"/>
      <c r="K399" s="212"/>
      <c r="L399" s="639"/>
      <c r="M399" s="170"/>
      <c r="N399" s="651"/>
      <c r="O399" s="212"/>
      <c r="P399" s="212"/>
      <c r="Q399" s="327"/>
      <c r="R399" s="636"/>
      <c r="S399" s="636"/>
      <c r="T399" s="667"/>
      <c r="U399" s="636"/>
      <c r="V399" s="636"/>
      <c r="W399" s="636"/>
      <c r="X399" s="212"/>
      <c r="Y399" s="636"/>
      <c r="Z399" s="212"/>
      <c r="AA399" s="637"/>
      <c r="AB399" s="637"/>
      <c r="AC399" s="638"/>
      <c r="AD399" s="639"/>
      <c r="AE399" s="640"/>
      <c r="AF399" s="640"/>
      <c r="AG399" s="640">
        <v>0.58333333333333337</v>
      </c>
      <c r="AH399" s="640">
        <v>0.59722222222222221</v>
      </c>
      <c r="AI399" s="212" t="s">
        <v>1569</v>
      </c>
      <c r="AJ399" s="635"/>
      <c r="AK399" s="635"/>
      <c r="AL399" s="641"/>
      <c r="AM399" s="635"/>
      <c r="AN399" s="635"/>
      <c r="AO399" s="212" t="s">
        <v>1769</v>
      </c>
      <c r="AP399" s="212"/>
      <c r="AQ399" s="212"/>
      <c r="AR399" s="212"/>
      <c r="AS399" s="212"/>
      <c r="AT399" s="223" t="str">
        <f t="shared" si="18"/>
        <v/>
      </c>
      <c r="AU399" s="223">
        <f t="shared" si="19"/>
        <v>1.388888888888884E-2</v>
      </c>
    </row>
    <row r="400" spans="2:47" ht="14.25">
      <c r="B400" s="29">
        <v>2026</v>
      </c>
      <c r="C400" s="29">
        <v>4</v>
      </c>
      <c r="D400" s="29">
        <v>23</v>
      </c>
      <c r="E400" s="227" t="s">
        <v>470</v>
      </c>
      <c r="F400" s="29">
        <v>1</v>
      </c>
      <c r="G400" s="31" t="s">
        <v>440</v>
      </c>
      <c r="H400" s="32" t="s">
        <v>441</v>
      </c>
      <c r="I400" s="327" t="s">
        <v>828</v>
      </c>
      <c r="J400" s="635" t="s">
        <v>442</v>
      </c>
      <c r="K400" s="212">
        <v>3888628</v>
      </c>
      <c r="L400" s="639">
        <v>1</v>
      </c>
      <c r="M400" s="170">
        <v>2</v>
      </c>
      <c r="N400" s="651" t="s">
        <v>662</v>
      </c>
      <c r="O400" s="212" t="s">
        <v>829</v>
      </c>
      <c r="P400" s="212">
        <v>50</v>
      </c>
      <c r="Q400" s="327" t="s">
        <v>215</v>
      </c>
      <c r="R400" s="636">
        <v>1005</v>
      </c>
      <c r="S400" s="636">
        <v>1007</v>
      </c>
      <c r="T400" s="667">
        <v>8200</v>
      </c>
      <c r="U400" s="636">
        <v>8200</v>
      </c>
      <c r="V400" s="636">
        <v>1000</v>
      </c>
      <c r="W400" s="724">
        <v>1007</v>
      </c>
      <c r="X400" s="212">
        <v>1</v>
      </c>
      <c r="Y400" s="636">
        <v>4100</v>
      </c>
      <c r="Z400" s="212">
        <v>2</v>
      </c>
      <c r="AA400" s="637">
        <v>4080</v>
      </c>
      <c r="AB400" s="637">
        <v>4060</v>
      </c>
      <c r="AC400" s="638" t="s">
        <v>1786</v>
      </c>
      <c r="AD400" s="638" t="s">
        <v>1787</v>
      </c>
      <c r="AE400" s="640">
        <v>0.59722222222222221</v>
      </c>
      <c r="AF400" s="640">
        <v>0.61805555555555558</v>
      </c>
      <c r="AG400" s="640">
        <v>0.61805555555555558</v>
      </c>
      <c r="AH400" s="640">
        <v>0.65277777777777779</v>
      </c>
      <c r="AI400" s="212" t="s">
        <v>1568</v>
      </c>
      <c r="AJ400" s="635" t="s">
        <v>827</v>
      </c>
      <c r="AK400" s="635"/>
      <c r="AL400" s="725" t="s">
        <v>1460</v>
      </c>
      <c r="AM400" s="635" t="s">
        <v>444</v>
      </c>
      <c r="AN400" s="635"/>
      <c r="AO400" s="212" t="s">
        <v>1789</v>
      </c>
      <c r="AP400" s="212" t="s">
        <v>383</v>
      </c>
      <c r="AQ400" s="212" t="s">
        <v>1750</v>
      </c>
      <c r="AR400" s="212"/>
      <c r="AS400" s="212"/>
      <c r="AT400" s="223">
        <f t="shared" si="18"/>
        <v>2.083333333333337E-2</v>
      </c>
      <c r="AU400" s="223">
        <f t="shared" si="19"/>
        <v>3.472222222222221E-2</v>
      </c>
    </row>
    <row r="401" spans="2:47" ht="14.25">
      <c r="B401" s="29">
        <v>2026</v>
      </c>
      <c r="C401" s="29">
        <v>4</v>
      </c>
      <c r="D401" s="29">
        <v>23</v>
      </c>
      <c r="E401" s="227" t="s">
        <v>470</v>
      </c>
      <c r="F401" s="29"/>
      <c r="G401" s="31" t="s">
        <v>440</v>
      </c>
      <c r="H401" s="32" t="s">
        <v>441</v>
      </c>
      <c r="I401" s="327" t="s">
        <v>828</v>
      </c>
      <c r="J401" s="635" t="s">
        <v>442</v>
      </c>
      <c r="K401" s="212">
        <v>3888628</v>
      </c>
      <c r="L401" s="639">
        <v>2</v>
      </c>
      <c r="M401" s="170">
        <v>2</v>
      </c>
      <c r="N401" s="651" t="s">
        <v>662</v>
      </c>
      <c r="O401" s="212" t="s">
        <v>829</v>
      </c>
      <c r="P401" s="212">
        <v>50</v>
      </c>
      <c r="Q401" s="327" t="s">
        <v>215</v>
      </c>
      <c r="R401" s="636">
        <v>1005</v>
      </c>
      <c r="S401" s="636">
        <v>1008</v>
      </c>
      <c r="T401" s="667">
        <v>8200</v>
      </c>
      <c r="U401" s="636">
        <v>8200</v>
      </c>
      <c r="V401" s="636">
        <v>1000</v>
      </c>
      <c r="W401" s="724">
        <v>1008</v>
      </c>
      <c r="X401" s="212">
        <v>1</v>
      </c>
      <c r="Y401" s="636">
        <v>4100</v>
      </c>
      <c r="Z401" s="212">
        <v>2</v>
      </c>
      <c r="AA401" s="637">
        <v>3870</v>
      </c>
      <c r="AB401" s="637">
        <v>3850</v>
      </c>
      <c r="AC401" s="638"/>
      <c r="AD401" s="638" t="s">
        <v>1788</v>
      </c>
      <c r="AE401" s="640">
        <v>0.65277777777777779</v>
      </c>
      <c r="AF401" s="640">
        <v>0.67361111111111116</v>
      </c>
      <c r="AG401" s="640"/>
      <c r="AH401" s="640"/>
      <c r="AI401" s="212"/>
      <c r="AJ401" s="635" t="s">
        <v>827</v>
      </c>
      <c r="AK401" s="635"/>
      <c r="AL401" s="725" t="s">
        <v>1460</v>
      </c>
      <c r="AM401" s="635" t="s">
        <v>444</v>
      </c>
      <c r="AN401" s="635"/>
      <c r="AO401" s="212" t="s">
        <v>1789</v>
      </c>
      <c r="AP401" s="212" t="s">
        <v>383</v>
      </c>
      <c r="AQ401" s="212" t="s">
        <v>1750</v>
      </c>
      <c r="AR401" s="212"/>
      <c r="AS401" s="212"/>
      <c r="AT401" s="223">
        <f t="shared" si="18"/>
        <v>2.083333333333337E-2</v>
      </c>
      <c r="AU401" s="223" t="str">
        <f t="shared" si="19"/>
        <v/>
      </c>
    </row>
    <row r="402" spans="2:47" ht="14.25">
      <c r="B402" s="29">
        <v>2026</v>
      </c>
      <c r="C402" s="29">
        <v>4</v>
      </c>
      <c r="D402" s="29">
        <v>23</v>
      </c>
      <c r="E402" s="227" t="s">
        <v>470</v>
      </c>
      <c r="F402" s="29"/>
      <c r="G402" s="31"/>
      <c r="H402" s="43" t="s">
        <v>441</v>
      </c>
      <c r="I402" s="327"/>
      <c r="J402" s="635"/>
      <c r="K402" s="212"/>
      <c r="L402" s="639"/>
      <c r="M402" s="170"/>
      <c r="N402" s="651"/>
      <c r="O402" s="212"/>
      <c r="P402" s="212"/>
      <c r="Q402" s="327"/>
      <c r="R402" s="636"/>
      <c r="S402" s="636"/>
      <c r="T402" s="667"/>
      <c r="U402" s="636"/>
      <c r="V402" s="636"/>
      <c r="W402" s="636"/>
      <c r="X402" s="212"/>
      <c r="Y402" s="636"/>
      <c r="Z402" s="212"/>
      <c r="AA402" s="637"/>
      <c r="AB402" s="637"/>
      <c r="AC402" s="638"/>
      <c r="AD402" s="639"/>
      <c r="AE402" s="640"/>
      <c r="AF402" s="640"/>
      <c r="AG402" s="640">
        <v>0.67361111111111116</v>
      </c>
      <c r="AH402" s="640">
        <v>0.71527777777777779</v>
      </c>
      <c r="AI402" s="212" t="s">
        <v>533</v>
      </c>
      <c r="AJ402" s="635"/>
      <c r="AK402" s="635"/>
      <c r="AL402" s="641"/>
      <c r="AM402" s="635"/>
      <c r="AN402" s="635"/>
      <c r="AO402" s="212"/>
      <c r="AP402" s="212"/>
      <c r="AQ402" s="212"/>
      <c r="AR402" s="212"/>
      <c r="AS402" s="212"/>
      <c r="AT402" s="223" t="str">
        <f t="shared" si="18"/>
        <v/>
      </c>
      <c r="AU402" s="223">
        <f t="shared" si="19"/>
        <v>4.166666666666663E-2</v>
      </c>
    </row>
    <row r="403" spans="2:47" ht="14.25">
      <c r="B403" s="29">
        <v>2026</v>
      </c>
      <c r="C403" s="29">
        <v>4</v>
      </c>
      <c r="D403" s="29">
        <v>23</v>
      </c>
      <c r="E403" s="227" t="s">
        <v>470</v>
      </c>
      <c r="F403" s="29">
        <v>2</v>
      </c>
      <c r="G403" s="31" t="s">
        <v>440</v>
      </c>
      <c r="H403" s="32" t="s">
        <v>441</v>
      </c>
      <c r="I403" s="327" t="s">
        <v>828</v>
      </c>
      <c r="J403" s="635" t="s">
        <v>442</v>
      </c>
      <c r="K403" s="212">
        <v>3888626</v>
      </c>
      <c r="L403" s="639">
        <v>1</v>
      </c>
      <c r="M403" s="170">
        <v>5</v>
      </c>
      <c r="N403" s="651" t="s">
        <v>682</v>
      </c>
      <c r="O403" s="212" t="s">
        <v>829</v>
      </c>
      <c r="P403" s="212">
        <v>50</v>
      </c>
      <c r="Q403" s="327" t="s">
        <v>218</v>
      </c>
      <c r="R403" s="636">
        <v>1005</v>
      </c>
      <c r="S403" s="717">
        <v>1005</v>
      </c>
      <c r="T403" s="667">
        <v>12000</v>
      </c>
      <c r="U403" s="636">
        <v>12000</v>
      </c>
      <c r="V403" s="636">
        <v>1000</v>
      </c>
      <c r="W403" s="724">
        <v>1005</v>
      </c>
      <c r="X403" s="212">
        <v>1</v>
      </c>
      <c r="Y403" s="636">
        <v>4000</v>
      </c>
      <c r="Z403" s="212">
        <v>3</v>
      </c>
      <c r="AA403" s="637">
        <v>4000</v>
      </c>
      <c r="AB403" s="637">
        <v>3980</v>
      </c>
      <c r="AC403" s="638" t="s">
        <v>1790</v>
      </c>
      <c r="AD403" s="638" t="s">
        <v>1791</v>
      </c>
      <c r="AE403" s="640">
        <v>0.71527777777777779</v>
      </c>
      <c r="AF403" s="640">
        <v>0.73611111111111116</v>
      </c>
      <c r="AG403" s="640">
        <v>0.73611111111111116</v>
      </c>
      <c r="AH403" s="640">
        <v>0.79861111111111116</v>
      </c>
      <c r="AI403" s="212" t="s">
        <v>1568</v>
      </c>
      <c r="AJ403" s="635" t="s">
        <v>827</v>
      </c>
      <c r="AK403" s="635"/>
      <c r="AL403" s="725" t="s">
        <v>1460</v>
      </c>
      <c r="AM403" s="635" t="s">
        <v>444</v>
      </c>
      <c r="AN403" s="635"/>
      <c r="AO403" s="212" t="s">
        <v>1789</v>
      </c>
      <c r="AP403" s="212" t="s">
        <v>383</v>
      </c>
      <c r="AQ403" s="212" t="s">
        <v>1750</v>
      </c>
      <c r="AR403" s="212"/>
      <c r="AS403" s="212"/>
      <c r="AT403" s="223">
        <f t="shared" si="18"/>
        <v>2.083333333333337E-2</v>
      </c>
      <c r="AU403" s="223">
        <f t="shared" si="19"/>
        <v>6.25E-2</v>
      </c>
    </row>
    <row r="404" spans="2:47" ht="14.25">
      <c r="B404" s="29">
        <v>2026</v>
      </c>
      <c r="C404" s="29">
        <v>4</v>
      </c>
      <c r="D404" s="29">
        <v>23</v>
      </c>
      <c r="E404" s="227" t="s">
        <v>470</v>
      </c>
      <c r="F404" s="29"/>
      <c r="G404" s="31" t="s">
        <v>440</v>
      </c>
      <c r="H404" s="32" t="s">
        <v>441</v>
      </c>
      <c r="I404" s="327" t="s">
        <v>828</v>
      </c>
      <c r="J404" s="635" t="s">
        <v>442</v>
      </c>
      <c r="K404" s="212">
        <v>3888626</v>
      </c>
      <c r="L404" s="639">
        <v>2</v>
      </c>
      <c r="M404" s="170">
        <v>5</v>
      </c>
      <c r="N404" s="651" t="s">
        <v>682</v>
      </c>
      <c r="O404" s="212" t="s">
        <v>829</v>
      </c>
      <c r="P404" s="212">
        <v>50</v>
      </c>
      <c r="Q404" s="327" t="s">
        <v>218</v>
      </c>
      <c r="R404" s="636">
        <v>1005</v>
      </c>
      <c r="S404" s="717">
        <v>1005</v>
      </c>
      <c r="T404" s="667">
        <v>12000</v>
      </c>
      <c r="U404" s="636">
        <v>12000</v>
      </c>
      <c r="V404" s="636">
        <v>1000</v>
      </c>
      <c r="W404" s="724">
        <v>1005</v>
      </c>
      <c r="X404" s="212">
        <v>1</v>
      </c>
      <c r="Y404" s="636">
        <v>4000</v>
      </c>
      <c r="Z404" s="212">
        <v>3</v>
      </c>
      <c r="AA404" s="637">
        <v>4000</v>
      </c>
      <c r="AB404" s="637">
        <v>3980</v>
      </c>
      <c r="AC404" s="638"/>
      <c r="AD404" s="638" t="s">
        <v>1792</v>
      </c>
      <c r="AE404" s="640">
        <v>0.82638888888888884</v>
      </c>
      <c r="AF404" s="640">
        <v>0.84722222222222221</v>
      </c>
      <c r="AG404" s="640">
        <v>0.84722222222222221</v>
      </c>
      <c r="AH404" s="640">
        <v>0.86805555555555558</v>
      </c>
      <c r="AI404" s="212" t="s">
        <v>1568</v>
      </c>
      <c r="AJ404" s="635" t="s">
        <v>827</v>
      </c>
      <c r="AK404" s="635"/>
      <c r="AL404" s="725" t="s">
        <v>1460</v>
      </c>
      <c r="AM404" s="635" t="s">
        <v>444</v>
      </c>
      <c r="AN404" s="635"/>
      <c r="AO404" s="212" t="s">
        <v>1789</v>
      </c>
      <c r="AP404" s="212" t="s">
        <v>383</v>
      </c>
      <c r="AQ404" s="212" t="s">
        <v>1750</v>
      </c>
      <c r="AR404" s="212"/>
      <c r="AS404" s="212"/>
      <c r="AT404" s="223">
        <f t="shared" si="18"/>
        <v>2.083333333333337E-2</v>
      </c>
      <c r="AU404" s="223">
        <f t="shared" si="19"/>
        <v>2.083333333333337E-2</v>
      </c>
    </row>
    <row r="405" spans="2:47" ht="14.25">
      <c r="B405" s="29">
        <v>2026</v>
      </c>
      <c r="C405" s="29">
        <v>4</v>
      </c>
      <c r="D405" s="29">
        <v>23</v>
      </c>
      <c r="E405" s="227" t="s">
        <v>470</v>
      </c>
      <c r="F405" s="29"/>
      <c r="G405" s="31" t="s">
        <v>440</v>
      </c>
      <c r="H405" s="32" t="s">
        <v>441</v>
      </c>
      <c r="I405" s="327" t="s">
        <v>828</v>
      </c>
      <c r="J405" s="635" t="s">
        <v>442</v>
      </c>
      <c r="K405" s="212">
        <v>3888626</v>
      </c>
      <c r="L405" s="639">
        <v>3</v>
      </c>
      <c r="M405" s="170">
        <v>5</v>
      </c>
      <c r="N405" s="651" t="s">
        <v>682</v>
      </c>
      <c r="O405" s="212" t="s">
        <v>829</v>
      </c>
      <c r="P405" s="212">
        <v>50</v>
      </c>
      <c r="Q405" s="327" t="s">
        <v>218</v>
      </c>
      <c r="R405" s="636">
        <v>1005</v>
      </c>
      <c r="S405" s="717">
        <v>1005</v>
      </c>
      <c r="T405" s="667">
        <v>12000</v>
      </c>
      <c r="U405" s="636">
        <v>12000</v>
      </c>
      <c r="V405" s="636">
        <v>1000</v>
      </c>
      <c r="W405" s="724">
        <v>1005</v>
      </c>
      <c r="X405" s="212">
        <v>1</v>
      </c>
      <c r="Y405" s="636">
        <v>4000</v>
      </c>
      <c r="Z405" s="212">
        <v>3</v>
      </c>
      <c r="AA405" s="637">
        <v>3970</v>
      </c>
      <c r="AB405" s="637">
        <v>3950</v>
      </c>
      <c r="AC405" s="638"/>
      <c r="AD405" s="638" t="s">
        <v>1793</v>
      </c>
      <c r="AE405" s="640">
        <v>0.86805555555555558</v>
      </c>
      <c r="AF405" s="640">
        <v>0.88888888888888884</v>
      </c>
      <c r="AG405" s="640"/>
      <c r="AH405" s="640"/>
      <c r="AI405" s="212"/>
      <c r="AJ405" s="635" t="s">
        <v>827</v>
      </c>
      <c r="AK405" s="635"/>
      <c r="AL405" s="725" t="s">
        <v>1460</v>
      </c>
      <c r="AM405" s="635" t="s">
        <v>444</v>
      </c>
      <c r="AN405" s="635"/>
      <c r="AO405" s="212" t="s">
        <v>1789</v>
      </c>
      <c r="AP405" s="212" t="s">
        <v>383</v>
      </c>
      <c r="AQ405" s="212" t="s">
        <v>1750</v>
      </c>
      <c r="AR405" s="212"/>
      <c r="AS405" s="212"/>
      <c r="AT405" s="223">
        <f t="shared" si="18"/>
        <v>2.0833333333333259E-2</v>
      </c>
      <c r="AU405" s="223" t="str">
        <f t="shared" si="19"/>
        <v/>
      </c>
    </row>
    <row r="406" spans="2:47" ht="14.25">
      <c r="B406" s="29">
        <v>2026</v>
      </c>
      <c r="C406" s="29">
        <v>4</v>
      </c>
      <c r="D406" s="29">
        <v>23</v>
      </c>
      <c r="E406" s="227" t="s">
        <v>470</v>
      </c>
      <c r="F406" s="29"/>
      <c r="G406" s="31"/>
      <c r="H406" s="43" t="s">
        <v>441</v>
      </c>
      <c r="I406" s="327"/>
      <c r="J406" s="635"/>
      <c r="K406" s="212"/>
      <c r="L406" s="639"/>
      <c r="M406" s="170"/>
      <c r="N406" s="651"/>
      <c r="O406" s="212"/>
      <c r="P406" s="212"/>
      <c r="Q406" s="327"/>
      <c r="R406" s="636"/>
      <c r="S406" s="636"/>
      <c r="T406" s="667"/>
      <c r="U406" s="636"/>
      <c r="V406" s="636"/>
      <c r="W406" s="723"/>
      <c r="X406" s="212"/>
      <c r="Y406" s="636"/>
      <c r="Z406" s="212"/>
      <c r="AA406" s="637"/>
      <c r="AB406" s="637"/>
      <c r="AC406" s="638"/>
      <c r="AD406" s="638"/>
      <c r="AE406" s="640"/>
      <c r="AF406" s="640"/>
      <c r="AG406" s="640">
        <v>0.88888888888888884</v>
      </c>
      <c r="AH406" s="640">
        <v>0.91666666666666663</v>
      </c>
      <c r="AI406" s="212" t="s">
        <v>1569</v>
      </c>
      <c r="AJ406" s="635"/>
      <c r="AK406" s="635"/>
      <c r="AL406" s="641"/>
      <c r="AM406" s="635"/>
      <c r="AN406" s="635"/>
      <c r="AO406" s="212" t="s">
        <v>1768</v>
      </c>
      <c r="AP406" s="212"/>
      <c r="AQ406" s="212"/>
      <c r="AR406" s="212"/>
      <c r="AS406" s="212"/>
      <c r="AT406" s="223"/>
      <c r="AU406" s="223"/>
    </row>
    <row r="407" spans="2:47" ht="14.25">
      <c r="B407" s="29">
        <v>2026</v>
      </c>
      <c r="C407" s="29">
        <v>4</v>
      </c>
      <c r="D407" s="29">
        <v>23</v>
      </c>
      <c r="E407" s="227" t="s">
        <v>468</v>
      </c>
      <c r="F407" s="29"/>
      <c r="G407" s="31"/>
      <c r="H407" s="32" t="s">
        <v>441</v>
      </c>
      <c r="I407" s="327"/>
      <c r="J407" s="635"/>
      <c r="K407" s="212"/>
      <c r="L407" s="639"/>
      <c r="M407" s="170"/>
      <c r="N407" s="651"/>
      <c r="O407" s="212"/>
      <c r="P407" s="212"/>
      <c r="Q407" s="327"/>
      <c r="R407" s="636"/>
      <c r="S407" s="636"/>
      <c r="T407" s="667"/>
      <c r="U407" s="636"/>
      <c r="V407" s="636"/>
      <c r="W407" s="723"/>
      <c r="X407" s="212"/>
      <c r="Y407" s="636"/>
      <c r="Z407" s="212"/>
      <c r="AA407" s="637"/>
      <c r="AB407" s="637"/>
      <c r="AC407" s="638"/>
      <c r="AD407" s="638"/>
      <c r="AE407" s="640"/>
      <c r="AF407" s="640"/>
      <c r="AG407" s="640">
        <v>0.91666666666666663</v>
      </c>
      <c r="AH407" s="640">
        <v>0.28125</v>
      </c>
      <c r="AI407" s="212" t="s">
        <v>1569</v>
      </c>
      <c r="AJ407" s="635"/>
      <c r="AK407" s="635"/>
      <c r="AL407" s="641"/>
      <c r="AM407" s="635"/>
      <c r="AN407" s="635"/>
      <c r="AO407" s="212" t="s">
        <v>1733</v>
      </c>
      <c r="AP407" s="212"/>
      <c r="AQ407" s="212"/>
      <c r="AR407" s="212"/>
      <c r="AS407" s="212"/>
      <c r="AT407" s="223"/>
      <c r="AU407" s="223"/>
    </row>
    <row r="408" spans="2:47" ht="14.25">
      <c r="B408" s="29">
        <v>2026</v>
      </c>
      <c r="C408" s="29">
        <v>4</v>
      </c>
      <c r="D408" s="29">
        <v>24</v>
      </c>
      <c r="E408" s="227" t="s">
        <v>469</v>
      </c>
      <c r="F408" s="29"/>
      <c r="G408" s="31"/>
      <c r="H408" s="32" t="s">
        <v>441</v>
      </c>
      <c r="I408" s="327"/>
      <c r="J408" s="635"/>
      <c r="K408" s="212"/>
      <c r="L408" s="639"/>
      <c r="M408" s="170"/>
      <c r="N408" s="651"/>
      <c r="O408" s="212"/>
      <c r="P408" s="212"/>
      <c r="Q408" s="327"/>
      <c r="R408" s="636"/>
      <c r="S408" s="636"/>
      <c r="T408" s="667"/>
      <c r="U408" s="636"/>
      <c r="V408" s="636"/>
      <c r="W408" s="723"/>
      <c r="X408" s="212"/>
      <c r="Y408" s="636"/>
      <c r="Z408" s="212"/>
      <c r="AA408" s="637"/>
      <c r="AB408" s="637"/>
      <c r="AC408" s="638"/>
      <c r="AD408" s="638"/>
      <c r="AE408" s="640"/>
      <c r="AF408" s="640"/>
      <c r="AG408" s="640">
        <v>0.28125</v>
      </c>
      <c r="AH408" s="640">
        <v>0.58333333333333337</v>
      </c>
      <c r="AI408" s="212" t="s">
        <v>1569</v>
      </c>
      <c r="AJ408" s="635"/>
      <c r="AK408" s="635"/>
      <c r="AL408" s="641"/>
      <c r="AM408" s="635"/>
      <c r="AN408" s="635"/>
      <c r="AO408" s="212" t="s">
        <v>1734</v>
      </c>
      <c r="AP408" s="212"/>
      <c r="AQ408" s="212"/>
      <c r="AR408" s="212"/>
      <c r="AS408" s="212"/>
      <c r="AT408" s="223"/>
      <c r="AU408" s="223"/>
    </row>
    <row r="409" spans="2:47" ht="14.25">
      <c r="B409" s="29">
        <v>2026</v>
      </c>
      <c r="C409" s="29">
        <v>4</v>
      </c>
      <c r="D409" s="29">
        <v>24</v>
      </c>
      <c r="E409" s="227" t="s">
        <v>470</v>
      </c>
      <c r="F409" s="29"/>
      <c r="G409" s="31"/>
      <c r="H409" s="32" t="s">
        <v>441</v>
      </c>
      <c r="I409" s="327"/>
      <c r="J409" s="635"/>
      <c r="K409" s="212"/>
      <c r="L409" s="639"/>
      <c r="M409" s="170"/>
      <c r="N409" s="651"/>
      <c r="O409" s="212"/>
      <c r="P409" s="212"/>
      <c r="Q409" s="327"/>
      <c r="R409" s="636"/>
      <c r="S409" s="636"/>
      <c r="T409" s="667"/>
      <c r="U409" s="636"/>
      <c r="V409" s="636"/>
      <c r="W409" s="636"/>
      <c r="X409" s="212"/>
      <c r="Y409" s="636"/>
      <c r="Z409" s="212"/>
      <c r="AA409" s="637"/>
      <c r="AB409" s="637"/>
      <c r="AC409" s="638"/>
      <c r="AD409" s="639"/>
      <c r="AE409" s="640"/>
      <c r="AF409" s="640"/>
      <c r="AG409" s="640">
        <v>0.58333333333333337</v>
      </c>
      <c r="AH409" s="640">
        <v>0.61111111111111116</v>
      </c>
      <c r="AI409" s="212" t="s">
        <v>533</v>
      </c>
      <c r="AJ409" s="635"/>
      <c r="AK409" s="635"/>
      <c r="AL409" s="641"/>
      <c r="AM409" s="635"/>
      <c r="AN409" s="635"/>
      <c r="AO409" s="212"/>
      <c r="AP409" s="212"/>
      <c r="AQ409" s="212"/>
      <c r="AR409" s="212"/>
      <c r="AS409" s="212"/>
      <c r="AT409" s="223" t="str">
        <f t="shared" si="18"/>
        <v/>
      </c>
      <c r="AU409" s="223">
        <f t="shared" si="19"/>
        <v>2.777777777777779E-2</v>
      </c>
    </row>
    <row r="410" spans="2:47" ht="14.25">
      <c r="B410" s="29">
        <v>2026</v>
      </c>
      <c r="C410" s="29">
        <v>4</v>
      </c>
      <c r="D410" s="29">
        <v>24</v>
      </c>
      <c r="E410" s="227" t="s">
        <v>470</v>
      </c>
      <c r="F410" s="29">
        <v>1</v>
      </c>
      <c r="G410" s="31" t="s">
        <v>440</v>
      </c>
      <c r="H410" s="43" t="s">
        <v>441</v>
      </c>
      <c r="I410" s="327" t="s">
        <v>828</v>
      </c>
      <c r="J410" s="635" t="s">
        <v>442</v>
      </c>
      <c r="K410" s="212">
        <v>3888626</v>
      </c>
      <c r="L410" s="639">
        <v>1</v>
      </c>
      <c r="M410" s="170"/>
      <c r="N410" s="651" t="s">
        <v>682</v>
      </c>
      <c r="O410" s="212" t="s">
        <v>829</v>
      </c>
      <c r="P410" s="212">
        <v>50</v>
      </c>
      <c r="Q410" s="327" t="s">
        <v>218</v>
      </c>
      <c r="R410" s="636">
        <v>1005</v>
      </c>
      <c r="S410" s="717">
        <v>1005</v>
      </c>
      <c r="T410" s="667">
        <v>8000</v>
      </c>
      <c r="U410" s="636">
        <v>8000</v>
      </c>
      <c r="V410" s="636">
        <v>1000</v>
      </c>
      <c r="W410" s="724">
        <v>1005</v>
      </c>
      <c r="X410" s="212">
        <v>1</v>
      </c>
      <c r="Y410" s="636">
        <v>4000</v>
      </c>
      <c r="Z410" s="212">
        <v>2</v>
      </c>
      <c r="AA410" s="637">
        <v>4000</v>
      </c>
      <c r="AB410" s="637">
        <v>3980</v>
      </c>
      <c r="AC410" s="638" t="s">
        <v>1794</v>
      </c>
      <c r="AD410" s="638" t="s">
        <v>1795</v>
      </c>
      <c r="AE410" s="640">
        <v>0.61111111111111116</v>
      </c>
      <c r="AF410" s="640">
        <v>0.63194444444444442</v>
      </c>
      <c r="AG410" s="640">
        <v>0.63194444444444442</v>
      </c>
      <c r="AH410" s="640">
        <v>0.65277777777777779</v>
      </c>
      <c r="AI410" s="212" t="s">
        <v>1568</v>
      </c>
      <c r="AJ410" s="635" t="s">
        <v>827</v>
      </c>
      <c r="AK410" s="635"/>
      <c r="AL410" s="725" t="s">
        <v>1460</v>
      </c>
      <c r="AM410" s="635" t="s">
        <v>444</v>
      </c>
      <c r="AN410" s="635"/>
      <c r="AO410" s="212" t="s">
        <v>1789</v>
      </c>
      <c r="AP410" s="212" t="s">
        <v>383</v>
      </c>
      <c r="AQ410" s="212" t="s">
        <v>1750</v>
      </c>
      <c r="AR410" s="212"/>
      <c r="AS410" s="212"/>
      <c r="AT410" s="223">
        <f t="shared" si="18"/>
        <v>2.0833333333333259E-2</v>
      </c>
      <c r="AU410" s="223">
        <f t="shared" si="19"/>
        <v>2.083333333333337E-2</v>
      </c>
    </row>
    <row r="411" spans="2:47" ht="14.25">
      <c r="B411" s="29">
        <v>2026</v>
      </c>
      <c r="C411" s="29">
        <v>4</v>
      </c>
      <c r="D411" s="29">
        <v>24</v>
      </c>
      <c r="E411" s="227" t="s">
        <v>470</v>
      </c>
      <c r="F411" s="29"/>
      <c r="G411" s="31" t="s">
        <v>440</v>
      </c>
      <c r="H411" s="32" t="s">
        <v>441</v>
      </c>
      <c r="I411" s="327" t="s">
        <v>828</v>
      </c>
      <c r="J411" s="635" t="s">
        <v>442</v>
      </c>
      <c r="K411" s="212">
        <v>3888626</v>
      </c>
      <c r="L411" s="639"/>
      <c r="M411" s="170"/>
      <c r="N411" s="651" t="s">
        <v>682</v>
      </c>
      <c r="O411" s="212" t="s">
        <v>829</v>
      </c>
      <c r="P411" s="212">
        <v>50</v>
      </c>
      <c r="Q411" s="327" t="s">
        <v>218</v>
      </c>
      <c r="R411" s="636">
        <v>1005</v>
      </c>
      <c r="S411" s="717">
        <v>1004</v>
      </c>
      <c r="T411" s="667">
        <v>8000</v>
      </c>
      <c r="U411" s="636">
        <v>8000</v>
      </c>
      <c r="V411" s="636">
        <v>1000</v>
      </c>
      <c r="W411" s="724">
        <v>1004</v>
      </c>
      <c r="X411" s="212">
        <v>1</v>
      </c>
      <c r="Y411" s="636">
        <v>4000</v>
      </c>
      <c r="Z411" s="212">
        <v>2</v>
      </c>
      <c r="AA411" s="637">
        <v>3970</v>
      </c>
      <c r="AB411" s="637">
        <v>3950</v>
      </c>
      <c r="AC411" s="638"/>
      <c r="AD411" s="638" t="s">
        <v>1796</v>
      </c>
      <c r="AE411" s="640">
        <v>0.65277777777777779</v>
      </c>
      <c r="AF411" s="640">
        <v>0.67361111111111116</v>
      </c>
      <c r="AG411" s="640"/>
      <c r="AH411" s="640"/>
      <c r="AI411" s="212"/>
      <c r="AJ411" s="635" t="s">
        <v>827</v>
      </c>
      <c r="AK411" s="635"/>
      <c r="AL411" s="725" t="s">
        <v>1460</v>
      </c>
      <c r="AM411" s="635" t="s">
        <v>444</v>
      </c>
      <c r="AN411" s="635"/>
      <c r="AO411" s="212" t="s">
        <v>1789</v>
      </c>
      <c r="AP411" s="212" t="s">
        <v>383</v>
      </c>
      <c r="AQ411" s="212" t="s">
        <v>1750</v>
      </c>
      <c r="AR411" s="212"/>
      <c r="AS411" s="212"/>
      <c r="AT411" s="223">
        <f t="shared" si="18"/>
        <v>2.083333333333337E-2</v>
      </c>
      <c r="AU411" s="223" t="str">
        <f t="shared" si="19"/>
        <v/>
      </c>
    </row>
    <row r="412" spans="2:47" ht="14.25">
      <c r="B412" s="29">
        <v>2026</v>
      </c>
      <c r="C412" s="29">
        <v>4</v>
      </c>
      <c r="D412" s="29">
        <v>24</v>
      </c>
      <c r="E412" s="227" t="s">
        <v>470</v>
      </c>
      <c r="F412" s="29"/>
      <c r="G412" s="31"/>
      <c r="H412" s="32" t="s">
        <v>441</v>
      </c>
      <c r="I412" s="327"/>
      <c r="J412" s="635"/>
      <c r="K412" s="212"/>
      <c r="L412" s="639"/>
      <c r="M412" s="170"/>
      <c r="N412" s="651"/>
      <c r="O412" s="212"/>
      <c r="P412" s="212"/>
      <c r="Q412" s="327"/>
      <c r="R412" s="636"/>
      <c r="S412" s="636"/>
      <c r="T412" s="667"/>
      <c r="U412" s="636"/>
      <c r="V412" s="636"/>
      <c r="W412" s="636"/>
      <c r="X412" s="212"/>
      <c r="Y412" s="636"/>
      <c r="Z412" s="212"/>
      <c r="AA412" s="637"/>
      <c r="AB412" s="637"/>
      <c r="AC412" s="638"/>
      <c r="AD412" s="639"/>
      <c r="AE412" s="640"/>
      <c r="AF412" s="640"/>
      <c r="AG412" s="640">
        <v>0.67361111111111116</v>
      </c>
      <c r="AH412" s="640">
        <v>0.69444444444444442</v>
      </c>
      <c r="AI412" s="212" t="s">
        <v>533</v>
      </c>
      <c r="AJ412" s="635"/>
      <c r="AK412" s="635"/>
      <c r="AL412" s="641"/>
      <c r="AM412" s="635"/>
      <c r="AN412" s="635"/>
      <c r="AO412" s="212"/>
      <c r="AP412" s="212"/>
      <c r="AQ412" s="212"/>
      <c r="AR412" s="212"/>
      <c r="AS412" s="212"/>
      <c r="AT412" s="223" t="str">
        <f t="shared" si="18"/>
        <v/>
      </c>
      <c r="AU412" s="223">
        <f t="shared" si="19"/>
        <v>2.0833333333333259E-2</v>
      </c>
    </row>
    <row r="413" spans="2:47" ht="14.25">
      <c r="B413" s="29">
        <v>2026</v>
      </c>
      <c r="C413" s="29">
        <v>4</v>
      </c>
      <c r="D413" s="29">
        <v>24</v>
      </c>
      <c r="E413" s="227" t="s">
        <v>470</v>
      </c>
      <c r="F413" s="29">
        <v>2</v>
      </c>
      <c r="G413" s="31" t="s">
        <v>440</v>
      </c>
      <c r="H413" s="32" t="s">
        <v>441</v>
      </c>
      <c r="I413" s="327" t="s">
        <v>828</v>
      </c>
      <c r="J413" s="635" t="s">
        <v>442</v>
      </c>
      <c r="K413" s="212">
        <v>3888627</v>
      </c>
      <c r="L413" s="639">
        <v>1</v>
      </c>
      <c r="M413" s="170">
        <v>3</v>
      </c>
      <c r="N413" s="651" t="s">
        <v>665</v>
      </c>
      <c r="O413" s="212" t="s">
        <v>829</v>
      </c>
      <c r="P413" s="212">
        <v>50</v>
      </c>
      <c r="Q413" s="327" t="s">
        <v>218</v>
      </c>
      <c r="R413" s="636">
        <v>1005</v>
      </c>
      <c r="S413" s="717">
        <v>1005</v>
      </c>
      <c r="T413" s="667">
        <v>12000</v>
      </c>
      <c r="U413" s="636">
        <v>12000</v>
      </c>
      <c r="V413" s="636">
        <v>1000</v>
      </c>
      <c r="W413" s="724">
        <v>1005</v>
      </c>
      <c r="X413" s="212">
        <v>1</v>
      </c>
      <c r="Y413" s="636">
        <v>4000</v>
      </c>
      <c r="Z413" s="212">
        <v>3</v>
      </c>
      <c r="AA413" s="637">
        <v>4000</v>
      </c>
      <c r="AB413" s="637">
        <v>3980</v>
      </c>
      <c r="AC413" s="638" t="s">
        <v>1797</v>
      </c>
      <c r="AD413" s="638" t="s">
        <v>1798</v>
      </c>
      <c r="AE413" s="640">
        <v>0.69444444444444442</v>
      </c>
      <c r="AF413" s="640">
        <v>0.71527777777777779</v>
      </c>
      <c r="AG413" s="640">
        <v>0.71527777777777779</v>
      </c>
      <c r="AH413" s="640">
        <v>0.77777777777777779</v>
      </c>
      <c r="AI413" s="212" t="s">
        <v>1568</v>
      </c>
      <c r="AJ413" s="635" t="s">
        <v>827</v>
      </c>
      <c r="AK413" s="635"/>
      <c r="AL413" s="725" t="s">
        <v>1460</v>
      </c>
      <c r="AM413" s="635" t="s">
        <v>444</v>
      </c>
      <c r="AN413" s="635"/>
      <c r="AO413" s="212" t="s">
        <v>1789</v>
      </c>
      <c r="AP413" s="212" t="s">
        <v>383</v>
      </c>
      <c r="AQ413" s="212" t="s">
        <v>1750</v>
      </c>
      <c r="AR413" s="212"/>
      <c r="AS413" s="212"/>
      <c r="AT413" s="223">
        <f t="shared" si="18"/>
        <v>2.083333333333337E-2</v>
      </c>
      <c r="AU413" s="223">
        <f t="shared" si="19"/>
        <v>6.25E-2</v>
      </c>
    </row>
    <row r="414" spans="2:47" ht="14.25">
      <c r="B414" s="29">
        <v>2026</v>
      </c>
      <c r="C414" s="29">
        <v>4</v>
      </c>
      <c r="D414" s="29">
        <v>24</v>
      </c>
      <c r="E414" s="227" t="s">
        <v>470</v>
      </c>
      <c r="F414" s="29"/>
      <c r="G414" s="31" t="s">
        <v>440</v>
      </c>
      <c r="H414" s="43" t="s">
        <v>441</v>
      </c>
      <c r="I414" s="327" t="s">
        <v>828</v>
      </c>
      <c r="J414" s="635" t="s">
        <v>442</v>
      </c>
      <c r="K414" s="212">
        <v>3888627</v>
      </c>
      <c r="L414" s="639">
        <v>2</v>
      </c>
      <c r="M414" s="170">
        <v>3</v>
      </c>
      <c r="N414" s="651" t="s">
        <v>665</v>
      </c>
      <c r="O414" s="212" t="s">
        <v>829</v>
      </c>
      <c r="P414" s="212">
        <v>50</v>
      </c>
      <c r="Q414" s="327" t="s">
        <v>218</v>
      </c>
      <c r="R414" s="636">
        <v>1005</v>
      </c>
      <c r="S414" s="717">
        <v>1004</v>
      </c>
      <c r="T414" s="667">
        <v>12000</v>
      </c>
      <c r="U414" s="636">
        <v>12000</v>
      </c>
      <c r="V414" s="636">
        <v>1000</v>
      </c>
      <c r="W414" s="724">
        <v>1004</v>
      </c>
      <c r="X414" s="212">
        <v>1</v>
      </c>
      <c r="Y414" s="636">
        <v>4000</v>
      </c>
      <c r="Z414" s="212">
        <v>3</v>
      </c>
      <c r="AA414" s="637">
        <v>4020</v>
      </c>
      <c r="AB414" s="637">
        <v>4000</v>
      </c>
      <c r="AC414" s="638"/>
      <c r="AD414" s="638" t="s">
        <v>1799</v>
      </c>
      <c r="AE414" s="640">
        <v>0.77777777777777779</v>
      </c>
      <c r="AF414" s="640">
        <v>0.79861111111111116</v>
      </c>
      <c r="AG414" s="640">
        <v>0.79861111111111116</v>
      </c>
      <c r="AH414" s="640">
        <v>0.84027777777777779</v>
      </c>
      <c r="AI414" s="212" t="s">
        <v>1568</v>
      </c>
      <c r="AJ414" s="635" t="s">
        <v>827</v>
      </c>
      <c r="AK414" s="635"/>
      <c r="AL414" s="725" t="s">
        <v>1460</v>
      </c>
      <c r="AM414" s="635" t="s">
        <v>444</v>
      </c>
      <c r="AN414" s="635"/>
      <c r="AO414" s="212" t="s">
        <v>1789</v>
      </c>
      <c r="AP414" s="212" t="s">
        <v>383</v>
      </c>
      <c r="AQ414" s="212" t="s">
        <v>1750</v>
      </c>
      <c r="AR414" s="212"/>
      <c r="AS414" s="212"/>
      <c r="AT414" s="223">
        <f t="shared" si="18"/>
        <v>2.083333333333337E-2</v>
      </c>
      <c r="AU414" s="223">
        <f t="shared" si="19"/>
        <v>4.166666666666663E-2</v>
      </c>
    </row>
    <row r="415" spans="2:47" ht="14.25">
      <c r="B415" s="29">
        <v>2026</v>
      </c>
      <c r="C415" s="29">
        <v>4</v>
      </c>
      <c r="D415" s="29">
        <v>24</v>
      </c>
      <c r="E415" s="227" t="s">
        <v>470</v>
      </c>
      <c r="F415" s="29"/>
      <c r="G415" s="31" t="s">
        <v>440</v>
      </c>
      <c r="H415" s="32" t="s">
        <v>441</v>
      </c>
      <c r="I415" s="327" t="s">
        <v>828</v>
      </c>
      <c r="J415" s="635" t="s">
        <v>442</v>
      </c>
      <c r="K415" s="212">
        <v>3888627</v>
      </c>
      <c r="L415" s="639">
        <v>3</v>
      </c>
      <c r="M415" s="170">
        <v>3</v>
      </c>
      <c r="N415" s="651" t="s">
        <v>665</v>
      </c>
      <c r="O415" s="212" t="s">
        <v>829</v>
      </c>
      <c r="P415" s="212">
        <v>50</v>
      </c>
      <c r="Q415" s="327" t="s">
        <v>218</v>
      </c>
      <c r="R415" s="636">
        <v>1005</v>
      </c>
      <c r="S415" s="717">
        <v>1005</v>
      </c>
      <c r="T415" s="667">
        <v>12000</v>
      </c>
      <c r="U415" s="636">
        <v>12000</v>
      </c>
      <c r="V415" s="636">
        <v>1000</v>
      </c>
      <c r="W415" s="724">
        <v>1005</v>
      </c>
      <c r="X415" s="212">
        <v>1</v>
      </c>
      <c r="Y415" s="636">
        <v>4000</v>
      </c>
      <c r="Z415" s="212">
        <v>3</v>
      </c>
      <c r="AA415" s="637">
        <v>3950</v>
      </c>
      <c r="AB415" s="637">
        <v>3930</v>
      </c>
      <c r="AC415" s="638"/>
      <c r="AD415" s="638" t="s">
        <v>1800</v>
      </c>
      <c r="AE415" s="640">
        <v>0.84027777777777779</v>
      </c>
      <c r="AF415" s="640">
        <v>0.86111111111111116</v>
      </c>
      <c r="AG415" s="640"/>
      <c r="AH415" s="640"/>
      <c r="AI415" s="212"/>
      <c r="AJ415" s="635" t="s">
        <v>827</v>
      </c>
      <c r="AK415" s="635"/>
      <c r="AL415" s="725" t="s">
        <v>1460</v>
      </c>
      <c r="AM415" s="635" t="s">
        <v>444</v>
      </c>
      <c r="AN415" s="635"/>
      <c r="AO415" s="212" t="s">
        <v>1789</v>
      </c>
      <c r="AP415" s="212" t="s">
        <v>383</v>
      </c>
      <c r="AQ415" s="212" t="s">
        <v>1750</v>
      </c>
      <c r="AR415" s="212"/>
      <c r="AS415" s="212"/>
      <c r="AT415" s="223">
        <f t="shared" si="18"/>
        <v>2.083333333333337E-2</v>
      </c>
      <c r="AU415" s="223" t="str">
        <f t="shared" si="19"/>
        <v/>
      </c>
    </row>
    <row r="416" spans="2:47" ht="14.25">
      <c r="B416" s="29">
        <v>2026</v>
      </c>
      <c r="C416" s="29">
        <v>4</v>
      </c>
      <c r="D416" s="29">
        <v>24</v>
      </c>
      <c r="E416" s="227" t="s">
        <v>470</v>
      </c>
      <c r="F416" s="29"/>
      <c r="G416" s="31"/>
      <c r="H416" s="32" t="s">
        <v>441</v>
      </c>
      <c r="I416" s="327"/>
      <c r="J416" s="635"/>
      <c r="K416" s="212"/>
      <c r="L416" s="639"/>
      <c r="M416" s="170"/>
      <c r="N416" s="651"/>
      <c r="O416" s="212"/>
      <c r="P416" s="212"/>
      <c r="Q416" s="327"/>
      <c r="R416" s="636"/>
      <c r="S416" s="636"/>
      <c r="T416" s="667"/>
      <c r="U416" s="636"/>
      <c r="V416" s="636"/>
      <c r="W416" s="636"/>
      <c r="X416" s="212"/>
      <c r="Y416" s="636"/>
      <c r="Z416" s="212"/>
      <c r="AA416" s="637"/>
      <c r="AB416" s="637"/>
      <c r="AC416" s="638"/>
      <c r="AD416" s="639"/>
      <c r="AE416" s="640"/>
      <c r="AF416" s="640"/>
      <c r="AG416" s="640">
        <v>0.86111111111111116</v>
      </c>
      <c r="AH416" s="640">
        <v>0.91666666666666663</v>
      </c>
      <c r="AI416" s="212" t="s">
        <v>533</v>
      </c>
      <c r="AJ416" s="635"/>
      <c r="AK416" s="635"/>
      <c r="AL416" s="641"/>
      <c r="AM416" s="635"/>
      <c r="AN416" s="635"/>
      <c r="AO416" s="212" t="s">
        <v>1806</v>
      </c>
      <c r="AP416" s="212"/>
      <c r="AQ416" s="212"/>
      <c r="AR416" s="212"/>
      <c r="AS416" s="212"/>
      <c r="AT416" s="223" t="str">
        <f t="shared" si="18"/>
        <v/>
      </c>
      <c r="AU416" s="223">
        <f t="shared" si="19"/>
        <v>5.5555555555555469E-2</v>
      </c>
    </row>
    <row r="417" spans="2:47" ht="14.25">
      <c r="B417" s="29">
        <v>2026</v>
      </c>
      <c r="C417" s="29">
        <v>4</v>
      </c>
      <c r="D417" s="29">
        <v>24</v>
      </c>
      <c r="E417" s="227" t="s">
        <v>468</v>
      </c>
      <c r="F417" s="29"/>
      <c r="G417" s="31"/>
      <c r="H417" s="32" t="s">
        <v>441</v>
      </c>
      <c r="I417" s="327"/>
      <c r="J417" s="635"/>
      <c r="K417" s="212"/>
      <c r="L417" s="639"/>
      <c r="M417" s="170"/>
      <c r="N417" s="651"/>
      <c r="O417" s="212"/>
      <c r="P417" s="212"/>
      <c r="Q417" s="327"/>
      <c r="R417" s="636"/>
      <c r="S417" s="636"/>
      <c r="T417" s="667"/>
      <c r="U417" s="636"/>
      <c r="V417" s="636"/>
      <c r="W417" s="636"/>
      <c r="X417" s="212"/>
      <c r="Y417" s="636"/>
      <c r="Z417" s="212"/>
      <c r="AA417" s="637"/>
      <c r="AB417" s="637"/>
      <c r="AC417" s="638"/>
      <c r="AD417" s="639"/>
      <c r="AE417" s="640"/>
      <c r="AF417" s="640"/>
      <c r="AG417" s="640">
        <v>0.91666666666666663</v>
      </c>
      <c r="AH417" s="640">
        <v>0.28125</v>
      </c>
      <c r="AI417" s="212" t="s">
        <v>1569</v>
      </c>
      <c r="AJ417" s="635"/>
      <c r="AK417" s="635"/>
      <c r="AL417" s="641"/>
      <c r="AM417" s="635"/>
      <c r="AN417" s="635"/>
      <c r="AO417" s="212" t="s">
        <v>1733</v>
      </c>
      <c r="AP417" s="212"/>
      <c r="AQ417" s="212"/>
      <c r="AR417" s="212"/>
      <c r="AS417" s="212"/>
      <c r="AT417" s="223"/>
      <c r="AU417" s="223">
        <f t="shared" si="19"/>
        <v>0.36458333333333337</v>
      </c>
    </row>
    <row r="418" spans="2:47" ht="14.25">
      <c r="B418" s="29">
        <v>2026</v>
      </c>
      <c r="C418" s="29">
        <v>4</v>
      </c>
      <c r="D418" s="29">
        <v>25</v>
      </c>
      <c r="E418" s="227" t="s">
        <v>469</v>
      </c>
      <c r="F418" s="29"/>
      <c r="G418" s="31"/>
      <c r="H418" s="43" t="s">
        <v>441</v>
      </c>
      <c r="I418" s="327"/>
      <c r="J418" s="635"/>
      <c r="K418" s="212"/>
      <c r="L418" s="639"/>
      <c r="M418" s="170"/>
      <c r="N418" s="651"/>
      <c r="O418" s="212"/>
      <c r="P418" s="212"/>
      <c r="Q418" s="327"/>
      <c r="R418" s="636"/>
      <c r="S418" s="636"/>
      <c r="T418" s="667"/>
      <c r="U418" s="636"/>
      <c r="V418" s="636"/>
      <c r="W418" s="636"/>
      <c r="X418" s="212"/>
      <c r="Y418" s="636"/>
      <c r="Z418" s="212"/>
      <c r="AA418" s="637"/>
      <c r="AB418" s="637"/>
      <c r="AC418" s="638"/>
      <c r="AD418" s="639"/>
      <c r="AE418" s="640"/>
      <c r="AF418" s="640"/>
      <c r="AG418" s="640">
        <v>0.28125</v>
      </c>
      <c r="AH418" s="640">
        <v>0.58333333333333337</v>
      </c>
      <c r="AI418" s="212" t="s">
        <v>1569</v>
      </c>
      <c r="AJ418" s="635"/>
      <c r="AK418" s="635"/>
      <c r="AL418" s="641"/>
      <c r="AM418" s="635"/>
      <c r="AN418" s="635"/>
      <c r="AO418" s="212" t="s">
        <v>1734</v>
      </c>
      <c r="AP418" s="212"/>
      <c r="AQ418" s="212"/>
      <c r="AR418" s="212"/>
      <c r="AS418" s="212"/>
      <c r="AT418" s="223"/>
      <c r="AU418" s="223">
        <f t="shared" si="19"/>
        <v>0.30208333333333337</v>
      </c>
    </row>
    <row r="419" spans="2:47" ht="14.25">
      <c r="B419" s="29">
        <v>2026</v>
      </c>
      <c r="C419" s="29">
        <v>4</v>
      </c>
      <c r="D419" s="29">
        <v>25</v>
      </c>
      <c r="E419" s="227" t="s">
        <v>470</v>
      </c>
      <c r="F419" s="29"/>
      <c r="G419" s="31"/>
      <c r="H419" s="32" t="s">
        <v>441</v>
      </c>
      <c r="I419" s="327"/>
      <c r="J419" s="635"/>
      <c r="K419" s="212"/>
      <c r="L419" s="639"/>
      <c r="M419" s="170"/>
      <c r="N419" s="651"/>
      <c r="O419" s="212"/>
      <c r="P419" s="212"/>
      <c r="Q419" s="327"/>
      <c r="R419" s="636"/>
      <c r="S419" s="636"/>
      <c r="T419" s="667"/>
      <c r="U419" s="636"/>
      <c r="V419" s="636"/>
      <c r="W419" s="636"/>
      <c r="X419" s="212"/>
      <c r="Y419" s="636"/>
      <c r="Z419" s="212"/>
      <c r="AA419" s="637"/>
      <c r="AB419" s="637"/>
      <c r="AC419" s="638"/>
      <c r="AD419" s="639"/>
      <c r="AE419" s="640"/>
      <c r="AF419" s="640"/>
      <c r="AG419" s="640">
        <v>0.58333333333333337</v>
      </c>
      <c r="AH419" s="640">
        <v>0.60416666666666663</v>
      </c>
      <c r="AI419" s="212" t="s">
        <v>1569</v>
      </c>
      <c r="AJ419" s="635"/>
      <c r="AK419" s="635"/>
      <c r="AL419" s="641"/>
      <c r="AM419" s="635"/>
      <c r="AN419" s="635"/>
      <c r="AO419" s="212" t="s">
        <v>1769</v>
      </c>
      <c r="AP419" s="212"/>
      <c r="AQ419" s="212"/>
      <c r="AR419" s="212"/>
      <c r="AS419" s="212"/>
      <c r="AT419" s="223"/>
      <c r="AU419" s="223">
        <f t="shared" si="19"/>
        <v>2.0833333333333259E-2</v>
      </c>
    </row>
    <row r="420" spans="2:47" ht="14.25">
      <c r="B420" s="29">
        <v>2026</v>
      </c>
      <c r="C420" s="29">
        <v>4</v>
      </c>
      <c r="D420" s="29">
        <v>25</v>
      </c>
      <c r="E420" s="227" t="s">
        <v>470</v>
      </c>
      <c r="F420" s="29">
        <v>1</v>
      </c>
      <c r="G420" s="31" t="s">
        <v>440</v>
      </c>
      <c r="H420" s="32" t="s">
        <v>441</v>
      </c>
      <c r="I420" s="327" t="s">
        <v>828</v>
      </c>
      <c r="J420" s="635" t="s">
        <v>1515</v>
      </c>
      <c r="K420" s="212">
        <v>3888632</v>
      </c>
      <c r="L420" s="639">
        <v>1</v>
      </c>
      <c r="M420" s="170">
        <v>4</v>
      </c>
      <c r="N420" s="651" t="s">
        <v>666</v>
      </c>
      <c r="O420" s="212" t="s">
        <v>829</v>
      </c>
      <c r="P420" s="212">
        <v>25</v>
      </c>
      <c r="Q420" s="327" t="s">
        <v>667</v>
      </c>
      <c r="R420" s="636">
        <v>1005</v>
      </c>
      <c r="S420" s="636">
        <v>1003</v>
      </c>
      <c r="T420" s="667">
        <v>8000</v>
      </c>
      <c r="U420" s="636">
        <v>8000</v>
      </c>
      <c r="V420" s="636">
        <v>1000</v>
      </c>
      <c r="W420" s="717">
        <v>1003</v>
      </c>
      <c r="X420" s="212">
        <v>1</v>
      </c>
      <c r="Y420" s="636">
        <v>2000</v>
      </c>
      <c r="Z420" s="212">
        <v>4</v>
      </c>
      <c r="AA420" s="637">
        <v>2010</v>
      </c>
      <c r="AB420" s="637">
        <v>2000</v>
      </c>
      <c r="AC420" s="638" t="s">
        <v>1801</v>
      </c>
      <c r="AD420" s="638" t="s">
        <v>1802</v>
      </c>
      <c r="AE420" s="640">
        <v>0.60416666666666663</v>
      </c>
      <c r="AF420" s="640">
        <v>0.61458333333333337</v>
      </c>
      <c r="AG420" s="640">
        <v>0.61458333333333337</v>
      </c>
      <c r="AH420" s="640">
        <v>0.625</v>
      </c>
      <c r="AI420" s="212" t="s">
        <v>1568</v>
      </c>
      <c r="AJ420" s="635" t="s">
        <v>827</v>
      </c>
      <c r="AK420" s="635"/>
      <c r="AL420" s="725" t="s">
        <v>1460</v>
      </c>
      <c r="AM420" s="635" t="s">
        <v>1743</v>
      </c>
      <c r="AN420" s="635"/>
      <c r="AO420" s="212" t="s">
        <v>1789</v>
      </c>
      <c r="AP420" s="212" t="s">
        <v>383</v>
      </c>
      <c r="AQ420" s="212" t="s">
        <v>1750</v>
      </c>
      <c r="AR420" s="212"/>
      <c r="AS420" s="212"/>
      <c r="AT420" s="223">
        <f t="shared" si="18"/>
        <v>1.0416666666666741E-2</v>
      </c>
      <c r="AU420" s="223">
        <f t="shared" si="19"/>
        <v>1.041666666666663E-2</v>
      </c>
    </row>
    <row r="421" spans="2:47" ht="14.25">
      <c r="B421" s="29">
        <v>2026</v>
      </c>
      <c r="C421" s="29">
        <v>4</v>
      </c>
      <c r="D421" s="29">
        <v>25</v>
      </c>
      <c r="E421" s="227" t="s">
        <v>470</v>
      </c>
      <c r="F421" s="29"/>
      <c r="G421" s="31" t="s">
        <v>440</v>
      </c>
      <c r="H421" s="32" t="s">
        <v>441</v>
      </c>
      <c r="I421" s="327" t="s">
        <v>828</v>
      </c>
      <c r="J421" s="635" t="s">
        <v>1515</v>
      </c>
      <c r="K421" s="212">
        <v>3888632</v>
      </c>
      <c r="L421" s="639">
        <v>2</v>
      </c>
      <c r="M421" s="170">
        <v>4</v>
      </c>
      <c r="N421" s="651" t="s">
        <v>666</v>
      </c>
      <c r="O421" s="212" t="s">
        <v>829</v>
      </c>
      <c r="P421" s="212">
        <v>25</v>
      </c>
      <c r="Q421" s="327" t="s">
        <v>667</v>
      </c>
      <c r="R421" s="636">
        <v>1005</v>
      </c>
      <c r="S421" s="636">
        <v>1003</v>
      </c>
      <c r="T421" s="667">
        <v>8000</v>
      </c>
      <c r="U421" s="636">
        <v>8000</v>
      </c>
      <c r="V421" s="636">
        <v>1000</v>
      </c>
      <c r="W421" s="717">
        <v>1003</v>
      </c>
      <c r="X421" s="212">
        <v>1</v>
      </c>
      <c r="Y421" s="636">
        <v>2000</v>
      </c>
      <c r="Z421" s="212">
        <v>4</v>
      </c>
      <c r="AA421" s="637">
        <v>2010</v>
      </c>
      <c r="AB421" s="637">
        <v>2000</v>
      </c>
      <c r="AC421" s="638"/>
      <c r="AD421" s="638" t="s">
        <v>1803</v>
      </c>
      <c r="AE421" s="640">
        <v>0.625</v>
      </c>
      <c r="AF421" s="640">
        <v>0.63541666666666663</v>
      </c>
      <c r="AG421" s="640">
        <v>0.63541666666666663</v>
      </c>
      <c r="AH421" s="640">
        <v>0.64583333333333337</v>
      </c>
      <c r="AI421" s="212" t="s">
        <v>1568</v>
      </c>
      <c r="AJ421" s="635" t="s">
        <v>827</v>
      </c>
      <c r="AK421" s="635"/>
      <c r="AL421" s="725" t="s">
        <v>1460</v>
      </c>
      <c r="AM421" s="635" t="s">
        <v>1743</v>
      </c>
      <c r="AN421" s="635"/>
      <c r="AO421" s="212" t="s">
        <v>1789</v>
      </c>
      <c r="AP421" s="212" t="s">
        <v>383</v>
      </c>
      <c r="AQ421" s="212" t="s">
        <v>1750</v>
      </c>
      <c r="AR421" s="212"/>
      <c r="AS421" s="212"/>
      <c r="AT421" s="223">
        <f t="shared" si="18"/>
        <v>1.041666666666663E-2</v>
      </c>
      <c r="AU421" s="223">
        <f t="shared" si="19"/>
        <v>1.0416666666666741E-2</v>
      </c>
    </row>
    <row r="422" spans="2:47" ht="14.25">
      <c r="B422" s="29">
        <v>2026</v>
      </c>
      <c r="C422" s="29">
        <v>4</v>
      </c>
      <c r="D422" s="29">
        <v>25</v>
      </c>
      <c r="E422" s="227" t="s">
        <v>470</v>
      </c>
      <c r="F422" s="29"/>
      <c r="G422" s="31" t="s">
        <v>440</v>
      </c>
      <c r="H422" s="43" t="s">
        <v>441</v>
      </c>
      <c r="I422" s="327" t="s">
        <v>828</v>
      </c>
      <c r="J422" s="635" t="s">
        <v>1515</v>
      </c>
      <c r="K422" s="212">
        <v>3888632</v>
      </c>
      <c r="L422" s="639">
        <v>3</v>
      </c>
      <c r="M422" s="170">
        <v>4</v>
      </c>
      <c r="N422" s="651" t="s">
        <v>666</v>
      </c>
      <c r="O422" s="212" t="s">
        <v>829</v>
      </c>
      <c r="P422" s="212">
        <v>25</v>
      </c>
      <c r="Q422" s="327" t="s">
        <v>667</v>
      </c>
      <c r="R422" s="636">
        <v>1005</v>
      </c>
      <c r="S422" s="636">
        <v>1003</v>
      </c>
      <c r="T422" s="667">
        <v>8000</v>
      </c>
      <c r="U422" s="636">
        <v>8000</v>
      </c>
      <c r="V422" s="636">
        <v>1000</v>
      </c>
      <c r="W422" s="717">
        <v>1003</v>
      </c>
      <c r="X422" s="212">
        <v>1</v>
      </c>
      <c r="Y422" s="636">
        <v>2000</v>
      </c>
      <c r="Z422" s="212">
        <v>4</v>
      </c>
      <c r="AA422" s="637">
        <v>2010</v>
      </c>
      <c r="AB422" s="637">
        <v>2000</v>
      </c>
      <c r="AC422" s="638"/>
      <c r="AD422" s="638" t="s">
        <v>1804</v>
      </c>
      <c r="AE422" s="640">
        <v>0.64583333333333337</v>
      </c>
      <c r="AF422" s="640">
        <v>0.65625</v>
      </c>
      <c r="AG422" s="640">
        <v>0.65625</v>
      </c>
      <c r="AH422" s="640">
        <v>0.66666666666666663</v>
      </c>
      <c r="AI422" s="212" t="s">
        <v>1568</v>
      </c>
      <c r="AJ422" s="635" t="s">
        <v>827</v>
      </c>
      <c r="AK422" s="635"/>
      <c r="AL422" s="725" t="s">
        <v>1460</v>
      </c>
      <c r="AM422" s="635" t="s">
        <v>1743</v>
      </c>
      <c r="AN422" s="635"/>
      <c r="AO422" s="212" t="s">
        <v>1789</v>
      </c>
      <c r="AP422" s="212" t="s">
        <v>383</v>
      </c>
      <c r="AQ422" s="212" t="s">
        <v>1750</v>
      </c>
      <c r="AR422" s="212"/>
      <c r="AS422" s="212"/>
      <c r="AT422" s="223">
        <f t="shared" si="18"/>
        <v>1.041666666666663E-2</v>
      </c>
      <c r="AU422" s="223">
        <f t="shared" si="19"/>
        <v>1.041666666666663E-2</v>
      </c>
    </row>
    <row r="423" spans="2:47" ht="14.25">
      <c r="B423" s="29">
        <v>2026</v>
      </c>
      <c r="C423" s="29">
        <v>4</v>
      </c>
      <c r="D423" s="29">
        <v>25</v>
      </c>
      <c r="E423" s="227" t="s">
        <v>470</v>
      </c>
      <c r="F423" s="29"/>
      <c r="G423" s="31" t="s">
        <v>440</v>
      </c>
      <c r="H423" s="32" t="s">
        <v>441</v>
      </c>
      <c r="I423" s="327" t="s">
        <v>828</v>
      </c>
      <c r="J423" s="635" t="s">
        <v>1515</v>
      </c>
      <c r="K423" s="212">
        <v>3888632</v>
      </c>
      <c r="L423" s="639">
        <v>4</v>
      </c>
      <c r="M423" s="170">
        <v>4</v>
      </c>
      <c r="N423" s="651" t="s">
        <v>666</v>
      </c>
      <c r="O423" s="212" t="s">
        <v>829</v>
      </c>
      <c r="P423" s="212">
        <v>25</v>
      </c>
      <c r="Q423" s="327" t="s">
        <v>667</v>
      </c>
      <c r="R423" s="636">
        <v>1005</v>
      </c>
      <c r="S423" s="636">
        <v>1003</v>
      </c>
      <c r="T423" s="667">
        <v>8000</v>
      </c>
      <c r="U423" s="636">
        <v>8000</v>
      </c>
      <c r="V423" s="636">
        <v>1000</v>
      </c>
      <c r="W423" s="717">
        <v>1003</v>
      </c>
      <c r="X423" s="212">
        <v>1</v>
      </c>
      <c r="Y423" s="636">
        <v>2000</v>
      </c>
      <c r="Z423" s="212">
        <v>4</v>
      </c>
      <c r="AA423" s="637">
        <v>1920</v>
      </c>
      <c r="AB423" s="637">
        <v>1900</v>
      </c>
      <c r="AC423" s="638"/>
      <c r="AD423" s="638" t="s">
        <v>1805</v>
      </c>
      <c r="AE423" s="640">
        <v>0.66666666666666663</v>
      </c>
      <c r="AF423" s="640">
        <v>0.67708333333333337</v>
      </c>
      <c r="AG423" s="640"/>
      <c r="AH423" s="640"/>
      <c r="AI423" s="212"/>
      <c r="AJ423" s="635" t="s">
        <v>827</v>
      </c>
      <c r="AK423" s="635"/>
      <c r="AL423" s="725" t="s">
        <v>1460</v>
      </c>
      <c r="AM423" s="635" t="s">
        <v>1743</v>
      </c>
      <c r="AN423" s="635"/>
      <c r="AO423" s="212" t="s">
        <v>1789</v>
      </c>
      <c r="AP423" s="212" t="s">
        <v>383</v>
      </c>
      <c r="AQ423" s="212" t="s">
        <v>1750</v>
      </c>
      <c r="AR423" s="212"/>
      <c r="AS423" s="212"/>
      <c r="AT423" s="223">
        <f t="shared" si="18"/>
        <v>1.0416666666666741E-2</v>
      </c>
      <c r="AU423" s="223" t="str">
        <f t="shared" si="19"/>
        <v/>
      </c>
    </row>
    <row r="424" spans="2:47" ht="14.25">
      <c r="B424" s="29">
        <v>2026</v>
      </c>
      <c r="C424" s="29">
        <v>4</v>
      </c>
      <c r="D424" s="29">
        <v>25</v>
      </c>
      <c r="E424" s="227" t="s">
        <v>470</v>
      </c>
      <c r="F424" s="29"/>
      <c r="G424" s="31"/>
      <c r="H424" s="32" t="s">
        <v>441</v>
      </c>
      <c r="I424" s="327"/>
      <c r="J424" s="635"/>
      <c r="K424" s="212"/>
      <c r="L424" s="639"/>
      <c r="M424" s="170"/>
      <c r="N424" s="651"/>
      <c r="O424" s="212"/>
      <c r="P424" s="212"/>
      <c r="Q424" s="327"/>
      <c r="R424" s="636"/>
      <c r="S424" s="636"/>
      <c r="T424" s="667"/>
      <c r="U424" s="636"/>
      <c r="V424" s="636"/>
      <c r="W424" s="636"/>
      <c r="X424" s="212"/>
      <c r="Y424" s="636"/>
      <c r="Z424" s="212"/>
      <c r="AA424" s="637"/>
      <c r="AB424" s="637"/>
      <c r="AC424" s="638"/>
      <c r="AD424" s="639"/>
      <c r="AE424" s="640"/>
      <c r="AF424" s="640"/>
      <c r="AG424" s="640">
        <v>0.67708333333333337</v>
      </c>
      <c r="AH424" s="640">
        <v>0.91666666666666663</v>
      </c>
      <c r="AI424" s="212" t="s">
        <v>1569</v>
      </c>
      <c r="AJ424" s="635"/>
      <c r="AK424" s="635"/>
      <c r="AL424" s="641"/>
      <c r="AM424" s="635"/>
      <c r="AN424" s="635"/>
      <c r="AO424" s="212" t="s">
        <v>1733</v>
      </c>
      <c r="AP424" s="212"/>
      <c r="AQ424" s="212"/>
      <c r="AR424" s="212"/>
      <c r="AS424" s="212"/>
      <c r="AT424" s="223" t="str">
        <f t="shared" si="18"/>
        <v/>
      </c>
      <c r="AU424" s="223">
        <f t="shared" si="19"/>
        <v>0.23958333333333326</v>
      </c>
    </row>
    <row r="425" spans="2:47" ht="14.25">
      <c r="B425" s="29">
        <v>2026</v>
      </c>
      <c r="C425" s="29">
        <v>4</v>
      </c>
      <c r="D425" s="29">
        <v>25</v>
      </c>
      <c r="E425" s="227" t="s">
        <v>468</v>
      </c>
      <c r="F425" s="29"/>
      <c r="G425" s="31"/>
      <c r="H425" s="32" t="s">
        <v>441</v>
      </c>
      <c r="I425" s="327"/>
      <c r="J425" s="635"/>
      <c r="K425" s="212"/>
      <c r="L425" s="639"/>
      <c r="M425" s="170"/>
      <c r="N425" s="651"/>
      <c r="O425" s="212"/>
      <c r="P425" s="212"/>
      <c r="Q425" s="327"/>
      <c r="R425" s="636"/>
      <c r="S425" s="636"/>
      <c r="T425" s="667"/>
      <c r="U425" s="636"/>
      <c r="V425" s="636"/>
      <c r="W425" s="636"/>
      <c r="X425" s="212"/>
      <c r="Y425" s="636"/>
      <c r="Z425" s="212"/>
      <c r="AA425" s="637"/>
      <c r="AB425" s="637"/>
      <c r="AC425" s="638"/>
      <c r="AD425" s="639"/>
      <c r="AE425" s="640"/>
      <c r="AF425" s="640"/>
      <c r="AG425" s="640">
        <v>0.91666666666666663</v>
      </c>
      <c r="AH425" s="640">
        <v>0.28125</v>
      </c>
      <c r="AI425" s="212" t="s">
        <v>1569</v>
      </c>
      <c r="AJ425" s="635"/>
      <c r="AK425" s="635"/>
      <c r="AL425" s="641"/>
      <c r="AM425" s="635"/>
      <c r="AN425" s="635"/>
      <c r="AO425" s="212" t="s">
        <v>1734</v>
      </c>
      <c r="AP425" s="212"/>
      <c r="AQ425" s="212"/>
      <c r="AR425" s="212"/>
      <c r="AS425" s="212"/>
      <c r="AT425" s="223" t="str">
        <f t="shared" si="18"/>
        <v/>
      </c>
      <c r="AU425" s="223">
        <f t="shared" si="19"/>
        <v>0.36458333333333337</v>
      </c>
    </row>
    <row r="426" spans="2:47" ht="14.25">
      <c r="B426" s="29">
        <v>2026</v>
      </c>
      <c r="C426" s="29">
        <v>4</v>
      </c>
      <c r="D426" s="29">
        <v>27</v>
      </c>
      <c r="E426" s="227" t="s">
        <v>470</v>
      </c>
      <c r="F426" s="29"/>
      <c r="G426" s="31"/>
      <c r="H426" s="43" t="s">
        <v>441</v>
      </c>
      <c r="I426" s="327"/>
      <c r="J426" s="635"/>
      <c r="K426" s="212"/>
      <c r="L426" s="639"/>
      <c r="M426" s="170"/>
      <c r="N426" s="651"/>
      <c r="O426" s="212"/>
      <c r="P426" s="212"/>
      <c r="Q426" s="327"/>
      <c r="R426" s="636"/>
      <c r="S426" s="636"/>
      <c r="T426" s="667"/>
      <c r="U426" s="636"/>
      <c r="V426" s="636"/>
      <c r="W426" s="636"/>
      <c r="X426" s="212"/>
      <c r="Y426" s="636"/>
      <c r="Z426" s="212"/>
      <c r="AA426" s="637"/>
      <c r="AB426" s="637"/>
      <c r="AC426" s="638"/>
      <c r="AD426" s="639"/>
      <c r="AE426" s="640"/>
      <c r="AF426" s="640"/>
      <c r="AG426" s="640">
        <v>0.28125</v>
      </c>
      <c r="AH426" s="640">
        <v>0.40625</v>
      </c>
      <c r="AI426" s="212" t="s">
        <v>1534</v>
      </c>
      <c r="AJ426" s="635"/>
      <c r="AK426" s="635"/>
      <c r="AL426" s="641"/>
      <c r="AM426" s="635"/>
      <c r="AN426" s="635"/>
      <c r="AO426" s="212" t="s">
        <v>1818</v>
      </c>
      <c r="AP426" s="212"/>
      <c r="AQ426" s="212"/>
      <c r="AR426" s="212"/>
      <c r="AS426" s="212"/>
      <c r="AT426" s="223" t="str">
        <f t="shared" si="18"/>
        <v/>
      </c>
      <c r="AU426" s="223">
        <f t="shared" si="19"/>
        <v>0.125</v>
      </c>
    </row>
    <row r="427" spans="2:47" ht="14.25">
      <c r="B427" s="29">
        <v>2026</v>
      </c>
      <c r="C427" s="29">
        <v>4</v>
      </c>
      <c r="D427" s="29">
        <v>27</v>
      </c>
      <c r="E427" s="227" t="s">
        <v>470</v>
      </c>
      <c r="F427" s="29">
        <v>1</v>
      </c>
      <c r="G427" s="31" t="s">
        <v>459</v>
      </c>
      <c r="H427" s="32" t="s">
        <v>441</v>
      </c>
      <c r="I427" s="327" t="s">
        <v>828</v>
      </c>
      <c r="J427" s="635" t="s">
        <v>1580</v>
      </c>
      <c r="K427" s="212" t="s">
        <v>1809</v>
      </c>
      <c r="L427" s="639">
        <v>1</v>
      </c>
      <c r="M427" s="170">
        <v>4</v>
      </c>
      <c r="N427" s="651" t="s">
        <v>1807</v>
      </c>
      <c r="O427" s="212" t="s">
        <v>829</v>
      </c>
      <c r="P427" s="212">
        <v>50</v>
      </c>
      <c r="Q427" s="327" t="s">
        <v>1808</v>
      </c>
      <c r="R427" s="636">
        <v>1030</v>
      </c>
      <c r="S427" s="636">
        <v>1030</v>
      </c>
      <c r="T427" s="667">
        <v>8000</v>
      </c>
      <c r="U427" s="636">
        <v>8000</v>
      </c>
      <c r="V427" s="636">
        <v>1000</v>
      </c>
      <c r="W427" s="726">
        <v>1003</v>
      </c>
      <c r="X427" s="212">
        <v>1</v>
      </c>
      <c r="Y427" s="636">
        <v>2000</v>
      </c>
      <c r="Z427" s="212">
        <v>4</v>
      </c>
      <c r="AA427" s="637">
        <v>1850</v>
      </c>
      <c r="AB427" s="637">
        <v>1830</v>
      </c>
      <c r="AC427" s="638" t="s">
        <v>1812</v>
      </c>
      <c r="AD427" s="638" t="s">
        <v>1813</v>
      </c>
      <c r="AE427" s="640">
        <v>0.40625</v>
      </c>
      <c r="AF427" s="640">
        <v>0.4201388888888889</v>
      </c>
      <c r="AG427" s="640">
        <v>0.4201388888888889</v>
      </c>
      <c r="AH427" s="640">
        <v>0.42708333333333331</v>
      </c>
      <c r="AI427" s="212" t="s">
        <v>1568</v>
      </c>
      <c r="AJ427" s="635"/>
      <c r="AK427" s="635" t="s">
        <v>683</v>
      </c>
      <c r="AL427" s="718" t="s">
        <v>18</v>
      </c>
      <c r="AM427" s="635" t="s">
        <v>1743</v>
      </c>
      <c r="AN427" s="635"/>
      <c r="AO427" s="212"/>
      <c r="AP427" s="212" t="s">
        <v>383</v>
      </c>
      <c r="AQ427" s="212" t="s">
        <v>1750</v>
      </c>
      <c r="AR427" s="212"/>
      <c r="AS427" s="212"/>
      <c r="AT427" s="223">
        <f t="shared" ref="AT427:AT492" si="20">IF(IF(AE427&gt;AF427,1-AE427+AF427,AF427-AE427)=0,"",IF(AE427&gt;AF427,1-AE427+AF427,AF427-AE427))</f>
        <v>1.3888888888888895E-2</v>
      </c>
      <c r="AU427" s="223">
        <f t="shared" ref="AU427:AU492" si="21">IF(IF(AG427&gt;AH427,1-AG427+AH427,AH427-AG427)=0,"",IF(AG427&gt;AH427,1-AG427+AH427,AH427-AG427))</f>
        <v>6.9444444444444198E-3</v>
      </c>
    </row>
    <row r="428" spans="2:47" ht="14.25">
      <c r="B428" s="29">
        <v>2026</v>
      </c>
      <c r="C428" s="29">
        <v>4</v>
      </c>
      <c r="D428" s="29">
        <v>27</v>
      </c>
      <c r="E428" s="227" t="s">
        <v>470</v>
      </c>
      <c r="F428" s="29"/>
      <c r="G428" s="31" t="s">
        <v>459</v>
      </c>
      <c r="H428" s="32" t="s">
        <v>441</v>
      </c>
      <c r="I428" s="327" t="s">
        <v>828</v>
      </c>
      <c r="J428" s="635" t="s">
        <v>1580</v>
      </c>
      <c r="K428" s="212" t="s">
        <v>1727</v>
      </c>
      <c r="L428" s="639">
        <v>2</v>
      </c>
      <c r="M428" s="170">
        <v>4</v>
      </c>
      <c r="N428" s="651" t="s">
        <v>1810</v>
      </c>
      <c r="O428" s="212" t="s">
        <v>829</v>
      </c>
      <c r="P428" s="212">
        <v>50</v>
      </c>
      <c r="Q428" s="327" t="s">
        <v>1808</v>
      </c>
      <c r="R428" s="636">
        <v>1030</v>
      </c>
      <c r="S428" s="636">
        <v>1030</v>
      </c>
      <c r="T428" s="667">
        <v>8000</v>
      </c>
      <c r="U428" s="636">
        <v>8000</v>
      </c>
      <c r="V428" s="636">
        <v>1000</v>
      </c>
      <c r="W428" s="726">
        <v>1003</v>
      </c>
      <c r="X428" s="212">
        <v>1</v>
      </c>
      <c r="Y428" s="636">
        <v>2000</v>
      </c>
      <c r="Z428" s="212">
        <v>4</v>
      </c>
      <c r="AA428" s="637">
        <v>1890</v>
      </c>
      <c r="AB428" s="637">
        <v>1870</v>
      </c>
      <c r="AC428" s="638"/>
      <c r="AD428" s="638" t="s">
        <v>1814</v>
      </c>
      <c r="AE428" s="640">
        <v>0.42708333333333331</v>
      </c>
      <c r="AF428" s="640">
        <v>0.44097222222222221</v>
      </c>
      <c r="AG428" s="640">
        <v>0.44097222222222221</v>
      </c>
      <c r="AH428" s="640">
        <v>0.45833333333333331</v>
      </c>
      <c r="AI428" s="212" t="s">
        <v>1568</v>
      </c>
      <c r="AJ428" s="635"/>
      <c r="AK428" s="635" t="s">
        <v>683</v>
      </c>
      <c r="AL428" s="718" t="s">
        <v>18</v>
      </c>
      <c r="AM428" s="635" t="s">
        <v>1743</v>
      </c>
      <c r="AN428" s="635"/>
      <c r="AO428" s="212"/>
      <c r="AP428" s="212" t="s">
        <v>383</v>
      </c>
      <c r="AQ428" s="212" t="s">
        <v>1750</v>
      </c>
      <c r="AR428" s="212"/>
      <c r="AS428" s="212"/>
      <c r="AT428" s="223">
        <f t="shared" si="20"/>
        <v>1.3888888888888895E-2</v>
      </c>
      <c r="AU428" s="223">
        <f t="shared" si="21"/>
        <v>1.7361111111111105E-2</v>
      </c>
    </row>
    <row r="429" spans="2:47" ht="14.25">
      <c r="B429" s="29">
        <v>2026</v>
      </c>
      <c r="C429" s="29">
        <v>4</v>
      </c>
      <c r="D429" s="29">
        <v>27</v>
      </c>
      <c r="E429" s="227" t="s">
        <v>470</v>
      </c>
      <c r="F429" s="29"/>
      <c r="G429" s="31" t="s">
        <v>459</v>
      </c>
      <c r="H429" s="32" t="s">
        <v>441</v>
      </c>
      <c r="I429" s="327" t="s">
        <v>828</v>
      </c>
      <c r="J429" s="635" t="s">
        <v>1580</v>
      </c>
      <c r="K429" s="212" t="s">
        <v>1727</v>
      </c>
      <c r="L429" s="639">
        <v>3</v>
      </c>
      <c r="M429" s="170">
        <v>4</v>
      </c>
      <c r="N429" s="651" t="s">
        <v>1807</v>
      </c>
      <c r="O429" s="212" t="s">
        <v>829</v>
      </c>
      <c r="P429" s="212">
        <v>50</v>
      </c>
      <c r="Q429" s="327" t="s">
        <v>1808</v>
      </c>
      <c r="R429" s="636">
        <v>1030</v>
      </c>
      <c r="S429" s="636">
        <v>1030</v>
      </c>
      <c r="T429" s="667">
        <v>8000</v>
      </c>
      <c r="U429" s="636">
        <v>8000</v>
      </c>
      <c r="V429" s="636">
        <v>1000</v>
      </c>
      <c r="W429" s="726">
        <v>1003</v>
      </c>
      <c r="X429" s="212">
        <v>1</v>
      </c>
      <c r="Y429" s="636">
        <v>2000</v>
      </c>
      <c r="Z429" s="212">
        <v>4</v>
      </c>
      <c r="AA429" s="637">
        <v>1920</v>
      </c>
      <c r="AB429" s="637">
        <v>1900</v>
      </c>
      <c r="AC429" s="638"/>
      <c r="AD429" s="638" t="s">
        <v>1815</v>
      </c>
      <c r="AE429" s="640">
        <v>0.45833333333333331</v>
      </c>
      <c r="AF429" s="640">
        <v>0.47222222222222221</v>
      </c>
      <c r="AG429" s="640">
        <v>0.47222222222222221</v>
      </c>
      <c r="AH429" s="640">
        <v>0.4826388888888889</v>
      </c>
      <c r="AI429" s="212" t="s">
        <v>1568</v>
      </c>
      <c r="AJ429" s="635"/>
      <c r="AK429" s="635" t="s">
        <v>683</v>
      </c>
      <c r="AL429" s="718" t="s">
        <v>18</v>
      </c>
      <c r="AM429" s="635" t="s">
        <v>1743</v>
      </c>
      <c r="AN429" s="635"/>
      <c r="AO429" s="212"/>
      <c r="AP429" s="212" t="s">
        <v>383</v>
      </c>
      <c r="AQ429" s="212" t="s">
        <v>1750</v>
      </c>
      <c r="AR429" s="212"/>
      <c r="AS429" s="212"/>
      <c r="AT429" s="223">
        <f t="shared" si="20"/>
        <v>1.3888888888888895E-2</v>
      </c>
      <c r="AU429" s="223">
        <f t="shared" si="21"/>
        <v>1.0416666666666685E-2</v>
      </c>
    </row>
    <row r="430" spans="2:47" ht="14.25">
      <c r="B430" s="29">
        <v>2026</v>
      </c>
      <c r="C430" s="29">
        <v>4</v>
      </c>
      <c r="D430" s="29">
        <v>27</v>
      </c>
      <c r="E430" s="227" t="s">
        <v>470</v>
      </c>
      <c r="F430" s="29"/>
      <c r="G430" s="31" t="s">
        <v>459</v>
      </c>
      <c r="H430" s="43" t="s">
        <v>441</v>
      </c>
      <c r="I430" s="327" t="s">
        <v>828</v>
      </c>
      <c r="J430" s="635" t="s">
        <v>1580</v>
      </c>
      <c r="K430" s="212" t="s">
        <v>1727</v>
      </c>
      <c r="L430" s="639">
        <v>4</v>
      </c>
      <c r="M430" s="170">
        <v>4</v>
      </c>
      <c r="N430" s="651" t="s">
        <v>1807</v>
      </c>
      <c r="O430" s="212" t="s">
        <v>829</v>
      </c>
      <c r="P430" s="212">
        <v>50</v>
      </c>
      <c r="Q430" s="327" t="s">
        <v>1808</v>
      </c>
      <c r="R430" s="636">
        <v>1030</v>
      </c>
      <c r="S430" s="636">
        <v>1030</v>
      </c>
      <c r="T430" s="667">
        <v>8000</v>
      </c>
      <c r="U430" s="636">
        <v>8000</v>
      </c>
      <c r="V430" s="636">
        <v>1000</v>
      </c>
      <c r="W430" s="726">
        <v>1003</v>
      </c>
      <c r="X430" s="212">
        <v>1</v>
      </c>
      <c r="Y430" s="636">
        <v>2000</v>
      </c>
      <c r="Z430" s="212">
        <v>4</v>
      </c>
      <c r="AA430" s="637">
        <v>1930</v>
      </c>
      <c r="AB430" s="637">
        <v>1910</v>
      </c>
      <c r="AC430" s="638"/>
      <c r="AD430" s="638" t="s">
        <v>1816</v>
      </c>
      <c r="AE430" s="640">
        <v>0.4826388888888889</v>
      </c>
      <c r="AF430" s="640">
        <v>0.49652777777777779</v>
      </c>
      <c r="AG430" s="640"/>
      <c r="AH430" s="640"/>
      <c r="AI430" s="212"/>
      <c r="AJ430" s="635"/>
      <c r="AK430" s="635" t="s">
        <v>683</v>
      </c>
      <c r="AL430" s="718" t="s">
        <v>18</v>
      </c>
      <c r="AM430" s="635" t="s">
        <v>1743</v>
      </c>
      <c r="AN430" s="635"/>
      <c r="AO430" s="212"/>
      <c r="AP430" s="212" t="s">
        <v>383</v>
      </c>
      <c r="AR430" s="212"/>
      <c r="AS430" s="212"/>
      <c r="AT430" s="223">
        <f t="shared" si="20"/>
        <v>1.3888888888888895E-2</v>
      </c>
      <c r="AU430" s="223" t="str">
        <f t="shared" si="21"/>
        <v/>
      </c>
    </row>
    <row r="431" spans="2:47" ht="14.25">
      <c r="B431" s="29">
        <v>2026</v>
      </c>
      <c r="C431" s="29">
        <v>4</v>
      </c>
      <c r="D431" s="29">
        <v>27</v>
      </c>
      <c r="E431" s="227" t="s">
        <v>470</v>
      </c>
      <c r="F431" s="29"/>
      <c r="G431" s="31"/>
      <c r="H431" s="32" t="s">
        <v>441</v>
      </c>
      <c r="I431" s="327"/>
      <c r="J431" s="635"/>
      <c r="K431" s="212"/>
      <c r="L431" s="639"/>
      <c r="M431" s="170"/>
      <c r="N431" s="651"/>
      <c r="O431" s="212"/>
      <c r="P431" s="212"/>
      <c r="Q431" s="327"/>
      <c r="R431" s="636"/>
      <c r="S431" s="636"/>
      <c r="T431" s="667"/>
      <c r="U431" s="636"/>
      <c r="V431" s="636"/>
      <c r="W431" s="636"/>
      <c r="X431" s="212"/>
      <c r="Y431" s="636"/>
      <c r="Z431" s="212"/>
      <c r="AA431" s="637"/>
      <c r="AB431" s="637"/>
      <c r="AC431" s="638"/>
      <c r="AD431" s="639"/>
      <c r="AE431" s="640"/>
      <c r="AF431" s="640"/>
      <c r="AG431" s="640">
        <v>0.49652777777777779</v>
      </c>
      <c r="AH431" s="640"/>
      <c r="AI431" s="212" t="s">
        <v>533</v>
      </c>
      <c r="AJ431" s="635"/>
      <c r="AK431" s="635"/>
      <c r="AL431" s="641"/>
      <c r="AM431" s="635"/>
      <c r="AN431" s="635"/>
      <c r="AO431" s="212"/>
      <c r="AP431" s="212"/>
      <c r="AQ431" s="212"/>
      <c r="AR431" s="212"/>
      <c r="AS431" s="212"/>
      <c r="AT431" s="223" t="str">
        <f t="shared" si="20"/>
        <v/>
      </c>
      <c r="AU431" s="223">
        <f t="shared" si="21"/>
        <v>0.50347222222222221</v>
      </c>
    </row>
    <row r="432" spans="2:47" ht="14.25">
      <c r="B432" s="29">
        <v>2026</v>
      </c>
      <c r="C432" s="29">
        <v>4</v>
      </c>
      <c r="D432" s="29">
        <v>27</v>
      </c>
      <c r="E432" s="227" t="s">
        <v>470</v>
      </c>
      <c r="F432" s="29">
        <v>2</v>
      </c>
      <c r="G432" s="31" t="s">
        <v>459</v>
      </c>
      <c r="H432" s="32" t="s">
        <v>441</v>
      </c>
      <c r="I432" s="327" t="s">
        <v>828</v>
      </c>
      <c r="J432" s="635" t="s">
        <v>1580</v>
      </c>
      <c r="K432" s="212" t="s">
        <v>1809</v>
      </c>
      <c r="L432" s="639">
        <v>1</v>
      </c>
      <c r="M432" s="170">
        <v>2</v>
      </c>
      <c r="N432" s="651" t="s">
        <v>1807</v>
      </c>
      <c r="O432" s="212" t="s">
        <v>829</v>
      </c>
      <c r="P432" s="212">
        <v>25</v>
      </c>
      <c r="Q432" s="327" t="s">
        <v>1808</v>
      </c>
      <c r="R432" s="636">
        <v>1030</v>
      </c>
      <c r="S432" s="636">
        <v>1030</v>
      </c>
      <c r="T432" s="667">
        <v>4000</v>
      </c>
      <c r="U432" s="636">
        <v>4000</v>
      </c>
      <c r="V432" s="636">
        <v>1000</v>
      </c>
      <c r="W432" s="726">
        <v>1003</v>
      </c>
      <c r="X432" s="212">
        <v>1</v>
      </c>
      <c r="Y432" s="636">
        <v>2000</v>
      </c>
      <c r="Z432" s="212">
        <v>2</v>
      </c>
      <c r="AA432" s="637">
        <v>1800</v>
      </c>
      <c r="AB432" s="637">
        <v>1780</v>
      </c>
      <c r="AC432" s="638" t="s">
        <v>1820</v>
      </c>
      <c r="AD432" s="638" t="s">
        <v>1821</v>
      </c>
      <c r="AE432" s="640">
        <v>0.56944444444444442</v>
      </c>
      <c r="AF432" s="640">
        <v>0.58333333333333337</v>
      </c>
      <c r="AG432" s="640">
        <v>0.58333333333333337</v>
      </c>
      <c r="AH432" s="640">
        <v>0.59375</v>
      </c>
      <c r="AI432" s="212" t="s">
        <v>1568</v>
      </c>
      <c r="AJ432" s="635"/>
      <c r="AK432" s="635" t="s">
        <v>683</v>
      </c>
      <c r="AL432" s="718" t="s">
        <v>18</v>
      </c>
      <c r="AM432" s="635" t="s">
        <v>1743</v>
      </c>
      <c r="AN432" s="635"/>
      <c r="AO432" s="212"/>
      <c r="AP432" s="212" t="s">
        <v>383</v>
      </c>
      <c r="AQ432" s="212" t="s">
        <v>1750</v>
      </c>
      <c r="AR432" s="212"/>
      <c r="AS432" s="212"/>
      <c r="AT432" s="223">
        <f t="shared" si="20"/>
        <v>1.3888888888888951E-2</v>
      </c>
      <c r="AU432" s="223">
        <f t="shared" si="21"/>
        <v>1.041666666666663E-2</v>
      </c>
    </row>
    <row r="433" spans="1:47" ht="14.25">
      <c r="B433" s="29">
        <v>2026</v>
      </c>
      <c r="C433" s="29">
        <v>4</v>
      </c>
      <c r="D433" s="29">
        <v>27</v>
      </c>
      <c r="E433" s="227" t="s">
        <v>470</v>
      </c>
      <c r="F433" s="29"/>
      <c r="G433" s="31" t="s">
        <v>459</v>
      </c>
      <c r="H433" s="32" t="s">
        <v>441</v>
      </c>
      <c r="I433" s="327" t="s">
        <v>828</v>
      </c>
      <c r="J433" s="635" t="s">
        <v>1580</v>
      </c>
      <c r="K433" s="212" t="s">
        <v>1727</v>
      </c>
      <c r="L433" s="639">
        <v>2</v>
      </c>
      <c r="M433" s="170">
        <v>2</v>
      </c>
      <c r="N433" s="651" t="s">
        <v>1807</v>
      </c>
      <c r="O433" s="212" t="s">
        <v>829</v>
      </c>
      <c r="P433" s="212">
        <v>25</v>
      </c>
      <c r="Q433" s="327" t="s">
        <v>1808</v>
      </c>
      <c r="R433" s="636">
        <v>1030</v>
      </c>
      <c r="S433" s="636">
        <v>1030</v>
      </c>
      <c r="T433" s="667">
        <v>4000</v>
      </c>
      <c r="U433" s="636">
        <v>4000</v>
      </c>
      <c r="V433" s="636">
        <v>1000</v>
      </c>
      <c r="W433" s="726">
        <v>1003</v>
      </c>
      <c r="X433" s="212">
        <v>1</v>
      </c>
      <c r="Y433" s="636">
        <v>2000</v>
      </c>
      <c r="Z433" s="212">
        <v>2</v>
      </c>
      <c r="AA433" s="637">
        <v>1830</v>
      </c>
      <c r="AB433" s="637">
        <v>1810</v>
      </c>
      <c r="AC433" s="638"/>
      <c r="AD433" s="638" t="s">
        <v>1822</v>
      </c>
      <c r="AE433" s="640">
        <v>0.59375</v>
      </c>
      <c r="AF433" s="640">
        <v>0.61111111111111116</v>
      </c>
      <c r="AG433" s="640"/>
      <c r="AH433" s="640"/>
      <c r="AI433" s="212"/>
      <c r="AJ433" s="635"/>
      <c r="AK433" s="635" t="s">
        <v>683</v>
      </c>
      <c r="AL433" s="718" t="s">
        <v>18</v>
      </c>
      <c r="AM433" s="635" t="s">
        <v>1743</v>
      </c>
      <c r="AN433" s="635"/>
      <c r="AO433" s="212"/>
      <c r="AP433" s="212" t="s">
        <v>383</v>
      </c>
      <c r="AQ433" s="212" t="s">
        <v>1750</v>
      </c>
      <c r="AR433" s="212"/>
      <c r="AS433" s="212"/>
      <c r="AT433" s="223">
        <f t="shared" si="20"/>
        <v>1.736111111111116E-2</v>
      </c>
      <c r="AU433" s="223" t="str">
        <f t="shared" si="21"/>
        <v/>
      </c>
    </row>
    <row r="434" spans="1:47" ht="14.25">
      <c r="B434" s="29">
        <v>2026</v>
      </c>
      <c r="C434" s="29">
        <v>4</v>
      </c>
      <c r="D434" s="29">
        <v>27</v>
      </c>
      <c r="E434" s="227" t="s">
        <v>470</v>
      </c>
      <c r="F434" s="29"/>
      <c r="G434" s="31"/>
      <c r="H434" s="43" t="s">
        <v>441</v>
      </c>
      <c r="I434" s="327"/>
      <c r="J434" s="635"/>
      <c r="K434" s="212"/>
      <c r="L434" s="639"/>
      <c r="M434" s="170"/>
      <c r="N434" s="651"/>
      <c r="O434" s="212"/>
      <c r="P434" s="212"/>
      <c r="Q434" s="327"/>
      <c r="R434" s="636"/>
      <c r="S434" s="636"/>
      <c r="T434" s="667"/>
      <c r="U434" s="636"/>
      <c r="V434" s="636"/>
      <c r="W434" s="636"/>
      <c r="X434" s="212"/>
      <c r="Y434" s="636"/>
      <c r="Z434" s="212"/>
      <c r="AA434" s="637"/>
      <c r="AB434" s="637"/>
      <c r="AC434" s="638"/>
      <c r="AD434" s="639"/>
      <c r="AE434" s="640"/>
      <c r="AF434" s="640"/>
      <c r="AG434" s="640">
        <v>0.61111111111111116</v>
      </c>
      <c r="AH434" s="640">
        <v>0.625</v>
      </c>
      <c r="AI434" s="212" t="s">
        <v>1569</v>
      </c>
      <c r="AJ434" s="635"/>
      <c r="AK434" s="635"/>
      <c r="AL434" s="641"/>
      <c r="AM434" s="635"/>
      <c r="AN434" s="635"/>
      <c r="AO434" s="212" t="s">
        <v>1824</v>
      </c>
      <c r="AP434" s="212"/>
      <c r="AQ434" s="212"/>
      <c r="AR434" s="212"/>
      <c r="AS434" s="212"/>
      <c r="AT434" s="223" t="str">
        <f t="shared" si="20"/>
        <v/>
      </c>
      <c r="AU434" s="223">
        <f t="shared" si="21"/>
        <v>1.388888888888884E-2</v>
      </c>
    </row>
    <row r="435" spans="1:47" ht="14.25">
      <c r="B435" s="29">
        <v>2026</v>
      </c>
      <c r="C435" s="29">
        <v>4</v>
      </c>
      <c r="D435" s="29">
        <v>27</v>
      </c>
      <c r="E435" s="227" t="s">
        <v>468</v>
      </c>
      <c r="F435" s="29"/>
      <c r="G435" s="31"/>
      <c r="H435" s="32" t="s">
        <v>441</v>
      </c>
      <c r="I435" s="327"/>
      <c r="J435" s="635"/>
      <c r="K435" s="212"/>
      <c r="L435" s="639"/>
      <c r="M435" s="170"/>
      <c r="N435" s="651"/>
      <c r="O435" s="212"/>
      <c r="P435" s="212"/>
      <c r="Q435" s="327"/>
      <c r="R435" s="636"/>
      <c r="S435" s="636"/>
      <c r="T435" s="667"/>
      <c r="U435" s="636"/>
      <c r="V435" s="636"/>
      <c r="W435" s="636"/>
      <c r="X435" s="212"/>
      <c r="Y435" s="636"/>
      <c r="Z435" s="212"/>
      <c r="AA435" s="637"/>
      <c r="AB435" s="637"/>
      <c r="AC435" s="638"/>
      <c r="AD435" s="639"/>
      <c r="AE435" s="640"/>
      <c r="AF435" s="640"/>
      <c r="AG435" s="640">
        <v>0.58333333333333337</v>
      </c>
      <c r="AH435" s="640">
        <v>0.91666666666666663</v>
      </c>
      <c r="AI435" s="212" t="s">
        <v>1569</v>
      </c>
      <c r="AJ435" s="635"/>
      <c r="AK435" s="635"/>
      <c r="AL435" s="641"/>
      <c r="AM435" s="635"/>
      <c r="AN435" s="635"/>
      <c r="AO435" s="212" t="s">
        <v>1825</v>
      </c>
      <c r="AP435" s="212"/>
      <c r="AQ435" s="212"/>
      <c r="AR435" s="212"/>
      <c r="AS435" s="212"/>
      <c r="AT435" s="223" t="str">
        <f t="shared" si="20"/>
        <v/>
      </c>
      <c r="AU435" s="223">
        <f t="shared" si="21"/>
        <v>0.33333333333333326</v>
      </c>
    </row>
    <row r="436" spans="1:47" ht="14.25">
      <c r="B436" s="29">
        <v>2026</v>
      </c>
      <c r="C436" s="29">
        <v>4</v>
      </c>
      <c r="D436" s="29">
        <v>27</v>
      </c>
      <c r="E436" s="227" t="s">
        <v>469</v>
      </c>
      <c r="F436" s="29"/>
      <c r="G436" s="31"/>
      <c r="H436" s="32" t="s">
        <v>441</v>
      </c>
      <c r="I436" s="327"/>
      <c r="J436" s="635"/>
      <c r="K436" s="212"/>
      <c r="L436" s="639"/>
      <c r="M436" s="170"/>
      <c r="N436" s="651"/>
      <c r="O436" s="212"/>
      <c r="P436" s="212"/>
      <c r="Q436" s="327"/>
      <c r="R436" s="636"/>
      <c r="S436" s="636"/>
      <c r="T436" s="667"/>
      <c r="U436" s="636"/>
      <c r="V436" s="636"/>
      <c r="W436" s="636"/>
      <c r="X436" s="212"/>
      <c r="Y436" s="636"/>
      <c r="Z436" s="212"/>
      <c r="AA436" s="637"/>
      <c r="AB436" s="637"/>
      <c r="AC436" s="638"/>
      <c r="AD436" s="639"/>
      <c r="AE436" s="640"/>
      <c r="AF436" s="640"/>
      <c r="AG436" s="640">
        <v>0.91666666666666663</v>
      </c>
      <c r="AH436" s="640">
        <v>0.28125</v>
      </c>
      <c r="AI436" s="212" t="s">
        <v>1569</v>
      </c>
      <c r="AJ436" s="635"/>
      <c r="AK436" s="635"/>
      <c r="AL436" s="641"/>
      <c r="AM436" s="635"/>
      <c r="AN436" s="635"/>
      <c r="AO436" s="212" t="s">
        <v>1734</v>
      </c>
      <c r="AP436" s="212"/>
      <c r="AQ436" s="212"/>
      <c r="AR436" s="212"/>
      <c r="AS436" s="212"/>
      <c r="AT436" s="223" t="str">
        <f t="shared" si="20"/>
        <v/>
      </c>
      <c r="AU436" s="223">
        <f t="shared" si="21"/>
        <v>0.36458333333333337</v>
      </c>
    </row>
    <row r="437" spans="1:47" ht="14.25">
      <c r="B437" s="29">
        <v>2026</v>
      </c>
      <c r="C437" s="29">
        <v>4</v>
      </c>
      <c r="D437" s="29">
        <v>28</v>
      </c>
      <c r="E437" s="227" t="s">
        <v>470</v>
      </c>
      <c r="F437" s="29"/>
      <c r="G437" s="31"/>
      <c r="H437" s="32" t="s">
        <v>441</v>
      </c>
      <c r="I437" s="327"/>
      <c r="J437" s="635"/>
      <c r="K437" s="212"/>
      <c r="L437" s="639"/>
      <c r="M437" s="170"/>
      <c r="N437" s="651"/>
      <c r="O437" s="212"/>
      <c r="P437" s="212"/>
      <c r="Q437" s="327"/>
      <c r="R437" s="636"/>
      <c r="S437" s="636"/>
      <c r="T437" s="667"/>
      <c r="U437" s="636"/>
      <c r="V437" s="636"/>
      <c r="W437" s="636"/>
      <c r="X437" s="212"/>
      <c r="Y437" s="636"/>
      <c r="Z437" s="212"/>
      <c r="AA437" s="637"/>
      <c r="AB437" s="637"/>
      <c r="AC437" s="638"/>
      <c r="AD437" s="639"/>
      <c r="AE437" s="640"/>
      <c r="AF437" s="640"/>
      <c r="AG437" s="640">
        <v>0.28125</v>
      </c>
      <c r="AH437" s="640">
        <v>0.5</v>
      </c>
      <c r="AI437" s="212" t="s">
        <v>1534</v>
      </c>
      <c r="AJ437" s="635"/>
      <c r="AK437" s="635"/>
      <c r="AL437" s="641"/>
      <c r="AM437" s="635"/>
      <c r="AN437" s="635"/>
      <c r="AO437" s="272" t="s">
        <v>1828</v>
      </c>
      <c r="AP437" s="212"/>
      <c r="AQ437" s="212"/>
      <c r="AR437" s="212"/>
      <c r="AS437" s="212"/>
      <c r="AT437" s="223" t="str">
        <f t="shared" si="20"/>
        <v/>
      </c>
      <c r="AU437" s="223">
        <f t="shared" si="21"/>
        <v>0.21875</v>
      </c>
    </row>
    <row r="438" spans="1:47" ht="14.25">
      <c r="B438" s="29">
        <v>2026</v>
      </c>
      <c r="C438" s="29">
        <v>4</v>
      </c>
      <c r="D438" s="29">
        <v>28</v>
      </c>
      <c r="E438" s="227" t="s">
        <v>470</v>
      </c>
      <c r="F438" s="29">
        <v>1</v>
      </c>
      <c r="G438" s="31" t="s">
        <v>440</v>
      </c>
      <c r="H438" s="43" t="s">
        <v>441</v>
      </c>
      <c r="I438" s="327" t="s">
        <v>828</v>
      </c>
      <c r="J438" s="635"/>
      <c r="K438" s="212">
        <v>3884007</v>
      </c>
      <c r="L438" s="639"/>
      <c r="M438" s="170">
        <v>2</v>
      </c>
      <c r="N438" s="651" t="s">
        <v>454</v>
      </c>
      <c r="O438" s="212" t="s">
        <v>1536</v>
      </c>
      <c r="P438" s="212">
        <v>100</v>
      </c>
      <c r="Q438" s="327" t="s">
        <v>265</v>
      </c>
      <c r="R438" s="636">
        <v>1208</v>
      </c>
      <c r="S438" s="717">
        <v>1208</v>
      </c>
      <c r="T438" s="667">
        <v>2240</v>
      </c>
      <c r="U438" s="636">
        <v>2240</v>
      </c>
      <c r="V438" s="636">
        <v>1205</v>
      </c>
      <c r="W438" s="724">
        <v>1208</v>
      </c>
      <c r="X438" s="212">
        <v>1</v>
      </c>
      <c r="Y438" s="636">
        <v>2000</v>
      </c>
      <c r="Z438" s="212">
        <v>1</v>
      </c>
      <c r="AA438" s="637">
        <v>1750</v>
      </c>
      <c r="AB438" s="637">
        <v>1720</v>
      </c>
      <c r="AC438" s="638" t="s">
        <v>1826</v>
      </c>
      <c r="AD438" s="638" t="s">
        <v>1827</v>
      </c>
      <c r="AE438" s="640">
        <v>0.5</v>
      </c>
      <c r="AF438" s="640">
        <v>0.59722222222222221</v>
      </c>
      <c r="AG438" s="640"/>
      <c r="AH438" s="640"/>
      <c r="AI438" s="212"/>
      <c r="AJ438" s="635" t="s">
        <v>827</v>
      </c>
      <c r="AK438" s="635"/>
      <c r="AL438" s="725" t="s">
        <v>1460</v>
      </c>
      <c r="AM438" s="635" t="s">
        <v>1743</v>
      </c>
      <c r="AN438" s="635"/>
      <c r="AO438" s="212" t="s">
        <v>1829</v>
      </c>
      <c r="AP438" s="212" t="s">
        <v>383</v>
      </c>
      <c r="AQ438" s="212" t="s">
        <v>1750</v>
      </c>
      <c r="AR438" s="212"/>
      <c r="AS438" s="212"/>
      <c r="AT438" s="223">
        <f t="shared" si="20"/>
        <v>9.722222222222221E-2</v>
      </c>
      <c r="AU438" s="223" t="str">
        <f t="shared" si="21"/>
        <v/>
      </c>
    </row>
    <row r="439" spans="1:47" ht="14.25">
      <c r="B439" s="29">
        <v>2026</v>
      </c>
      <c r="C439" s="29">
        <v>4</v>
      </c>
      <c r="D439" s="29">
        <v>28</v>
      </c>
      <c r="E439" s="227" t="s">
        <v>470</v>
      </c>
      <c r="F439" s="29"/>
      <c r="G439" s="31"/>
      <c r="H439" s="32" t="s">
        <v>441</v>
      </c>
      <c r="I439" s="327"/>
      <c r="J439" s="635"/>
      <c r="K439" s="212"/>
      <c r="L439" s="639"/>
      <c r="M439" s="170"/>
      <c r="N439" s="651"/>
      <c r="O439" s="212"/>
      <c r="P439" s="212"/>
      <c r="Q439" s="327"/>
      <c r="R439" s="636"/>
      <c r="S439" s="636"/>
      <c r="T439" s="667"/>
      <c r="U439" s="636"/>
      <c r="V439" s="636"/>
      <c r="W439" s="636"/>
      <c r="X439" s="212"/>
      <c r="Y439" s="636"/>
      <c r="Z439" s="212"/>
      <c r="AA439" s="637"/>
      <c r="AB439" s="637"/>
      <c r="AC439" s="638"/>
      <c r="AD439" s="639"/>
      <c r="AE439" s="640"/>
      <c r="AF439" s="640"/>
      <c r="AG439" s="640">
        <v>0.59722222222222221</v>
      </c>
      <c r="AH439" s="640">
        <v>0.625</v>
      </c>
      <c r="AI439" s="212" t="s">
        <v>1569</v>
      </c>
      <c r="AJ439" s="635"/>
      <c r="AK439" s="635"/>
      <c r="AL439" s="641"/>
      <c r="AM439" s="635"/>
      <c r="AN439" s="635"/>
      <c r="AO439" s="212"/>
      <c r="AP439" s="212"/>
      <c r="AQ439" s="212"/>
      <c r="AR439" s="212"/>
      <c r="AS439" s="212"/>
      <c r="AT439" s="223" t="str">
        <f t="shared" si="20"/>
        <v/>
      </c>
      <c r="AU439" s="223">
        <f t="shared" si="21"/>
        <v>2.777777777777779E-2</v>
      </c>
    </row>
    <row r="440" spans="1:47" ht="14.25">
      <c r="B440" s="29">
        <v>2026</v>
      </c>
      <c r="C440" s="29">
        <v>4</v>
      </c>
      <c r="D440" s="29">
        <v>28</v>
      </c>
      <c r="E440" s="227" t="s">
        <v>468</v>
      </c>
      <c r="F440" s="29"/>
      <c r="G440" s="31"/>
      <c r="H440" s="32" t="s">
        <v>441</v>
      </c>
      <c r="I440" s="327"/>
      <c r="J440" s="635"/>
      <c r="K440" s="212"/>
      <c r="L440" s="639"/>
      <c r="M440" s="170"/>
      <c r="N440" s="651"/>
      <c r="O440" s="212"/>
      <c r="P440" s="212"/>
      <c r="Q440" s="327"/>
      <c r="R440" s="636"/>
      <c r="S440" s="636"/>
      <c r="T440" s="667"/>
      <c r="U440" s="636"/>
      <c r="V440" s="636"/>
      <c r="W440" s="636"/>
      <c r="X440" s="212"/>
      <c r="Y440" s="636"/>
      <c r="Z440" s="212"/>
      <c r="AA440" s="637"/>
      <c r="AB440" s="637"/>
      <c r="AC440" s="638"/>
      <c r="AD440" s="639"/>
      <c r="AE440" s="640"/>
      <c r="AF440" s="640"/>
      <c r="AG440" s="640">
        <v>0.58333333333333337</v>
      </c>
      <c r="AH440" s="640">
        <v>0.91666666666666663</v>
      </c>
      <c r="AI440" s="212" t="s">
        <v>1569</v>
      </c>
      <c r="AJ440" s="635"/>
      <c r="AK440" s="635"/>
      <c r="AL440" s="641"/>
      <c r="AM440" s="635"/>
      <c r="AN440" s="635"/>
      <c r="AO440" s="212" t="s">
        <v>1734</v>
      </c>
      <c r="AP440" s="212"/>
      <c r="AQ440" s="212"/>
      <c r="AR440" s="212"/>
      <c r="AS440" s="212"/>
      <c r="AT440" s="223" t="str">
        <f t="shared" si="20"/>
        <v/>
      </c>
      <c r="AU440" s="223">
        <f t="shared" si="21"/>
        <v>0.33333333333333326</v>
      </c>
    </row>
    <row r="441" spans="1:47" ht="14.25">
      <c r="B441" s="29">
        <v>2026</v>
      </c>
      <c r="C441" s="29">
        <v>4</v>
      </c>
      <c r="D441" s="29">
        <v>28</v>
      </c>
      <c r="E441" s="227" t="s">
        <v>469</v>
      </c>
      <c r="F441" s="29"/>
      <c r="G441" s="31"/>
      <c r="H441" s="32" t="s">
        <v>441</v>
      </c>
      <c r="I441" s="327"/>
      <c r="J441" s="635"/>
      <c r="K441" s="212"/>
      <c r="L441" s="639"/>
      <c r="M441" s="170"/>
      <c r="N441" s="651"/>
      <c r="O441" s="212"/>
      <c r="P441" s="212"/>
      <c r="Q441" s="327"/>
      <c r="R441" s="636"/>
      <c r="S441" s="636"/>
      <c r="T441" s="667"/>
      <c r="U441" s="636"/>
      <c r="V441" s="636"/>
      <c r="W441" s="636"/>
      <c r="X441" s="212"/>
      <c r="Y441" s="636"/>
      <c r="Z441" s="212"/>
      <c r="AA441" s="637"/>
      <c r="AB441" s="637"/>
      <c r="AC441" s="638"/>
      <c r="AD441" s="639"/>
      <c r="AE441" s="640"/>
      <c r="AF441" s="640"/>
      <c r="AG441" s="640">
        <v>0.91666666666666663</v>
      </c>
      <c r="AH441" s="640">
        <v>0.28125</v>
      </c>
      <c r="AI441" s="212" t="s">
        <v>1569</v>
      </c>
      <c r="AJ441" s="635"/>
      <c r="AK441" s="635"/>
      <c r="AL441" s="641"/>
      <c r="AM441" s="635"/>
      <c r="AN441" s="635"/>
      <c r="AO441" s="212" t="s">
        <v>1734</v>
      </c>
      <c r="AP441" s="212"/>
      <c r="AQ441" s="212"/>
      <c r="AR441" s="212"/>
      <c r="AS441" s="212"/>
      <c r="AT441" s="223" t="str">
        <f t="shared" si="20"/>
        <v/>
      </c>
      <c r="AU441" s="223">
        <f t="shared" si="21"/>
        <v>0.36458333333333337</v>
      </c>
    </row>
    <row r="442" spans="1:47" ht="14.25">
      <c r="B442" s="29">
        <v>2026</v>
      </c>
      <c r="C442" s="29">
        <v>4</v>
      </c>
      <c r="D442" s="29">
        <v>29</v>
      </c>
      <c r="E442" s="227" t="s">
        <v>470</v>
      </c>
      <c r="F442" s="29"/>
      <c r="G442" s="31"/>
      <c r="H442" s="43" t="s">
        <v>441</v>
      </c>
      <c r="I442" s="327"/>
      <c r="J442" s="635"/>
      <c r="K442" s="212"/>
      <c r="L442" s="639"/>
      <c r="M442" s="170"/>
      <c r="N442" s="651"/>
      <c r="O442" s="212"/>
      <c r="P442" s="212"/>
      <c r="Q442" s="327"/>
      <c r="R442" s="636"/>
      <c r="S442" s="636"/>
      <c r="T442" s="667"/>
      <c r="U442" s="636"/>
      <c r="V442" s="636"/>
      <c r="W442" s="636"/>
      <c r="X442" s="212"/>
      <c r="Y442" s="636"/>
      <c r="Z442" s="212"/>
      <c r="AA442" s="637"/>
      <c r="AB442" s="637"/>
      <c r="AC442" s="638"/>
      <c r="AD442" s="639"/>
      <c r="AE442" s="640"/>
      <c r="AF442" s="640"/>
      <c r="AG442" s="640">
        <v>0.28125</v>
      </c>
      <c r="AH442" s="640">
        <v>0.49305555555555558</v>
      </c>
      <c r="AI442" s="212" t="s">
        <v>1534</v>
      </c>
      <c r="AJ442" s="635"/>
      <c r="AK442" s="635"/>
      <c r="AL442" s="641"/>
      <c r="AM442" s="635"/>
      <c r="AN442" s="635"/>
      <c r="AO442" s="212" t="s">
        <v>1836</v>
      </c>
      <c r="AP442" s="212"/>
      <c r="AQ442" s="212"/>
      <c r="AR442" s="212"/>
      <c r="AS442" s="212"/>
      <c r="AT442" s="223" t="str">
        <f t="shared" si="20"/>
        <v/>
      </c>
      <c r="AU442" s="223">
        <f t="shared" si="21"/>
        <v>0.21180555555555558</v>
      </c>
    </row>
    <row r="443" spans="1:47" ht="14.25">
      <c r="B443" s="29">
        <v>2026</v>
      </c>
      <c r="C443" s="29">
        <v>4</v>
      </c>
      <c r="D443" s="29">
        <v>29</v>
      </c>
      <c r="E443" s="227" t="s">
        <v>470</v>
      </c>
      <c r="F443" s="29"/>
      <c r="G443" s="31"/>
      <c r="H443" s="32" t="s">
        <v>441</v>
      </c>
      <c r="I443" s="327" t="s">
        <v>1446</v>
      </c>
      <c r="J443" s="635" t="s">
        <v>442</v>
      </c>
      <c r="K443" s="212"/>
      <c r="L443" s="639"/>
      <c r="M443" s="170"/>
      <c r="N443" s="651"/>
      <c r="O443" s="212"/>
      <c r="P443" s="212">
        <v>12</v>
      </c>
      <c r="Q443" s="327" t="s">
        <v>566</v>
      </c>
      <c r="R443" s="636">
        <v>1200</v>
      </c>
      <c r="S443" s="636"/>
      <c r="T443" s="667" t="s">
        <v>1445</v>
      </c>
      <c r="U443" s="636">
        <v>200</v>
      </c>
      <c r="V443" s="636">
        <v>1200</v>
      </c>
      <c r="W443" s="636"/>
      <c r="X443" s="212">
        <v>1</v>
      </c>
      <c r="Y443" s="636">
        <v>200</v>
      </c>
      <c r="Z443" s="212">
        <v>1</v>
      </c>
      <c r="AA443" s="637">
        <v>200</v>
      </c>
      <c r="AB443" s="637"/>
      <c r="AC443" s="708" t="s">
        <v>1449</v>
      </c>
      <c r="AD443" s="709" t="s">
        <v>1537</v>
      </c>
      <c r="AE443" s="640"/>
      <c r="AF443" s="640"/>
      <c r="AG443" s="640"/>
      <c r="AH443" s="640"/>
      <c r="AI443" s="212"/>
      <c r="AJ443" s="635"/>
      <c r="AK443" s="635"/>
      <c r="AL443" s="641"/>
      <c r="AM443" s="635"/>
      <c r="AN443" s="635"/>
      <c r="AO443" s="212"/>
      <c r="AP443" s="212"/>
      <c r="AQ443" s="212"/>
      <c r="AR443" s="212"/>
      <c r="AS443" s="212"/>
      <c r="AT443" s="223" t="str">
        <f t="shared" si="20"/>
        <v/>
      </c>
      <c r="AU443" s="223" t="str">
        <f t="shared" si="21"/>
        <v/>
      </c>
    </row>
    <row r="444" spans="1:47" ht="14.25">
      <c r="A444" s="167">
        <v>1</v>
      </c>
      <c r="B444" s="29">
        <v>2026</v>
      </c>
      <c r="C444" s="29">
        <v>4</v>
      </c>
      <c r="D444" s="29">
        <v>29</v>
      </c>
      <c r="E444" s="227" t="s">
        <v>470</v>
      </c>
      <c r="F444" s="29">
        <v>1</v>
      </c>
      <c r="G444" s="31" t="s">
        <v>459</v>
      </c>
      <c r="H444" s="32" t="s">
        <v>441</v>
      </c>
      <c r="I444" s="327" t="s">
        <v>1514</v>
      </c>
      <c r="J444" s="635" t="s">
        <v>442</v>
      </c>
      <c r="K444" s="212">
        <v>3888616</v>
      </c>
      <c r="L444" s="639">
        <v>1</v>
      </c>
      <c r="M444" s="170">
        <v>6</v>
      </c>
      <c r="N444" s="651" t="s">
        <v>454</v>
      </c>
      <c r="O444" s="212" t="s">
        <v>1538</v>
      </c>
      <c r="P444" s="212">
        <v>50</v>
      </c>
      <c r="Q444" s="327" t="s">
        <v>265</v>
      </c>
      <c r="R444" s="636">
        <v>1200</v>
      </c>
      <c r="S444" s="636">
        <v>1202</v>
      </c>
      <c r="T444" s="667">
        <v>5800</v>
      </c>
      <c r="U444" s="636">
        <v>5800</v>
      </c>
      <c r="V444" s="636">
        <v>1200</v>
      </c>
      <c r="W444" s="636">
        <v>1202</v>
      </c>
      <c r="X444" s="212">
        <v>1</v>
      </c>
      <c r="Y444" s="636">
        <v>6000</v>
      </c>
      <c r="Z444" s="212">
        <v>1</v>
      </c>
      <c r="AA444" s="637">
        <v>6000</v>
      </c>
      <c r="AB444" s="637">
        <v>5780</v>
      </c>
      <c r="AC444" s="638" t="s">
        <v>1832</v>
      </c>
      <c r="AD444" s="639"/>
      <c r="AE444" s="640">
        <v>0.49305555555555558</v>
      </c>
      <c r="AF444" s="640">
        <v>0.52083333333333337</v>
      </c>
      <c r="AG444" s="640">
        <v>0.52083333333333337</v>
      </c>
      <c r="AH444" s="640">
        <v>0.53125</v>
      </c>
      <c r="AI444" s="212" t="s">
        <v>533</v>
      </c>
      <c r="AJ444" s="635"/>
      <c r="AK444" s="635" t="s">
        <v>827</v>
      </c>
      <c r="AL444" s="718" t="s">
        <v>18</v>
      </c>
      <c r="AM444" s="635" t="s">
        <v>460</v>
      </c>
      <c r="AN444" s="635">
        <v>1</v>
      </c>
      <c r="AO444" s="212"/>
      <c r="AP444" s="212" t="s">
        <v>383</v>
      </c>
      <c r="AQ444" s="212"/>
      <c r="AR444" s="212"/>
      <c r="AS444" s="212"/>
      <c r="AT444" s="223">
        <f t="shared" si="20"/>
        <v>2.777777777777779E-2</v>
      </c>
      <c r="AU444" s="223">
        <f t="shared" si="21"/>
        <v>1.041666666666663E-2</v>
      </c>
    </row>
    <row r="445" spans="1:47" ht="14.25">
      <c r="B445" s="29">
        <v>2026</v>
      </c>
      <c r="C445" s="29">
        <v>4</v>
      </c>
      <c r="D445" s="29">
        <v>29</v>
      </c>
      <c r="E445" s="227" t="s">
        <v>470</v>
      </c>
      <c r="F445" s="29">
        <v>1</v>
      </c>
      <c r="G445" s="31" t="s">
        <v>459</v>
      </c>
      <c r="H445" s="32" t="s">
        <v>441</v>
      </c>
      <c r="I445" s="327" t="s">
        <v>1514</v>
      </c>
      <c r="J445" s="635" t="s">
        <v>442</v>
      </c>
      <c r="K445" s="212">
        <v>3888616</v>
      </c>
      <c r="L445" s="639">
        <v>2</v>
      </c>
      <c r="M445" s="170">
        <v>6</v>
      </c>
      <c r="N445" s="651" t="s">
        <v>454</v>
      </c>
      <c r="O445" s="212" t="s">
        <v>1538</v>
      </c>
      <c r="P445" s="212">
        <v>50</v>
      </c>
      <c r="Q445" s="327" t="s">
        <v>265</v>
      </c>
      <c r="R445" s="636">
        <v>1200</v>
      </c>
      <c r="S445" s="636">
        <v>1202</v>
      </c>
      <c r="T445" s="667">
        <v>6000</v>
      </c>
      <c r="U445" s="636">
        <v>6000</v>
      </c>
      <c r="V445" s="636">
        <v>1200</v>
      </c>
      <c r="W445" s="636">
        <v>1202</v>
      </c>
      <c r="X445" s="212">
        <v>1</v>
      </c>
      <c r="Y445" s="636">
        <v>6000</v>
      </c>
      <c r="Z445" s="212">
        <v>1</v>
      </c>
      <c r="AA445" s="637">
        <v>6000</v>
      </c>
      <c r="AB445" s="637">
        <v>6000</v>
      </c>
      <c r="AC445" s="638" t="s">
        <v>1833</v>
      </c>
      <c r="AD445" s="639">
        <v>60429416010</v>
      </c>
      <c r="AE445" s="640">
        <v>0.53125</v>
      </c>
      <c r="AF445" s="640">
        <v>0.55902777777777779</v>
      </c>
      <c r="AG445" s="640">
        <v>0.55902777777777779</v>
      </c>
      <c r="AH445" s="640">
        <v>0.56597222222222221</v>
      </c>
      <c r="AI445" s="212" t="s">
        <v>533</v>
      </c>
      <c r="AJ445" s="635"/>
      <c r="AK445" s="635" t="s">
        <v>827</v>
      </c>
      <c r="AL445" s="719" t="s">
        <v>7</v>
      </c>
      <c r="AM445" s="635" t="s">
        <v>460</v>
      </c>
      <c r="AN445" s="635">
        <v>1</v>
      </c>
      <c r="AO445" s="212"/>
      <c r="AP445" s="212" t="s">
        <v>383</v>
      </c>
      <c r="AQ445" s="212"/>
      <c r="AR445" s="212"/>
      <c r="AS445" s="212"/>
      <c r="AT445" s="223">
        <f t="shared" si="20"/>
        <v>2.777777777777779E-2</v>
      </c>
      <c r="AU445" s="223">
        <f t="shared" si="21"/>
        <v>6.9444444444444198E-3</v>
      </c>
    </row>
    <row r="446" spans="1:47" ht="14.25">
      <c r="B446" s="29">
        <v>2026</v>
      </c>
      <c r="C446" s="29">
        <v>4</v>
      </c>
      <c r="D446" s="29">
        <v>29</v>
      </c>
      <c r="E446" s="227" t="s">
        <v>470</v>
      </c>
      <c r="F446" s="29"/>
      <c r="G446" s="31"/>
      <c r="H446" s="43" t="s">
        <v>441</v>
      </c>
      <c r="I446" s="327" t="s">
        <v>565</v>
      </c>
      <c r="J446" s="635" t="s">
        <v>442</v>
      </c>
      <c r="K446" s="212"/>
      <c r="L446" s="639"/>
      <c r="M446" s="170"/>
      <c r="N446" s="651"/>
      <c r="O446" s="212"/>
      <c r="P446" s="728">
        <v>31</v>
      </c>
      <c r="Q446" s="327" t="s">
        <v>566</v>
      </c>
      <c r="R446" s="636">
        <v>1200</v>
      </c>
      <c r="S446" s="636"/>
      <c r="T446" s="667" t="s">
        <v>1445</v>
      </c>
      <c r="U446" s="710">
        <v>350</v>
      </c>
      <c r="V446" s="636">
        <v>1200</v>
      </c>
      <c r="W446" s="636"/>
      <c r="X446" s="212">
        <v>1</v>
      </c>
      <c r="Y446" s="636"/>
      <c r="Z446" s="212">
        <v>1</v>
      </c>
      <c r="AA446" s="711">
        <v>350</v>
      </c>
      <c r="AB446" s="637">
        <v>12550</v>
      </c>
      <c r="AC446" s="638" t="s">
        <v>1837</v>
      </c>
      <c r="AD446" s="639">
        <v>60429416010</v>
      </c>
      <c r="AE446" s="640">
        <v>0.56597222222222221</v>
      </c>
      <c r="AF446" s="640">
        <v>0.56944444444444442</v>
      </c>
      <c r="AG446" s="640"/>
      <c r="AH446" s="640"/>
      <c r="AI446" s="212"/>
      <c r="AJ446" s="635"/>
      <c r="AK446" s="635" t="s">
        <v>827</v>
      </c>
      <c r="AL446" s="718" t="s">
        <v>18</v>
      </c>
      <c r="AM446" s="635" t="s">
        <v>460</v>
      </c>
      <c r="AN446" s="635">
        <v>1</v>
      </c>
      <c r="AO446" s="212"/>
      <c r="AP446" s="212"/>
      <c r="AQ446" s="212"/>
      <c r="AR446" s="212"/>
      <c r="AS446" s="212"/>
      <c r="AT446" s="223">
        <f t="shared" si="20"/>
        <v>3.4722222222222099E-3</v>
      </c>
      <c r="AU446" s="223" t="str">
        <f t="shared" si="21"/>
        <v/>
      </c>
    </row>
    <row r="447" spans="1:47" ht="14.25">
      <c r="B447" s="29">
        <v>2026</v>
      </c>
      <c r="C447" s="29">
        <v>4</v>
      </c>
      <c r="D447" s="29">
        <v>29</v>
      </c>
      <c r="E447" s="227" t="s">
        <v>468</v>
      </c>
      <c r="F447" s="29"/>
      <c r="G447" s="31"/>
      <c r="H447" s="32" t="s">
        <v>441</v>
      </c>
      <c r="I447" s="327"/>
      <c r="J447" s="635"/>
      <c r="K447" s="212"/>
      <c r="L447" s="639"/>
      <c r="M447" s="170"/>
      <c r="N447" s="651"/>
      <c r="O447" s="212"/>
      <c r="P447" s="212"/>
      <c r="Q447" s="327"/>
      <c r="R447" s="636"/>
      <c r="S447" s="636"/>
      <c r="T447" s="667"/>
      <c r="U447" s="636"/>
      <c r="V447" s="636"/>
      <c r="W447" s="636"/>
      <c r="X447" s="212"/>
      <c r="Y447" s="636"/>
      <c r="Z447" s="212"/>
      <c r="AA447" s="637"/>
      <c r="AB447" s="637"/>
      <c r="AC447" s="638"/>
      <c r="AD447" s="639"/>
      <c r="AE447" s="640"/>
      <c r="AF447" s="640"/>
      <c r="AG447" s="640">
        <v>0.56944444444444442</v>
      </c>
      <c r="AH447" s="640">
        <v>0.59027777777777779</v>
      </c>
      <c r="AI447" s="212" t="s">
        <v>533</v>
      </c>
      <c r="AJ447" s="635"/>
      <c r="AK447" s="635"/>
      <c r="AL447" s="641"/>
      <c r="AM447" s="635"/>
      <c r="AN447" s="635"/>
      <c r="AO447" s="212"/>
      <c r="AP447" s="212"/>
      <c r="AQ447" s="212"/>
      <c r="AR447" s="212"/>
      <c r="AS447" s="212"/>
      <c r="AT447" s="223" t="str">
        <f t="shared" si="20"/>
        <v/>
      </c>
      <c r="AU447" s="223">
        <f t="shared" si="21"/>
        <v>2.083333333333337E-2</v>
      </c>
    </row>
    <row r="448" spans="1:47" ht="14.25">
      <c r="B448" s="29">
        <v>2026</v>
      </c>
      <c r="C448" s="29">
        <v>4</v>
      </c>
      <c r="D448" s="29">
        <v>29</v>
      </c>
      <c r="E448" s="227" t="s">
        <v>468</v>
      </c>
      <c r="F448" s="29"/>
      <c r="G448" s="31"/>
      <c r="H448" s="32" t="s">
        <v>441</v>
      </c>
      <c r="I448" s="327" t="s">
        <v>1446</v>
      </c>
      <c r="J448" s="635" t="s">
        <v>442</v>
      </c>
      <c r="K448" s="212"/>
      <c r="L448" s="639"/>
      <c r="M448" s="170"/>
      <c r="N448" s="651"/>
      <c r="O448" s="212"/>
      <c r="P448" s="212">
        <v>12</v>
      </c>
      <c r="Q448" s="327" t="s">
        <v>566</v>
      </c>
      <c r="R448" s="636">
        <v>1200</v>
      </c>
      <c r="S448" s="636"/>
      <c r="T448" s="667" t="s">
        <v>1445</v>
      </c>
      <c r="U448" s="636">
        <v>200</v>
      </c>
      <c r="V448" s="636">
        <v>1200</v>
      </c>
      <c r="W448" s="636"/>
      <c r="X448" s="212">
        <v>1</v>
      </c>
      <c r="Y448" s="636">
        <v>200</v>
      </c>
      <c r="Z448" s="212">
        <v>1</v>
      </c>
      <c r="AA448" s="637">
        <v>200</v>
      </c>
      <c r="AB448" s="637"/>
      <c r="AC448" s="708" t="s">
        <v>1449</v>
      </c>
      <c r="AD448" s="709" t="s">
        <v>1537</v>
      </c>
      <c r="AE448" s="640"/>
      <c r="AF448" s="640"/>
      <c r="AG448" s="640"/>
      <c r="AH448" s="640"/>
      <c r="AI448" s="212"/>
      <c r="AJ448" s="635"/>
      <c r="AK448" s="635"/>
      <c r="AL448" s="641"/>
      <c r="AM448" s="635"/>
      <c r="AN448" s="635"/>
      <c r="AO448" s="212"/>
      <c r="AP448" s="212"/>
      <c r="AQ448" s="212"/>
      <c r="AR448" s="212"/>
      <c r="AS448" s="212"/>
      <c r="AT448" s="223" t="str">
        <f t="shared" si="20"/>
        <v/>
      </c>
      <c r="AU448" s="223" t="str">
        <f t="shared" si="21"/>
        <v/>
      </c>
    </row>
    <row r="449" spans="1:47" ht="14.25">
      <c r="A449" s="167">
        <v>1</v>
      </c>
      <c r="B449" s="29">
        <v>2026</v>
      </c>
      <c r="C449" s="29">
        <v>4</v>
      </c>
      <c r="D449" s="29">
        <v>29</v>
      </c>
      <c r="E449" s="227" t="s">
        <v>468</v>
      </c>
      <c r="F449" s="29">
        <v>2</v>
      </c>
      <c r="G449" s="31" t="s">
        <v>459</v>
      </c>
      <c r="H449" s="32" t="s">
        <v>441</v>
      </c>
      <c r="I449" s="327" t="s">
        <v>1514</v>
      </c>
      <c r="J449" s="635" t="s">
        <v>442</v>
      </c>
      <c r="K449" s="212">
        <v>3888616</v>
      </c>
      <c r="L449" s="639">
        <v>3</v>
      </c>
      <c r="M449" s="170">
        <v>6</v>
      </c>
      <c r="N449" s="651" t="s">
        <v>454</v>
      </c>
      <c r="O449" s="212" t="s">
        <v>1538</v>
      </c>
      <c r="P449" s="212">
        <v>50</v>
      </c>
      <c r="Q449" s="327" t="s">
        <v>265</v>
      </c>
      <c r="R449" s="636">
        <v>1200</v>
      </c>
      <c r="S449" s="636">
        <v>1201</v>
      </c>
      <c r="T449" s="667">
        <v>5960</v>
      </c>
      <c r="U449" s="636">
        <v>5960</v>
      </c>
      <c r="V449" s="636">
        <v>1200</v>
      </c>
      <c r="W449" s="636">
        <v>1201</v>
      </c>
      <c r="X449" s="212">
        <v>1</v>
      </c>
      <c r="Y449" s="636">
        <v>6000</v>
      </c>
      <c r="Z449" s="212">
        <v>1</v>
      </c>
      <c r="AA449" s="637">
        <v>6000</v>
      </c>
      <c r="AB449" s="637">
        <v>5960</v>
      </c>
      <c r="AC449" s="638" t="s">
        <v>1834</v>
      </c>
      <c r="AD449" s="639"/>
      <c r="AE449" s="640">
        <v>0.59027777777777779</v>
      </c>
      <c r="AF449" s="640">
        <v>0.61805555555555558</v>
      </c>
      <c r="AG449" s="640">
        <v>0.61805555555555558</v>
      </c>
      <c r="AH449" s="640">
        <v>0.625</v>
      </c>
      <c r="AI449" s="212" t="s">
        <v>533</v>
      </c>
      <c r="AJ449" s="635"/>
      <c r="AK449" s="635" t="s">
        <v>827</v>
      </c>
      <c r="AL449" s="718" t="s">
        <v>18</v>
      </c>
      <c r="AM449" s="635" t="s">
        <v>460</v>
      </c>
      <c r="AN449" s="635">
        <v>1</v>
      </c>
      <c r="AO449" s="212"/>
      <c r="AP449" s="212" t="s">
        <v>383</v>
      </c>
      <c r="AQ449" s="212"/>
      <c r="AR449" s="212"/>
      <c r="AS449" s="212"/>
      <c r="AT449" s="223">
        <f t="shared" si="20"/>
        <v>2.777777777777779E-2</v>
      </c>
      <c r="AU449" s="223">
        <f t="shared" si="21"/>
        <v>6.9444444444444198E-3</v>
      </c>
    </row>
    <row r="450" spans="1:47" ht="14.25">
      <c r="B450" s="29">
        <v>2026</v>
      </c>
      <c r="C450" s="29">
        <v>4</v>
      </c>
      <c r="D450" s="29">
        <v>29</v>
      </c>
      <c r="E450" s="227" t="s">
        <v>468</v>
      </c>
      <c r="F450" s="29">
        <v>2</v>
      </c>
      <c r="G450" s="31" t="s">
        <v>459</v>
      </c>
      <c r="H450" s="43" t="s">
        <v>441</v>
      </c>
      <c r="I450" s="327" t="s">
        <v>1514</v>
      </c>
      <c r="J450" s="635" t="s">
        <v>442</v>
      </c>
      <c r="K450" s="212">
        <v>3888616</v>
      </c>
      <c r="L450" s="639">
        <v>4</v>
      </c>
      <c r="M450" s="170">
        <v>6</v>
      </c>
      <c r="N450" s="651" t="s">
        <v>454</v>
      </c>
      <c r="O450" s="212" t="s">
        <v>1538</v>
      </c>
      <c r="P450" s="212">
        <v>50</v>
      </c>
      <c r="Q450" s="327" t="s">
        <v>265</v>
      </c>
      <c r="R450" s="636">
        <v>1200</v>
      </c>
      <c r="S450" s="636">
        <v>1202</v>
      </c>
      <c r="T450" s="667">
        <v>6000</v>
      </c>
      <c r="U450" s="636">
        <v>6000</v>
      </c>
      <c r="V450" s="636">
        <v>1200</v>
      </c>
      <c r="W450" s="636">
        <v>1202</v>
      </c>
      <c r="X450" s="212">
        <v>1</v>
      </c>
      <c r="Y450" s="636">
        <v>6000</v>
      </c>
      <c r="Z450" s="212">
        <v>1</v>
      </c>
      <c r="AA450" s="637">
        <v>6000</v>
      </c>
      <c r="AB450" s="637">
        <v>6010</v>
      </c>
      <c r="AC450" s="638" t="s">
        <v>1835</v>
      </c>
      <c r="AD450" s="639">
        <v>60429416020</v>
      </c>
      <c r="AE450" s="640">
        <v>0.625</v>
      </c>
      <c r="AF450" s="640">
        <v>0.65277777777777779</v>
      </c>
      <c r="AG450" s="640">
        <v>0.65277777777777779</v>
      </c>
      <c r="AH450" s="640">
        <v>0.65972222222222221</v>
      </c>
      <c r="AI450" s="212" t="s">
        <v>533</v>
      </c>
      <c r="AJ450" s="635"/>
      <c r="AK450" s="635" t="s">
        <v>827</v>
      </c>
      <c r="AL450" s="719" t="s">
        <v>7</v>
      </c>
      <c r="AM450" s="635" t="s">
        <v>460</v>
      </c>
      <c r="AN450" s="635">
        <v>1</v>
      </c>
      <c r="AO450" s="212"/>
      <c r="AP450" s="212" t="s">
        <v>383</v>
      </c>
      <c r="AQ450" s="212"/>
      <c r="AR450" s="212"/>
      <c r="AS450" s="212"/>
      <c r="AT450" s="223">
        <f t="shared" si="20"/>
        <v>2.777777777777779E-2</v>
      </c>
      <c r="AU450" s="223">
        <f t="shared" si="21"/>
        <v>6.9444444444444198E-3</v>
      </c>
    </row>
    <row r="451" spans="1:47" ht="14.25">
      <c r="B451" s="29">
        <v>2026</v>
      </c>
      <c r="C451" s="29">
        <v>4</v>
      </c>
      <c r="D451" s="29">
        <v>29</v>
      </c>
      <c r="E451" s="227" t="s">
        <v>468</v>
      </c>
      <c r="F451" s="29"/>
      <c r="G451" s="31"/>
      <c r="H451" s="32" t="s">
        <v>441</v>
      </c>
      <c r="I451" s="327" t="s">
        <v>565</v>
      </c>
      <c r="J451" s="635" t="s">
        <v>442</v>
      </c>
      <c r="K451" s="212"/>
      <c r="L451" s="639"/>
      <c r="M451" s="170"/>
      <c r="N451" s="651"/>
      <c r="O451" s="212"/>
      <c r="P451" s="728">
        <v>31</v>
      </c>
      <c r="Q451" s="327" t="s">
        <v>566</v>
      </c>
      <c r="R451" s="636">
        <v>1200</v>
      </c>
      <c r="S451" s="636"/>
      <c r="T451" s="667" t="s">
        <v>1445</v>
      </c>
      <c r="U451" s="710">
        <v>350</v>
      </c>
      <c r="V451" s="636">
        <v>1200</v>
      </c>
      <c r="W451" s="636"/>
      <c r="X451" s="212">
        <v>1</v>
      </c>
      <c r="Y451" s="636"/>
      <c r="Z451" s="212">
        <v>1</v>
      </c>
      <c r="AA451" s="711">
        <v>350</v>
      </c>
      <c r="AB451" s="637">
        <v>12550</v>
      </c>
      <c r="AC451" s="638" t="s">
        <v>1837</v>
      </c>
      <c r="AD451" s="639">
        <v>60429416020</v>
      </c>
      <c r="AE451" s="640">
        <v>0.65972222222222221</v>
      </c>
      <c r="AF451" s="640">
        <v>0.66319444444444442</v>
      </c>
      <c r="AG451" s="640"/>
      <c r="AH451" s="640"/>
      <c r="AI451" s="212"/>
      <c r="AJ451" s="635"/>
      <c r="AK451" s="635" t="s">
        <v>827</v>
      </c>
      <c r="AL451" s="718" t="s">
        <v>18</v>
      </c>
      <c r="AM451" s="635" t="s">
        <v>460</v>
      </c>
      <c r="AN451" s="635">
        <v>1</v>
      </c>
      <c r="AO451" s="212"/>
      <c r="AP451" s="212"/>
      <c r="AQ451" s="212"/>
      <c r="AR451" s="212"/>
      <c r="AS451" s="212"/>
      <c r="AT451" s="223">
        <f t="shared" si="20"/>
        <v>3.4722222222222099E-3</v>
      </c>
      <c r="AU451" s="223" t="str">
        <f t="shared" si="21"/>
        <v/>
      </c>
    </row>
    <row r="452" spans="1:47" ht="14.25">
      <c r="B452" s="29">
        <v>2026</v>
      </c>
      <c r="C452" s="29">
        <v>4</v>
      </c>
      <c r="D452" s="29">
        <v>29</v>
      </c>
      <c r="E452" s="227" t="s">
        <v>468</v>
      </c>
      <c r="F452" s="29"/>
      <c r="G452" s="31"/>
      <c r="H452" s="32" t="s">
        <v>441</v>
      </c>
      <c r="I452" s="327"/>
      <c r="J452" s="635"/>
      <c r="K452" s="212"/>
      <c r="L452" s="639"/>
      <c r="M452" s="170"/>
      <c r="N452" s="651"/>
      <c r="O452" s="212"/>
      <c r="P452" s="212"/>
      <c r="Q452" s="327"/>
      <c r="R452" s="636"/>
      <c r="S452" s="636"/>
      <c r="T452" s="667"/>
      <c r="U452" s="636"/>
      <c r="V452" s="636"/>
      <c r="W452" s="636"/>
      <c r="X452" s="212"/>
      <c r="Y452" s="636"/>
      <c r="Z452" s="212"/>
      <c r="AA452" s="637"/>
      <c r="AB452" s="637"/>
      <c r="AC452" s="638"/>
      <c r="AD452" s="639"/>
      <c r="AE452" s="640"/>
      <c r="AF452" s="640"/>
      <c r="AG452" s="640">
        <v>0.66319444444444442</v>
      </c>
      <c r="AH452" s="640">
        <v>0.68402777777777779</v>
      </c>
      <c r="AI452" s="212" t="s">
        <v>533</v>
      </c>
      <c r="AJ452" s="635"/>
      <c r="AK452" s="635"/>
      <c r="AL452" s="641"/>
      <c r="AM452" s="635"/>
      <c r="AN452" s="635"/>
      <c r="AO452" s="212"/>
      <c r="AP452" s="212"/>
      <c r="AQ452" s="212"/>
      <c r="AR452" s="212"/>
      <c r="AS452" s="212"/>
      <c r="AT452" s="223" t="str">
        <f t="shared" si="20"/>
        <v/>
      </c>
      <c r="AU452" s="223">
        <f t="shared" si="21"/>
        <v>2.083333333333337E-2</v>
      </c>
    </row>
    <row r="453" spans="1:47" ht="14.25">
      <c r="B453" s="29">
        <v>2026</v>
      </c>
      <c r="C453" s="29">
        <v>4</v>
      </c>
      <c r="D453" s="29">
        <v>29</v>
      </c>
      <c r="E453" s="227" t="s">
        <v>468</v>
      </c>
      <c r="F453" s="29"/>
      <c r="G453" s="31"/>
      <c r="H453" s="32" t="s">
        <v>441</v>
      </c>
      <c r="I453" s="327" t="s">
        <v>1446</v>
      </c>
      <c r="J453" s="635" t="s">
        <v>442</v>
      </c>
      <c r="K453" s="212"/>
      <c r="L453" s="639"/>
      <c r="M453" s="170"/>
      <c r="N453" s="651"/>
      <c r="O453" s="212"/>
      <c r="P453" s="212">
        <v>12</v>
      </c>
      <c r="Q453" s="327" t="s">
        <v>566</v>
      </c>
      <c r="R453" s="636">
        <v>1200</v>
      </c>
      <c r="S453" s="636"/>
      <c r="T453" s="667" t="s">
        <v>1445</v>
      </c>
      <c r="U453" s="636">
        <v>200</v>
      </c>
      <c r="V453" s="636">
        <v>1200</v>
      </c>
      <c r="W453" s="636"/>
      <c r="X453" s="212">
        <v>1</v>
      </c>
      <c r="Y453" s="636">
        <v>200</v>
      </c>
      <c r="Z453" s="212">
        <v>1</v>
      </c>
      <c r="AA453" s="637">
        <v>200</v>
      </c>
      <c r="AB453" s="637"/>
      <c r="AC453" s="708" t="s">
        <v>1449</v>
      </c>
      <c r="AD453" s="709" t="s">
        <v>1537</v>
      </c>
      <c r="AE453" s="640"/>
      <c r="AF453" s="640"/>
      <c r="AG453" s="640"/>
      <c r="AH453" s="640"/>
      <c r="AI453" s="212"/>
      <c r="AJ453" s="635"/>
      <c r="AK453" s="635"/>
      <c r="AL453" s="641"/>
      <c r="AM453" s="635"/>
      <c r="AN453" s="635"/>
      <c r="AO453" s="212"/>
      <c r="AP453" s="212"/>
      <c r="AQ453" s="212"/>
      <c r="AR453" s="212"/>
      <c r="AS453" s="212"/>
      <c r="AT453" s="223" t="str">
        <f t="shared" si="20"/>
        <v/>
      </c>
      <c r="AU453" s="223" t="str">
        <f t="shared" si="21"/>
        <v/>
      </c>
    </row>
    <row r="454" spans="1:47" ht="14.25">
      <c r="A454" s="167">
        <v>1</v>
      </c>
      <c r="B454" s="29">
        <v>2026</v>
      </c>
      <c r="C454" s="29">
        <v>4</v>
      </c>
      <c r="D454" s="29">
        <v>29</v>
      </c>
      <c r="E454" s="227" t="s">
        <v>468</v>
      </c>
      <c r="F454" s="29">
        <v>3</v>
      </c>
      <c r="G454" s="31" t="s">
        <v>459</v>
      </c>
      <c r="H454" s="43" t="s">
        <v>441</v>
      </c>
      <c r="I454" s="327" t="s">
        <v>1514</v>
      </c>
      <c r="J454" s="635" t="s">
        <v>442</v>
      </c>
      <c r="K454" s="212">
        <v>3888616</v>
      </c>
      <c r="L454" s="639">
        <v>5</v>
      </c>
      <c r="M454" s="170">
        <v>6</v>
      </c>
      <c r="N454" s="651" t="s">
        <v>454</v>
      </c>
      <c r="O454" s="212" t="s">
        <v>1538</v>
      </c>
      <c r="P454" s="212">
        <v>50</v>
      </c>
      <c r="Q454" s="327" t="s">
        <v>265</v>
      </c>
      <c r="R454" s="636">
        <v>1200</v>
      </c>
      <c r="S454" s="636">
        <v>1201</v>
      </c>
      <c r="T454" s="667">
        <v>5950</v>
      </c>
      <c r="U454" s="636">
        <v>5950</v>
      </c>
      <c r="V454" s="636">
        <v>1200</v>
      </c>
      <c r="W454" s="636">
        <v>1201</v>
      </c>
      <c r="X454" s="212">
        <v>1</v>
      </c>
      <c r="Y454" s="636">
        <v>6000</v>
      </c>
      <c r="Z454" s="212">
        <v>1</v>
      </c>
      <c r="AA454" s="637">
        <v>6000</v>
      </c>
      <c r="AB454" s="637">
        <v>5950</v>
      </c>
      <c r="AC454" s="638" t="s">
        <v>1838</v>
      </c>
      <c r="AD454" s="639"/>
      <c r="AE454" s="640">
        <v>0.68402777777777779</v>
      </c>
      <c r="AF454" s="640">
        <v>0.71180555555555558</v>
      </c>
      <c r="AG454" s="640">
        <v>0.71180555555555558</v>
      </c>
      <c r="AH454" s="640">
        <v>0.76041666666666663</v>
      </c>
      <c r="AI454" s="212" t="s">
        <v>533</v>
      </c>
      <c r="AJ454" s="635"/>
      <c r="AK454" s="635" t="s">
        <v>827</v>
      </c>
      <c r="AL454" s="718" t="s">
        <v>18</v>
      </c>
      <c r="AM454" s="635" t="s">
        <v>460</v>
      </c>
      <c r="AN454" s="635">
        <v>1</v>
      </c>
      <c r="AO454" s="212"/>
      <c r="AP454" s="212" t="s">
        <v>383</v>
      </c>
      <c r="AQ454" s="212"/>
      <c r="AR454" s="212"/>
      <c r="AS454" s="212"/>
      <c r="AT454" s="223">
        <f t="shared" si="20"/>
        <v>2.777777777777779E-2</v>
      </c>
      <c r="AU454" s="223">
        <f t="shared" si="21"/>
        <v>4.8611111111111049E-2</v>
      </c>
    </row>
    <row r="455" spans="1:47" ht="14.25">
      <c r="B455" s="29">
        <v>2026</v>
      </c>
      <c r="C455" s="29">
        <v>4</v>
      </c>
      <c r="D455" s="29">
        <v>29</v>
      </c>
      <c r="E455" s="227" t="s">
        <v>468</v>
      </c>
      <c r="F455" s="29">
        <v>3</v>
      </c>
      <c r="G455" s="31" t="s">
        <v>459</v>
      </c>
      <c r="H455" s="32" t="s">
        <v>441</v>
      </c>
      <c r="I455" s="327" t="s">
        <v>1514</v>
      </c>
      <c r="J455" s="635" t="s">
        <v>442</v>
      </c>
      <c r="K455" s="212">
        <v>3888616</v>
      </c>
      <c r="L455" s="639">
        <v>6</v>
      </c>
      <c r="M455" s="170">
        <v>6</v>
      </c>
      <c r="N455" s="651" t="s">
        <v>454</v>
      </c>
      <c r="O455" s="212" t="s">
        <v>1538</v>
      </c>
      <c r="P455" s="212">
        <v>50</v>
      </c>
      <c r="Q455" s="327" t="s">
        <v>265</v>
      </c>
      <c r="R455" s="636">
        <v>1200</v>
      </c>
      <c r="S455" s="636">
        <v>1201</v>
      </c>
      <c r="T455" s="667">
        <v>6010</v>
      </c>
      <c r="U455" s="636">
        <v>6010</v>
      </c>
      <c r="V455" s="636">
        <v>1200</v>
      </c>
      <c r="W455" s="636">
        <v>1201</v>
      </c>
      <c r="X455" s="212">
        <v>1</v>
      </c>
      <c r="Y455" s="636">
        <v>6000</v>
      </c>
      <c r="Z455" s="212">
        <v>1</v>
      </c>
      <c r="AA455" s="637">
        <v>6000</v>
      </c>
      <c r="AB455" s="637">
        <v>6020</v>
      </c>
      <c r="AC455" s="638" t="s">
        <v>1839</v>
      </c>
      <c r="AD455" s="639">
        <v>60429416030</v>
      </c>
      <c r="AE455" s="640">
        <v>0.76041666666666663</v>
      </c>
      <c r="AF455" s="640">
        <v>0.78819444444444442</v>
      </c>
      <c r="AG455" s="640">
        <v>0.78819444444444442</v>
      </c>
      <c r="AH455" s="640">
        <v>0.79513888888888884</v>
      </c>
      <c r="AI455" s="212" t="s">
        <v>533</v>
      </c>
      <c r="AJ455" s="635"/>
      <c r="AK455" s="635" t="s">
        <v>827</v>
      </c>
      <c r="AL455" s="719" t="s">
        <v>7</v>
      </c>
      <c r="AM455" s="635" t="s">
        <v>460</v>
      </c>
      <c r="AN455" s="635">
        <v>1</v>
      </c>
      <c r="AO455" s="212"/>
      <c r="AP455" s="212" t="s">
        <v>383</v>
      </c>
      <c r="AQ455" s="212"/>
      <c r="AR455" s="212"/>
      <c r="AS455" s="212"/>
      <c r="AT455" s="223">
        <f t="shared" si="20"/>
        <v>2.777777777777779E-2</v>
      </c>
      <c r="AU455" s="223">
        <f t="shared" si="21"/>
        <v>6.9444444444444198E-3</v>
      </c>
    </row>
    <row r="456" spans="1:47" ht="14.25">
      <c r="B456" s="29">
        <v>2026</v>
      </c>
      <c r="C456" s="29">
        <v>4</v>
      </c>
      <c r="D456" s="29">
        <v>29</v>
      </c>
      <c r="E456" s="227" t="s">
        <v>468</v>
      </c>
      <c r="F456" s="29"/>
      <c r="G456" s="31"/>
      <c r="H456" s="32" t="s">
        <v>441</v>
      </c>
      <c r="I456" s="327" t="s">
        <v>565</v>
      </c>
      <c r="J456" s="635" t="s">
        <v>442</v>
      </c>
      <c r="K456" s="212"/>
      <c r="L456" s="639"/>
      <c r="M456" s="170"/>
      <c r="N456" s="651"/>
      <c r="O456" s="212"/>
      <c r="P456" s="728">
        <v>31</v>
      </c>
      <c r="Q456" s="327" t="s">
        <v>566</v>
      </c>
      <c r="R456" s="636">
        <v>1200</v>
      </c>
      <c r="S456" s="636"/>
      <c r="T456" s="667" t="s">
        <v>1445</v>
      </c>
      <c r="U456" s="710">
        <v>350</v>
      </c>
      <c r="V456" s="636">
        <v>1200</v>
      </c>
      <c r="W456" s="636"/>
      <c r="X456" s="212">
        <v>1</v>
      </c>
      <c r="Y456" s="636"/>
      <c r="Z456" s="212">
        <v>1</v>
      </c>
      <c r="AA456" s="711">
        <v>350</v>
      </c>
      <c r="AB456" s="637">
        <v>12550</v>
      </c>
      <c r="AC456" s="638" t="s">
        <v>1837</v>
      </c>
      <c r="AD456" s="639">
        <v>60429416030</v>
      </c>
      <c r="AE456" s="640">
        <v>0.79513888888888884</v>
      </c>
      <c r="AF456" s="640">
        <v>0.79861111111111116</v>
      </c>
      <c r="AG456" s="640"/>
      <c r="AH456" s="640"/>
      <c r="AI456" s="212"/>
      <c r="AJ456" s="635"/>
      <c r="AK456" s="635" t="s">
        <v>827</v>
      </c>
      <c r="AL456" s="718" t="s">
        <v>18</v>
      </c>
      <c r="AM456" s="635" t="s">
        <v>460</v>
      </c>
      <c r="AN456" s="635">
        <v>1</v>
      </c>
      <c r="AO456" s="212"/>
      <c r="AP456" s="212"/>
      <c r="AQ456" s="212"/>
      <c r="AR456" s="212"/>
      <c r="AS456" s="212"/>
      <c r="AT456" s="223">
        <f t="shared" si="20"/>
        <v>3.4722222222223209E-3</v>
      </c>
      <c r="AU456" s="223" t="str">
        <f t="shared" si="21"/>
        <v/>
      </c>
    </row>
    <row r="457" spans="1:47" ht="14.25">
      <c r="B457" s="29">
        <v>2026</v>
      </c>
      <c r="C457" s="29">
        <v>4</v>
      </c>
      <c r="D457" s="29">
        <v>29</v>
      </c>
      <c r="E457" s="227" t="s">
        <v>468</v>
      </c>
      <c r="F457" s="29"/>
      <c r="G457" s="31"/>
      <c r="H457" s="32" t="s">
        <v>441</v>
      </c>
      <c r="I457" s="327"/>
      <c r="J457" s="635"/>
      <c r="K457" s="212"/>
      <c r="L457" s="639"/>
      <c r="M457" s="170"/>
      <c r="N457" s="651"/>
      <c r="O457" s="212"/>
      <c r="P457" s="212"/>
      <c r="Q457" s="327"/>
      <c r="R457" s="636"/>
      <c r="S457" s="636"/>
      <c r="T457" s="667"/>
      <c r="U457" s="636"/>
      <c r="V457" s="636"/>
      <c r="W457" s="636"/>
      <c r="X457" s="212"/>
      <c r="Y457" s="636"/>
      <c r="Z457" s="212"/>
      <c r="AA457" s="637"/>
      <c r="AB457" s="637"/>
      <c r="AC457" s="638"/>
      <c r="AD457" s="639"/>
      <c r="AE457" s="640"/>
      <c r="AF457" s="640"/>
      <c r="AG457" s="640">
        <v>0.79861111111111116</v>
      </c>
      <c r="AH457" s="640">
        <v>0.81944444444444442</v>
      </c>
      <c r="AI457" s="212" t="s">
        <v>533</v>
      </c>
      <c r="AJ457" s="635"/>
      <c r="AK457" s="635"/>
      <c r="AL457" s="641"/>
      <c r="AM457" s="635"/>
      <c r="AN457" s="635"/>
      <c r="AO457" s="212" t="s">
        <v>1831</v>
      </c>
      <c r="AP457" s="212"/>
      <c r="AQ457" s="212"/>
      <c r="AR457" s="212"/>
      <c r="AS457" s="212"/>
      <c r="AT457" s="223" t="str">
        <f t="shared" si="20"/>
        <v/>
      </c>
      <c r="AU457" s="223">
        <f t="shared" si="21"/>
        <v>2.0833333333333259E-2</v>
      </c>
    </row>
    <row r="458" spans="1:47" ht="14.25">
      <c r="B458" s="29">
        <v>2026</v>
      </c>
      <c r="C458" s="29">
        <v>4</v>
      </c>
      <c r="D458" s="29">
        <v>29</v>
      </c>
      <c r="E458" s="227" t="s">
        <v>468</v>
      </c>
      <c r="F458" s="29"/>
      <c r="G458" s="31"/>
      <c r="H458" s="43" t="s">
        <v>441</v>
      </c>
      <c r="I458" s="327" t="s">
        <v>1446</v>
      </c>
      <c r="J458" s="635" t="s">
        <v>442</v>
      </c>
      <c r="K458" s="212"/>
      <c r="L458" s="639"/>
      <c r="M458" s="170"/>
      <c r="N458" s="651"/>
      <c r="O458" s="212"/>
      <c r="P458" s="212">
        <v>12</v>
      </c>
      <c r="Q458" s="327" t="s">
        <v>566</v>
      </c>
      <c r="R458" s="636">
        <v>1120</v>
      </c>
      <c r="S458" s="636"/>
      <c r="T458" s="667" t="s">
        <v>1445</v>
      </c>
      <c r="U458" s="636">
        <v>200</v>
      </c>
      <c r="V458" s="636">
        <v>1120</v>
      </c>
      <c r="W458" s="636"/>
      <c r="X458" s="212">
        <v>1</v>
      </c>
      <c r="Y458" s="636">
        <v>200</v>
      </c>
      <c r="Z458" s="212">
        <v>1</v>
      </c>
      <c r="AA458" s="637">
        <v>200</v>
      </c>
      <c r="AB458" s="637"/>
      <c r="AC458" s="708" t="s">
        <v>1449</v>
      </c>
      <c r="AD458" s="709" t="s">
        <v>1537</v>
      </c>
      <c r="AE458" s="640"/>
      <c r="AF458" s="640"/>
      <c r="AG458" s="640"/>
      <c r="AH458" s="640"/>
      <c r="AI458" s="212"/>
      <c r="AJ458" s="635"/>
      <c r="AK458" s="635"/>
      <c r="AL458" s="641"/>
      <c r="AM458" s="635"/>
      <c r="AN458" s="635"/>
      <c r="AO458" s="212"/>
      <c r="AP458" s="212"/>
      <c r="AQ458" s="212"/>
      <c r="AR458" s="212"/>
      <c r="AS458" s="212"/>
      <c r="AT458" s="223" t="str">
        <f t="shared" si="20"/>
        <v/>
      </c>
      <c r="AU458" s="223" t="str">
        <f t="shared" si="21"/>
        <v/>
      </c>
    </row>
    <row r="459" spans="1:47" ht="14.25">
      <c r="A459" s="167">
        <v>1</v>
      </c>
      <c r="B459" s="29">
        <v>2026</v>
      </c>
      <c r="C459" s="29">
        <v>4</v>
      </c>
      <c r="D459" s="29">
        <v>29</v>
      </c>
      <c r="E459" s="227" t="s">
        <v>468</v>
      </c>
      <c r="F459" s="29">
        <v>4</v>
      </c>
      <c r="G459" s="31" t="s">
        <v>459</v>
      </c>
      <c r="H459" s="32" t="s">
        <v>441</v>
      </c>
      <c r="I459" s="327" t="s">
        <v>1514</v>
      </c>
      <c r="J459" s="635" t="s">
        <v>442</v>
      </c>
      <c r="K459" s="212">
        <v>3888617</v>
      </c>
      <c r="L459" s="639">
        <v>1</v>
      </c>
      <c r="M459" s="170">
        <v>4</v>
      </c>
      <c r="N459" s="651" t="s">
        <v>454</v>
      </c>
      <c r="O459" s="212" t="s">
        <v>1830</v>
      </c>
      <c r="P459" s="212">
        <v>50</v>
      </c>
      <c r="Q459" s="327" t="s">
        <v>265</v>
      </c>
      <c r="R459" s="636">
        <v>1120</v>
      </c>
      <c r="S459" s="636">
        <v>1121</v>
      </c>
      <c r="T459" s="667">
        <v>4020</v>
      </c>
      <c r="U459" s="636">
        <v>4020</v>
      </c>
      <c r="V459" s="636">
        <v>1120</v>
      </c>
      <c r="W459" s="636">
        <v>1121</v>
      </c>
      <c r="X459" s="212">
        <v>1</v>
      </c>
      <c r="Y459" s="636">
        <v>4000</v>
      </c>
      <c r="Z459" s="212">
        <v>1</v>
      </c>
      <c r="AA459" s="637">
        <v>4000</v>
      </c>
      <c r="AB459" s="637">
        <v>4020</v>
      </c>
      <c r="AC459" s="638" t="s">
        <v>1840</v>
      </c>
      <c r="AD459" s="639"/>
      <c r="AE459" s="640">
        <v>0.81944444444444442</v>
      </c>
      <c r="AF459" s="640">
        <v>0.84027777777777779</v>
      </c>
      <c r="AG459" s="640">
        <v>0.84027777777777779</v>
      </c>
      <c r="AH459" s="640">
        <v>0.84722222222222221</v>
      </c>
      <c r="AI459" s="212" t="s">
        <v>533</v>
      </c>
      <c r="AJ459" s="635"/>
      <c r="AK459" s="635" t="s">
        <v>827</v>
      </c>
      <c r="AL459" s="719" t="s">
        <v>7</v>
      </c>
      <c r="AM459" s="635" t="s">
        <v>460</v>
      </c>
      <c r="AN459" s="635">
        <v>1</v>
      </c>
      <c r="AO459" s="212"/>
      <c r="AP459" s="212" t="s">
        <v>383</v>
      </c>
      <c r="AQ459" s="212"/>
      <c r="AR459" s="212"/>
      <c r="AS459" s="212"/>
      <c r="AT459" s="223">
        <f t="shared" si="20"/>
        <v>2.083333333333337E-2</v>
      </c>
      <c r="AU459" s="223">
        <f t="shared" si="21"/>
        <v>6.9444444444444198E-3</v>
      </c>
    </row>
    <row r="460" spans="1:47" ht="14.25">
      <c r="B460" s="29">
        <v>2026</v>
      </c>
      <c r="C460" s="29">
        <v>4</v>
      </c>
      <c r="D460" s="29">
        <v>29</v>
      </c>
      <c r="E460" s="227" t="s">
        <v>468</v>
      </c>
      <c r="F460" s="29">
        <v>4</v>
      </c>
      <c r="G460" s="31" t="s">
        <v>459</v>
      </c>
      <c r="H460" s="32" t="s">
        <v>441</v>
      </c>
      <c r="I460" s="327" t="s">
        <v>1514</v>
      </c>
      <c r="J460" s="635" t="s">
        <v>442</v>
      </c>
      <c r="K460" s="212">
        <v>3888617</v>
      </c>
      <c r="L460" s="639">
        <v>2</v>
      </c>
      <c r="M460" s="170">
        <v>4</v>
      </c>
      <c r="N460" s="651" t="s">
        <v>454</v>
      </c>
      <c r="O460" s="212" t="s">
        <v>1830</v>
      </c>
      <c r="P460" s="212">
        <v>50</v>
      </c>
      <c r="Q460" s="327" t="s">
        <v>265</v>
      </c>
      <c r="R460" s="636">
        <v>1120</v>
      </c>
      <c r="S460" s="717">
        <v>1120</v>
      </c>
      <c r="T460" s="667">
        <v>4020</v>
      </c>
      <c r="U460" s="636">
        <v>4020</v>
      </c>
      <c r="V460" s="636">
        <v>1120</v>
      </c>
      <c r="W460" s="636">
        <v>1120</v>
      </c>
      <c r="X460" s="212">
        <v>1</v>
      </c>
      <c r="Y460" s="636">
        <v>4000</v>
      </c>
      <c r="Z460" s="212">
        <v>1</v>
      </c>
      <c r="AA460" s="637">
        <v>4000</v>
      </c>
      <c r="AB460" s="637">
        <v>4030</v>
      </c>
      <c r="AC460" s="638" t="s">
        <v>1841</v>
      </c>
      <c r="AD460" s="639">
        <v>60429416040</v>
      </c>
      <c r="AE460" s="640">
        <v>0.84722222222222221</v>
      </c>
      <c r="AF460" s="640">
        <v>0.86805555555555558</v>
      </c>
      <c r="AG460" s="640">
        <v>0.86805555555555558</v>
      </c>
      <c r="AH460" s="640">
        <v>0.875</v>
      </c>
      <c r="AI460" s="212" t="s">
        <v>533</v>
      </c>
      <c r="AJ460" s="635"/>
      <c r="AK460" s="635" t="s">
        <v>827</v>
      </c>
      <c r="AL460" s="719" t="s">
        <v>7</v>
      </c>
      <c r="AM460" s="635" t="s">
        <v>460</v>
      </c>
      <c r="AN460" s="635">
        <v>1</v>
      </c>
      <c r="AO460" s="212"/>
      <c r="AP460" s="212" t="s">
        <v>383</v>
      </c>
      <c r="AQ460" s="212"/>
      <c r="AR460" s="212"/>
      <c r="AS460" s="212"/>
      <c r="AT460" s="223">
        <f t="shared" si="20"/>
        <v>2.083333333333337E-2</v>
      </c>
      <c r="AU460" s="223">
        <f t="shared" si="21"/>
        <v>6.9444444444444198E-3</v>
      </c>
    </row>
    <row r="461" spans="1:47" ht="14.25">
      <c r="B461" s="29">
        <v>2026</v>
      </c>
      <c r="C461" s="29">
        <v>4</v>
      </c>
      <c r="D461" s="29">
        <v>29</v>
      </c>
      <c r="E461" s="227" t="s">
        <v>468</v>
      </c>
      <c r="F461" s="29"/>
      <c r="G461" s="31"/>
      <c r="H461" s="32" t="s">
        <v>441</v>
      </c>
      <c r="I461" s="327" t="s">
        <v>565</v>
      </c>
      <c r="J461" s="635" t="s">
        <v>442</v>
      </c>
      <c r="K461" s="212"/>
      <c r="L461" s="639"/>
      <c r="M461" s="170"/>
      <c r="N461" s="651"/>
      <c r="O461" s="212"/>
      <c r="P461" s="728">
        <v>31</v>
      </c>
      <c r="Q461" s="327" t="s">
        <v>566</v>
      </c>
      <c r="R461" s="636">
        <v>1120</v>
      </c>
      <c r="S461" s="636"/>
      <c r="T461" s="667" t="s">
        <v>1445</v>
      </c>
      <c r="U461" s="710">
        <v>350</v>
      </c>
      <c r="V461" s="636">
        <v>1120</v>
      </c>
      <c r="W461" s="636"/>
      <c r="X461" s="212">
        <v>1</v>
      </c>
      <c r="Y461" s="636"/>
      <c r="Z461" s="212">
        <v>1</v>
      </c>
      <c r="AA461" s="711">
        <v>350</v>
      </c>
      <c r="AB461" s="637">
        <v>8550</v>
      </c>
      <c r="AC461" s="638" t="s">
        <v>1842</v>
      </c>
      <c r="AD461" s="639">
        <v>60429416040</v>
      </c>
      <c r="AE461" s="640">
        <v>0.875</v>
      </c>
      <c r="AF461" s="640">
        <v>0.87847222222222221</v>
      </c>
      <c r="AG461" s="640"/>
      <c r="AH461" s="640"/>
      <c r="AI461" s="212"/>
      <c r="AJ461" s="635"/>
      <c r="AK461" s="635" t="s">
        <v>827</v>
      </c>
      <c r="AL461" s="719" t="s">
        <v>7</v>
      </c>
      <c r="AM461" s="635" t="s">
        <v>460</v>
      </c>
      <c r="AN461" s="635">
        <v>1</v>
      </c>
      <c r="AO461" s="212"/>
      <c r="AP461" s="212"/>
      <c r="AQ461" s="212"/>
      <c r="AR461" s="212"/>
      <c r="AS461" s="212"/>
      <c r="AT461" s="223">
        <f t="shared" si="20"/>
        <v>3.4722222222222099E-3</v>
      </c>
      <c r="AU461" s="223" t="str">
        <f t="shared" si="21"/>
        <v/>
      </c>
    </row>
    <row r="462" spans="1:47" ht="14.25">
      <c r="B462" s="29">
        <v>2026</v>
      </c>
      <c r="C462" s="29">
        <v>4</v>
      </c>
      <c r="D462" s="29">
        <v>29</v>
      </c>
      <c r="E462" s="227" t="s">
        <v>468</v>
      </c>
      <c r="F462" s="29"/>
      <c r="G462" s="31"/>
      <c r="H462" s="43" t="s">
        <v>441</v>
      </c>
      <c r="I462" s="327"/>
      <c r="J462" s="635"/>
      <c r="K462" s="212"/>
      <c r="L462" s="639"/>
      <c r="M462" s="170"/>
      <c r="N462" s="651"/>
      <c r="O462" s="212"/>
      <c r="P462" s="212"/>
      <c r="Q462" s="327"/>
      <c r="R462" s="636"/>
      <c r="S462" s="636"/>
      <c r="T462" s="667"/>
      <c r="U462" s="636"/>
      <c r="V462" s="636"/>
      <c r="W462" s="636"/>
      <c r="X462" s="212"/>
      <c r="Y462" s="636"/>
      <c r="Z462" s="212"/>
      <c r="AA462" s="637"/>
      <c r="AB462" s="637"/>
      <c r="AC462" s="638"/>
      <c r="AD462" s="639"/>
      <c r="AE462" s="640"/>
      <c r="AF462" s="640"/>
      <c r="AG462" s="640">
        <v>0.87847222222222221</v>
      </c>
      <c r="AH462" s="640">
        <v>0.89930555555555558</v>
      </c>
      <c r="AI462" s="212" t="s">
        <v>533</v>
      </c>
      <c r="AJ462" s="635"/>
      <c r="AK462" s="635"/>
      <c r="AL462" s="641"/>
      <c r="AM462" s="635"/>
      <c r="AN462" s="635"/>
      <c r="AO462" s="212"/>
      <c r="AP462" s="212"/>
      <c r="AQ462" s="212"/>
      <c r="AR462" s="212"/>
      <c r="AS462" s="212"/>
      <c r="AT462" s="223" t="str">
        <f t="shared" si="20"/>
        <v/>
      </c>
      <c r="AU462" s="223">
        <f t="shared" si="21"/>
        <v>2.083333333333337E-2</v>
      </c>
    </row>
    <row r="463" spans="1:47" ht="14.25">
      <c r="B463" s="29">
        <v>2026</v>
      </c>
      <c r="C463" s="29">
        <v>4</v>
      </c>
      <c r="D463" s="29">
        <v>29</v>
      </c>
      <c r="E463" s="227" t="s">
        <v>469</v>
      </c>
      <c r="F463" s="29"/>
      <c r="G463" s="31"/>
      <c r="H463" s="32" t="s">
        <v>441</v>
      </c>
      <c r="I463" s="327" t="s">
        <v>1446</v>
      </c>
      <c r="J463" s="635" t="s">
        <v>442</v>
      </c>
      <c r="K463" s="212"/>
      <c r="L463" s="639"/>
      <c r="M463" s="170"/>
      <c r="N463" s="651"/>
      <c r="O463" s="212"/>
      <c r="P463" s="212">
        <v>12</v>
      </c>
      <c r="Q463" s="327" t="s">
        <v>566</v>
      </c>
      <c r="R463" s="636">
        <v>1120</v>
      </c>
      <c r="S463" s="636"/>
      <c r="T463" s="667" t="s">
        <v>1445</v>
      </c>
      <c r="U463" s="636">
        <v>200</v>
      </c>
      <c r="V463" s="636">
        <v>1120</v>
      </c>
      <c r="W463" s="636"/>
      <c r="X463" s="212">
        <v>1</v>
      </c>
      <c r="Y463" s="636">
        <v>200</v>
      </c>
      <c r="Z463" s="212">
        <v>1</v>
      </c>
      <c r="AA463" s="637">
        <v>200</v>
      </c>
      <c r="AB463" s="637"/>
      <c r="AC463" s="708" t="s">
        <v>1449</v>
      </c>
      <c r="AD463" s="709" t="s">
        <v>1537</v>
      </c>
      <c r="AE463" s="640"/>
      <c r="AF463" s="640"/>
      <c r="AG463" s="640"/>
      <c r="AH463" s="640"/>
      <c r="AI463" s="212"/>
      <c r="AJ463" s="635"/>
      <c r="AK463" s="635"/>
      <c r="AL463" s="641"/>
      <c r="AM463" s="635"/>
      <c r="AN463" s="635"/>
      <c r="AO463" s="212"/>
      <c r="AP463" s="212"/>
      <c r="AQ463" s="212"/>
      <c r="AR463" s="212"/>
      <c r="AS463" s="212"/>
      <c r="AT463" s="223" t="str">
        <f t="shared" si="20"/>
        <v/>
      </c>
      <c r="AU463" s="223" t="str">
        <f t="shared" si="21"/>
        <v/>
      </c>
    </row>
    <row r="464" spans="1:47" ht="14.25">
      <c r="A464" s="167">
        <v>1</v>
      </c>
      <c r="B464" s="29">
        <v>2026</v>
      </c>
      <c r="C464" s="29">
        <v>4</v>
      </c>
      <c r="D464" s="29">
        <v>29</v>
      </c>
      <c r="E464" s="227" t="s">
        <v>469</v>
      </c>
      <c r="F464" s="29">
        <v>5</v>
      </c>
      <c r="G464" s="31" t="s">
        <v>459</v>
      </c>
      <c r="H464" s="32" t="s">
        <v>441</v>
      </c>
      <c r="I464" s="327" t="s">
        <v>1514</v>
      </c>
      <c r="J464" s="635" t="s">
        <v>442</v>
      </c>
      <c r="K464" s="212">
        <v>3888617</v>
      </c>
      <c r="L464" s="639">
        <v>3</v>
      </c>
      <c r="M464" s="170">
        <v>4</v>
      </c>
      <c r="N464" s="651" t="s">
        <v>454</v>
      </c>
      <c r="O464" s="212" t="s">
        <v>1830</v>
      </c>
      <c r="P464" s="212">
        <v>50</v>
      </c>
      <c r="Q464" s="327" t="s">
        <v>265</v>
      </c>
      <c r="R464" s="636">
        <v>1120</v>
      </c>
      <c r="S464" s="636">
        <v>1122</v>
      </c>
      <c r="T464" s="667">
        <v>3990</v>
      </c>
      <c r="U464" s="636">
        <v>3990</v>
      </c>
      <c r="V464" s="636">
        <v>1120</v>
      </c>
      <c r="W464" s="636">
        <v>1122</v>
      </c>
      <c r="X464" s="212">
        <v>1</v>
      </c>
      <c r="Y464" s="636">
        <v>4000</v>
      </c>
      <c r="Z464" s="212">
        <v>1</v>
      </c>
      <c r="AA464" s="637">
        <v>4000</v>
      </c>
      <c r="AB464" s="637">
        <v>3990</v>
      </c>
      <c r="AC464" s="638" t="s">
        <v>1843</v>
      </c>
      <c r="AD464" s="639"/>
      <c r="AE464" s="640">
        <v>0.89930555555555558</v>
      </c>
      <c r="AF464" s="640">
        <v>0.92013888888888884</v>
      </c>
      <c r="AG464" s="640">
        <v>0.92013888888888884</v>
      </c>
      <c r="AH464" s="640">
        <v>0.92708333333333337</v>
      </c>
      <c r="AI464" s="212" t="s">
        <v>533</v>
      </c>
      <c r="AJ464" s="635"/>
      <c r="AK464" s="635" t="s">
        <v>827</v>
      </c>
      <c r="AL464" s="719" t="s">
        <v>7</v>
      </c>
      <c r="AM464" s="635" t="s">
        <v>460</v>
      </c>
      <c r="AN464" s="635">
        <v>1</v>
      </c>
      <c r="AO464" s="212"/>
      <c r="AP464" s="212" t="s">
        <v>383</v>
      </c>
      <c r="AQ464" s="212"/>
      <c r="AR464" s="212"/>
      <c r="AS464" s="212"/>
      <c r="AT464" s="223">
        <f t="shared" si="20"/>
        <v>2.0833333333333259E-2</v>
      </c>
      <c r="AU464" s="223">
        <f t="shared" si="21"/>
        <v>6.9444444444445308E-3</v>
      </c>
    </row>
    <row r="465" spans="1:47" ht="14.25">
      <c r="B465" s="29">
        <v>2026</v>
      </c>
      <c r="C465" s="29">
        <v>4</v>
      </c>
      <c r="D465" s="29">
        <v>29</v>
      </c>
      <c r="E465" s="227" t="s">
        <v>469</v>
      </c>
      <c r="F465" s="29">
        <v>5</v>
      </c>
      <c r="G465" s="31" t="s">
        <v>459</v>
      </c>
      <c r="H465" s="32" t="s">
        <v>441</v>
      </c>
      <c r="I465" s="327" t="s">
        <v>1514</v>
      </c>
      <c r="J465" s="635" t="s">
        <v>442</v>
      </c>
      <c r="K465" s="212">
        <v>3888617</v>
      </c>
      <c r="L465" s="639">
        <v>4</v>
      </c>
      <c r="M465" s="170">
        <v>4</v>
      </c>
      <c r="N465" s="651" t="s">
        <v>454</v>
      </c>
      <c r="O465" s="212" t="s">
        <v>1830</v>
      </c>
      <c r="P465" s="212">
        <v>50</v>
      </c>
      <c r="Q465" s="327" t="s">
        <v>265</v>
      </c>
      <c r="R465" s="636">
        <v>1120</v>
      </c>
      <c r="S465" s="636">
        <v>1121</v>
      </c>
      <c r="T465" s="667">
        <v>4040</v>
      </c>
      <c r="U465" s="636">
        <v>4040</v>
      </c>
      <c r="V465" s="636">
        <v>1120</v>
      </c>
      <c r="W465" s="636">
        <v>1121</v>
      </c>
      <c r="X465" s="212">
        <v>1</v>
      </c>
      <c r="Y465" s="636">
        <v>4000</v>
      </c>
      <c r="Z465" s="212">
        <v>1</v>
      </c>
      <c r="AA465" s="637">
        <v>4000</v>
      </c>
      <c r="AB465" s="637">
        <v>4050</v>
      </c>
      <c r="AC465" s="638" t="s">
        <v>1844</v>
      </c>
      <c r="AD465" s="639">
        <v>60429416050</v>
      </c>
      <c r="AE465" s="640">
        <v>0.92708333333333337</v>
      </c>
      <c r="AF465" s="640">
        <v>0.94791666666666663</v>
      </c>
      <c r="AG465" s="640">
        <v>0.94791666666666663</v>
      </c>
      <c r="AH465" s="640">
        <v>0.95486111111111116</v>
      </c>
      <c r="AI465" s="212" t="s">
        <v>533</v>
      </c>
      <c r="AJ465" s="635"/>
      <c r="AK465" s="635" t="s">
        <v>827</v>
      </c>
      <c r="AL465" s="719" t="s">
        <v>7</v>
      </c>
      <c r="AM465" s="635" t="s">
        <v>460</v>
      </c>
      <c r="AN465" s="635">
        <v>1</v>
      </c>
      <c r="AO465" s="212"/>
      <c r="AP465" s="212" t="s">
        <v>383</v>
      </c>
      <c r="AQ465" s="212"/>
      <c r="AR465" s="212"/>
      <c r="AS465" s="212"/>
      <c r="AT465" s="223">
        <f t="shared" si="20"/>
        <v>2.0833333333333259E-2</v>
      </c>
      <c r="AU465" s="223">
        <f t="shared" si="21"/>
        <v>6.9444444444445308E-3</v>
      </c>
    </row>
    <row r="466" spans="1:47" ht="14.25">
      <c r="B466" s="29">
        <v>2026</v>
      </c>
      <c r="C466" s="29">
        <v>4</v>
      </c>
      <c r="D466" s="29">
        <v>29</v>
      </c>
      <c r="E466" s="227" t="s">
        <v>469</v>
      </c>
      <c r="F466" s="29"/>
      <c r="G466" s="31"/>
      <c r="H466" s="43" t="s">
        <v>441</v>
      </c>
      <c r="I466" s="327" t="s">
        <v>565</v>
      </c>
      <c r="J466" s="635" t="s">
        <v>442</v>
      </c>
      <c r="K466" s="212"/>
      <c r="L466" s="639"/>
      <c r="M466" s="170"/>
      <c r="N466" s="651"/>
      <c r="O466" s="212"/>
      <c r="P466" s="728">
        <v>31</v>
      </c>
      <c r="Q466" s="327" t="s">
        <v>566</v>
      </c>
      <c r="R466" s="636">
        <v>1120</v>
      </c>
      <c r="S466" s="636"/>
      <c r="T466" s="667" t="s">
        <v>1445</v>
      </c>
      <c r="U466" s="710">
        <v>350</v>
      </c>
      <c r="V466" s="636">
        <v>1120</v>
      </c>
      <c r="W466" s="636"/>
      <c r="X466" s="212">
        <v>1</v>
      </c>
      <c r="Y466" s="636"/>
      <c r="Z466" s="212">
        <v>1</v>
      </c>
      <c r="AA466" s="711">
        <v>350</v>
      </c>
      <c r="AB466" s="637">
        <v>8550</v>
      </c>
      <c r="AC466" s="638" t="s">
        <v>1842</v>
      </c>
      <c r="AD466" s="639">
        <v>60429416050</v>
      </c>
      <c r="AE466" s="640">
        <v>0.95486111111111116</v>
      </c>
      <c r="AF466" s="640">
        <v>0.95833333333333337</v>
      </c>
      <c r="AG466" s="640"/>
      <c r="AH466" s="640"/>
      <c r="AI466" s="212"/>
      <c r="AJ466" s="635"/>
      <c r="AK466" s="635" t="s">
        <v>827</v>
      </c>
      <c r="AL466" s="641"/>
      <c r="AM466" s="635" t="s">
        <v>460</v>
      </c>
      <c r="AN466" s="635">
        <v>1</v>
      </c>
      <c r="AO466" s="212"/>
      <c r="AP466" s="212"/>
      <c r="AQ466" s="212"/>
      <c r="AR466" s="212"/>
      <c r="AS466" s="212"/>
      <c r="AT466" s="223">
        <f t="shared" si="20"/>
        <v>3.4722222222222099E-3</v>
      </c>
      <c r="AU466" s="223" t="str">
        <f t="shared" si="21"/>
        <v/>
      </c>
    </row>
    <row r="467" spans="1:47" ht="14.25">
      <c r="B467" s="29">
        <v>2026</v>
      </c>
      <c r="C467" s="29">
        <v>4</v>
      </c>
      <c r="D467" s="29">
        <v>29</v>
      </c>
      <c r="E467" s="227" t="s">
        <v>469</v>
      </c>
      <c r="F467" s="29"/>
      <c r="G467" s="31"/>
      <c r="H467" s="32" t="s">
        <v>441</v>
      </c>
      <c r="I467" s="327"/>
      <c r="J467" s="635"/>
      <c r="K467" s="212"/>
      <c r="L467" s="639"/>
      <c r="M467" s="170"/>
      <c r="N467" s="651"/>
      <c r="O467" s="212"/>
      <c r="P467" s="212"/>
      <c r="Q467" s="327"/>
      <c r="R467" s="636"/>
      <c r="S467" s="636"/>
      <c r="T467" s="667"/>
      <c r="U467" s="636"/>
      <c r="V467" s="636"/>
      <c r="W467" s="636"/>
      <c r="X467" s="212"/>
      <c r="Y467" s="636"/>
      <c r="Z467" s="212"/>
      <c r="AA467" s="637"/>
      <c r="AB467" s="637"/>
      <c r="AC467" s="638"/>
      <c r="AD467" s="639"/>
      <c r="AE467" s="640"/>
      <c r="AF467" s="640"/>
      <c r="AG467" s="640">
        <v>0.95833333333333337</v>
      </c>
      <c r="AH467" s="640">
        <v>0.97916666666666663</v>
      </c>
      <c r="AI467" s="212" t="s">
        <v>1534</v>
      </c>
      <c r="AJ467" s="635"/>
      <c r="AK467" s="635"/>
      <c r="AL467" s="641"/>
      <c r="AM467" s="635"/>
      <c r="AN467" s="635"/>
      <c r="AO467" s="212" t="s">
        <v>1847</v>
      </c>
      <c r="AP467" s="212"/>
      <c r="AQ467" s="212"/>
      <c r="AR467" s="212"/>
      <c r="AS467" s="212"/>
      <c r="AT467" s="223" t="str">
        <f t="shared" si="20"/>
        <v/>
      </c>
      <c r="AU467" s="223">
        <f t="shared" si="21"/>
        <v>2.0833333333333259E-2</v>
      </c>
    </row>
    <row r="468" spans="1:47" ht="14.25">
      <c r="B468" s="29">
        <v>2026</v>
      </c>
      <c r="C468" s="29">
        <v>4</v>
      </c>
      <c r="D468" s="29">
        <v>29</v>
      </c>
      <c r="E468" s="227" t="s">
        <v>469</v>
      </c>
      <c r="F468" s="29"/>
      <c r="G468" s="31"/>
      <c r="H468" s="32" t="s">
        <v>441</v>
      </c>
      <c r="I468" s="333" t="s">
        <v>39</v>
      </c>
      <c r="J468" s="43"/>
      <c r="K468" s="34"/>
      <c r="L468" s="34"/>
      <c r="M468" s="34"/>
      <c r="N468" s="246" t="s">
        <v>1845</v>
      </c>
      <c r="O468" s="34"/>
      <c r="P468" s="34">
        <v>25</v>
      </c>
      <c r="Q468" s="246" t="s">
        <v>1846</v>
      </c>
      <c r="R468" s="344">
        <v>1370</v>
      </c>
      <c r="S468" s="344">
        <v>1370</v>
      </c>
      <c r="T468" s="653">
        <v>15300</v>
      </c>
      <c r="U468" s="344">
        <v>15300</v>
      </c>
      <c r="V468" s="344">
        <v>1110</v>
      </c>
      <c r="W468" s="344">
        <v>1110</v>
      </c>
      <c r="X468" s="34">
        <v>1</v>
      </c>
      <c r="Y468" s="344">
        <v>15300</v>
      </c>
      <c r="Z468" s="34">
        <v>1</v>
      </c>
      <c r="AA468" s="344">
        <v>15300</v>
      </c>
      <c r="AB468" s="344">
        <v>13880</v>
      </c>
      <c r="AC468" s="339" t="s">
        <v>1849</v>
      </c>
      <c r="AD468" s="339"/>
      <c r="AE468" s="219">
        <v>0.97916666666666663</v>
      </c>
      <c r="AF468" s="219">
        <v>0.27083333333333331</v>
      </c>
      <c r="AG468" s="219"/>
      <c r="AH468" s="219"/>
      <c r="AI468" s="34"/>
      <c r="AJ468" s="43"/>
      <c r="AK468" s="43"/>
      <c r="AL468" s="341"/>
      <c r="AM468" s="641" t="s">
        <v>444</v>
      </c>
      <c r="AN468" s="43"/>
      <c r="AO468" s="34" t="s">
        <v>1851</v>
      </c>
      <c r="AP468" s="212"/>
      <c r="AQ468" s="212"/>
      <c r="AR468" s="212"/>
      <c r="AS468" s="212"/>
      <c r="AT468" s="223">
        <f t="shared" si="20"/>
        <v>0.29166666666666669</v>
      </c>
      <c r="AU468" s="223" t="str">
        <f t="shared" si="21"/>
        <v/>
      </c>
    </row>
    <row r="469" spans="1:47" ht="14.25">
      <c r="B469" s="29">
        <v>2026</v>
      </c>
      <c r="C469" s="29">
        <v>4</v>
      </c>
      <c r="D469" s="29">
        <v>29</v>
      </c>
      <c r="E469" s="227" t="s">
        <v>469</v>
      </c>
      <c r="F469" s="29"/>
      <c r="G469" s="31"/>
      <c r="H469" s="32" t="s">
        <v>441</v>
      </c>
      <c r="I469" s="333" t="s">
        <v>39</v>
      </c>
      <c r="J469" s="43"/>
      <c r="K469" s="34"/>
      <c r="L469" s="34"/>
      <c r="M469" s="34"/>
      <c r="N469" s="246" t="s">
        <v>1845</v>
      </c>
      <c r="O469" s="34"/>
      <c r="P469" s="34">
        <v>25</v>
      </c>
      <c r="Q469" s="246" t="s">
        <v>1846</v>
      </c>
      <c r="R469" s="344">
        <v>1370</v>
      </c>
      <c r="S469" s="344">
        <v>1370</v>
      </c>
      <c r="T469" s="653">
        <v>15300</v>
      </c>
      <c r="U469" s="344">
        <v>15300</v>
      </c>
      <c r="V469" s="344">
        <v>1110</v>
      </c>
      <c r="W469" s="344">
        <v>1110</v>
      </c>
      <c r="X469" s="34">
        <v>1</v>
      </c>
      <c r="Y469" s="344">
        <v>15300</v>
      </c>
      <c r="Z469" s="34">
        <v>1</v>
      </c>
      <c r="AA469" s="344">
        <v>15400</v>
      </c>
      <c r="AB469" s="344">
        <v>15400</v>
      </c>
      <c r="AC469" s="339" t="s">
        <v>1850</v>
      </c>
      <c r="AD469" s="339"/>
      <c r="AE469" s="219"/>
      <c r="AF469" s="219"/>
      <c r="AG469" s="219"/>
      <c r="AH469" s="219"/>
      <c r="AI469" s="34"/>
      <c r="AJ469" s="43"/>
      <c r="AK469" s="43"/>
      <c r="AL469" s="341"/>
      <c r="AM469" s="641" t="s">
        <v>444</v>
      </c>
      <c r="AN469" s="43"/>
      <c r="AO469" s="34"/>
      <c r="AP469" s="212"/>
      <c r="AQ469" s="212"/>
      <c r="AR469" s="212"/>
      <c r="AS469" s="212"/>
      <c r="AT469" s="223" t="str">
        <f t="shared" si="20"/>
        <v/>
      </c>
      <c r="AU469" s="223" t="str">
        <f t="shared" si="21"/>
        <v/>
      </c>
    </row>
    <row r="470" spans="1:47" ht="14.25">
      <c r="B470" s="29">
        <v>2026</v>
      </c>
      <c r="C470" s="29">
        <v>4</v>
      </c>
      <c r="D470" s="29">
        <v>29</v>
      </c>
      <c r="E470" s="227" t="s">
        <v>469</v>
      </c>
      <c r="F470" s="29"/>
      <c r="G470" s="31"/>
      <c r="H470" s="32" t="s">
        <v>441</v>
      </c>
      <c r="I470" s="333" t="s">
        <v>39</v>
      </c>
      <c r="J470" s="43"/>
      <c r="K470" s="34"/>
      <c r="L470" s="34"/>
      <c r="M470" s="34"/>
      <c r="N470" s="246" t="s">
        <v>1845</v>
      </c>
      <c r="O470" s="34"/>
      <c r="P470" s="34">
        <v>25</v>
      </c>
      <c r="Q470" s="246" t="s">
        <v>1846</v>
      </c>
      <c r="R470" s="344">
        <v>1050</v>
      </c>
      <c r="S470" s="344">
        <v>1050</v>
      </c>
      <c r="T470" s="344">
        <v>3000</v>
      </c>
      <c r="U470" s="344">
        <v>3000</v>
      </c>
      <c r="V470" s="344">
        <v>1002</v>
      </c>
      <c r="W470" s="344">
        <v>1002</v>
      </c>
      <c r="X470" s="34">
        <v>1</v>
      </c>
      <c r="Y470" s="344">
        <v>2050</v>
      </c>
      <c r="Z470" s="34">
        <v>1</v>
      </c>
      <c r="AA470" s="344">
        <v>2050</v>
      </c>
      <c r="AB470" s="344">
        <v>2050</v>
      </c>
      <c r="AC470" s="339"/>
      <c r="AD470" s="339"/>
      <c r="AE470" s="219"/>
      <c r="AF470" s="219"/>
      <c r="AG470" s="219"/>
      <c r="AH470" s="219"/>
      <c r="AI470" s="34"/>
      <c r="AJ470" s="43"/>
      <c r="AK470" s="43"/>
      <c r="AL470" s="341"/>
      <c r="AM470" s="641" t="s">
        <v>444</v>
      </c>
      <c r="AN470" s="43"/>
      <c r="AO470" s="34"/>
      <c r="AP470" s="212"/>
      <c r="AQ470" s="212"/>
      <c r="AR470" s="212"/>
      <c r="AS470" s="212"/>
      <c r="AT470" s="223" t="str">
        <f t="shared" ref="AT470" si="22">IF(IF(AE470&gt;AF470,1-AE470+AF470,AF470-AE470)=0,"",IF(AE470&gt;AF470,1-AE470+AF470,AF470-AE470))</f>
        <v/>
      </c>
      <c r="AU470" s="223" t="str">
        <f t="shared" ref="AU470" si="23">IF(IF(AG470&gt;AH470,1-AG470+AH470,AH470-AG470)=0,"",IF(AG470&gt;AH470,1-AG470+AH470,AH470-AG470))</f>
        <v/>
      </c>
    </row>
    <row r="471" spans="1:47" ht="14.25">
      <c r="B471" s="29">
        <v>2026</v>
      </c>
      <c r="C471" s="29">
        <v>4</v>
      </c>
      <c r="D471" s="29">
        <v>29</v>
      </c>
      <c r="E471" s="227" t="s">
        <v>469</v>
      </c>
      <c r="F471" s="29"/>
      <c r="G471" s="31"/>
      <c r="H471" s="32" t="s">
        <v>441</v>
      </c>
      <c r="I471" s="333" t="s">
        <v>39</v>
      </c>
      <c r="J471" s="43"/>
      <c r="K471" s="34"/>
      <c r="L471" s="34"/>
      <c r="M471" s="34"/>
      <c r="N471" s="246" t="s">
        <v>1845</v>
      </c>
      <c r="O471" s="34"/>
      <c r="P471" s="34">
        <v>25</v>
      </c>
      <c r="Q471" s="246" t="s">
        <v>1846</v>
      </c>
      <c r="R471" s="344">
        <v>1050</v>
      </c>
      <c r="S471" s="344">
        <v>1050</v>
      </c>
      <c r="T471" s="344">
        <v>3000</v>
      </c>
      <c r="U471" s="344">
        <v>3000</v>
      </c>
      <c r="V471" s="344">
        <v>1050</v>
      </c>
      <c r="W471" s="344">
        <v>1050</v>
      </c>
      <c r="X471" s="34">
        <v>1</v>
      </c>
      <c r="Y471" s="344">
        <v>900</v>
      </c>
      <c r="Z471" s="34">
        <v>1</v>
      </c>
      <c r="AA471" s="344">
        <v>900</v>
      </c>
      <c r="AB471" s="344">
        <v>900</v>
      </c>
      <c r="AC471" s="339"/>
      <c r="AD471" s="339"/>
      <c r="AE471" s="219"/>
      <c r="AF471" s="219"/>
      <c r="AG471" s="219"/>
      <c r="AH471" s="219"/>
      <c r="AI471" s="34"/>
      <c r="AJ471" s="43"/>
      <c r="AK471" s="43"/>
      <c r="AL471" s="341"/>
      <c r="AM471" s="641" t="s">
        <v>444</v>
      </c>
      <c r="AN471" s="43"/>
      <c r="AO471" s="34"/>
      <c r="AP471" s="212"/>
      <c r="AQ471" s="212"/>
      <c r="AR471" s="212"/>
      <c r="AS471" s="212"/>
      <c r="AT471" s="223" t="str">
        <f t="shared" ref="AT471" si="24">IF(IF(AE471&gt;AF471,1-AE471+AF471,AF471-AE471)=0,"",IF(AE471&gt;AF471,1-AE471+AF471,AF471-AE471))</f>
        <v/>
      </c>
      <c r="AU471" s="223" t="str">
        <f t="shared" ref="AU471" si="25">IF(IF(AG471&gt;AH471,1-AG471+AH471,AH471-AG471)=0,"",IF(AG471&gt;AH471,1-AG471+AH471,AH471-AG471))</f>
        <v/>
      </c>
    </row>
    <row r="472" spans="1:47" ht="14.25">
      <c r="B472" s="29">
        <v>2026</v>
      </c>
      <c r="C472" s="29">
        <v>4</v>
      </c>
      <c r="D472" s="29">
        <v>30</v>
      </c>
      <c r="E472" s="227" t="s">
        <v>470</v>
      </c>
      <c r="F472" s="29"/>
      <c r="G472" s="31"/>
      <c r="H472" s="43" t="s">
        <v>441</v>
      </c>
      <c r="I472" s="327"/>
      <c r="J472" s="635"/>
      <c r="K472" s="212"/>
      <c r="L472" s="639"/>
      <c r="M472" s="170"/>
      <c r="N472" s="651"/>
      <c r="O472" s="212"/>
      <c r="P472" s="212"/>
      <c r="Q472" s="327"/>
      <c r="R472" s="636"/>
      <c r="S472" s="636"/>
      <c r="T472" s="667"/>
      <c r="U472" s="636"/>
      <c r="V472" s="636"/>
      <c r="W472" s="636"/>
      <c r="X472" s="212"/>
      <c r="Y472" s="636"/>
      <c r="Z472" s="212"/>
      <c r="AA472" s="637"/>
      <c r="AB472" s="637"/>
      <c r="AC472" s="638"/>
      <c r="AD472" s="639"/>
      <c r="AE472" s="640"/>
      <c r="AF472" s="640"/>
      <c r="AG472" s="640">
        <v>0.27083333333333331</v>
      </c>
      <c r="AH472" s="640">
        <v>0.3125</v>
      </c>
      <c r="AI472" s="212" t="s">
        <v>1534</v>
      </c>
      <c r="AJ472" s="635"/>
      <c r="AK472" s="635"/>
      <c r="AL472" s="641"/>
      <c r="AM472" s="635"/>
      <c r="AN472" s="635"/>
      <c r="AO472" s="212" t="s">
        <v>1848</v>
      </c>
      <c r="AP472" s="212"/>
      <c r="AQ472" s="212"/>
      <c r="AR472" s="212"/>
      <c r="AS472" s="212"/>
      <c r="AT472" s="223" t="str">
        <f t="shared" si="20"/>
        <v/>
      </c>
      <c r="AU472" s="223">
        <f t="shared" si="21"/>
        <v>4.1666666666666685E-2</v>
      </c>
    </row>
    <row r="473" spans="1:47" ht="14.25">
      <c r="A473" s="167">
        <v>1</v>
      </c>
      <c r="B473" s="29">
        <v>2026</v>
      </c>
      <c r="C473" s="29">
        <v>4</v>
      </c>
      <c r="D473" s="29">
        <v>30</v>
      </c>
      <c r="E473" s="227" t="s">
        <v>470</v>
      </c>
      <c r="F473" s="29">
        <v>1</v>
      </c>
      <c r="G473" s="31" t="s">
        <v>459</v>
      </c>
      <c r="H473" s="32" t="s">
        <v>441</v>
      </c>
      <c r="I473" s="327" t="s">
        <v>1514</v>
      </c>
      <c r="J473" s="635" t="s">
        <v>1515</v>
      </c>
      <c r="K473" s="212">
        <v>3897139</v>
      </c>
      <c r="L473" s="639">
        <v>1</v>
      </c>
      <c r="M473" s="170">
        <v>60</v>
      </c>
      <c r="N473" s="651" t="s">
        <v>1516</v>
      </c>
      <c r="O473" s="212" t="s">
        <v>1517</v>
      </c>
      <c r="P473" s="212">
        <v>25</v>
      </c>
      <c r="Q473" s="327" t="s">
        <v>451</v>
      </c>
      <c r="R473" s="636">
        <v>1110</v>
      </c>
      <c r="S473" s="636">
        <v>1110</v>
      </c>
      <c r="T473" s="667">
        <v>12100</v>
      </c>
      <c r="U473" s="636">
        <v>12100</v>
      </c>
      <c r="V473" s="636">
        <v>1110</v>
      </c>
      <c r="W473" s="636">
        <v>1110</v>
      </c>
      <c r="X473" s="212">
        <v>1</v>
      </c>
      <c r="Y473" s="636">
        <v>12100</v>
      </c>
      <c r="Z473" s="212">
        <v>1</v>
      </c>
      <c r="AA473" s="637">
        <v>12100</v>
      </c>
      <c r="AB473" s="637">
        <v>12100</v>
      </c>
      <c r="AC473" s="638" t="s">
        <v>1853</v>
      </c>
      <c r="AD473" s="639">
        <v>60430416011</v>
      </c>
      <c r="AE473" s="640"/>
      <c r="AF473" s="640"/>
      <c r="AG473" s="640"/>
      <c r="AH473" s="640"/>
      <c r="AI473" s="212" t="s">
        <v>533</v>
      </c>
      <c r="AJ473" s="635"/>
      <c r="AK473" s="635" t="s">
        <v>683</v>
      </c>
      <c r="AL473" s="719" t="s">
        <v>7</v>
      </c>
      <c r="AM473" s="635" t="s">
        <v>460</v>
      </c>
      <c r="AN473" s="635"/>
      <c r="AO473" s="212"/>
      <c r="AP473" s="212"/>
      <c r="AQ473" s="212"/>
      <c r="AR473" s="212"/>
      <c r="AS473" s="212"/>
      <c r="AT473" s="223" t="str">
        <f t="shared" si="20"/>
        <v/>
      </c>
      <c r="AU473" s="223" t="str">
        <f t="shared" si="21"/>
        <v/>
      </c>
    </row>
    <row r="474" spans="1:47" ht="14.25">
      <c r="B474" s="29">
        <v>2026</v>
      </c>
      <c r="C474" s="29">
        <v>4</v>
      </c>
      <c r="D474" s="29">
        <v>30</v>
      </c>
      <c r="E474" s="227" t="s">
        <v>470</v>
      </c>
      <c r="F474" s="29"/>
      <c r="G474" s="31"/>
      <c r="H474" s="32" t="s">
        <v>441</v>
      </c>
      <c r="I474" s="327" t="s">
        <v>565</v>
      </c>
      <c r="J474" s="635" t="s">
        <v>1515</v>
      </c>
      <c r="K474" s="212"/>
      <c r="L474" s="639"/>
      <c r="M474" s="170"/>
      <c r="N474" s="651"/>
      <c r="O474" s="212"/>
      <c r="P474" s="705">
        <v>25</v>
      </c>
      <c r="Q474" s="327" t="s">
        <v>566</v>
      </c>
      <c r="R474" s="636">
        <v>1110</v>
      </c>
      <c r="S474" s="636"/>
      <c r="T474" s="667">
        <v>1000</v>
      </c>
      <c r="U474" s="706">
        <v>1000</v>
      </c>
      <c r="V474" s="636">
        <v>1110</v>
      </c>
      <c r="W474" s="636"/>
      <c r="X474" s="212">
        <v>1</v>
      </c>
      <c r="Y474" s="636">
        <v>1000</v>
      </c>
      <c r="Z474" s="212">
        <v>1</v>
      </c>
      <c r="AA474" s="707">
        <v>1000</v>
      </c>
      <c r="AB474" s="637">
        <v>13100</v>
      </c>
      <c r="AC474" s="638" t="s">
        <v>1518</v>
      </c>
      <c r="AD474" s="639">
        <v>60430416011</v>
      </c>
      <c r="AE474" s="640">
        <v>0.3125</v>
      </c>
      <c r="AF474" s="640">
        <v>0.32291666666666669</v>
      </c>
      <c r="AG474" s="640"/>
      <c r="AH474" s="640"/>
      <c r="AI474" s="212"/>
      <c r="AJ474" s="635"/>
      <c r="AK474" s="635" t="s">
        <v>683</v>
      </c>
      <c r="AL474" s="719" t="s">
        <v>7</v>
      </c>
      <c r="AM474" s="635" t="s">
        <v>460</v>
      </c>
      <c r="AN474" s="635">
        <v>1</v>
      </c>
      <c r="AO474" s="212"/>
      <c r="AP474" s="212"/>
      <c r="AQ474" s="212"/>
      <c r="AR474" s="212"/>
      <c r="AS474" s="212"/>
      <c r="AT474" s="223">
        <f t="shared" si="20"/>
        <v>1.0416666666666685E-2</v>
      </c>
      <c r="AU474" s="223" t="str">
        <f t="shared" si="21"/>
        <v/>
      </c>
    </row>
    <row r="475" spans="1:47" ht="14.25">
      <c r="B475" s="29">
        <v>2026</v>
      </c>
      <c r="C475" s="29">
        <v>4</v>
      </c>
      <c r="D475" s="29">
        <v>30</v>
      </c>
      <c r="E475" s="227" t="s">
        <v>470</v>
      </c>
      <c r="F475" s="29"/>
      <c r="G475" s="31"/>
      <c r="H475" s="32" t="s">
        <v>441</v>
      </c>
      <c r="I475" s="327"/>
      <c r="J475" s="635"/>
      <c r="K475" s="212"/>
      <c r="L475" s="639"/>
      <c r="M475" s="170"/>
      <c r="N475" s="651"/>
      <c r="O475" s="212"/>
      <c r="P475" s="212"/>
      <c r="Q475" s="327"/>
      <c r="R475" s="636"/>
      <c r="S475" s="636"/>
      <c r="T475" s="667"/>
      <c r="U475" s="636"/>
      <c r="V475" s="636"/>
      <c r="W475" s="636"/>
      <c r="X475" s="212"/>
      <c r="Y475" s="636"/>
      <c r="Z475" s="212"/>
      <c r="AA475" s="637"/>
      <c r="AB475" s="637"/>
      <c r="AC475" s="638"/>
      <c r="AD475" s="639"/>
      <c r="AE475" s="640"/>
      <c r="AF475" s="640"/>
      <c r="AG475" s="640">
        <v>0.32291666666666669</v>
      </c>
      <c r="AH475" s="640">
        <v>0.34375</v>
      </c>
      <c r="AI475" s="212" t="s">
        <v>533</v>
      </c>
      <c r="AJ475" s="635"/>
      <c r="AK475" s="635"/>
      <c r="AL475" s="641"/>
      <c r="AM475" s="635"/>
      <c r="AN475" s="635"/>
      <c r="AO475" s="212"/>
      <c r="AP475" s="212"/>
      <c r="AQ475" s="212"/>
      <c r="AR475" s="212"/>
      <c r="AS475" s="212"/>
      <c r="AT475" s="223" t="str">
        <f t="shared" si="20"/>
        <v/>
      </c>
      <c r="AU475" s="223">
        <f t="shared" si="21"/>
        <v>2.0833333333333315E-2</v>
      </c>
    </row>
    <row r="476" spans="1:47" ht="14.25">
      <c r="A476" s="167">
        <v>1</v>
      </c>
      <c r="B476" s="29">
        <v>2026</v>
      </c>
      <c r="C476" s="29">
        <v>4</v>
      </c>
      <c r="D476" s="29">
        <v>30</v>
      </c>
      <c r="E476" s="227" t="s">
        <v>470</v>
      </c>
      <c r="F476" s="29">
        <v>2</v>
      </c>
      <c r="G476" s="31" t="s">
        <v>459</v>
      </c>
      <c r="H476" s="43" t="s">
        <v>441</v>
      </c>
      <c r="I476" s="327" t="s">
        <v>1514</v>
      </c>
      <c r="J476" s="635" t="s">
        <v>1515</v>
      </c>
      <c r="K476" s="212">
        <v>3897139</v>
      </c>
      <c r="L476" s="639">
        <v>2</v>
      </c>
      <c r="M476" s="170">
        <v>60</v>
      </c>
      <c r="N476" s="651" t="s">
        <v>1516</v>
      </c>
      <c r="O476" s="212" t="s">
        <v>1517</v>
      </c>
      <c r="P476" s="212">
        <v>25</v>
      </c>
      <c r="Q476" s="327" t="s">
        <v>451</v>
      </c>
      <c r="R476" s="636">
        <v>1110</v>
      </c>
      <c r="S476" s="636">
        <v>1110</v>
      </c>
      <c r="T476" s="667">
        <v>12100</v>
      </c>
      <c r="U476" s="636">
        <v>12100</v>
      </c>
      <c r="V476" s="636">
        <v>1110</v>
      </c>
      <c r="W476" s="636">
        <v>1110</v>
      </c>
      <c r="X476" s="212">
        <v>1</v>
      </c>
      <c r="Y476" s="636">
        <v>12100</v>
      </c>
      <c r="Z476" s="212">
        <v>1</v>
      </c>
      <c r="AA476" s="637">
        <v>12100</v>
      </c>
      <c r="AB476" s="637">
        <v>12100</v>
      </c>
      <c r="AC476" s="638" t="s">
        <v>1854</v>
      </c>
      <c r="AD476" s="639">
        <v>60430416021</v>
      </c>
      <c r="AE476" s="640"/>
      <c r="AF476" s="640"/>
      <c r="AG476" s="640"/>
      <c r="AH476" s="640"/>
      <c r="AI476" s="212" t="s">
        <v>533</v>
      </c>
      <c r="AJ476" s="635"/>
      <c r="AK476" s="635" t="s">
        <v>683</v>
      </c>
      <c r="AL476" s="719" t="s">
        <v>7</v>
      </c>
      <c r="AM476" s="635" t="s">
        <v>460</v>
      </c>
      <c r="AN476" s="635"/>
      <c r="AO476" s="212"/>
      <c r="AP476" s="212"/>
      <c r="AQ476" s="212"/>
      <c r="AR476" s="212"/>
      <c r="AS476" s="212"/>
      <c r="AT476" s="223" t="str">
        <f t="shared" si="20"/>
        <v/>
      </c>
      <c r="AU476" s="223" t="str">
        <f t="shared" si="21"/>
        <v/>
      </c>
    </row>
    <row r="477" spans="1:47" ht="14.25">
      <c r="B477" s="29">
        <v>2026</v>
      </c>
      <c r="C477" s="29">
        <v>4</v>
      </c>
      <c r="D477" s="29">
        <v>30</v>
      </c>
      <c r="E477" s="227" t="s">
        <v>470</v>
      </c>
      <c r="F477" s="29"/>
      <c r="G477" s="31"/>
      <c r="H477" s="32" t="s">
        <v>441</v>
      </c>
      <c r="I477" s="327" t="s">
        <v>565</v>
      </c>
      <c r="J477" s="635" t="s">
        <v>1515</v>
      </c>
      <c r="K477" s="212"/>
      <c r="L477" s="639"/>
      <c r="M477" s="170"/>
      <c r="N477" s="651"/>
      <c r="O477" s="212"/>
      <c r="P477" s="705">
        <v>25</v>
      </c>
      <c r="Q477" s="327" t="s">
        <v>566</v>
      </c>
      <c r="R477" s="636">
        <v>1110</v>
      </c>
      <c r="S477" s="636"/>
      <c r="T477" s="667">
        <v>1000</v>
      </c>
      <c r="U477" s="706">
        <v>1000</v>
      </c>
      <c r="V477" s="636">
        <v>1110</v>
      </c>
      <c r="W477" s="636"/>
      <c r="X477" s="212">
        <v>1</v>
      </c>
      <c r="Y477" s="636">
        <v>1000</v>
      </c>
      <c r="Z477" s="212">
        <v>1</v>
      </c>
      <c r="AA477" s="707">
        <v>1000</v>
      </c>
      <c r="AB477" s="637">
        <v>13100</v>
      </c>
      <c r="AC477" s="638" t="s">
        <v>1518</v>
      </c>
      <c r="AD477" s="639">
        <v>60430416021</v>
      </c>
      <c r="AE477" s="640">
        <v>0.34375</v>
      </c>
      <c r="AF477" s="640">
        <v>0.35416666666666669</v>
      </c>
      <c r="AG477" s="640"/>
      <c r="AH477" s="640"/>
      <c r="AI477" s="212"/>
      <c r="AJ477" s="635"/>
      <c r="AK477" s="635" t="s">
        <v>683</v>
      </c>
      <c r="AL477" s="719" t="s">
        <v>7</v>
      </c>
      <c r="AM477" s="635" t="s">
        <v>460</v>
      </c>
      <c r="AN477" s="635">
        <v>1</v>
      </c>
      <c r="AO477" s="212"/>
      <c r="AP477" s="212"/>
      <c r="AQ477" s="212"/>
      <c r="AR477" s="212"/>
      <c r="AS477" s="212"/>
      <c r="AT477" s="223">
        <f t="shared" si="20"/>
        <v>1.0416666666666685E-2</v>
      </c>
      <c r="AU477" s="223" t="str">
        <f t="shared" si="21"/>
        <v/>
      </c>
    </row>
    <row r="478" spans="1:47" ht="14.25">
      <c r="B478" s="29">
        <v>2026</v>
      </c>
      <c r="C478" s="29">
        <v>4</v>
      </c>
      <c r="D478" s="29">
        <v>30</v>
      </c>
      <c r="E478" s="227" t="s">
        <v>470</v>
      </c>
      <c r="F478" s="29"/>
      <c r="G478" s="31"/>
      <c r="H478" s="32" t="s">
        <v>441</v>
      </c>
      <c r="I478" s="327"/>
      <c r="J478" s="635"/>
      <c r="K478" s="212"/>
      <c r="L478" s="639"/>
      <c r="M478" s="170"/>
      <c r="N478" s="651"/>
      <c r="O478" s="212"/>
      <c r="P478" s="212"/>
      <c r="Q478" s="327"/>
      <c r="R478" s="636"/>
      <c r="S478" s="636"/>
      <c r="T478" s="667"/>
      <c r="U478" s="636"/>
      <c r="V478" s="636"/>
      <c r="W478" s="636"/>
      <c r="X478" s="212"/>
      <c r="Y478" s="636"/>
      <c r="Z478" s="212"/>
      <c r="AA478" s="637"/>
      <c r="AB478" s="637"/>
      <c r="AC478" s="638"/>
      <c r="AD478" s="639"/>
      <c r="AE478" s="640"/>
      <c r="AF478" s="640"/>
      <c r="AG478" s="640">
        <v>0.35416666666666669</v>
      </c>
      <c r="AH478" s="640">
        <v>0.375</v>
      </c>
      <c r="AI478" s="212" t="s">
        <v>533</v>
      </c>
      <c r="AJ478" s="635"/>
      <c r="AK478" s="635"/>
      <c r="AL478" s="641"/>
      <c r="AM478" s="635"/>
      <c r="AN478" s="635"/>
      <c r="AO478" s="212"/>
      <c r="AP478" s="212"/>
      <c r="AQ478" s="212"/>
      <c r="AR478" s="212"/>
      <c r="AS478" s="212"/>
      <c r="AT478" s="223" t="str">
        <f t="shared" si="20"/>
        <v/>
      </c>
      <c r="AU478" s="223">
        <f t="shared" si="21"/>
        <v>2.0833333333333315E-2</v>
      </c>
    </row>
    <row r="479" spans="1:47" ht="14.25">
      <c r="A479" s="167">
        <v>1</v>
      </c>
      <c r="B479" s="29">
        <v>2026</v>
      </c>
      <c r="C479" s="29">
        <v>4</v>
      </c>
      <c r="D479" s="29">
        <v>30</v>
      </c>
      <c r="E479" s="227" t="s">
        <v>470</v>
      </c>
      <c r="F479" s="29">
        <v>3</v>
      </c>
      <c r="G479" s="31" t="s">
        <v>459</v>
      </c>
      <c r="H479" s="32" t="s">
        <v>441</v>
      </c>
      <c r="I479" s="327" t="s">
        <v>1514</v>
      </c>
      <c r="J479" s="635" t="s">
        <v>1515</v>
      </c>
      <c r="K479" s="212">
        <v>3897139</v>
      </c>
      <c r="L479" s="639">
        <v>3</v>
      </c>
      <c r="M479" s="170">
        <v>60</v>
      </c>
      <c r="N479" s="651" t="s">
        <v>1516</v>
      </c>
      <c r="O479" s="212" t="s">
        <v>1517</v>
      </c>
      <c r="P479" s="212">
        <v>25</v>
      </c>
      <c r="Q479" s="327" t="s">
        <v>451</v>
      </c>
      <c r="R479" s="636">
        <v>1110</v>
      </c>
      <c r="S479" s="636">
        <v>1111</v>
      </c>
      <c r="T479" s="667">
        <v>12100</v>
      </c>
      <c r="U479" s="636">
        <v>12100</v>
      </c>
      <c r="V479" s="636">
        <v>1110</v>
      </c>
      <c r="W479" s="636">
        <v>1111</v>
      </c>
      <c r="X479" s="212">
        <v>1</v>
      </c>
      <c r="Y479" s="636">
        <v>12100</v>
      </c>
      <c r="Z479" s="212">
        <v>1</v>
      </c>
      <c r="AA479" s="637">
        <v>12100</v>
      </c>
      <c r="AB479" s="637">
        <v>12100</v>
      </c>
      <c r="AC479" s="638" t="s">
        <v>1855</v>
      </c>
      <c r="AD479" s="639">
        <v>60430416031</v>
      </c>
      <c r="AE479" s="640"/>
      <c r="AF479" s="640"/>
      <c r="AG479" s="640"/>
      <c r="AH479" s="640"/>
      <c r="AI479" s="212" t="s">
        <v>533</v>
      </c>
      <c r="AJ479" s="635"/>
      <c r="AK479" s="635" t="s">
        <v>683</v>
      </c>
      <c r="AL479" s="719" t="s">
        <v>7</v>
      </c>
      <c r="AM479" s="635" t="s">
        <v>460</v>
      </c>
      <c r="AN479" s="635"/>
      <c r="AO479" s="212"/>
      <c r="AP479" s="212"/>
      <c r="AQ479" s="212"/>
      <c r="AR479" s="212"/>
      <c r="AS479" s="212"/>
      <c r="AT479" s="223" t="str">
        <f t="shared" si="20"/>
        <v/>
      </c>
      <c r="AU479" s="223" t="str">
        <f t="shared" si="21"/>
        <v/>
      </c>
    </row>
    <row r="480" spans="1:47" ht="14.25">
      <c r="B480" s="29">
        <v>2026</v>
      </c>
      <c r="C480" s="29">
        <v>4</v>
      </c>
      <c r="D480" s="29">
        <v>30</v>
      </c>
      <c r="E480" s="227" t="s">
        <v>470</v>
      </c>
      <c r="F480" s="29"/>
      <c r="G480" s="31"/>
      <c r="H480" s="43" t="s">
        <v>441</v>
      </c>
      <c r="I480" s="327" t="s">
        <v>565</v>
      </c>
      <c r="J480" s="635" t="s">
        <v>1515</v>
      </c>
      <c r="K480" s="212"/>
      <c r="L480" s="639"/>
      <c r="M480" s="170"/>
      <c r="N480" s="651"/>
      <c r="O480" s="212"/>
      <c r="P480" s="705">
        <v>25</v>
      </c>
      <c r="Q480" s="327" t="s">
        <v>566</v>
      </c>
      <c r="R480" s="636">
        <v>1110</v>
      </c>
      <c r="S480" s="636"/>
      <c r="T480" s="667">
        <v>1000</v>
      </c>
      <c r="U480" s="706">
        <v>1000</v>
      </c>
      <c r="V480" s="636">
        <v>1110</v>
      </c>
      <c r="W480" s="636"/>
      <c r="X480" s="212">
        <v>1</v>
      </c>
      <c r="Y480" s="636">
        <v>1000</v>
      </c>
      <c r="Z480" s="212">
        <v>1</v>
      </c>
      <c r="AA480" s="707">
        <v>1000</v>
      </c>
      <c r="AB480" s="637">
        <v>13100</v>
      </c>
      <c r="AC480" s="638" t="s">
        <v>1518</v>
      </c>
      <c r="AD480" s="639">
        <v>60430416031</v>
      </c>
      <c r="AE480" s="640">
        <v>0.375</v>
      </c>
      <c r="AF480" s="640">
        <v>0.38541666666666669</v>
      </c>
      <c r="AG480" s="640"/>
      <c r="AH480" s="640"/>
      <c r="AI480" s="212"/>
      <c r="AJ480" s="635"/>
      <c r="AK480" s="635" t="s">
        <v>683</v>
      </c>
      <c r="AL480" s="719" t="s">
        <v>7</v>
      </c>
      <c r="AM480" s="635" t="s">
        <v>460</v>
      </c>
      <c r="AN480" s="635">
        <v>1</v>
      </c>
      <c r="AO480" s="212"/>
      <c r="AP480" s="212"/>
      <c r="AQ480" s="212"/>
      <c r="AR480" s="212"/>
      <c r="AS480" s="212"/>
      <c r="AT480" s="223">
        <f t="shared" si="20"/>
        <v>1.0416666666666685E-2</v>
      </c>
      <c r="AU480" s="223" t="str">
        <f t="shared" si="21"/>
        <v/>
      </c>
    </row>
    <row r="481" spans="1:47" ht="14.25">
      <c r="B481" s="29">
        <v>2026</v>
      </c>
      <c r="C481" s="29">
        <v>4</v>
      </c>
      <c r="D481" s="29">
        <v>30</v>
      </c>
      <c r="E481" s="227" t="s">
        <v>470</v>
      </c>
      <c r="F481" s="29"/>
      <c r="G481" s="31"/>
      <c r="H481" s="32" t="s">
        <v>441</v>
      </c>
      <c r="I481" s="327"/>
      <c r="J481" s="635"/>
      <c r="K481" s="212"/>
      <c r="L481" s="639"/>
      <c r="M481" s="170"/>
      <c r="N481" s="651"/>
      <c r="O481" s="212"/>
      <c r="P481" s="212"/>
      <c r="Q481" s="327"/>
      <c r="R481" s="636"/>
      <c r="S481" s="636"/>
      <c r="T481" s="667"/>
      <c r="U481" s="636"/>
      <c r="V481" s="636"/>
      <c r="W481" s="636"/>
      <c r="X481" s="212"/>
      <c r="Y481" s="636"/>
      <c r="Z481" s="212"/>
      <c r="AA481" s="637"/>
      <c r="AB481" s="637"/>
      <c r="AC481" s="638"/>
      <c r="AD481" s="639"/>
      <c r="AE481" s="640"/>
      <c r="AF481" s="640"/>
      <c r="AG481" s="640">
        <v>0.38541666666666669</v>
      </c>
      <c r="AH481" s="640">
        <v>0.40625</v>
      </c>
      <c r="AI481" s="212" t="s">
        <v>533</v>
      </c>
      <c r="AJ481" s="635"/>
      <c r="AK481" s="635"/>
      <c r="AL481" s="641"/>
      <c r="AM481" s="635"/>
      <c r="AN481" s="635"/>
      <c r="AO481" s="212"/>
      <c r="AP481" s="212"/>
      <c r="AQ481" s="212"/>
      <c r="AR481" s="212"/>
      <c r="AS481" s="212"/>
      <c r="AT481" s="223" t="str">
        <f t="shared" si="20"/>
        <v/>
      </c>
      <c r="AU481" s="223">
        <f t="shared" si="21"/>
        <v>2.0833333333333315E-2</v>
      </c>
    </row>
    <row r="482" spans="1:47" ht="14.25">
      <c r="A482" s="167">
        <v>1</v>
      </c>
      <c r="B482" s="29">
        <v>2026</v>
      </c>
      <c r="C482" s="29">
        <v>4</v>
      </c>
      <c r="D482" s="29">
        <v>30</v>
      </c>
      <c r="E482" s="227" t="s">
        <v>470</v>
      </c>
      <c r="F482" s="29">
        <v>4</v>
      </c>
      <c r="G482" s="31" t="s">
        <v>459</v>
      </c>
      <c r="H482" s="32" t="s">
        <v>441</v>
      </c>
      <c r="I482" s="327" t="s">
        <v>1514</v>
      </c>
      <c r="J482" s="635" t="s">
        <v>1515</v>
      </c>
      <c r="K482" s="212">
        <v>3897139</v>
      </c>
      <c r="L482" s="639">
        <v>4</v>
      </c>
      <c r="M482" s="170">
        <v>60</v>
      </c>
      <c r="N482" s="651" t="s">
        <v>1516</v>
      </c>
      <c r="O482" s="212" t="s">
        <v>1517</v>
      </c>
      <c r="P482" s="212">
        <v>25</v>
      </c>
      <c r="Q482" s="327" t="s">
        <v>451</v>
      </c>
      <c r="R482" s="636">
        <v>1110</v>
      </c>
      <c r="S482" s="636">
        <v>1110</v>
      </c>
      <c r="T482" s="667">
        <v>12100</v>
      </c>
      <c r="U482" s="636">
        <v>12100</v>
      </c>
      <c r="V482" s="636">
        <v>1110</v>
      </c>
      <c r="W482" s="636">
        <v>1110</v>
      </c>
      <c r="X482" s="212">
        <v>1</v>
      </c>
      <c r="Y482" s="636">
        <v>12100</v>
      </c>
      <c r="Z482" s="212">
        <v>1</v>
      </c>
      <c r="AA482" s="637">
        <v>12100</v>
      </c>
      <c r="AB482" s="637">
        <v>12100</v>
      </c>
      <c r="AC482" s="638" t="s">
        <v>1856</v>
      </c>
      <c r="AD482" s="639">
        <v>60430416041</v>
      </c>
      <c r="AE482" s="640"/>
      <c r="AF482" s="640"/>
      <c r="AG482" s="640"/>
      <c r="AH482" s="640"/>
      <c r="AI482" s="212" t="s">
        <v>533</v>
      </c>
      <c r="AJ482" s="635"/>
      <c r="AK482" s="635" t="s">
        <v>683</v>
      </c>
      <c r="AL482" s="719" t="s">
        <v>7</v>
      </c>
      <c r="AM482" s="635" t="s">
        <v>460</v>
      </c>
      <c r="AN482" s="635"/>
      <c r="AO482" s="212"/>
      <c r="AP482" s="212"/>
      <c r="AQ482" s="212"/>
      <c r="AR482" s="212"/>
      <c r="AS482" s="212"/>
      <c r="AT482" s="223" t="str">
        <f t="shared" si="20"/>
        <v/>
      </c>
      <c r="AU482" s="223" t="str">
        <f t="shared" si="21"/>
        <v/>
      </c>
    </row>
    <row r="483" spans="1:47" ht="14.25">
      <c r="B483" s="29">
        <v>2026</v>
      </c>
      <c r="C483" s="29">
        <v>4</v>
      </c>
      <c r="D483" s="29">
        <v>30</v>
      </c>
      <c r="E483" s="227" t="s">
        <v>470</v>
      </c>
      <c r="F483" s="29"/>
      <c r="G483" s="31"/>
      <c r="H483" s="32" t="s">
        <v>441</v>
      </c>
      <c r="I483" s="327" t="s">
        <v>565</v>
      </c>
      <c r="J483" s="635" t="s">
        <v>1515</v>
      </c>
      <c r="K483" s="212"/>
      <c r="L483" s="639"/>
      <c r="M483" s="170"/>
      <c r="N483" s="651"/>
      <c r="O483" s="212"/>
      <c r="P483" s="705">
        <v>25</v>
      </c>
      <c r="Q483" s="327" t="s">
        <v>566</v>
      </c>
      <c r="R483" s="636">
        <v>1110</v>
      </c>
      <c r="S483" s="636"/>
      <c r="T483" s="667">
        <v>1000</v>
      </c>
      <c r="U483" s="706">
        <v>1000</v>
      </c>
      <c r="V483" s="636">
        <v>1110</v>
      </c>
      <c r="W483" s="636"/>
      <c r="X483" s="212">
        <v>1</v>
      </c>
      <c r="Y483" s="636">
        <v>1000</v>
      </c>
      <c r="Z483" s="212">
        <v>1</v>
      </c>
      <c r="AA483" s="707">
        <v>1000</v>
      </c>
      <c r="AB483" s="637">
        <v>13100</v>
      </c>
      <c r="AC483" s="638" t="s">
        <v>1518</v>
      </c>
      <c r="AD483" s="639">
        <v>60430416041</v>
      </c>
      <c r="AE483" s="640">
        <v>0.40625</v>
      </c>
      <c r="AF483" s="640">
        <v>0.41666666666666669</v>
      </c>
      <c r="AG483" s="640"/>
      <c r="AH483" s="640"/>
      <c r="AI483" s="212"/>
      <c r="AJ483" s="635"/>
      <c r="AK483" s="635" t="s">
        <v>683</v>
      </c>
      <c r="AL483" s="719" t="s">
        <v>7</v>
      </c>
      <c r="AM483" s="635" t="s">
        <v>460</v>
      </c>
      <c r="AN483" s="635">
        <v>1</v>
      </c>
      <c r="AO483" s="212"/>
      <c r="AP483" s="212"/>
      <c r="AQ483" s="212"/>
      <c r="AR483" s="212"/>
      <c r="AS483" s="212"/>
      <c r="AT483" s="223">
        <f t="shared" si="20"/>
        <v>1.0416666666666685E-2</v>
      </c>
      <c r="AU483" s="223" t="str">
        <f t="shared" si="21"/>
        <v/>
      </c>
    </row>
    <row r="484" spans="1:47" ht="14.25">
      <c r="B484" s="29">
        <v>2026</v>
      </c>
      <c r="C484" s="29">
        <v>4</v>
      </c>
      <c r="D484" s="29">
        <v>30</v>
      </c>
      <c r="E484" s="227" t="s">
        <v>470</v>
      </c>
      <c r="F484" s="29"/>
      <c r="G484" s="31"/>
      <c r="H484" s="43" t="s">
        <v>441</v>
      </c>
      <c r="I484" s="327"/>
      <c r="J484" s="635"/>
      <c r="K484" s="212"/>
      <c r="L484" s="639"/>
      <c r="M484" s="170"/>
      <c r="N484" s="651"/>
      <c r="O484" s="212"/>
      <c r="P484" s="212"/>
      <c r="Q484" s="327"/>
      <c r="R484" s="636"/>
      <c r="S484" s="636"/>
      <c r="T484" s="667"/>
      <c r="U484" s="636"/>
      <c r="V484" s="636"/>
      <c r="W484" s="636"/>
      <c r="X484" s="212"/>
      <c r="Y484" s="636"/>
      <c r="Z484" s="212"/>
      <c r="AA484" s="637"/>
      <c r="AB484" s="637"/>
      <c r="AC484" s="638"/>
      <c r="AD484" s="639"/>
      <c r="AE484" s="640"/>
      <c r="AF484" s="640"/>
      <c r="AG484" s="640">
        <v>0.41666666666666669</v>
      </c>
      <c r="AH484" s="640">
        <v>0.47916666666666669</v>
      </c>
      <c r="AI484" s="212" t="s">
        <v>533</v>
      </c>
      <c r="AJ484" s="635"/>
      <c r="AK484" s="635"/>
      <c r="AL484" s="641"/>
      <c r="AM484" s="635"/>
      <c r="AN484" s="635"/>
      <c r="AO484" s="212"/>
      <c r="AP484" s="212"/>
      <c r="AQ484" s="212"/>
      <c r="AR484" s="212"/>
      <c r="AS484" s="212"/>
      <c r="AT484" s="223" t="str">
        <f t="shared" si="20"/>
        <v/>
      </c>
      <c r="AU484" s="223">
        <f t="shared" si="21"/>
        <v>6.25E-2</v>
      </c>
    </row>
    <row r="485" spans="1:47" ht="14.25">
      <c r="A485" s="167">
        <v>1</v>
      </c>
      <c r="B485" s="29">
        <v>2026</v>
      </c>
      <c r="C485" s="29">
        <v>4</v>
      </c>
      <c r="D485" s="29">
        <v>30</v>
      </c>
      <c r="E485" s="227" t="s">
        <v>470</v>
      </c>
      <c r="F485" s="29">
        <v>5</v>
      </c>
      <c r="G485" s="31" t="s">
        <v>459</v>
      </c>
      <c r="H485" s="32" t="s">
        <v>441</v>
      </c>
      <c r="I485" s="327" t="s">
        <v>1514</v>
      </c>
      <c r="J485" s="635" t="s">
        <v>1515</v>
      </c>
      <c r="K485" s="212">
        <v>3897139</v>
      </c>
      <c r="L485" s="639">
        <v>5</v>
      </c>
      <c r="M485" s="170">
        <v>60</v>
      </c>
      <c r="N485" s="651" t="s">
        <v>1516</v>
      </c>
      <c r="O485" s="212" t="s">
        <v>1517</v>
      </c>
      <c r="P485" s="212">
        <v>25</v>
      </c>
      <c r="Q485" s="327" t="s">
        <v>451</v>
      </c>
      <c r="R485" s="636">
        <v>1110</v>
      </c>
      <c r="S485" s="636">
        <v>1110</v>
      </c>
      <c r="T485" s="667">
        <v>12100</v>
      </c>
      <c r="U485" s="636">
        <v>12100</v>
      </c>
      <c r="V485" s="636">
        <v>1110</v>
      </c>
      <c r="W485" s="636">
        <v>1110</v>
      </c>
      <c r="X485" s="212">
        <v>1</v>
      </c>
      <c r="Y485" s="636">
        <v>12100</v>
      </c>
      <c r="Z485" s="212">
        <v>1</v>
      </c>
      <c r="AA485" s="637">
        <v>12100</v>
      </c>
      <c r="AB485" s="637">
        <v>12100</v>
      </c>
      <c r="AC485" s="638" t="s">
        <v>1857</v>
      </c>
      <c r="AD485" s="639">
        <v>60430416051</v>
      </c>
      <c r="AE485" s="640"/>
      <c r="AF485" s="640"/>
      <c r="AG485" s="640"/>
      <c r="AH485" s="640"/>
      <c r="AI485" s="212" t="s">
        <v>533</v>
      </c>
      <c r="AJ485" s="635"/>
      <c r="AK485" s="635" t="s">
        <v>683</v>
      </c>
      <c r="AL485" s="719" t="s">
        <v>7</v>
      </c>
      <c r="AM485" s="635" t="s">
        <v>460</v>
      </c>
      <c r="AN485" s="635"/>
      <c r="AO485" s="212"/>
      <c r="AP485" s="212"/>
      <c r="AQ485" s="212"/>
      <c r="AR485" s="212"/>
      <c r="AS485" s="212"/>
      <c r="AT485" s="223" t="str">
        <f t="shared" si="20"/>
        <v/>
      </c>
      <c r="AU485" s="223" t="str">
        <f t="shared" si="21"/>
        <v/>
      </c>
    </row>
    <row r="486" spans="1:47" ht="14.25">
      <c r="B486" s="29">
        <v>2026</v>
      </c>
      <c r="C486" s="29">
        <v>4</v>
      </c>
      <c r="D486" s="29">
        <v>30</v>
      </c>
      <c r="E486" s="227" t="s">
        <v>470</v>
      </c>
      <c r="F486" s="29"/>
      <c r="G486" s="31"/>
      <c r="H486" s="32" t="s">
        <v>441</v>
      </c>
      <c r="I486" s="327" t="s">
        <v>565</v>
      </c>
      <c r="J486" s="635" t="s">
        <v>1515</v>
      </c>
      <c r="K486" s="212"/>
      <c r="L486" s="639"/>
      <c r="M486" s="170"/>
      <c r="N486" s="651"/>
      <c r="O486" s="212"/>
      <c r="P486" s="705">
        <v>25</v>
      </c>
      <c r="Q486" s="327" t="s">
        <v>566</v>
      </c>
      <c r="R486" s="636">
        <v>1110</v>
      </c>
      <c r="S486" s="636"/>
      <c r="T486" s="667">
        <v>1000</v>
      </c>
      <c r="U486" s="706">
        <v>1000</v>
      </c>
      <c r="V486" s="636">
        <v>1110</v>
      </c>
      <c r="W486" s="636"/>
      <c r="X486" s="212">
        <v>1</v>
      </c>
      <c r="Y486" s="636">
        <v>1000</v>
      </c>
      <c r="Z486" s="212">
        <v>1</v>
      </c>
      <c r="AA486" s="707">
        <v>1000</v>
      </c>
      <c r="AB486" s="637">
        <v>13100</v>
      </c>
      <c r="AC486" s="638" t="s">
        <v>1518</v>
      </c>
      <c r="AD486" s="639">
        <v>60430416051</v>
      </c>
      <c r="AE486" s="640">
        <v>0.47916666666666669</v>
      </c>
      <c r="AF486" s="640">
        <v>0.48958333333333331</v>
      </c>
      <c r="AG486" s="640"/>
      <c r="AH486" s="640"/>
      <c r="AI486" s="212"/>
      <c r="AJ486" s="635"/>
      <c r="AK486" s="635" t="s">
        <v>683</v>
      </c>
      <c r="AL486" s="719" t="s">
        <v>7</v>
      </c>
      <c r="AM486" s="635" t="s">
        <v>460</v>
      </c>
      <c r="AN486" s="635">
        <v>1</v>
      </c>
      <c r="AO486" s="212"/>
      <c r="AP486" s="212"/>
      <c r="AQ486" s="212"/>
      <c r="AR486" s="212"/>
      <c r="AS486" s="212"/>
      <c r="AT486" s="223">
        <f t="shared" si="20"/>
        <v>1.041666666666663E-2</v>
      </c>
      <c r="AU486" s="223" t="str">
        <f t="shared" si="21"/>
        <v/>
      </c>
    </row>
    <row r="487" spans="1:47" ht="14.25">
      <c r="B487" s="29">
        <v>2026</v>
      </c>
      <c r="C487" s="29">
        <v>4</v>
      </c>
      <c r="D487" s="29">
        <v>30</v>
      </c>
      <c r="E487" s="227" t="s">
        <v>470</v>
      </c>
      <c r="F487" s="29"/>
      <c r="G487" s="31"/>
      <c r="H487" s="32" t="s">
        <v>441</v>
      </c>
      <c r="I487" s="327"/>
      <c r="J487" s="635"/>
      <c r="K487" s="212"/>
      <c r="L487" s="639"/>
      <c r="M487" s="170"/>
      <c r="N487" s="651"/>
      <c r="O487" s="212"/>
      <c r="P487" s="212"/>
      <c r="Q487" s="327"/>
      <c r="R487" s="636"/>
      <c r="S487" s="636"/>
      <c r="T487" s="667"/>
      <c r="U487" s="636"/>
      <c r="V487" s="636"/>
      <c r="W487" s="636"/>
      <c r="X487" s="212"/>
      <c r="Y487" s="636"/>
      <c r="Z487" s="212"/>
      <c r="AA487" s="637"/>
      <c r="AB487" s="637"/>
      <c r="AC487" s="638"/>
      <c r="AD487" s="639"/>
      <c r="AE487" s="640"/>
      <c r="AF487" s="640"/>
      <c r="AG487" s="640">
        <v>0.48958333333333331</v>
      </c>
      <c r="AH487" s="640">
        <v>0.51041666666666663</v>
      </c>
      <c r="AI487" s="212" t="s">
        <v>533</v>
      </c>
      <c r="AJ487" s="635"/>
      <c r="AK487" s="635"/>
      <c r="AL487" s="641"/>
      <c r="AM487" s="635"/>
      <c r="AN487" s="635"/>
      <c r="AO487" s="212"/>
      <c r="AP487" s="212"/>
      <c r="AQ487" s="212"/>
      <c r="AR487" s="212"/>
      <c r="AS487" s="212"/>
      <c r="AT487" s="223" t="str">
        <f t="shared" si="20"/>
        <v/>
      </c>
      <c r="AU487" s="223">
        <f t="shared" si="21"/>
        <v>2.0833333333333315E-2</v>
      </c>
    </row>
    <row r="488" spans="1:47" ht="14.25">
      <c r="A488" s="167">
        <v>1</v>
      </c>
      <c r="B488" s="29">
        <v>2026</v>
      </c>
      <c r="C488" s="29">
        <v>4</v>
      </c>
      <c r="D488" s="29">
        <v>30</v>
      </c>
      <c r="E488" s="227" t="s">
        <v>470</v>
      </c>
      <c r="F488" s="29">
        <v>6</v>
      </c>
      <c r="G488" s="31" t="s">
        <v>459</v>
      </c>
      <c r="H488" s="43" t="s">
        <v>441</v>
      </c>
      <c r="I488" s="327" t="s">
        <v>1514</v>
      </c>
      <c r="J488" s="635" t="s">
        <v>1515</v>
      </c>
      <c r="K488" s="212">
        <v>3897139</v>
      </c>
      <c r="L488" s="639">
        <v>6</v>
      </c>
      <c r="M488" s="170">
        <v>60</v>
      </c>
      <c r="N488" s="651" t="s">
        <v>1516</v>
      </c>
      <c r="O488" s="212" t="s">
        <v>1517</v>
      </c>
      <c r="P488" s="212">
        <v>25</v>
      </c>
      <c r="Q488" s="327" t="s">
        <v>451</v>
      </c>
      <c r="R488" s="636">
        <v>1110</v>
      </c>
      <c r="S488" s="636">
        <v>1110</v>
      </c>
      <c r="T488" s="667">
        <v>12100</v>
      </c>
      <c r="U488" s="636">
        <v>12100</v>
      </c>
      <c r="V488" s="636">
        <v>1110</v>
      </c>
      <c r="W488" s="636">
        <v>1110</v>
      </c>
      <c r="X488" s="212">
        <v>1</v>
      </c>
      <c r="Y488" s="636">
        <v>12100</v>
      </c>
      <c r="Z488" s="212">
        <v>1</v>
      </c>
      <c r="AA488" s="637">
        <v>12100</v>
      </c>
      <c r="AB488" s="637">
        <v>12100</v>
      </c>
      <c r="AC488" s="638" t="s">
        <v>1858</v>
      </c>
      <c r="AD488" s="639">
        <v>60430416061</v>
      </c>
      <c r="AE488" s="640"/>
      <c r="AF488" s="640"/>
      <c r="AG488" s="640"/>
      <c r="AH488" s="640"/>
      <c r="AI488" s="212" t="s">
        <v>533</v>
      </c>
      <c r="AJ488" s="635"/>
      <c r="AK488" s="635" t="s">
        <v>683</v>
      </c>
      <c r="AL488" s="719" t="s">
        <v>7</v>
      </c>
      <c r="AM488" s="635" t="s">
        <v>460</v>
      </c>
      <c r="AN488" s="635"/>
      <c r="AO488" s="212"/>
      <c r="AP488" s="212"/>
      <c r="AQ488" s="212"/>
      <c r="AR488" s="212"/>
      <c r="AS488" s="212"/>
      <c r="AT488" s="223" t="str">
        <f t="shared" si="20"/>
        <v/>
      </c>
      <c r="AU488" s="223" t="str">
        <f t="shared" si="21"/>
        <v/>
      </c>
    </row>
    <row r="489" spans="1:47" ht="14.25">
      <c r="B489" s="29">
        <v>2026</v>
      </c>
      <c r="C489" s="29">
        <v>4</v>
      </c>
      <c r="D489" s="29">
        <v>30</v>
      </c>
      <c r="E489" s="227" t="s">
        <v>470</v>
      </c>
      <c r="F489" s="29"/>
      <c r="G489" s="31"/>
      <c r="H489" s="32" t="s">
        <v>441</v>
      </c>
      <c r="I489" s="327" t="s">
        <v>565</v>
      </c>
      <c r="J489" s="635" t="s">
        <v>1515</v>
      </c>
      <c r="K489" s="212"/>
      <c r="L489" s="639"/>
      <c r="M489" s="170"/>
      <c r="N489" s="651"/>
      <c r="O489" s="212"/>
      <c r="P489" s="705">
        <v>25</v>
      </c>
      <c r="Q489" s="327" t="s">
        <v>566</v>
      </c>
      <c r="R489" s="636">
        <v>1110</v>
      </c>
      <c r="S489" s="636"/>
      <c r="T489" s="667">
        <v>1000</v>
      </c>
      <c r="U489" s="706">
        <v>1000</v>
      </c>
      <c r="V489" s="636">
        <v>1110</v>
      </c>
      <c r="W489" s="636"/>
      <c r="X489" s="212">
        <v>1</v>
      </c>
      <c r="Y489" s="636">
        <v>1000</v>
      </c>
      <c r="Z489" s="212">
        <v>1</v>
      </c>
      <c r="AA489" s="707">
        <v>1000</v>
      </c>
      <c r="AB489" s="637">
        <v>13100</v>
      </c>
      <c r="AC489" s="638" t="s">
        <v>1518</v>
      </c>
      <c r="AD489" s="639">
        <v>60430416061</v>
      </c>
      <c r="AE489" s="640">
        <v>0.51041666666666663</v>
      </c>
      <c r="AF489" s="640">
        <v>0.52083333333333337</v>
      </c>
      <c r="AG489" s="640"/>
      <c r="AH489" s="640"/>
      <c r="AI489" s="212"/>
      <c r="AJ489" s="635"/>
      <c r="AK489" s="635" t="s">
        <v>683</v>
      </c>
      <c r="AL489" s="719" t="s">
        <v>7</v>
      </c>
      <c r="AM489" s="635" t="s">
        <v>460</v>
      </c>
      <c r="AN489" s="635">
        <v>1</v>
      </c>
      <c r="AO489" s="212"/>
      <c r="AP489" s="212"/>
      <c r="AQ489" s="212"/>
      <c r="AR489" s="212"/>
      <c r="AS489" s="212"/>
      <c r="AT489" s="223">
        <f t="shared" si="20"/>
        <v>1.0416666666666741E-2</v>
      </c>
      <c r="AU489" s="223" t="str">
        <f t="shared" si="21"/>
        <v/>
      </c>
    </row>
    <row r="490" spans="1:47" ht="14.25">
      <c r="B490" s="29">
        <v>2026</v>
      </c>
      <c r="C490" s="29">
        <v>4</v>
      </c>
      <c r="D490" s="29">
        <v>30</v>
      </c>
      <c r="E490" s="227" t="s">
        <v>470</v>
      </c>
      <c r="F490" s="29"/>
      <c r="G490" s="31"/>
      <c r="H490" s="32" t="s">
        <v>441</v>
      </c>
      <c r="I490" s="327"/>
      <c r="J490" s="635"/>
      <c r="K490" s="212"/>
      <c r="L490" s="639"/>
      <c r="M490" s="170"/>
      <c r="N490" s="651"/>
      <c r="O490" s="212"/>
      <c r="P490" s="212"/>
      <c r="Q490" s="327"/>
      <c r="R490" s="636"/>
      <c r="S490" s="636"/>
      <c r="T490" s="667"/>
      <c r="U490" s="636"/>
      <c r="V490" s="636"/>
      <c r="W490" s="636"/>
      <c r="X490" s="212"/>
      <c r="Y490" s="636"/>
      <c r="Z490" s="212"/>
      <c r="AA490" s="637"/>
      <c r="AB490" s="637"/>
      <c r="AC490" s="638"/>
      <c r="AD490" s="639"/>
      <c r="AE490" s="640"/>
      <c r="AF490" s="640"/>
      <c r="AG490" s="640">
        <v>0.52083333333333337</v>
      </c>
      <c r="AH490" s="640">
        <v>0.54166666666666663</v>
      </c>
      <c r="AI490" s="212" t="s">
        <v>533</v>
      </c>
      <c r="AJ490" s="635"/>
      <c r="AK490" s="635"/>
      <c r="AL490" s="641"/>
      <c r="AM490" s="635"/>
      <c r="AN490" s="635"/>
      <c r="AO490" s="212"/>
      <c r="AP490" s="212"/>
      <c r="AQ490" s="212"/>
      <c r="AR490" s="212"/>
      <c r="AS490" s="212"/>
      <c r="AT490" s="223" t="str">
        <f t="shared" si="20"/>
        <v/>
      </c>
      <c r="AU490" s="223">
        <f t="shared" si="21"/>
        <v>2.0833333333333259E-2</v>
      </c>
    </row>
    <row r="491" spans="1:47" ht="14.25">
      <c r="A491" s="167">
        <v>1</v>
      </c>
      <c r="B491" s="29">
        <v>2026</v>
      </c>
      <c r="C491" s="29">
        <v>4</v>
      </c>
      <c r="D491" s="29">
        <v>30</v>
      </c>
      <c r="E491" s="227" t="s">
        <v>470</v>
      </c>
      <c r="F491" s="29">
        <v>7</v>
      </c>
      <c r="G491" s="31" t="s">
        <v>459</v>
      </c>
      <c r="H491" s="32" t="s">
        <v>441</v>
      </c>
      <c r="I491" s="327" t="s">
        <v>1514</v>
      </c>
      <c r="J491" s="635" t="s">
        <v>1515</v>
      </c>
      <c r="K491" s="212">
        <v>3897139</v>
      </c>
      <c r="L491" s="639">
        <v>7</v>
      </c>
      <c r="M491" s="170">
        <v>60</v>
      </c>
      <c r="N491" s="651" t="s">
        <v>1516</v>
      </c>
      <c r="O491" s="212" t="s">
        <v>1517</v>
      </c>
      <c r="P491" s="212">
        <v>25</v>
      </c>
      <c r="Q491" s="327" t="s">
        <v>451</v>
      </c>
      <c r="R491" s="636">
        <v>1110</v>
      </c>
      <c r="S491" s="636">
        <v>1110</v>
      </c>
      <c r="T491" s="667">
        <v>12100</v>
      </c>
      <c r="U491" s="636">
        <v>12100</v>
      </c>
      <c r="V491" s="636">
        <v>1110</v>
      </c>
      <c r="W491" s="636">
        <v>1110</v>
      </c>
      <c r="X491" s="212">
        <v>1</v>
      </c>
      <c r="Y491" s="636">
        <v>12100</v>
      </c>
      <c r="Z491" s="212">
        <v>1</v>
      </c>
      <c r="AA491" s="637">
        <v>12100</v>
      </c>
      <c r="AB491" s="637">
        <v>12100</v>
      </c>
      <c r="AC491" s="638" t="s">
        <v>1859</v>
      </c>
      <c r="AD491" s="639">
        <v>60430416071</v>
      </c>
      <c r="AE491" s="640"/>
      <c r="AF491" s="640"/>
      <c r="AG491" s="640"/>
      <c r="AH491" s="640"/>
      <c r="AI491" s="212" t="s">
        <v>533</v>
      </c>
      <c r="AJ491" s="635"/>
      <c r="AK491" s="635" t="s">
        <v>683</v>
      </c>
      <c r="AL491" s="719" t="s">
        <v>7</v>
      </c>
      <c r="AM491" s="635" t="s">
        <v>460</v>
      </c>
      <c r="AN491" s="635"/>
      <c r="AO491" s="212"/>
      <c r="AP491" s="212"/>
      <c r="AQ491" s="212"/>
      <c r="AR491" s="212"/>
      <c r="AS491" s="212"/>
      <c r="AT491" s="223" t="str">
        <f t="shared" si="20"/>
        <v/>
      </c>
      <c r="AU491" s="223" t="str">
        <f t="shared" si="21"/>
        <v/>
      </c>
    </row>
    <row r="492" spans="1:47" ht="14.25">
      <c r="B492" s="29">
        <v>2026</v>
      </c>
      <c r="C492" s="29">
        <v>4</v>
      </c>
      <c r="D492" s="29">
        <v>30</v>
      </c>
      <c r="E492" s="227" t="s">
        <v>470</v>
      </c>
      <c r="F492" s="29"/>
      <c r="G492" s="31"/>
      <c r="H492" s="43" t="s">
        <v>441</v>
      </c>
      <c r="I492" s="327" t="s">
        <v>565</v>
      </c>
      <c r="J492" s="635" t="s">
        <v>1515</v>
      </c>
      <c r="K492" s="212"/>
      <c r="L492" s="639"/>
      <c r="M492" s="170"/>
      <c r="N492" s="651"/>
      <c r="O492" s="212"/>
      <c r="P492" s="705">
        <v>25</v>
      </c>
      <c r="Q492" s="327" t="s">
        <v>566</v>
      </c>
      <c r="R492" s="636">
        <v>1110</v>
      </c>
      <c r="S492" s="636"/>
      <c r="T492" s="667">
        <v>1000</v>
      </c>
      <c r="U492" s="706">
        <v>1000</v>
      </c>
      <c r="V492" s="636">
        <v>1110</v>
      </c>
      <c r="W492" s="636"/>
      <c r="X492" s="212">
        <v>1</v>
      </c>
      <c r="Y492" s="636">
        <v>1000</v>
      </c>
      <c r="Z492" s="212">
        <v>1</v>
      </c>
      <c r="AA492" s="707">
        <v>1000</v>
      </c>
      <c r="AB492" s="637">
        <v>13100</v>
      </c>
      <c r="AC492" s="638" t="s">
        <v>1518</v>
      </c>
      <c r="AD492" s="639">
        <v>60430416071</v>
      </c>
      <c r="AE492" s="640">
        <v>0.54166666666666663</v>
      </c>
      <c r="AF492" s="640">
        <v>0.55208333333333337</v>
      </c>
      <c r="AG492" s="640"/>
      <c r="AH492" s="640"/>
      <c r="AI492" s="212"/>
      <c r="AJ492" s="635"/>
      <c r="AK492" s="635" t="s">
        <v>683</v>
      </c>
      <c r="AL492" s="719" t="s">
        <v>7</v>
      </c>
      <c r="AM492" s="635" t="s">
        <v>460</v>
      </c>
      <c r="AN492" s="635">
        <v>1</v>
      </c>
      <c r="AO492" s="212"/>
      <c r="AP492" s="212"/>
      <c r="AQ492" s="212"/>
      <c r="AR492" s="212"/>
      <c r="AS492" s="212"/>
      <c r="AT492" s="223">
        <f t="shared" si="20"/>
        <v>1.0416666666666741E-2</v>
      </c>
      <c r="AU492" s="223" t="str">
        <f t="shared" si="21"/>
        <v/>
      </c>
    </row>
    <row r="493" spans="1:47" ht="14.25">
      <c r="B493" s="29">
        <v>2026</v>
      </c>
      <c r="C493" s="29">
        <v>4</v>
      </c>
      <c r="D493" s="29">
        <v>30</v>
      </c>
      <c r="E493" s="227" t="s">
        <v>470</v>
      </c>
      <c r="F493" s="29"/>
      <c r="G493" s="31"/>
      <c r="H493" s="32" t="s">
        <v>441</v>
      </c>
      <c r="I493" s="327"/>
      <c r="J493" s="635"/>
      <c r="K493" s="212"/>
      <c r="L493" s="639"/>
      <c r="M493" s="170"/>
      <c r="N493" s="651"/>
      <c r="O493" s="212"/>
      <c r="P493" s="212"/>
      <c r="Q493" s="327"/>
      <c r="R493" s="636"/>
      <c r="S493" s="636"/>
      <c r="T493" s="667"/>
      <c r="U493" s="636"/>
      <c r="V493" s="636"/>
      <c r="W493" s="636"/>
      <c r="X493" s="212"/>
      <c r="Y493" s="636"/>
      <c r="Z493" s="212"/>
      <c r="AA493" s="637"/>
      <c r="AB493" s="637"/>
      <c r="AC493" s="638"/>
      <c r="AD493" s="639"/>
      <c r="AE493" s="640"/>
      <c r="AF493" s="640"/>
      <c r="AG493" s="640">
        <v>0.55208333333333337</v>
      </c>
      <c r="AH493" s="640">
        <v>0.57291666666666663</v>
      </c>
      <c r="AI493" s="212" t="s">
        <v>533</v>
      </c>
      <c r="AJ493" s="635"/>
      <c r="AK493" s="635"/>
      <c r="AL493" s="641"/>
      <c r="AM493" s="635"/>
      <c r="AN493" s="635"/>
      <c r="AO493" s="212"/>
      <c r="AP493" s="212"/>
      <c r="AQ493" s="212"/>
      <c r="AR493" s="212"/>
      <c r="AS493" s="212"/>
      <c r="AT493" s="223" t="str">
        <f t="shared" ref="AT493:AT556" si="26">IF(IF(AE493&gt;AF493,1-AE493+AF493,AF493-AE493)=0,"",IF(AE493&gt;AF493,1-AE493+AF493,AF493-AE493))</f>
        <v/>
      </c>
      <c r="AU493" s="223">
        <f t="shared" ref="AU493:AU556" si="27">IF(IF(AG493&gt;AH493,1-AG493+AH493,AH493-AG493)=0,"",IF(AG493&gt;AH493,1-AG493+AH493,AH493-AG493))</f>
        <v>2.0833333333333259E-2</v>
      </c>
    </row>
    <row r="494" spans="1:47" ht="14.25">
      <c r="A494" s="167">
        <v>1</v>
      </c>
      <c r="B494" s="29">
        <v>2026</v>
      </c>
      <c r="C494" s="29">
        <v>4</v>
      </c>
      <c r="D494" s="29">
        <v>30</v>
      </c>
      <c r="E494" s="227" t="s">
        <v>470</v>
      </c>
      <c r="F494" s="29">
        <v>8</v>
      </c>
      <c r="G494" s="31" t="s">
        <v>459</v>
      </c>
      <c r="H494" s="32" t="s">
        <v>441</v>
      </c>
      <c r="I494" s="327" t="s">
        <v>1514</v>
      </c>
      <c r="J494" s="635" t="s">
        <v>1515</v>
      </c>
      <c r="K494" s="212">
        <v>3897139</v>
      </c>
      <c r="L494" s="639">
        <v>8</v>
      </c>
      <c r="M494" s="170">
        <v>60</v>
      </c>
      <c r="N494" s="651" t="s">
        <v>1516</v>
      </c>
      <c r="O494" s="212" t="s">
        <v>1517</v>
      </c>
      <c r="P494" s="212">
        <v>25</v>
      </c>
      <c r="Q494" s="327" t="s">
        <v>451</v>
      </c>
      <c r="R494" s="636">
        <v>1110</v>
      </c>
      <c r="S494" s="636">
        <v>1111</v>
      </c>
      <c r="T494" s="667">
        <v>12100</v>
      </c>
      <c r="U494" s="636">
        <v>12100</v>
      </c>
      <c r="V494" s="636">
        <v>1110</v>
      </c>
      <c r="W494" s="636">
        <v>1111</v>
      </c>
      <c r="X494" s="212">
        <v>1</v>
      </c>
      <c r="Y494" s="636">
        <v>12100</v>
      </c>
      <c r="Z494" s="212">
        <v>1</v>
      </c>
      <c r="AA494" s="637">
        <v>12100</v>
      </c>
      <c r="AB494" s="637">
        <v>12100</v>
      </c>
      <c r="AC494" s="638" t="s">
        <v>1860</v>
      </c>
      <c r="AD494" s="639">
        <v>60430416081</v>
      </c>
      <c r="AE494" s="640"/>
      <c r="AF494" s="640"/>
      <c r="AG494" s="640"/>
      <c r="AH494" s="640"/>
      <c r="AI494" s="212" t="s">
        <v>533</v>
      </c>
      <c r="AJ494" s="635"/>
      <c r="AK494" s="635" t="s">
        <v>683</v>
      </c>
      <c r="AL494" s="719" t="s">
        <v>7</v>
      </c>
      <c r="AM494" s="635" t="s">
        <v>460</v>
      </c>
      <c r="AN494" s="635"/>
      <c r="AO494" s="212"/>
      <c r="AP494" s="212"/>
      <c r="AQ494" s="212"/>
      <c r="AR494" s="212"/>
      <c r="AS494" s="212"/>
      <c r="AT494" s="223" t="str">
        <f t="shared" si="26"/>
        <v/>
      </c>
      <c r="AU494" s="223" t="str">
        <f t="shared" si="27"/>
        <v/>
      </c>
    </row>
    <row r="495" spans="1:47" ht="14.25">
      <c r="B495" s="29">
        <v>2026</v>
      </c>
      <c r="C495" s="29">
        <v>4</v>
      </c>
      <c r="D495" s="29">
        <v>30</v>
      </c>
      <c r="E495" s="227" t="s">
        <v>470</v>
      </c>
      <c r="F495" s="29"/>
      <c r="G495" s="31"/>
      <c r="H495" s="32" t="s">
        <v>441</v>
      </c>
      <c r="I495" s="327" t="s">
        <v>565</v>
      </c>
      <c r="J495" s="635" t="s">
        <v>1515</v>
      </c>
      <c r="K495" s="212"/>
      <c r="L495" s="639"/>
      <c r="M495" s="170"/>
      <c r="N495" s="651"/>
      <c r="O495" s="212"/>
      <c r="P495" s="705">
        <v>25</v>
      </c>
      <c r="Q495" s="327" t="s">
        <v>566</v>
      </c>
      <c r="R495" s="636">
        <v>1110</v>
      </c>
      <c r="S495" s="636"/>
      <c r="T495" s="667">
        <v>1000</v>
      </c>
      <c r="U495" s="706">
        <v>1000</v>
      </c>
      <c r="V495" s="636">
        <v>1110</v>
      </c>
      <c r="W495" s="636"/>
      <c r="X495" s="212">
        <v>1</v>
      </c>
      <c r="Y495" s="636">
        <v>1000</v>
      </c>
      <c r="Z495" s="212">
        <v>1</v>
      </c>
      <c r="AA495" s="707">
        <v>1000</v>
      </c>
      <c r="AB495" s="637">
        <v>13100</v>
      </c>
      <c r="AC495" s="638" t="s">
        <v>1518</v>
      </c>
      <c r="AD495" s="639">
        <v>60430416081</v>
      </c>
      <c r="AE495" s="640">
        <v>0.57291666666666663</v>
      </c>
      <c r="AF495" s="640">
        <v>0.58333333333333337</v>
      </c>
      <c r="AG495" s="640"/>
      <c r="AH495" s="640"/>
      <c r="AI495" s="212"/>
      <c r="AJ495" s="635"/>
      <c r="AK495" s="635" t="s">
        <v>683</v>
      </c>
      <c r="AL495" s="719" t="s">
        <v>7</v>
      </c>
      <c r="AM495" s="635" t="s">
        <v>460</v>
      </c>
      <c r="AN495" s="635">
        <v>1</v>
      </c>
      <c r="AO495" s="212"/>
      <c r="AP495" s="212"/>
      <c r="AQ495" s="212"/>
      <c r="AR495" s="212"/>
      <c r="AS495" s="212"/>
      <c r="AT495" s="223">
        <f t="shared" si="26"/>
        <v>1.0416666666666741E-2</v>
      </c>
      <c r="AU495" s="223" t="str">
        <f t="shared" si="27"/>
        <v/>
      </c>
    </row>
    <row r="496" spans="1:47" ht="14.25">
      <c r="B496" s="29">
        <v>2026</v>
      </c>
      <c r="C496" s="29">
        <v>4</v>
      </c>
      <c r="D496" s="29">
        <v>30</v>
      </c>
      <c r="E496" s="227" t="s">
        <v>468</v>
      </c>
      <c r="F496" s="29"/>
      <c r="G496" s="31"/>
      <c r="H496" s="43" t="s">
        <v>441</v>
      </c>
      <c r="I496" s="327"/>
      <c r="J496" s="635"/>
      <c r="K496" s="212"/>
      <c r="L496" s="639"/>
      <c r="M496" s="170"/>
      <c r="N496" s="651"/>
      <c r="O496" s="212"/>
      <c r="P496" s="212"/>
      <c r="Q496" s="327"/>
      <c r="R496" s="636"/>
      <c r="S496" s="636"/>
      <c r="T496" s="667"/>
      <c r="U496" s="636"/>
      <c r="V496" s="636"/>
      <c r="W496" s="636"/>
      <c r="X496" s="212"/>
      <c r="Y496" s="636"/>
      <c r="Z496" s="212"/>
      <c r="AA496" s="637"/>
      <c r="AB496" s="637"/>
      <c r="AC496" s="638"/>
      <c r="AD496" s="639"/>
      <c r="AE496" s="640"/>
      <c r="AF496" s="640"/>
      <c r="AG496" s="640">
        <v>0.58333333333333337</v>
      </c>
      <c r="AH496" s="640">
        <v>0.60416666666666663</v>
      </c>
      <c r="AI496" s="212" t="s">
        <v>533</v>
      </c>
      <c r="AJ496" s="635"/>
      <c r="AK496" s="635"/>
      <c r="AL496" s="641"/>
      <c r="AM496" s="635"/>
      <c r="AN496" s="635"/>
      <c r="AO496" s="212"/>
      <c r="AP496" s="212"/>
      <c r="AQ496" s="212"/>
      <c r="AR496" s="212"/>
      <c r="AS496" s="212"/>
      <c r="AT496" s="223" t="str">
        <f t="shared" si="26"/>
        <v/>
      </c>
      <c r="AU496" s="223">
        <f t="shared" si="27"/>
        <v>2.0833333333333259E-2</v>
      </c>
    </row>
    <row r="497" spans="1:47" ht="14.25">
      <c r="A497" s="167">
        <v>1</v>
      </c>
      <c r="B497" s="29">
        <v>2026</v>
      </c>
      <c r="C497" s="29">
        <v>4</v>
      </c>
      <c r="D497" s="29">
        <v>30</v>
      </c>
      <c r="E497" s="227" t="s">
        <v>468</v>
      </c>
      <c r="F497" s="29">
        <v>9</v>
      </c>
      <c r="G497" s="31" t="s">
        <v>459</v>
      </c>
      <c r="H497" s="32" t="s">
        <v>441</v>
      </c>
      <c r="I497" s="327" t="s">
        <v>1514</v>
      </c>
      <c r="J497" s="635" t="s">
        <v>1515</v>
      </c>
      <c r="K497" s="212">
        <v>3897139</v>
      </c>
      <c r="L497" s="639">
        <v>9</v>
      </c>
      <c r="M497" s="170">
        <v>60</v>
      </c>
      <c r="N497" s="651" t="s">
        <v>1516</v>
      </c>
      <c r="O497" s="212" t="s">
        <v>1517</v>
      </c>
      <c r="P497" s="212">
        <v>25</v>
      </c>
      <c r="Q497" s="327" t="s">
        <v>451</v>
      </c>
      <c r="R497" s="636">
        <v>1110</v>
      </c>
      <c r="S497" s="636">
        <v>1111</v>
      </c>
      <c r="T497" s="667">
        <v>12100</v>
      </c>
      <c r="U497" s="636">
        <v>12100</v>
      </c>
      <c r="V497" s="636">
        <v>1110</v>
      </c>
      <c r="W497" s="636">
        <v>1111</v>
      </c>
      <c r="X497" s="212">
        <v>1</v>
      </c>
      <c r="Y497" s="636">
        <v>12100</v>
      </c>
      <c r="Z497" s="212">
        <v>1</v>
      </c>
      <c r="AA497" s="637">
        <v>12100</v>
      </c>
      <c r="AB497" s="637">
        <v>12100</v>
      </c>
      <c r="AC497" s="638" t="s">
        <v>1861</v>
      </c>
      <c r="AD497" s="639">
        <v>60430416091</v>
      </c>
      <c r="AE497" s="640"/>
      <c r="AF497" s="640"/>
      <c r="AG497" s="640"/>
      <c r="AH497" s="640"/>
      <c r="AI497" s="212" t="s">
        <v>533</v>
      </c>
      <c r="AJ497" s="635"/>
      <c r="AK497" s="635" t="s">
        <v>683</v>
      </c>
      <c r="AL497" s="719" t="s">
        <v>7</v>
      </c>
      <c r="AM497" s="635" t="s">
        <v>460</v>
      </c>
      <c r="AN497" s="635"/>
      <c r="AO497" s="212"/>
      <c r="AP497" s="212"/>
      <c r="AQ497" s="212"/>
      <c r="AR497" s="212"/>
      <c r="AS497" s="212"/>
      <c r="AT497" s="223" t="str">
        <f t="shared" si="26"/>
        <v/>
      </c>
      <c r="AU497" s="223" t="str">
        <f t="shared" si="27"/>
        <v/>
      </c>
    </row>
    <row r="498" spans="1:47" ht="14.25">
      <c r="B498" s="29">
        <v>2026</v>
      </c>
      <c r="C498" s="29">
        <v>4</v>
      </c>
      <c r="D498" s="29">
        <v>30</v>
      </c>
      <c r="E498" s="227" t="s">
        <v>468</v>
      </c>
      <c r="F498" s="29"/>
      <c r="G498" s="31"/>
      <c r="H498" s="32" t="s">
        <v>441</v>
      </c>
      <c r="I498" s="327" t="s">
        <v>565</v>
      </c>
      <c r="J498" s="635" t="s">
        <v>1515</v>
      </c>
      <c r="K498" s="212"/>
      <c r="L498" s="639"/>
      <c r="M498" s="170"/>
      <c r="N498" s="651"/>
      <c r="O498" s="212"/>
      <c r="P498" s="705">
        <v>25</v>
      </c>
      <c r="Q498" s="327" t="s">
        <v>566</v>
      </c>
      <c r="R498" s="636">
        <v>1110</v>
      </c>
      <c r="S498" s="636"/>
      <c r="T498" s="667">
        <v>1000</v>
      </c>
      <c r="U498" s="706">
        <v>1000</v>
      </c>
      <c r="V498" s="636">
        <v>1110</v>
      </c>
      <c r="W498" s="636"/>
      <c r="X498" s="212">
        <v>1</v>
      </c>
      <c r="Y498" s="636">
        <v>1000</v>
      </c>
      <c r="Z498" s="212">
        <v>1</v>
      </c>
      <c r="AA498" s="707">
        <v>1000</v>
      </c>
      <c r="AB498" s="637">
        <v>13100</v>
      </c>
      <c r="AC498" s="638" t="s">
        <v>1518</v>
      </c>
      <c r="AD498" s="639">
        <v>60430416091</v>
      </c>
      <c r="AE498" s="640">
        <v>0.60416666666666663</v>
      </c>
      <c r="AF498" s="640">
        <v>0.61458333333333337</v>
      </c>
      <c r="AG498" s="640"/>
      <c r="AH498" s="640"/>
      <c r="AI498" s="212"/>
      <c r="AJ498" s="635"/>
      <c r="AK498" s="635" t="s">
        <v>683</v>
      </c>
      <c r="AL498" s="719" t="s">
        <v>7</v>
      </c>
      <c r="AM498" s="635" t="s">
        <v>460</v>
      </c>
      <c r="AN498" s="635">
        <v>1</v>
      </c>
      <c r="AO498" s="212"/>
      <c r="AP498" s="212"/>
      <c r="AQ498" s="212"/>
      <c r="AR498" s="212"/>
      <c r="AS498" s="212"/>
      <c r="AT498" s="223">
        <f t="shared" si="26"/>
        <v>1.0416666666666741E-2</v>
      </c>
      <c r="AU498" s="223" t="str">
        <f t="shared" si="27"/>
        <v/>
      </c>
    </row>
    <row r="499" spans="1:47" ht="14.25">
      <c r="B499" s="29">
        <v>2026</v>
      </c>
      <c r="C499" s="29">
        <v>4</v>
      </c>
      <c r="D499" s="29">
        <v>30</v>
      </c>
      <c r="E499" s="227" t="s">
        <v>468</v>
      </c>
      <c r="F499" s="29"/>
      <c r="G499" s="31"/>
      <c r="H499" s="32" t="s">
        <v>441</v>
      </c>
      <c r="I499" s="327"/>
      <c r="J499" s="635"/>
      <c r="K499" s="212"/>
      <c r="L499" s="639"/>
      <c r="M499" s="170"/>
      <c r="N499" s="651"/>
      <c r="O499" s="212"/>
      <c r="P499" s="212"/>
      <c r="Q499" s="327"/>
      <c r="R499" s="636"/>
      <c r="S499" s="636"/>
      <c r="T499" s="667"/>
      <c r="U499" s="636"/>
      <c r="V499" s="636"/>
      <c r="W499" s="636"/>
      <c r="X499" s="212"/>
      <c r="Y499" s="636"/>
      <c r="Z499" s="212"/>
      <c r="AA499" s="637"/>
      <c r="AB499" s="637"/>
      <c r="AC499" s="638"/>
      <c r="AD499" s="639"/>
      <c r="AE499" s="640"/>
      <c r="AF499" s="640"/>
      <c r="AG499" s="640">
        <v>0.61458333333333337</v>
      </c>
      <c r="AH499" s="640">
        <v>0.63541666666666663</v>
      </c>
      <c r="AI499" s="212" t="s">
        <v>533</v>
      </c>
      <c r="AJ499" s="635"/>
      <c r="AK499" s="635"/>
      <c r="AL499" s="641"/>
      <c r="AM499" s="635"/>
      <c r="AN499" s="635"/>
      <c r="AO499" s="212"/>
      <c r="AP499" s="212"/>
      <c r="AQ499" s="212"/>
      <c r="AR499" s="212"/>
      <c r="AS499" s="212"/>
      <c r="AT499" s="223" t="str">
        <f t="shared" si="26"/>
        <v/>
      </c>
      <c r="AU499" s="223">
        <f t="shared" si="27"/>
        <v>2.0833333333333259E-2</v>
      </c>
    </row>
    <row r="500" spans="1:47" ht="14.25">
      <c r="A500" s="167">
        <v>1</v>
      </c>
      <c r="B500" s="29">
        <v>2026</v>
      </c>
      <c r="C500" s="29">
        <v>4</v>
      </c>
      <c r="D500" s="29">
        <v>30</v>
      </c>
      <c r="E500" s="227" t="s">
        <v>468</v>
      </c>
      <c r="F500" s="29">
        <v>10</v>
      </c>
      <c r="G500" s="31" t="s">
        <v>459</v>
      </c>
      <c r="H500" s="43" t="s">
        <v>441</v>
      </c>
      <c r="I500" s="327" t="s">
        <v>1514</v>
      </c>
      <c r="J500" s="635" t="s">
        <v>1515</v>
      </c>
      <c r="K500" s="212">
        <v>3897139</v>
      </c>
      <c r="L500" s="639">
        <v>10</v>
      </c>
      <c r="M500" s="170">
        <v>60</v>
      </c>
      <c r="N500" s="651" t="s">
        <v>1516</v>
      </c>
      <c r="O500" s="212" t="s">
        <v>1517</v>
      </c>
      <c r="P500" s="212">
        <v>25</v>
      </c>
      <c r="Q500" s="327" t="s">
        <v>451</v>
      </c>
      <c r="R500" s="636">
        <v>1110</v>
      </c>
      <c r="S500" s="636">
        <v>1110</v>
      </c>
      <c r="T500" s="667">
        <v>12100</v>
      </c>
      <c r="U500" s="636">
        <v>12100</v>
      </c>
      <c r="V500" s="636">
        <v>1110</v>
      </c>
      <c r="W500" s="636">
        <v>1110</v>
      </c>
      <c r="X500" s="212">
        <v>1</v>
      </c>
      <c r="Y500" s="636">
        <v>12100</v>
      </c>
      <c r="Z500" s="212">
        <v>1</v>
      </c>
      <c r="AA500" s="637">
        <v>12100</v>
      </c>
      <c r="AB500" s="637">
        <v>12100</v>
      </c>
      <c r="AC500" s="638" t="s">
        <v>1862</v>
      </c>
      <c r="AD500" s="639">
        <v>60430416101</v>
      </c>
      <c r="AE500" s="640"/>
      <c r="AF500" s="640"/>
      <c r="AG500" s="640"/>
      <c r="AH500" s="640"/>
      <c r="AI500" s="212" t="s">
        <v>533</v>
      </c>
      <c r="AJ500" s="635"/>
      <c r="AK500" s="635" t="s">
        <v>683</v>
      </c>
      <c r="AL500" s="719" t="s">
        <v>7</v>
      </c>
      <c r="AM500" s="635" t="s">
        <v>460</v>
      </c>
      <c r="AN500" s="635"/>
      <c r="AO500" s="212"/>
      <c r="AP500" s="212"/>
      <c r="AQ500" s="212"/>
      <c r="AR500" s="212"/>
      <c r="AS500" s="212"/>
      <c r="AT500" s="223" t="str">
        <f t="shared" si="26"/>
        <v/>
      </c>
      <c r="AU500" s="223" t="str">
        <f t="shared" si="27"/>
        <v/>
      </c>
    </row>
    <row r="501" spans="1:47" ht="14.25">
      <c r="B501" s="29">
        <v>2026</v>
      </c>
      <c r="C501" s="29">
        <v>4</v>
      </c>
      <c r="D501" s="29">
        <v>30</v>
      </c>
      <c r="E501" s="227" t="s">
        <v>468</v>
      </c>
      <c r="F501" s="29"/>
      <c r="G501" s="31"/>
      <c r="H501" s="32" t="s">
        <v>441</v>
      </c>
      <c r="I501" s="327" t="s">
        <v>565</v>
      </c>
      <c r="J501" s="635" t="s">
        <v>1515</v>
      </c>
      <c r="K501" s="212"/>
      <c r="L501" s="639"/>
      <c r="M501" s="170"/>
      <c r="N501" s="651"/>
      <c r="O501" s="212"/>
      <c r="P501" s="705">
        <v>25</v>
      </c>
      <c r="Q501" s="327" t="s">
        <v>566</v>
      </c>
      <c r="R501" s="636">
        <v>1110</v>
      </c>
      <c r="S501" s="636"/>
      <c r="T501" s="667">
        <v>1000</v>
      </c>
      <c r="U501" s="706">
        <v>1000</v>
      </c>
      <c r="V501" s="636">
        <v>1110</v>
      </c>
      <c r="W501" s="636"/>
      <c r="X501" s="212">
        <v>1</v>
      </c>
      <c r="Y501" s="636">
        <v>1000</v>
      </c>
      <c r="Z501" s="212">
        <v>1</v>
      </c>
      <c r="AA501" s="707">
        <v>1000</v>
      </c>
      <c r="AB501" s="637">
        <v>13100</v>
      </c>
      <c r="AC501" s="638" t="s">
        <v>1518</v>
      </c>
      <c r="AD501" s="639">
        <v>60430416101</v>
      </c>
      <c r="AE501" s="640">
        <v>0.63541666666666663</v>
      </c>
      <c r="AF501" s="640">
        <v>0.64583333333333337</v>
      </c>
      <c r="AG501" s="640"/>
      <c r="AH501" s="640"/>
      <c r="AI501" s="212"/>
      <c r="AJ501" s="635"/>
      <c r="AK501" s="635" t="s">
        <v>683</v>
      </c>
      <c r="AL501" s="719" t="s">
        <v>7</v>
      </c>
      <c r="AM501" s="635" t="s">
        <v>460</v>
      </c>
      <c r="AN501" s="635">
        <v>1</v>
      </c>
      <c r="AO501" s="212"/>
      <c r="AP501" s="212"/>
      <c r="AQ501" s="212"/>
      <c r="AR501" s="212"/>
      <c r="AS501" s="212"/>
      <c r="AT501" s="223">
        <f t="shared" si="26"/>
        <v>1.0416666666666741E-2</v>
      </c>
      <c r="AU501" s="223" t="str">
        <f t="shared" si="27"/>
        <v/>
      </c>
    </row>
    <row r="502" spans="1:47" ht="14.25">
      <c r="B502" s="29">
        <v>2026</v>
      </c>
      <c r="C502" s="29">
        <v>4</v>
      </c>
      <c r="D502" s="29">
        <v>30</v>
      </c>
      <c r="E502" s="227" t="s">
        <v>468</v>
      </c>
      <c r="F502" s="29"/>
      <c r="G502" s="31"/>
      <c r="H502" s="32" t="s">
        <v>441</v>
      </c>
      <c r="I502" s="327"/>
      <c r="J502" s="635"/>
      <c r="K502" s="212"/>
      <c r="L502" s="639"/>
      <c r="M502" s="170"/>
      <c r="N502" s="651"/>
      <c r="O502" s="212"/>
      <c r="P502" s="212"/>
      <c r="Q502" s="327"/>
      <c r="R502" s="636"/>
      <c r="S502" s="636"/>
      <c r="T502" s="667"/>
      <c r="U502" s="636"/>
      <c r="V502" s="636"/>
      <c r="W502" s="636"/>
      <c r="X502" s="212"/>
      <c r="Y502" s="636"/>
      <c r="Z502" s="212"/>
      <c r="AA502" s="637"/>
      <c r="AB502" s="637"/>
      <c r="AC502" s="638"/>
      <c r="AD502" s="639"/>
      <c r="AE502" s="640"/>
      <c r="AF502" s="640"/>
      <c r="AG502" s="640">
        <v>0.64583333333333337</v>
      </c>
      <c r="AH502" s="640">
        <v>0.66666666666666663</v>
      </c>
      <c r="AI502" s="212" t="s">
        <v>533</v>
      </c>
      <c r="AJ502" s="635"/>
      <c r="AK502" s="635"/>
      <c r="AL502" s="641"/>
      <c r="AM502" s="635"/>
      <c r="AN502" s="635"/>
      <c r="AO502" s="212"/>
      <c r="AP502" s="212"/>
      <c r="AQ502" s="212"/>
      <c r="AR502" s="212"/>
      <c r="AS502" s="212"/>
      <c r="AT502" s="223" t="str">
        <f t="shared" si="26"/>
        <v/>
      </c>
      <c r="AU502" s="223">
        <f t="shared" si="27"/>
        <v>2.0833333333333259E-2</v>
      </c>
    </row>
    <row r="503" spans="1:47" ht="14.25">
      <c r="A503" s="167">
        <v>1</v>
      </c>
      <c r="B503" s="29">
        <v>2026</v>
      </c>
      <c r="C503" s="29">
        <v>4</v>
      </c>
      <c r="D503" s="29">
        <v>30</v>
      </c>
      <c r="E503" s="227" t="s">
        <v>468</v>
      </c>
      <c r="F503" s="29">
        <v>11</v>
      </c>
      <c r="G503" s="31" t="s">
        <v>459</v>
      </c>
      <c r="H503" s="32" t="s">
        <v>441</v>
      </c>
      <c r="I503" s="327" t="s">
        <v>1514</v>
      </c>
      <c r="J503" s="635" t="s">
        <v>1515</v>
      </c>
      <c r="K503" s="212">
        <v>3897139</v>
      </c>
      <c r="L503" s="639">
        <v>11</v>
      </c>
      <c r="M503" s="170">
        <v>60</v>
      </c>
      <c r="N503" s="651" t="s">
        <v>1516</v>
      </c>
      <c r="O503" s="212" t="s">
        <v>1517</v>
      </c>
      <c r="P503" s="212">
        <v>25</v>
      </c>
      <c r="Q503" s="327" t="s">
        <v>451</v>
      </c>
      <c r="R503" s="636">
        <v>1110</v>
      </c>
      <c r="S503" s="636">
        <v>1110</v>
      </c>
      <c r="T503" s="667">
        <v>12100</v>
      </c>
      <c r="U503" s="636">
        <v>12100</v>
      </c>
      <c r="V503" s="636">
        <v>1110</v>
      </c>
      <c r="W503" s="636">
        <v>1110</v>
      </c>
      <c r="X503" s="212">
        <v>1</v>
      </c>
      <c r="Y503" s="636">
        <v>12100</v>
      </c>
      <c r="Z503" s="212">
        <v>1</v>
      </c>
      <c r="AA503" s="637">
        <v>12100</v>
      </c>
      <c r="AB503" s="637">
        <v>12100</v>
      </c>
      <c r="AC503" s="638" t="s">
        <v>1863</v>
      </c>
      <c r="AD503" s="639">
        <v>60430416111</v>
      </c>
      <c r="AE503" s="640"/>
      <c r="AF503" s="640"/>
      <c r="AG503" s="640"/>
      <c r="AH503" s="640"/>
      <c r="AI503" s="212" t="s">
        <v>533</v>
      </c>
      <c r="AJ503" s="635"/>
      <c r="AK503" s="635" t="s">
        <v>683</v>
      </c>
      <c r="AL503" s="719" t="s">
        <v>7</v>
      </c>
      <c r="AM503" s="635" t="s">
        <v>460</v>
      </c>
      <c r="AN503" s="635"/>
      <c r="AO503" s="212"/>
      <c r="AP503" s="212"/>
      <c r="AQ503" s="212"/>
      <c r="AR503" s="212"/>
      <c r="AS503" s="212"/>
      <c r="AT503" s="223" t="str">
        <f t="shared" si="26"/>
        <v/>
      </c>
      <c r="AU503" s="223" t="str">
        <f t="shared" si="27"/>
        <v/>
      </c>
    </row>
    <row r="504" spans="1:47" ht="14.25">
      <c r="B504" s="29">
        <v>2026</v>
      </c>
      <c r="C504" s="29">
        <v>4</v>
      </c>
      <c r="D504" s="29">
        <v>30</v>
      </c>
      <c r="E504" s="227" t="s">
        <v>468</v>
      </c>
      <c r="F504" s="29"/>
      <c r="G504" s="31"/>
      <c r="H504" s="43" t="s">
        <v>441</v>
      </c>
      <c r="I504" s="327" t="s">
        <v>565</v>
      </c>
      <c r="J504" s="635" t="s">
        <v>1515</v>
      </c>
      <c r="K504" s="212"/>
      <c r="L504" s="639"/>
      <c r="M504" s="170"/>
      <c r="N504" s="651"/>
      <c r="O504" s="212"/>
      <c r="P504" s="705">
        <v>25</v>
      </c>
      <c r="Q504" s="327" t="s">
        <v>566</v>
      </c>
      <c r="R504" s="636">
        <v>1110</v>
      </c>
      <c r="S504" s="636"/>
      <c r="T504" s="667">
        <v>1000</v>
      </c>
      <c r="U504" s="706">
        <v>1000</v>
      </c>
      <c r="V504" s="636">
        <v>1110</v>
      </c>
      <c r="W504" s="636"/>
      <c r="X504" s="212">
        <v>1</v>
      </c>
      <c r="Y504" s="636">
        <v>1000</v>
      </c>
      <c r="Z504" s="212">
        <v>1</v>
      </c>
      <c r="AA504" s="707">
        <v>1000</v>
      </c>
      <c r="AB504" s="637">
        <v>13100</v>
      </c>
      <c r="AC504" s="638" t="s">
        <v>1518</v>
      </c>
      <c r="AD504" s="639">
        <v>60430416111</v>
      </c>
      <c r="AE504" s="640">
        <v>0.66666666666666663</v>
      </c>
      <c r="AF504" s="640">
        <v>0.67708333333333337</v>
      </c>
      <c r="AG504" s="640"/>
      <c r="AH504" s="640"/>
      <c r="AI504" s="212"/>
      <c r="AJ504" s="635"/>
      <c r="AK504" s="635" t="s">
        <v>683</v>
      </c>
      <c r="AL504" s="719" t="s">
        <v>7</v>
      </c>
      <c r="AM504" s="635" t="s">
        <v>460</v>
      </c>
      <c r="AN504" s="635">
        <v>1</v>
      </c>
      <c r="AO504" s="212"/>
      <c r="AP504" s="212"/>
      <c r="AQ504" s="212"/>
      <c r="AR504" s="212"/>
      <c r="AS504" s="212"/>
      <c r="AT504" s="223">
        <f t="shared" si="26"/>
        <v>1.0416666666666741E-2</v>
      </c>
      <c r="AU504" s="223" t="str">
        <f t="shared" si="27"/>
        <v/>
      </c>
    </row>
    <row r="505" spans="1:47" ht="14.25">
      <c r="B505" s="29">
        <v>2026</v>
      </c>
      <c r="C505" s="29">
        <v>4</v>
      </c>
      <c r="D505" s="29">
        <v>30</v>
      </c>
      <c r="E505" s="227" t="s">
        <v>468</v>
      </c>
      <c r="F505" s="29"/>
      <c r="G505" s="31"/>
      <c r="H505" s="32" t="s">
        <v>441</v>
      </c>
      <c r="I505" s="327"/>
      <c r="J505" s="635"/>
      <c r="K505" s="212"/>
      <c r="L505" s="639"/>
      <c r="M505" s="170"/>
      <c r="N505" s="651"/>
      <c r="O505" s="212"/>
      <c r="P505" s="212"/>
      <c r="Q505" s="327"/>
      <c r="R505" s="636"/>
      <c r="S505" s="636"/>
      <c r="T505" s="667"/>
      <c r="U505" s="636"/>
      <c r="V505" s="636"/>
      <c r="W505" s="636"/>
      <c r="X505" s="212"/>
      <c r="Y505" s="636"/>
      <c r="Z505" s="212"/>
      <c r="AA505" s="637"/>
      <c r="AB505" s="637"/>
      <c r="AC505" s="638"/>
      <c r="AD505" s="639"/>
      <c r="AE505" s="640"/>
      <c r="AF505" s="640"/>
      <c r="AG505" s="640">
        <v>0.67708333333333337</v>
      </c>
      <c r="AH505" s="640">
        <v>0.69791666666666663</v>
      </c>
      <c r="AI505" s="212" t="s">
        <v>533</v>
      </c>
      <c r="AJ505" s="635"/>
      <c r="AK505" s="635"/>
      <c r="AL505" s="641"/>
      <c r="AM505" s="635"/>
      <c r="AN505" s="635"/>
      <c r="AO505" s="212"/>
      <c r="AP505" s="212"/>
      <c r="AQ505" s="212"/>
      <c r="AR505" s="212"/>
      <c r="AS505" s="212"/>
      <c r="AT505" s="223" t="str">
        <f t="shared" si="26"/>
        <v/>
      </c>
      <c r="AU505" s="223">
        <f t="shared" si="27"/>
        <v>2.0833333333333259E-2</v>
      </c>
    </row>
    <row r="506" spans="1:47" ht="14.25">
      <c r="A506" s="167">
        <v>1</v>
      </c>
      <c r="B506" s="29">
        <v>2026</v>
      </c>
      <c r="C506" s="29">
        <v>4</v>
      </c>
      <c r="D506" s="29">
        <v>30</v>
      </c>
      <c r="E506" s="227" t="s">
        <v>468</v>
      </c>
      <c r="F506" s="29">
        <v>12</v>
      </c>
      <c r="G506" s="31" t="s">
        <v>459</v>
      </c>
      <c r="H506" s="32" t="s">
        <v>441</v>
      </c>
      <c r="I506" s="327" t="s">
        <v>1514</v>
      </c>
      <c r="J506" s="635" t="s">
        <v>1515</v>
      </c>
      <c r="K506" s="212">
        <v>3897139</v>
      </c>
      <c r="L506" s="639">
        <v>12</v>
      </c>
      <c r="M506" s="170">
        <v>60</v>
      </c>
      <c r="N506" s="651" t="s">
        <v>1516</v>
      </c>
      <c r="O506" s="212" t="s">
        <v>1517</v>
      </c>
      <c r="P506" s="212">
        <v>25</v>
      </c>
      <c r="Q506" s="327" t="s">
        <v>451</v>
      </c>
      <c r="R506" s="636">
        <v>1110</v>
      </c>
      <c r="S506" s="636">
        <v>1110</v>
      </c>
      <c r="T506" s="667">
        <v>12100</v>
      </c>
      <c r="U506" s="636">
        <v>12100</v>
      </c>
      <c r="V506" s="636">
        <v>1110</v>
      </c>
      <c r="W506" s="636">
        <v>1110</v>
      </c>
      <c r="X506" s="212">
        <v>1</v>
      </c>
      <c r="Y506" s="636">
        <v>12100</v>
      </c>
      <c r="Z506" s="212">
        <v>1</v>
      </c>
      <c r="AA506" s="637">
        <v>12100</v>
      </c>
      <c r="AB506" s="637">
        <v>12100</v>
      </c>
      <c r="AC506" s="638" t="s">
        <v>1864</v>
      </c>
      <c r="AD506" s="639">
        <v>60430416121</v>
      </c>
      <c r="AE506" s="640"/>
      <c r="AF506" s="640"/>
      <c r="AG506" s="640"/>
      <c r="AH506" s="640"/>
      <c r="AI506" s="212" t="s">
        <v>533</v>
      </c>
      <c r="AJ506" s="635"/>
      <c r="AK506" s="635" t="s">
        <v>683</v>
      </c>
      <c r="AL506" s="719" t="s">
        <v>7</v>
      </c>
      <c r="AM506" s="635" t="s">
        <v>460</v>
      </c>
      <c r="AN506" s="635"/>
      <c r="AO506" s="212"/>
      <c r="AP506" s="212"/>
      <c r="AQ506" s="212"/>
      <c r="AR506" s="212"/>
      <c r="AS506" s="212"/>
      <c r="AT506" s="223" t="str">
        <f t="shared" si="26"/>
        <v/>
      </c>
      <c r="AU506" s="223" t="str">
        <f t="shared" si="27"/>
        <v/>
      </c>
    </row>
    <row r="507" spans="1:47" ht="14.25">
      <c r="B507" s="29">
        <v>2026</v>
      </c>
      <c r="C507" s="29">
        <v>4</v>
      </c>
      <c r="D507" s="29">
        <v>30</v>
      </c>
      <c r="E507" s="227" t="s">
        <v>468</v>
      </c>
      <c r="F507" s="29"/>
      <c r="G507" s="31"/>
      <c r="H507" s="32" t="s">
        <v>441</v>
      </c>
      <c r="I507" s="327" t="s">
        <v>565</v>
      </c>
      <c r="J507" s="635" t="s">
        <v>1515</v>
      </c>
      <c r="K507" s="212"/>
      <c r="L507" s="639"/>
      <c r="M507" s="170"/>
      <c r="N507" s="651"/>
      <c r="O507" s="212"/>
      <c r="P507" s="705">
        <v>25</v>
      </c>
      <c r="Q507" s="327" t="s">
        <v>566</v>
      </c>
      <c r="R507" s="636">
        <v>1110</v>
      </c>
      <c r="S507" s="636"/>
      <c r="T507" s="667">
        <v>1000</v>
      </c>
      <c r="U507" s="706">
        <v>1000</v>
      </c>
      <c r="V507" s="636">
        <v>1110</v>
      </c>
      <c r="W507" s="636"/>
      <c r="X507" s="212">
        <v>1</v>
      </c>
      <c r="Y507" s="636">
        <v>1000</v>
      </c>
      <c r="Z507" s="212">
        <v>1</v>
      </c>
      <c r="AA507" s="707">
        <v>1000</v>
      </c>
      <c r="AB507" s="637">
        <v>13100</v>
      </c>
      <c r="AC507" s="638" t="s">
        <v>1518</v>
      </c>
      <c r="AD507" s="639">
        <v>60430416121</v>
      </c>
      <c r="AE507" s="640">
        <v>0.69791666666666663</v>
      </c>
      <c r="AF507" s="640">
        <v>0.70833333333333337</v>
      </c>
      <c r="AG507" s="640"/>
      <c r="AH507" s="640"/>
      <c r="AI507" s="212"/>
      <c r="AJ507" s="635"/>
      <c r="AK507" s="635" t="s">
        <v>683</v>
      </c>
      <c r="AL507" s="719" t="s">
        <v>7</v>
      </c>
      <c r="AM507" s="635" t="s">
        <v>460</v>
      </c>
      <c r="AN507" s="635">
        <v>1</v>
      </c>
      <c r="AO507" s="212"/>
      <c r="AP507" s="212"/>
      <c r="AQ507" s="212"/>
      <c r="AR507" s="212"/>
      <c r="AS507" s="212"/>
      <c r="AT507" s="223">
        <f t="shared" si="26"/>
        <v>1.0416666666666741E-2</v>
      </c>
      <c r="AU507" s="223" t="str">
        <f t="shared" si="27"/>
        <v/>
      </c>
    </row>
    <row r="508" spans="1:47" ht="14.25">
      <c r="B508" s="29">
        <v>2026</v>
      </c>
      <c r="C508" s="29">
        <v>4</v>
      </c>
      <c r="D508" s="29">
        <v>30</v>
      </c>
      <c r="E508" s="227" t="s">
        <v>468</v>
      </c>
      <c r="F508" s="29"/>
      <c r="G508" s="31"/>
      <c r="H508" s="43" t="s">
        <v>441</v>
      </c>
      <c r="I508" s="327"/>
      <c r="J508" s="635"/>
      <c r="K508" s="212"/>
      <c r="L508" s="639"/>
      <c r="M508" s="170"/>
      <c r="N508" s="651"/>
      <c r="O508" s="212"/>
      <c r="P508" s="212"/>
      <c r="Q508" s="327"/>
      <c r="R508" s="636"/>
      <c r="S508" s="636"/>
      <c r="T508" s="667"/>
      <c r="U508" s="636"/>
      <c r="V508" s="636"/>
      <c r="W508" s="636"/>
      <c r="X508" s="212"/>
      <c r="Y508" s="636"/>
      <c r="Z508" s="212"/>
      <c r="AA508" s="637"/>
      <c r="AB508" s="637"/>
      <c r="AC508" s="638"/>
      <c r="AD508" s="639"/>
      <c r="AE508" s="640"/>
      <c r="AF508" s="640"/>
      <c r="AG508" s="640">
        <v>0.70833333333333337</v>
      </c>
      <c r="AH508" s="640">
        <v>0.77083333333333337</v>
      </c>
      <c r="AI508" s="212" t="s">
        <v>533</v>
      </c>
      <c r="AJ508" s="635"/>
      <c r="AK508" s="635"/>
      <c r="AL508" s="641"/>
      <c r="AM508" s="635"/>
      <c r="AN508" s="635"/>
      <c r="AO508" s="212"/>
      <c r="AP508" s="212"/>
      <c r="AQ508" s="212"/>
      <c r="AR508" s="212"/>
      <c r="AS508" s="212"/>
      <c r="AT508" s="223" t="str">
        <f t="shared" si="26"/>
        <v/>
      </c>
      <c r="AU508" s="223">
        <f t="shared" si="27"/>
        <v>6.25E-2</v>
      </c>
    </row>
    <row r="509" spans="1:47" ht="14.25">
      <c r="A509" s="167">
        <v>1</v>
      </c>
      <c r="B509" s="29">
        <v>2026</v>
      </c>
      <c r="C509" s="29">
        <v>4</v>
      </c>
      <c r="D509" s="29">
        <v>30</v>
      </c>
      <c r="E509" s="227" t="s">
        <v>468</v>
      </c>
      <c r="F509" s="29">
        <v>13</v>
      </c>
      <c r="G509" s="31" t="s">
        <v>459</v>
      </c>
      <c r="H509" s="32" t="s">
        <v>441</v>
      </c>
      <c r="I509" s="327" t="s">
        <v>1514</v>
      </c>
      <c r="J509" s="635" t="s">
        <v>1515</v>
      </c>
      <c r="K509" s="212">
        <v>3897139</v>
      </c>
      <c r="L509" s="639">
        <v>13</v>
      </c>
      <c r="M509" s="170">
        <v>60</v>
      </c>
      <c r="N509" s="651" t="s">
        <v>1516</v>
      </c>
      <c r="O509" s="212" t="s">
        <v>1517</v>
      </c>
      <c r="P509" s="212">
        <v>25</v>
      </c>
      <c r="Q509" s="327" t="s">
        <v>451</v>
      </c>
      <c r="R509" s="636">
        <v>1110</v>
      </c>
      <c r="S509" s="636">
        <v>1110</v>
      </c>
      <c r="T509" s="667">
        <v>12100</v>
      </c>
      <c r="U509" s="636">
        <v>12100</v>
      </c>
      <c r="V509" s="636">
        <v>1110</v>
      </c>
      <c r="W509" s="636">
        <v>1110</v>
      </c>
      <c r="X509" s="212">
        <v>1</v>
      </c>
      <c r="Y509" s="636">
        <v>12100</v>
      </c>
      <c r="Z509" s="212">
        <v>1</v>
      </c>
      <c r="AA509" s="637">
        <v>12100</v>
      </c>
      <c r="AB509" s="637">
        <v>12100</v>
      </c>
      <c r="AC509" s="638" t="s">
        <v>1865</v>
      </c>
      <c r="AD509" s="639">
        <v>60430416131</v>
      </c>
      <c r="AE509" s="640"/>
      <c r="AF509" s="640"/>
      <c r="AG509" s="640"/>
      <c r="AH509" s="640"/>
      <c r="AI509" s="212" t="s">
        <v>533</v>
      </c>
      <c r="AJ509" s="635"/>
      <c r="AK509" s="635" t="s">
        <v>683</v>
      </c>
      <c r="AL509" s="719" t="s">
        <v>7</v>
      </c>
      <c r="AM509" s="635" t="s">
        <v>460</v>
      </c>
      <c r="AN509" s="635"/>
      <c r="AO509" s="212"/>
      <c r="AP509" s="212"/>
      <c r="AQ509" s="212"/>
      <c r="AR509" s="212"/>
      <c r="AS509" s="212"/>
      <c r="AT509" s="223" t="str">
        <f t="shared" si="26"/>
        <v/>
      </c>
      <c r="AU509" s="223" t="str">
        <f t="shared" si="27"/>
        <v/>
      </c>
    </row>
    <row r="510" spans="1:47" ht="14.25">
      <c r="B510" s="29">
        <v>2026</v>
      </c>
      <c r="C510" s="29">
        <v>4</v>
      </c>
      <c r="D510" s="29">
        <v>30</v>
      </c>
      <c r="E510" s="227" t="s">
        <v>468</v>
      </c>
      <c r="F510" s="29"/>
      <c r="G510" s="31"/>
      <c r="H510" s="32" t="s">
        <v>441</v>
      </c>
      <c r="I510" s="327" t="s">
        <v>565</v>
      </c>
      <c r="J510" s="635" t="s">
        <v>1515</v>
      </c>
      <c r="K510" s="212"/>
      <c r="L510" s="639"/>
      <c r="M510" s="170"/>
      <c r="N510" s="651"/>
      <c r="O510" s="212"/>
      <c r="P510" s="705">
        <v>25</v>
      </c>
      <c r="Q510" s="327" t="s">
        <v>566</v>
      </c>
      <c r="R510" s="636">
        <v>1110</v>
      </c>
      <c r="S510" s="636"/>
      <c r="T510" s="667">
        <v>1000</v>
      </c>
      <c r="U510" s="706">
        <v>1000</v>
      </c>
      <c r="V510" s="636">
        <v>1110</v>
      </c>
      <c r="W510" s="636"/>
      <c r="X510" s="212">
        <v>1</v>
      </c>
      <c r="Y510" s="636">
        <v>1000</v>
      </c>
      <c r="Z510" s="212">
        <v>1</v>
      </c>
      <c r="AA510" s="707">
        <v>1000</v>
      </c>
      <c r="AB510" s="637">
        <v>13100</v>
      </c>
      <c r="AC510" s="638" t="s">
        <v>1518</v>
      </c>
      <c r="AD510" s="639">
        <v>60430416131</v>
      </c>
      <c r="AE510" s="640">
        <v>0.77083333333333337</v>
      </c>
      <c r="AF510" s="640">
        <v>0.78125</v>
      </c>
      <c r="AG510" s="640"/>
      <c r="AH510" s="640"/>
      <c r="AI510" s="212"/>
      <c r="AJ510" s="635"/>
      <c r="AK510" s="635" t="s">
        <v>683</v>
      </c>
      <c r="AL510" s="719" t="s">
        <v>7</v>
      </c>
      <c r="AM510" s="635" t="s">
        <v>460</v>
      </c>
      <c r="AN510" s="635">
        <v>1</v>
      </c>
      <c r="AO510" s="212"/>
      <c r="AP510" s="212"/>
      <c r="AQ510" s="212"/>
      <c r="AR510" s="212"/>
      <c r="AS510" s="212"/>
      <c r="AT510" s="223">
        <f t="shared" si="26"/>
        <v>1.041666666666663E-2</v>
      </c>
      <c r="AU510" s="223" t="str">
        <f t="shared" si="27"/>
        <v/>
      </c>
    </row>
    <row r="511" spans="1:47" ht="14.25">
      <c r="B511" s="29">
        <v>2026</v>
      </c>
      <c r="C511" s="29">
        <v>4</v>
      </c>
      <c r="D511" s="29">
        <v>30</v>
      </c>
      <c r="E511" s="227" t="s">
        <v>468</v>
      </c>
      <c r="F511" s="29"/>
      <c r="G511" s="31"/>
      <c r="H511" s="32" t="s">
        <v>441</v>
      </c>
      <c r="I511" s="327"/>
      <c r="J511" s="635"/>
      <c r="K511" s="212"/>
      <c r="L511" s="639"/>
      <c r="M511" s="170"/>
      <c r="N511" s="651"/>
      <c r="O511" s="212"/>
      <c r="P511" s="212"/>
      <c r="Q511" s="327"/>
      <c r="R511" s="636"/>
      <c r="S511" s="636"/>
      <c r="T511" s="667"/>
      <c r="U511" s="636"/>
      <c r="V511" s="636"/>
      <c r="W511" s="636"/>
      <c r="X511" s="212"/>
      <c r="Y511" s="636"/>
      <c r="Z511" s="212"/>
      <c r="AA511" s="637"/>
      <c r="AB511" s="637"/>
      <c r="AC511" s="638"/>
      <c r="AD511" s="639"/>
      <c r="AE511" s="640"/>
      <c r="AF511" s="640"/>
      <c r="AG511" s="640">
        <v>0.78125</v>
      </c>
      <c r="AH511" s="640">
        <v>0.80208333333333337</v>
      </c>
      <c r="AI511" s="212" t="s">
        <v>533</v>
      </c>
      <c r="AJ511" s="635"/>
      <c r="AK511" s="635"/>
      <c r="AL511" s="641"/>
      <c r="AM511" s="635"/>
      <c r="AN511" s="635"/>
      <c r="AO511" s="212"/>
      <c r="AP511" s="212"/>
      <c r="AQ511" s="212"/>
      <c r="AR511" s="212"/>
      <c r="AS511" s="212"/>
      <c r="AT511" s="223" t="str">
        <f t="shared" si="26"/>
        <v/>
      </c>
      <c r="AU511" s="223">
        <f t="shared" si="27"/>
        <v>2.083333333333337E-2</v>
      </c>
    </row>
    <row r="512" spans="1:47" ht="14.25">
      <c r="A512" s="167">
        <v>1</v>
      </c>
      <c r="B512" s="29">
        <v>2026</v>
      </c>
      <c r="C512" s="29">
        <v>4</v>
      </c>
      <c r="D512" s="29">
        <v>30</v>
      </c>
      <c r="E512" s="227" t="s">
        <v>468</v>
      </c>
      <c r="F512" s="29">
        <v>14</v>
      </c>
      <c r="G512" s="31" t="s">
        <v>459</v>
      </c>
      <c r="H512" s="43" t="s">
        <v>441</v>
      </c>
      <c r="I512" s="327" t="s">
        <v>1514</v>
      </c>
      <c r="J512" s="635" t="s">
        <v>1515</v>
      </c>
      <c r="K512" s="212">
        <v>3897139</v>
      </c>
      <c r="L512" s="639">
        <v>14</v>
      </c>
      <c r="M512" s="170">
        <v>60</v>
      </c>
      <c r="N512" s="651" t="s">
        <v>1516</v>
      </c>
      <c r="O512" s="212" t="s">
        <v>1517</v>
      </c>
      <c r="P512" s="212">
        <v>25</v>
      </c>
      <c r="Q512" s="327" t="s">
        <v>451</v>
      </c>
      <c r="R512" s="636">
        <v>1110</v>
      </c>
      <c r="S512" s="636">
        <v>1111</v>
      </c>
      <c r="T512" s="667">
        <v>12100</v>
      </c>
      <c r="U512" s="636">
        <v>12100</v>
      </c>
      <c r="V512" s="636">
        <v>1110</v>
      </c>
      <c r="W512" s="636">
        <v>1111</v>
      </c>
      <c r="X512" s="212">
        <v>1</v>
      </c>
      <c r="Y512" s="636">
        <v>12100</v>
      </c>
      <c r="Z512" s="212">
        <v>1</v>
      </c>
      <c r="AA512" s="637">
        <v>12100</v>
      </c>
      <c r="AB512" s="637">
        <v>12100</v>
      </c>
      <c r="AC512" s="638" t="s">
        <v>1866</v>
      </c>
      <c r="AD512" s="639">
        <v>60430416141</v>
      </c>
      <c r="AE512" s="640"/>
      <c r="AF512" s="640"/>
      <c r="AG512" s="640"/>
      <c r="AH512" s="640"/>
      <c r="AI512" s="212" t="s">
        <v>533</v>
      </c>
      <c r="AJ512" s="635"/>
      <c r="AK512" s="635" t="s">
        <v>683</v>
      </c>
      <c r="AL512" s="719" t="s">
        <v>7</v>
      </c>
      <c r="AM512" s="635" t="s">
        <v>460</v>
      </c>
      <c r="AN512" s="635"/>
      <c r="AO512" s="212"/>
      <c r="AP512" s="212"/>
      <c r="AQ512" s="212"/>
      <c r="AR512" s="212"/>
      <c r="AS512" s="212"/>
      <c r="AT512" s="223" t="str">
        <f t="shared" si="26"/>
        <v/>
      </c>
      <c r="AU512" s="223" t="str">
        <f t="shared" si="27"/>
        <v/>
      </c>
    </row>
    <row r="513" spans="1:47" ht="14.25">
      <c r="B513" s="29">
        <v>2026</v>
      </c>
      <c r="C513" s="29">
        <v>4</v>
      </c>
      <c r="D513" s="29">
        <v>30</v>
      </c>
      <c r="E513" s="227" t="s">
        <v>468</v>
      </c>
      <c r="F513" s="29"/>
      <c r="G513" s="31"/>
      <c r="H513" s="32" t="s">
        <v>441</v>
      </c>
      <c r="I513" s="327" t="s">
        <v>565</v>
      </c>
      <c r="J513" s="635" t="s">
        <v>1515</v>
      </c>
      <c r="K513" s="212"/>
      <c r="L513" s="639"/>
      <c r="M513" s="170"/>
      <c r="N513" s="651"/>
      <c r="O513" s="212"/>
      <c r="P513" s="705">
        <v>25</v>
      </c>
      <c r="Q513" s="327" t="s">
        <v>566</v>
      </c>
      <c r="R513" s="636">
        <v>1110</v>
      </c>
      <c r="S513" s="636"/>
      <c r="T513" s="667">
        <v>1000</v>
      </c>
      <c r="U513" s="706">
        <v>1000</v>
      </c>
      <c r="V513" s="636">
        <v>1110</v>
      </c>
      <c r="W513" s="636"/>
      <c r="X513" s="212">
        <v>1</v>
      </c>
      <c r="Y513" s="636">
        <v>1000</v>
      </c>
      <c r="Z513" s="212">
        <v>1</v>
      </c>
      <c r="AA513" s="707">
        <v>1000</v>
      </c>
      <c r="AB513" s="637">
        <v>13100</v>
      </c>
      <c r="AC513" s="638" t="s">
        <v>1518</v>
      </c>
      <c r="AD513" s="639">
        <v>60430416141</v>
      </c>
      <c r="AE513" s="640">
        <v>0.80208333333333337</v>
      </c>
      <c r="AF513" s="640">
        <v>0.8125</v>
      </c>
      <c r="AG513" s="640"/>
      <c r="AH513" s="640"/>
      <c r="AI513" s="212"/>
      <c r="AJ513" s="635"/>
      <c r="AK513" s="635" t="s">
        <v>683</v>
      </c>
      <c r="AL513" s="719" t="s">
        <v>7</v>
      </c>
      <c r="AM513" s="635" t="s">
        <v>460</v>
      </c>
      <c r="AN513" s="635">
        <v>1</v>
      </c>
      <c r="AO513" s="212"/>
      <c r="AP513" s="212"/>
      <c r="AQ513" s="212"/>
      <c r="AR513" s="212"/>
      <c r="AS513" s="212"/>
      <c r="AT513" s="223">
        <f t="shared" si="26"/>
        <v>1.041666666666663E-2</v>
      </c>
      <c r="AU513" s="223" t="str">
        <f t="shared" si="27"/>
        <v/>
      </c>
    </row>
    <row r="514" spans="1:47" ht="14.25">
      <c r="B514" s="29">
        <v>2026</v>
      </c>
      <c r="C514" s="29">
        <v>4</v>
      </c>
      <c r="D514" s="29">
        <v>30</v>
      </c>
      <c r="E514" s="227" t="s">
        <v>468</v>
      </c>
      <c r="F514" s="29"/>
      <c r="G514" s="31"/>
      <c r="H514" s="32" t="s">
        <v>441</v>
      </c>
      <c r="I514" s="327"/>
      <c r="J514" s="635"/>
      <c r="K514" s="212"/>
      <c r="L514" s="639"/>
      <c r="M514" s="170"/>
      <c r="N514" s="651"/>
      <c r="O514" s="212"/>
      <c r="P514" s="212"/>
      <c r="Q514" s="327"/>
      <c r="R514" s="636"/>
      <c r="S514" s="636"/>
      <c r="T514" s="667"/>
      <c r="U514" s="636"/>
      <c r="V514" s="636"/>
      <c r="W514" s="636"/>
      <c r="X514" s="212"/>
      <c r="Y514" s="636"/>
      <c r="Z514" s="212"/>
      <c r="AA514" s="637"/>
      <c r="AB514" s="637"/>
      <c r="AC514" s="638"/>
      <c r="AD514" s="639"/>
      <c r="AE514" s="640"/>
      <c r="AF514" s="640"/>
      <c r="AG514" s="640">
        <v>0.8125</v>
      </c>
      <c r="AH514" s="640">
        <v>0.83333333333333337</v>
      </c>
      <c r="AI514" s="212" t="s">
        <v>533</v>
      </c>
      <c r="AJ514" s="635"/>
      <c r="AK514" s="635"/>
      <c r="AL514" s="641"/>
      <c r="AM514" s="635"/>
      <c r="AN514" s="635"/>
      <c r="AO514" s="212"/>
      <c r="AP514" s="212"/>
      <c r="AQ514" s="212"/>
      <c r="AR514" s="212"/>
      <c r="AS514" s="212"/>
      <c r="AT514" s="223" t="str">
        <f t="shared" si="26"/>
        <v/>
      </c>
      <c r="AU514" s="223">
        <f t="shared" si="27"/>
        <v>2.083333333333337E-2</v>
      </c>
    </row>
    <row r="515" spans="1:47" ht="14.25">
      <c r="A515" s="167">
        <v>1</v>
      </c>
      <c r="B515" s="29">
        <v>2026</v>
      </c>
      <c r="C515" s="29">
        <v>4</v>
      </c>
      <c r="D515" s="29">
        <v>30</v>
      </c>
      <c r="E515" s="227" t="s">
        <v>468</v>
      </c>
      <c r="F515" s="29">
        <v>15</v>
      </c>
      <c r="G515" s="31" t="s">
        <v>459</v>
      </c>
      <c r="H515" s="32" t="s">
        <v>441</v>
      </c>
      <c r="I515" s="327" t="s">
        <v>1514</v>
      </c>
      <c r="J515" s="635" t="s">
        <v>1515</v>
      </c>
      <c r="K515" s="212">
        <v>3897139</v>
      </c>
      <c r="L515" s="639">
        <v>15</v>
      </c>
      <c r="M515" s="170">
        <v>60</v>
      </c>
      <c r="N515" s="651" t="s">
        <v>1516</v>
      </c>
      <c r="O515" s="212" t="s">
        <v>1517</v>
      </c>
      <c r="P515" s="212">
        <v>25</v>
      </c>
      <c r="Q515" s="327" t="s">
        <v>451</v>
      </c>
      <c r="R515" s="636">
        <v>1110</v>
      </c>
      <c r="S515" s="636">
        <v>1111</v>
      </c>
      <c r="T515" s="667">
        <v>12100</v>
      </c>
      <c r="U515" s="636">
        <v>12100</v>
      </c>
      <c r="V515" s="636">
        <v>1110</v>
      </c>
      <c r="W515" s="636">
        <v>1111</v>
      </c>
      <c r="X515" s="212">
        <v>1</v>
      </c>
      <c r="Y515" s="636">
        <v>12100</v>
      </c>
      <c r="Z515" s="212">
        <v>1</v>
      </c>
      <c r="AA515" s="637">
        <v>12100</v>
      </c>
      <c r="AB515" s="637">
        <v>12100</v>
      </c>
      <c r="AC515" s="638" t="s">
        <v>1867</v>
      </c>
      <c r="AD515" s="639">
        <v>60430416151</v>
      </c>
      <c r="AE515" s="640"/>
      <c r="AF515" s="640"/>
      <c r="AG515" s="640"/>
      <c r="AH515" s="640"/>
      <c r="AI515" s="212" t="s">
        <v>533</v>
      </c>
      <c r="AJ515" s="635"/>
      <c r="AK515" s="635" t="s">
        <v>683</v>
      </c>
      <c r="AL515" s="719" t="s">
        <v>7</v>
      </c>
      <c r="AM515" s="635" t="s">
        <v>460</v>
      </c>
      <c r="AN515" s="635"/>
      <c r="AO515" s="212"/>
      <c r="AP515" s="212"/>
      <c r="AQ515" s="212"/>
      <c r="AR515" s="212"/>
      <c r="AS515" s="212"/>
      <c r="AT515" s="223" t="str">
        <f t="shared" si="26"/>
        <v/>
      </c>
      <c r="AU515" s="223" t="str">
        <f t="shared" si="27"/>
        <v/>
      </c>
    </row>
    <row r="516" spans="1:47" ht="14.25">
      <c r="B516" s="29">
        <v>2026</v>
      </c>
      <c r="C516" s="29">
        <v>4</v>
      </c>
      <c r="D516" s="29">
        <v>30</v>
      </c>
      <c r="E516" s="227" t="s">
        <v>468</v>
      </c>
      <c r="F516" s="29"/>
      <c r="G516" s="31"/>
      <c r="H516" s="43" t="s">
        <v>441</v>
      </c>
      <c r="I516" s="327" t="s">
        <v>565</v>
      </c>
      <c r="J516" s="635" t="s">
        <v>1515</v>
      </c>
      <c r="K516" s="212"/>
      <c r="L516" s="639"/>
      <c r="M516" s="170"/>
      <c r="N516" s="651"/>
      <c r="O516" s="212"/>
      <c r="P516" s="705">
        <v>25</v>
      </c>
      <c r="Q516" s="327" t="s">
        <v>566</v>
      </c>
      <c r="R516" s="636">
        <v>1110</v>
      </c>
      <c r="S516" s="636"/>
      <c r="T516" s="667">
        <v>1000</v>
      </c>
      <c r="U516" s="706">
        <v>1000</v>
      </c>
      <c r="V516" s="636">
        <v>1110</v>
      </c>
      <c r="W516" s="636"/>
      <c r="X516" s="212">
        <v>1</v>
      </c>
      <c r="Y516" s="636">
        <v>1000</v>
      </c>
      <c r="Z516" s="212">
        <v>1</v>
      </c>
      <c r="AA516" s="707">
        <v>1000</v>
      </c>
      <c r="AB516" s="637">
        <v>13100</v>
      </c>
      <c r="AC516" s="638" t="s">
        <v>1518</v>
      </c>
      <c r="AD516" s="639">
        <v>60430416151</v>
      </c>
      <c r="AE516" s="640">
        <v>0.83333333333333337</v>
      </c>
      <c r="AF516" s="640">
        <v>0.84375</v>
      </c>
      <c r="AG516" s="640"/>
      <c r="AH516" s="640"/>
      <c r="AI516" s="212"/>
      <c r="AJ516" s="635"/>
      <c r="AK516" s="635" t="s">
        <v>683</v>
      </c>
      <c r="AL516" s="719" t="s">
        <v>7</v>
      </c>
      <c r="AM516" s="635" t="s">
        <v>460</v>
      </c>
      <c r="AN516" s="635">
        <v>1</v>
      </c>
      <c r="AO516" s="212"/>
      <c r="AP516" s="212"/>
      <c r="AQ516" s="212"/>
      <c r="AR516" s="212"/>
      <c r="AS516" s="212"/>
      <c r="AT516" s="223">
        <f t="shared" si="26"/>
        <v>1.041666666666663E-2</v>
      </c>
      <c r="AU516" s="223" t="str">
        <f t="shared" si="27"/>
        <v/>
      </c>
    </row>
    <row r="517" spans="1:47" ht="14.25">
      <c r="B517" s="29">
        <v>2026</v>
      </c>
      <c r="C517" s="29">
        <v>4</v>
      </c>
      <c r="D517" s="29">
        <v>30</v>
      </c>
      <c r="E517" s="227" t="s">
        <v>468</v>
      </c>
      <c r="F517" s="29"/>
      <c r="G517" s="31"/>
      <c r="H517" s="32" t="s">
        <v>441</v>
      </c>
      <c r="I517" s="327"/>
      <c r="J517" s="635"/>
      <c r="K517" s="212"/>
      <c r="L517" s="639"/>
      <c r="M517" s="170"/>
      <c r="N517" s="651"/>
      <c r="O517" s="212"/>
      <c r="P517" s="212"/>
      <c r="Q517" s="327"/>
      <c r="R517" s="636"/>
      <c r="S517" s="636"/>
      <c r="T517" s="667"/>
      <c r="U517" s="636"/>
      <c r="V517" s="636"/>
      <c r="W517" s="636"/>
      <c r="X517" s="212"/>
      <c r="Y517" s="636"/>
      <c r="Z517" s="212"/>
      <c r="AA517" s="637"/>
      <c r="AB517" s="637"/>
      <c r="AC517" s="638"/>
      <c r="AD517" s="639"/>
      <c r="AE517" s="640"/>
      <c r="AF517" s="640"/>
      <c r="AG517" s="640">
        <v>0.84375</v>
      </c>
      <c r="AH517" s="640">
        <v>0.86458333333333337</v>
      </c>
      <c r="AI517" s="212" t="s">
        <v>533</v>
      </c>
      <c r="AJ517" s="635"/>
      <c r="AK517" s="635"/>
      <c r="AL517" s="641"/>
      <c r="AM517" s="635"/>
      <c r="AN517" s="635"/>
      <c r="AO517" s="212"/>
      <c r="AP517" s="212"/>
      <c r="AQ517" s="212"/>
      <c r="AR517" s="212"/>
      <c r="AS517" s="212"/>
      <c r="AT517" s="223" t="str">
        <f t="shared" si="26"/>
        <v/>
      </c>
      <c r="AU517" s="223">
        <f t="shared" si="27"/>
        <v>2.083333333333337E-2</v>
      </c>
    </row>
    <row r="518" spans="1:47" ht="14.25">
      <c r="A518" s="167">
        <v>1</v>
      </c>
      <c r="B518" s="29">
        <v>2026</v>
      </c>
      <c r="C518" s="29">
        <v>4</v>
      </c>
      <c r="D518" s="29">
        <v>30</v>
      </c>
      <c r="E518" s="227" t="s">
        <v>468</v>
      </c>
      <c r="F518" s="29">
        <v>16</v>
      </c>
      <c r="G518" s="31" t="s">
        <v>459</v>
      </c>
      <c r="H518" s="32" t="s">
        <v>441</v>
      </c>
      <c r="I518" s="327" t="s">
        <v>1514</v>
      </c>
      <c r="J518" s="635" t="s">
        <v>1515</v>
      </c>
      <c r="K518" s="212">
        <v>3897139</v>
      </c>
      <c r="L518" s="639">
        <v>16</v>
      </c>
      <c r="M518" s="170">
        <v>60</v>
      </c>
      <c r="N518" s="651" t="s">
        <v>1516</v>
      </c>
      <c r="O518" s="212" t="s">
        <v>1517</v>
      </c>
      <c r="P518" s="212">
        <v>25</v>
      </c>
      <c r="Q518" s="327" t="s">
        <v>451</v>
      </c>
      <c r="R518" s="636">
        <v>1110</v>
      </c>
      <c r="S518" s="636">
        <v>1111</v>
      </c>
      <c r="T518" s="667">
        <v>12100</v>
      </c>
      <c r="U518" s="636">
        <v>12100</v>
      </c>
      <c r="V518" s="636">
        <v>1110</v>
      </c>
      <c r="W518" s="636">
        <v>1111</v>
      </c>
      <c r="X518" s="212">
        <v>1</v>
      </c>
      <c r="Y518" s="636">
        <v>12100</v>
      </c>
      <c r="Z518" s="212">
        <v>1</v>
      </c>
      <c r="AA518" s="637">
        <v>12100</v>
      </c>
      <c r="AB518" s="637">
        <v>12100</v>
      </c>
      <c r="AC518" s="638" t="s">
        <v>1868</v>
      </c>
      <c r="AD518" s="639">
        <v>60430416161</v>
      </c>
      <c r="AE518" s="640"/>
      <c r="AF518" s="640"/>
      <c r="AG518" s="640"/>
      <c r="AH518" s="640"/>
      <c r="AI518" s="212" t="s">
        <v>533</v>
      </c>
      <c r="AJ518" s="635"/>
      <c r="AK518" s="635" t="s">
        <v>683</v>
      </c>
      <c r="AL518" s="719" t="s">
        <v>7</v>
      </c>
      <c r="AM518" s="635" t="s">
        <v>460</v>
      </c>
      <c r="AN518" s="635"/>
      <c r="AO518" s="212"/>
      <c r="AP518" s="212"/>
      <c r="AQ518" s="212"/>
      <c r="AR518" s="212"/>
      <c r="AS518" s="212"/>
      <c r="AT518" s="223" t="str">
        <f t="shared" si="26"/>
        <v/>
      </c>
      <c r="AU518" s="223" t="str">
        <f t="shared" si="27"/>
        <v/>
      </c>
    </row>
    <row r="519" spans="1:47" ht="14.25">
      <c r="B519" s="29">
        <v>2026</v>
      </c>
      <c r="C519" s="29">
        <v>4</v>
      </c>
      <c r="D519" s="29">
        <v>30</v>
      </c>
      <c r="E519" s="227" t="s">
        <v>468</v>
      </c>
      <c r="F519" s="29"/>
      <c r="G519" s="31"/>
      <c r="H519" s="32" t="s">
        <v>441</v>
      </c>
      <c r="I519" s="327" t="s">
        <v>565</v>
      </c>
      <c r="J519" s="635" t="s">
        <v>1515</v>
      </c>
      <c r="K519" s="212"/>
      <c r="L519" s="639"/>
      <c r="M519" s="170"/>
      <c r="N519" s="651"/>
      <c r="O519" s="212"/>
      <c r="P519" s="705">
        <v>25</v>
      </c>
      <c r="Q519" s="327" t="s">
        <v>566</v>
      </c>
      <c r="R519" s="636">
        <v>1110</v>
      </c>
      <c r="S519" s="636"/>
      <c r="T519" s="667">
        <v>1000</v>
      </c>
      <c r="U519" s="706">
        <v>1000</v>
      </c>
      <c r="V519" s="636">
        <v>1110</v>
      </c>
      <c r="W519" s="636"/>
      <c r="X519" s="212">
        <v>1</v>
      </c>
      <c r="Y519" s="636">
        <v>1000</v>
      </c>
      <c r="Z519" s="212">
        <v>1</v>
      </c>
      <c r="AA519" s="707">
        <v>1000</v>
      </c>
      <c r="AB519" s="637">
        <v>13100</v>
      </c>
      <c r="AC519" s="638" t="s">
        <v>1518</v>
      </c>
      <c r="AD519" s="639">
        <v>60430416161</v>
      </c>
      <c r="AE519" s="640">
        <v>0.86458333333333337</v>
      </c>
      <c r="AF519" s="640">
        <v>0.875</v>
      </c>
      <c r="AG519" s="640"/>
      <c r="AH519" s="640"/>
      <c r="AI519" s="212"/>
      <c r="AJ519" s="635"/>
      <c r="AK519" s="635" t="s">
        <v>683</v>
      </c>
      <c r="AL519" s="719" t="s">
        <v>7</v>
      </c>
      <c r="AM519" s="635" t="s">
        <v>460</v>
      </c>
      <c r="AN519" s="635">
        <v>1</v>
      </c>
      <c r="AO519" s="212"/>
      <c r="AP519" s="212"/>
      <c r="AQ519" s="212"/>
      <c r="AR519" s="212"/>
      <c r="AS519" s="212"/>
      <c r="AT519" s="223">
        <f t="shared" si="26"/>
        <v>1.041666666666663E-2</v>
      </c>
      <c r="AU519" s="223" t="str">
        <f t="shared" si="27"/>
        <v/>
      </c>
    </row>
    <row r="520" spans="1:47" ht="14.25">
      <c r="B520" s="29">
        <v>2026</v>
      </c>
      <c r="C520" s="29">
        <v>4</v>
      </c>
      <c r="D520" s="29">
        <v>30</v>
      </c>
      <c r="E520" s="227" t="s">
        <v>468</v>
      </c>
      <c r="F520" s="29"/>
      <c r="G520" s="31"/>
      <c r="H520" s="43" t="s">
        <v>441</v>
      </c>
      <c r="I520" s="327"/>
      <c r="J520" s="635"/>
      <c r="K520" s="212"/>
      <c r="L520" s="639"/>
      <c r="M520" s="170"/>
      <c r="N520" s="651"/>
      <c r="O520" s="212"/>
      <c r="P520" s="212"/>
      <c r="Q520" s="327"/>
      <c r="R520" s="636"/>
      <c r="S520" s="636"/>
      <c r="T520" s="667"/>
      <c r="U520" s="636"/>
      <c r="V520" s="636"/>
      <c r="W520" s="636"/>
      <c r="X520" s="212"/>
      <c r="Y520" s="636"/>
      <c r="Z520" s="212"/>
      <c r="AA520" s="637"/>
      <c r="AB520" s="637"/>
      <c r="AC520" s="638"/>
      <c r="AD520" s="639"/>
      <c r="AE520" s="640"/>
      <c r="AF520" s="640"/>
      <c r="AG520" s="640">
        <v>0.875</v>
      </c>
      <c r="AH520" s="640">
        <v>0.89583333333333337</v>
      </c>
      <c r="AI520" s="212" t="s">
        <v>533</v>
      </c>
      <c r="AJ520" s="635"/>
      <c r="AK520" s="635"/>
      <c r="AL520" s="641"/>
      <c r="AM520" s="635"/>
      <c r="AN520" s="635"/>
      <c r="AO520" s="212"/>
      <c r="AP520" s="212"/>
      <c r="AQ520" s="212"/>
      <c r="AR520" s="212"/>
      <c r="AS520" s="212"/>
      <c r="AT520" s="223" t="str">
        <f t="shared" si="26"/>
        <v/>
      </c>
      <c r="AU520" s="223">
        <f t="shared" si="27"/>
        <v>2.083333333333337E-2</v>
      </c>
    </row>
    <row r="521" spans="1:47" ht="14.25">
      <c r="A521" s="167">
        <v>1</v>
      </c>
      <c r="B521" s="29">
        <v>2026</v>
      </c>
      <c r="C521" s="29">
        <v>4</v>
      </c>
      <c r="D521" s="29">
        <v>30</v>
      </c>
      <c r="E521" s="227" t="s">
        <v>468</v>
      </c>
      <c r="F521" s="29">
        <v>17</v>
      </c>
      <c r="G521" s="31" t="s">
        <v>459</v>
      </c>
      <c r="H521" s="32" t="s">
        <v>441</v>
      </c>
      <c r="I521" s="327" t="s">
        <v>1514</v>
      </c>
      <c r="J521" s="635" t="s">
        <v>1515</v>
      </c>
      <c r="K521" s="212">
        <v>3897139</v>
      </c>
      <c r="L521" s="639">
        <v>17</v>
      </c>
      <c r="M521" s="170">
        <v>60</v>
      </c>
      <c r="N521" s="651" t="s">
        <v>1516</v>
      </c>
      <c r="O521" s="212" t="s">
        <v>1517</v>
      </c>
      <c r="P521" s="212">
        <v>25</v>
      </c>
      <c r="Q521" s="327" t="s">
        <v>451</v>
      </c>
      <c r="R521" s="636">
        <v>1110</v>
      </c>
      <c r="S521" s="636">
        <v>1110</v>
      </c>
      <c r="T521" s="667">
        <v>12100</v>
      </c>
      <c r="U521" s="636">
        <v>12100</v>
      </c>
      <c r="V521" s="636">
        <v>1110</v>
      </c>
      <c r="W521" s="636">
        <v>1110</v>
      </c>
      <c r="X521" s="212">
        <v>1</v>
      </c>
      <c r="Y521" s="636">
        <v>12100</v>
      </c>
      <c r="Z521" s="212">
        <v>1</v>
      </c>
      <c r="AA521" s="637">
        <v>12100</v>
      </c>
      <c r="AB521" s="637">
        <v>12100</v>
      </c>
      <c r="AC521" s="638" t="s">
        <v>1869</v>
      </c>
      <c r="AD521" s="639">
        <v>60430416171</v>
      </c>
      <c r="AE521" s="640"/>
      <c r="AF521" s="640"/>
      <c r="AG521" s="640"/>
      <c r="AH521" s="640"/>
      <c r="AI521" s="212" t="s">
        <v>533</v>
      </c>
      <c r="AJ521" s="635"/>
      <c r="AK521" s="635" t="s">
        <v>683</v>
      </c>
      <c r="AL521" s="719" t="s">
        <v>7</v>
      </c>
      <c r="AM521" s="635" t="s">
        <v>460</v>
      </c>
      <c r="AN521" s="635"/>
      <c r="AO521" s="212"/>
      <c r="AP521" s="212"/>
      <c r="AQ521" s="212"/>
      <c r="AR521" s="212"/>
      <c r="AS521" s="212"/>
      <c r="AT521" s="223" t="str">
        <f t="shared" si="26"/>
        <v/>
      </c>
      <c r="AU521" s="223" t="str">
        <f t="shared" si="27"/>
        <v/>
      </c>
    </row>
    <row r="522" spans="1:47" ht="14.25">
      <c r="B522" s="29">
        <v>2026</v>
      </c>
      <c r="C522" s="29">
        <v>4</v>
      </c>
      <c r="D522" s="29">
        <v>30</v>
      </c>
      <c r="E522" s="227" t="s">
        <v>468</v>
      </c>
      <c r="F522" s="29"/>
      <c r="G522" s="31"/>
      <c r="H522" s="32" t="s">
        <v>441</v>
      </c>
      <c r="I522" s="327" t="s">
        <v>565</v>
      </c>
      <c r="J522" s="635" t="s">
        <v>1515</v>
      </c>
      <c r="K522" s="212"/>
      <c r="L522" s="639"/>
      <c r="M522" s="170"/>
      <c r="N522" s="651"/>
      <c r="O522" s="212"/>
      <c r="P522" s="705">
        <v>25</v>
      </c>
      <c r="Q522" s="327" t="s">
        <v>566</v>
      </c>
      <c r="R522" s="636">
        <v>1110</v>
      </c>
      <c r="S522" s="636"/>
      <c r="T522" s="667">
        <v>1000</v>
      </c>
      <c r="U522" s="706">
        <v>1000</v>
      </c>
      <c r="V522" s="636">
        <v>1110</v>
      </c>
      <c r="W522" s="636"/>
      <c r="X522" s="212">
        <v>1</v>
      </c>
      <c r="Y522" s="636">
        <v>1000</v>
      </c>
      <c r="Z522" s="212">
        <v>1</v>
      </c>
      <c r="AA522" s="707">
        <v>1000</v>
      </c>
      <c r="AB522" s="637">
        <v>13100</v>
      </c>
      <c r="AC522" s="638" t="s">
        <v>1518</v>
      </c>
      <c r="AD522" s="639">
        <v>60430416171</v>
      </c>
      <c r="AE522" s="640">
        <v>0.89583333333333337</v>
      </c>
      <c r="AF522" s="640">
        <v>0.90625</v>
      </c>
      <c r="AG522" s="640"/>
      <c r="AH522" s="640"/>
      <c r="AI522" s="212"/>
      <c r="AJ522" s="635"/>
      <c r="AK522" s="635" t="s">
        <v>683</v>
      </c>
      <c r="AL522" s="719" t="s">
        <v>7</v>
      </c>
      <c r="AM522" s="635" t="s">
        <v>460</v>
      </c>
      <c r="AN522" s="635">
        <v>1</v>
      </c>
      <c r="AO522" s="212"/>
      <c r="AP522" s="212"/>
      <c r="AQ522" s="212"/>
      <c r="AR522" s="212"/>
      <c r="AS522" s="212"/>
      <c r="AT522" s="223">
        <f t="shared" si="26"/>
        <v>1.041666666666663E-2</v>
      </c>
      <c r="AU522" s="223" t="str">
        <f t="shared" si="27"/>
        <v/>
      </c>
    </row>
    <row r="523" spans="1:47" ht="14.25">
      <c r="B523" s="29">
        <v>2026</v>
      </c>
      <c r="C523" s="29">
        <v>4</v>
      </c>
      <c r="D523" s="29">
        <v>30</v>
      </c>
      <c r="E523" s="227" t="s">
        <v>469</v>
      </c>
      <c r="F523" s="29"/>
      <c r="G523" s="31"/>
      <c r="H523" s="32" t="s">
        <v>441</v>
      </c>
      <c r="I523" s="327"/>
      <c r="J523" s="635"/>
      <c r="K523" s="212"/>
      <c r="L523" s="639"/>
      <c r="M523" s="170"/>
      <c r="N523" s="651"/>
      <c r="O523" s="212"/>
      <c r="P523" s="212"/>
      <c r="Q523" s="327"/>
      <c r="R523" s="636"/>
      <c r="S523" s="636"/>
      <c r="T523" s="667"/>
      <c r="U523" s="636"/>
      <c r="V523" s="636"/>
      <c r="W523" s="636"/>
      <c r="X523" s="212"/>
      <c r="Y523" s="636"/>
      <c r="Z523" s="212"/>
      <c r="AA523" s="637"/>
      <c r="AB523" s="637"/>
      <c r="AC523" s="638"/>
      <c r="AD523" s="639"/>
      <c r="AE523" s="640"/>
      <c r="AF523" s="640"/>
      <c r="AG523" s="640">
        <v>0.90625</v>
      </c>
      <c r="AH523" s="640">
        <v>0.92708333333333337</v>
      </c>
      <c r="AI523" s="212" t="s">
        <v>533</v>
      </c>
      <c r="AJ523" s="635"/>
      <c r="AK523" s="635"/>
      <c r="AL523" s="641"/>
      <c r="AM523" s="635"/>
      <c r="AN523" s="635"/>
      <c r="AO523" s="212"/>
      <c r="AP523" s="212"/>
      <c r="AQ523" s="212"/>
      <c r="AR523" s="212"/>
      <c r="AS523" s="212"/>
      <c r="AT523" s="223" t="str">
        <f t="shared" si="26"/>
        <v/>
      </c>
      <c r="AU523" s="223">
        <f t="shared" si="27"/>
        <v>2.083333333333337E-2</v>
      </c>
    </row>
    <row r="524" spans="1:47" ht="14.25">
      <c r="A524" s="167">
        <v>1</v>
      </c>
      <c r="B524" s="29">
        <v>2026</v>
      </c>
      <c r="C524" s="29">
        <v>4</v>
      </c>
      <c r="D524" s="29">
        <v>30</v>
      </c>
      <c r="E524" s="227" t="s">
        <v>469</v>
      </c>
      <c r="F524" s="29">
        <v>18</v>
      </c>
      <c r="G524" s="31" t="s">
        <v>459</v>
      </c>
      <c r="H524" s="43" t="s">
        <v>441</v>
      </c>
      <c r="I524" s="327" t="s">
        <v>1514</v>
      </c>
      <c r="J524" s="635" t="s">
        <v>1515</v>
      </c>
      <c r="K524" s="212">
        <v>3897139</v>
      </c>
      <c r="L524" s="639">
        <v>18</v>
      </c>
      <c r="M524" s="170">
        <v>60</v>
      </c>
      <c r="N524" s="651" t="s">
        <v>1516</v>
      </c>
      <c r="O524" s="212" t="s">
        <v>1517</v>
      </c>
      <c r="P524" s="212">
        <v>25</v>
      </c>
      <c r="Q524" s="327" t="s">
        <v>451</v>
      </c>
      <c r="R524" s="636">
        <v>1110</v>
      </c>
      <c r="S524" s="636">
        <v>1110</v>
      </c>
      <c r="T524" s="667">
        <v>12100</v>
      </c>
      <c r="U524" s="636">
        <v>12100</v>
      </c>
      <c r="V524" s="636">
        <v>1110</v>
      </c>
      <c r="W524" s="636">
        <v>1110</v>
      </c>
      <c r="X524" s="212">
        <v>1</v>
      </c>
      <c r="Y524" s="636">
        <v>12100</v>
      </c>
      <c r="Z524" s="212">
        <v>1</v>
      </c>
      <c r="AA524" s="637">
        <v>12100</v>
      </c>
      <c r="AB524" s="637">
        <v>12100</v>
      </c>
      <c r="AC524" s="638" t="s">
        <v>1870</v>
      </c>
      <c r="AD524" s="639">
        <v>60430416181</v>
      </c>
      <c r="AE524" s="640"/>
      <c r="AF524" s="640"/>
      <c r="AG524" s="640"/>
      <c r="AH524" s="640"/>
      <c r="AI524" s="212" t="s">
        <v>533</v>
      </c>
      <c r="AJ524" s="635"/>
      <c r="AK524" s="635" t="s">
        <v>683</v>
      </c>
      <c r="AL524" s="719" t="s">
        <v>7</v>
      </c>
      <c r="AM524" s="635" t="s">
        <v>460</v>
      </c>
      <c r="AN524" s="635"/>
      <c r="AO524" s="212"/>
      <c r="AP524" s="212"/>
      <c r="AQ524" s="212"/>
      <c r="AR524" s="212"/>
      <c r="AS524" s="212"/>
      <c r="AT524" s="223" t="str">
        <f t="shared" si="26"/>
        <v/>
      </c>
      <c r="AU524" s="223" t="str">
        <f t="shared" si="27"/>
        <v/>
      </c>
    </row>
    <row r="525" spans="1:47" ht="14.25">
      <c r="B525" s="29">
        <v>2026</v>
      </c>
      <c r="C525" s="29">
        <v>4</v>
      </c>
      <c r="D525" s="29">
        <v>30</v>
      </c>
      <c r="E525" s="227" t="s">
        <v>469</v>
      </c>
      <c r="F525" s="29"/>
      <c r="G525" s="31"/>
      <c r="H525" s="32" t="s">
        <v>441</v>
      </c>
      <c r="I525" s="327" t="s">
        <v>565</v>
      </c>
      <c r="J525" s="635" t="s">
        <v>1515</v>
      </c>
      <c r="K525" s="212"/>
      <c r="L525" s="639"/>
      <c r="M525" s="170"/>
      <c r="N525" s="651"/>
      <c r="O525" s="212"/>
      <c r="P525" s="705">
        <v>25</v>
      </c>
      <c r="Q525" s="327" t="s">
        <v>566</v>
      </c>
      <c r="R525" s="636">
        <v>1110</v>
      </c>
      <c r="S525" s="636"/>
      <c r="T525" s="667">
        <v>1000</v>
      </c>
      <c r="U525" s="706">
        <v>1000</v>
      </c>
      <c r="V525" s="636">
        <v>1110</v>
      </c>
      <c r="W525" s="636"/>
      <c r="X525" s="212">
        <v>1</v>
      </c>
      <c r="Y525" s="636">
        <v>1000</v>
      </c>
      <c r="Z525" s="212">
        <v>1</v>
      </c>
      <c r="AA525" s="707">
        <v>1000</v>
      </c>
      <c r="AB525" s="637">
        <v>13100</v>
      </c>
      <c r="AC525" s="638" t="s">
        <v>1518</v>
      </c>
      <c r="AD525" s="639">
        <v>60430416181</v>
      </c>
      <c r="AE525" s="640">
        <v>0.92708333333333337</v>
      </c>
      <c r="AF525" s="640">
        <v>0.9375</v>
      </c>
      <c r="AG525" s="640"/>
      <c r="AH525" s="640"/>
      <c r="AI525" s="212"/>
      <c r="AJ525" s="635"/>
      <c r="AK525" s="635" t="s">
        <v>683</v>
      </c>
      <c r="AL525" s="719" t="s">
        <v>7</v>
      </c>
      <c r="AM525" s="635" t="s">
        <v>460</v>
      </c>
      <c r="AN525" s="635">
        <v>1</v>
      </c>
      <c r="AO525" s="212"/>
      <c r="AP525" s="212"/>
      <c r="AQ525" s="212"/>
      <c r="AR525" s="212"/>
      <c r="AS525" s="212"/>
      <c r="AT525" s="223">
        <f t="shared" si="26"/>
        <v>1.041666666666663E-2</v>
      </c>
      <c r="AU525" s="223" t="str">
        <f t="shared" si="27"/>
        <v/>
      </c>
    </row>
    <row r="526" spans="1:47" ht="14.25">
      <c r="B526" s="29">
        <v>2026</v>
      </c>
      <c r="C526" s="29">
        <v>4</v>
      </c>
      <c r="D526" s="29">
        <v>30</v>
      </c>
      <c r="E526" s="227" t="s">
        <v>469</v>
      </c>
      <c r="F526" s="29"/>
      <c r="G526" s="31"/>
      <c r="H526" s="32" t="s">
        <v>441</v>
      </c>
      <c r="I526" s="327"/>
      <c r="J526" s="635"/>
      <c r="K526" s="212"/>
      <c r="L526" s="639"/>
      <c r="M526" s="170"/>
      <c r="N526" s="651"/>
      <c r="O526" s="212"/>
      <c r="P526" s="212"/>
      <c r="Q526" s="327"/>
      <c r="R526" s="636"/>
      <c r="S526" s="636"/>
      <c r="T526" s="667"/>
      <c r="U526" s="636"/>
      <c r="V526" s="636"/>
      <c r="W526" s="636"/>
      <c r="X526" s="212"/>
      <c r="Y526" s="636"/>
      <c r="Z526" s="212"/>
      <c r="AA526" s="637"/>
      <c r="AB526" s="637"/>
      <c r="AC526" s="638"/>
      <c r="AD526" s="639"/>
      <c r="AE526" s="640"/>
      <c r="AF526" s="640"/>
      <c r="AG526" s="640">
        <v>0.9375</v>
      </c>
      <c r="AH526" s="640">
        <v>0.95833333333333337</v>
      </c>
      <c r="AI526" s="212" t="s">
        <v>533</v>
      </c>
      <c r="AJ526" s="635"/>
      <c r="AK526" s="635"/>
      <c r="AL526" s="641"/>
      <c r="AM526" s="635"/>
      <c r="AN526" s="635"/>
      <c r="AO526" s="212"/>
      <c r="AP526" s="212"/>
      <c r="AQ526" s="212"/>
      <c r="AR526" s="212"/>
      <c r="AS526" s="212"/>
      <c r="AT526" s="223" t="str">
        <f t="shared" si="26"/>
        <v/>
      </c>
      <c r="AU526" s="223">
        <f t="shared" si="27"/>
        <v>2.083333333333337E-2</v>
      </c>
    </row>
    <row r="527" spans="1:47" ht="14.25">
      <c r="A527" s="167">
        <v>1</v>
      </c>
      <c r="B527" s="29">
        <v>2026</v>
      </c>
      <c r="C527" s="29">
        <v>4</v>
      </c>
      <c r="D527" s="29">
        <v>30</v>
      </c>
      <c r="E527" s="227" t="s">
        <v>469</v>
      </c>
      <c r="F527" s="29">
        <v>19</v>
      </c>
      <c r="G527" s="31" t="s">
        <v>459</v>
      </c>
      <c r="H527" s="32" t="s">
        <v>441</v>
      </c>
      <c r="I527" s="327" t="s">
        <v>1514</v>
      </c>
      <c r="J527" s="635" t="s">
        <v>1515</v>
      </c>
      <c r="K527" s="212">
        <v>3897139</v>
      </c>
      <c r="L527" s="639">
        <v>19</v>
      </c>
      <c r="M527" s="170">
        <v>60</v>
      </c>
      <c r="N527" s="651" t="s">
        <v>1516</v>
      </c>
      <c r="O527" s="212" t="s">
        <v>1517</v>
      </c>
      <c r="P527" s="212">
        <v>25</v>
      </c>
      <c r="Q527" s="327" t="s">
        <v>451</v>
      </c>
      <c r="R527" s="636">
        <v>1110</v>
      </c>
      <c r="S527" s="636">
        <v>1110</v>
      </c>
      <c r="T527" s="667">
        <v>12100</v>
      </c>
      <c r="U527" s="636">
        <v>12100</v>
      </c>
      <c r="V527" s="636">
        <v>1110</v>
      </c>
      <c r="W527" s="636">
        <v>1110</v>
      </c>
      <c r="X527" s="212">
        <v>1</v>
      </c>
      <c r="Y527" s="636">
        <v>12100</v>
      </c>
      <c r="Z527" s="212">
        <v>1</v>
      </c>
      <c r="AA527" s="637">
        <v>12100</v>
      </c>
      <c r="AB527" s="637">
        <v>12100</v>
      </c>
      <c r="AC527" s="638" t="s">
        <v>1871</v>
      </c>
      <c r="AD527" s="639">
        <v>60430416191</v>
      </c>
      <c r="AE527" s="640"/>
      <c r="AF527" s="640"/>
      <c r="AG527" s="640"/>
      <c r="AH527" s="640"/>
      <c r="AI527" s="212" t="s">
        <v>533</v>
      </c>
      <c r="AJ527" s="635"/>
      <c r="AK527" s="635" t="s">
        <v>683</v>
      </c>
      <c r="AL527" s="719" t="s">
        <v>7</v>
      </c>
      <c r="AM527" s="635" t="s">
        <v>460</v>
      </c>
      <c r="AN527" s="635"/>
      <c r="AO527" s="212"/>
      <c r="AP527" s="212"/>
      <c r="AQ527" s="212"/>
      <c r="AR527" s="212"/>
      <c r="AS527" s="212"/>
      <c r="AT527" s="223" t="str">
        <f t="shared" si="26"/>
        <v/>
      </c>
      <c r="AU527" s="223" t="str">
        <f t="shared" si="27"/>
        <v/>
      </c>
    </row>
    <row r="528" spans="1:47" ht="14.25">
      <c r="B528" s="29">
        <v>2026</v>
      </c>
      <c r="C528" s="29">
        <v>4</v>
      </c>
      <c r="D528" s="29">
        <v>30</v>
      </c>
      <c r="E528" s="227" t="s">
        <v>469</v>
      </c>
      <c r="F528" s="29"/>
      <c r="G528" s="31"/>
      <c r="H528" s="43" t="s">
        <v>441</v>
      </c>
      <c r="I528" s="327" t="s">
        <v>565</v>
      </c>
      <c r="J528" s="635" t="s">
        <v>1515</v>
      </c>
      <c r="K528" s="212"/>
      <c r="L528" s="639"/>
      <c r="M528" s="170"/>
      <c r="N528" s="651"/>
      <c r="O528" s="212"/>
      <c r="P528" s="705">
        <v>25</v>
      </c>
      <c r="Q528" s="327" t="s">
        <v>566</v>
      </c>
      <c r="R528" s="636">
        <v>1110</v>
      </c>
      <c r="S528" s="636"/>
      <c r="T528" s="667">
        <v>1000</v>
      </c>
      <c r="U528" s="706">
        <v>1000</v>
      </c>
      <c r="V528" s="636">
        <v>1110</v>
      </c>
      <c r="W528" s="636"/>
      <c r="X528" s="212">
        <v>1</v>
      </c>
      <c r="Y528" s="636">
        <v>1000</v>
      </c>
      <c r="Z528" s="212">
        <v>1</v>
      </c>
      <c r="AA528" s="707">
        <v>1000</v>
      </c>
      <c r="AB528" s="637">
        <v>13100</v>
      </c>
      <c r="AC528" s="638" t="s">
        <v>1518</v>
      </c>
      <c r="AD528" s="639">
        <v>60430416191</v>
      </c>
      <c r="AE528" s="640">
        <v>0.95833333333333337</v>
      </c>
      <c r="AF528" s="640">
        <v>0.96875</v>
      </c>
      <c r="AG528" s="640"/>
      <c r="AH528" s="640"/>
      <c r="AI528" s="212"/>
      <c r="AJ528" s="635"/>
      <c r="AK528" s="635" t="s">
        <v>683</v>
      </c>
      <c r="AL528" s="719" t="s">
        <v>7</v>
      </c>
      <c r="AM528" s="635" t="s">
        <v>460</v>
      </c>
      <c r="AN528" s="635">
        <v>1</v>
      </c>
      <c r="AO528" s="212"/>
      <c r="AP528" s="212"/>
      <c r="AQ528" s="212"/>
      <c r="AR528" s="212"/>
      <c r="AS528" s="212"/>
      <c r="AT528" s="223">
        <f t="shared" si="26"/>
        <v>1.041666666666663E-2</v>
      </c>
      <c r="AU528" s="223" t="str">
        <f t="shared" si="27"/>
        <v/>
      </c>
    </row>
    <row r="529" spans="1:47" ht="14.25">
      <c r="B529" s="29">
        <v>2026</v>
      </c>
      <c r="C529" s="29">
        <v>4</v>
      </c>
      <c r="D529" s="29">
        <v>30</v>
      </c>
      <c r="E529" s="227" t="s">
        <v>469</v>
      </c>
      <c r="F529" s="29"/>
      <c r="G529" s="31"/>
      <c r="H529" s="32" t="s">
        <v>441</v>
      </c>
      <c r="I529" s="327"/>
      <c r="J529" s="635"/>
      <c r="K529" s="212"/>
      <c r="L529" s="639"/>
      <c r="M529" s="170"/>
      <c r="N529" s="651"/>
      <c r="O529" s="212"/>
      <c r="P529" s="212"/>
      <c r="Q529" s="327"/>
      <c r="R529" s="636"/>
      <c r="S529" s="636"/>
      <c r="T529" s="667"/>
      <c r="U529" s="636"/>
      <c r="V529" s="636"/>
      <c r="W529" s="636"/>
      <c r="X529" s="212"/>
      <c r="Y529" s="636"/>
      <c r="Z529" s="212"/>
      <c r="AA529" s="637"/>
      <c r="AB529" s="637"/>
      <c r="AC529" s="638"/>
      <c r="AD529" s="639"/>
      <c r="AE529" s="640"/>
      <c r="AF529" s="640"/>
      <c r="AG529" s="640">
        <v>0.96875</v>
      </c>
      <c r="AH529" s="640">
        <v>0.98958333333333337</v>
      </c>
      <c r="AI529" s="212" t="s">
        <v>533</v>
      </c>
      <c r="AJ529" s="635"/>
      <c r="AK529" s="635"/>
      <c r="AL529" s="641"/>
      <c r="AM529" s="635"/>
      <c r="AN529" s="635"/>
      <c r="AO529" s="212"/>
      <c r="AP529" s="212"/>
      <c r="AQ529" s="212"/>
      <c r="AR529" s="212"/>
      <c r="AS529" s="212"/>
      <c r="AT529" s="223" t="str">
        <f t="shared" si="26"/>
        <v/>
      </c>
      <c r="AU529" s="223">
        <f t="shared" si="27"/>
        <v>2.083333333333337E-2</v>
      </c>
    </row>
    <row r="530" spans="1:47" ht="14.25">
      <c r="A530" s="167">
        <v>1</v>
      </c>
      <c r="B530" s="29">
        <v>2026</v>
      </c>
      <c r="C530" s="29">
        <v>4</v>
      </c>
      <c r="D530" s="29">
        <v>30</v>
      </c>
      <c r="E530" s="227" t="s">
        <v>469</v>
      </c>
      <c r="F530" s="29">
        <v>20</v>
      </c>
      <c r="G530" s="31" t="s">
        <v>459</v>
      </c>
      <c r="H530" s="32" t="s">
        <v>441</v>
      </c>
      <c r="I530" s="327" t="s">
        <v>1514</v>
      </c>
      <c r="J530" s="635" t="s">
        <v>1515</v>
      </c>
      <c r="K530" s="212">
        <v>3897139</v>
      </c>
      <c r="L530" s="639">
        <v>20</v>
      </c>
      <c r="M530" s="170">
        <v>60</v>
      </c>
      <c r="N530" s="651" t="s">
        <v>1516</v>
      </c>
      <c r="O530" s="212" t="s">
        <v>1517</v>
      </c>
      <c r="P530" s="212">
        <v>25</v>
      </c>
      <c r="Q530" s="327" t="s">
        <v>451</v>
      </c>
      <c r="R530" s="636">
        <v>1110</v>
      </c>
      <c r="S530" s="636">
        <v>1110</v>
      </c>
      <c r="T530" s="667">
        <v>12100</v>
      </c>
      <c r="U530" s="636">
        <v>12100</v>
      </c>
      <c r="V530" s="636">
        <v>1110</v>
      </c>
      <c r="W530" s="636">
        <v>1110</v>
      </c>
      <c r="X530" s="212">
        <v>1</v>
      </c>
      <c r="Y530" s="636">
        <v>12100</v>
      </c>
      <c r="Z530" s="212">
        <v>1</v>
      </c>
      <c r="AA530" s="637">
        <v>12100</v>
      </c>
      <c r="AB530" s="637">
        <v>12100</v>
      </c>
      <c r="AC530" s="638" t="s">
        <v>1872</v>
      </c>
      <c r="AD530" s="639">
        <v>60430416201</v>
      </c>
      <c r="AE530" s="640"/>
      <c r="AF530" s="640"/>
      <c r="AG530" s="640"/>
      <c r="AH530" s="640"/>
      <c r="AI530" s="212" t="s">
        <v>533</v>
      </c>
      <c r="AJ530" s="635"/>
      <c r="AK530" s="635" t="s">
        <v>683</v>
      </c>
      <c r="AL530" s="719" t="s">
        <v>7</v>
      </c>
      <c r="AM530" s="635" t="s">
        <v>460</v>
      </c>
      <c r="AN530" s="635"/>
      <c r="AO530" s="212"/>
      <c r="AP530" s="212"/>
      <c r="AQ530" s="212"/>
      <c r="AR530" s="212"/>
      <c r="AS530" s="212"/>
      <c r="AT530" s="223" t="str">
        <f t="shared" si="26"/>
        <v/>
      </c>
      <c r="AU530" s="223" t="str">
        <f t="shared" si="27"/>
        <v/>
      </c>
    </row>
    <row r="531" spans="1:47" ht="14.25">
      <c r="B531" s="29">
        <v>2026</v>
      </c>
      <c r="C531" s="29">
        <v>4</v>
      </c>
      <c r="D531" s="29">
        <v>30</v>
      </c>
      <c r="E531" s="227" t="s">
        <v>469</v>
      </c>
      <c r="F531" s="29"/>
      <c r="G531" s="31"/>
      <c r="H531" s="32" t="s">
        <v>441</v>
      </c>
      <c r="I531" s="327" t="s">
        <v>565</v>
      </c>
      <c r="J531" s="635" t="s">
        <v>1515</v>
      </c>
      <c r="K531" s="212"/>
      <c r="L531" s="639"/>
      <c r="M531" s="170"/>
      <c r="N531" s="651"/>
      <c r="O531" s="212"/>
      <c r="P531" s="705">
        <v>25</v>
      </c>
      <c r="Q531" s="327" t="s">
        <v>566</v>
      </c>
      <c r="R531" s="636">
        <v>1110</v>
      </c>
      <c r="S531" s="636"/>
      <c r="T531" s="667">
        <v>1000</v>
      </c>
      <c r="U531" s="706">
        <v>1000</v>
      </c>
      <c r="V531" s="636">
        <v>1110</v>
      </c>
      <c r="W531" s="636"/>
      <c r="X531" s="212">
        <v>1</v>
      </c>
      <c r="Y531" s="636">
        <v>1000</v>
      </c>
      <c r="Z531" s="212">
        <v>1</v>
      </c>
      <c r="AA531" s="707">
        <v>1000</v>
      </c>
      <c r="AB531" s="637">
        <v>13100</v>
      </c>
      <c r="AC531" s="638" t="s">
        <v>1518</v>
      </c>
      <c r="AD531" s="639">
        <v>60430416201</v>
      </c>
      <c r="AE531" s="640">
        <v>0.98958333333333337</v>
      </c>
      <c r="AF531" s="640">
        <v>0</v>
      </c>
      <c r="AG531" s="640"/>
      <c r="AH531" s="640"/>
      <c r="AI531" s="212"/>
      <c r="AJ531" s="635"/>
      <c r="AK531" s="635" t="s">
        <v>683</v>
      </c>
      <c r="AL531" s="719" t="s">
        <v>7</v>
      </c>
      <c r="AM531" s="635" t="s">
        <v>460</v>
      </c>
      <c r="AN531" s="635">
        <v>1</v>
      </c>
      <c r="AO531" s="212"/>
      <c r="AP531" s="212"/>
      <c r="AQ531" s="212"/>
      <c r="AR531" s="212"/>
      <c r="AS531" s="212"/>
      <c r="AT531" s="223">
        <f t="shared" si="26"/>
        <v>1.041666666666663E-2</v>
      </c>
      <c r="AU531" s="223" t="str">
        <f t="shared" si="27"/>
        <v/>
      </c>
    </row>
    <row r="532" spans="1:47" ht="14.25">
      <c r="B532" s="29">
        <v>2026</v>
      </c>
      <c r="C532" s="29">
        <v>4</v>
      </c>
      <c r="D532" s="29">
        <v>30</v>
      </c>
      <c r="E532" s="227" t="s">
        <v>469</v>
      </c>
      <c r="F532" s="29"/>
      <c r="G532" s="31"/>
      <c r="H532" s="43" t="s">
        <v>441</v>
      </c>
      <c r="I532" s="327"/>
      <c r="J532" s="635"/>
      <c r="K532" s="212"/>
      <c r="L532" s="639"/>
      <c r="M532" s="170"/>
      <c r="N532" s="651"/>
      <c r="O532" s="212"/>
      <c r="P532" s="212"/>
      <c r="Q532" s="327"/>
      <c r="R532" s="636"/>
      <c r="S532" s="636"/>
      <c r="T532" s="667"/>
      <c r="U532" s="636"/>
      <c r="V532" s="636"/>
      <c r="W532" s="636"/>
      <c r="X532" s="212"/>
      <c r="Y532" s="636"/>
      <c r="Z532" s="212"/>
      <c r="AA532" s="637"/>
      <c r="AB532" s="637"/>
      <c r="AC532" s="638"/>
      <c r="AD532" s="639"/>
      <c r="AE532" s="640"/>
      <c r="AF532" s="640"/>
      <c r="AG532" s="640">
        <v>0</v>
      </c>
      <c r="AH532" s="640">
        <v>2.0833333333333332E-2</v>
      </c>
      <c r="AI532" s="212" t="s">
        <v>533</v>
      </c>
      <c r="AJ532" s="635"/>
      <c r="AK532" s="635"/>
      <c r="AL532" s="641"/>
      <c r="AM532" s="635"/>
      <c r="AN532" s="635"/>
      <c r="AO532" s="212"/>
      <c r="AP532" s="212"/>
      <c r="AQ532" s="212"/>
      <c r="AR532" s="212"/>
      <c r="AS532" s="212"/>
      <c r="AT532" s="223" t="str">
        <f t="shared" si="26"/>
        <v/>
      </c>
      <c r="AU532" s="223">
        <f t="shared" si="27"/>
        <v>2.0833333333333332E-2</v>
      </c>
    </row>
    <row r="533" spans="1:47" ht="14.25">
      <c r="A533" s="167">
        <v>1</v>
      </c>
      <c r="B533" s="29">
        <v>2026</v>
      </c>
      <c r="C533" s="29">
        <v>4</v>
      </c>
      <c r="D533" s="29">
        <v>30</v>
      </c>
      <c r="E533" s="227" t="s">
        <v>469</v>
      </c>
      <c r="F533" s="29">
        <v>21</v>
      </c>
      <c r="G533" s="31" t="s">
        <v>459</v>
      </c>
      <c r="H533" s="32" t="s">
        <v>441</v>
      </c>
      <c r="I533" s="327" t="s">
        <v>1514</v>
      </c>
      <c r="J533" s="635" t="s">
        <v>1515</v>
      </c>
      <c r="K533" s="212">
        <v>3897139</v>
      </c>
      <c r="L533" s="639">
        <v>21</v>
      </c>
      <c r="M533" s="170">
        <v>60</v>
      </c>
      <c r="N533" s="651" t="s">
        <v>1516</v>
      </c>
      <c r="O533" s="212" t="s">
        <v>1517</v>
      </c>
      <c r="P533" s="212">
        <v>25</v>
      </c>
      <c r="Q533" s="327" t="s">
        <v>451</v>
      </c>
      <c r="R533" s="636">
        <v>1110</v>
      </c>
      <c r="S533" s="636">
        <v>1111</v>
      </c>
      <c r="T533" s="667">
        <v>12100</v>
      </c>
      <c r="U533" s="636">
        <v>12100</v>
      </c>
      <c r="V533" s="636">
        <v>1110</v>
      </c>
      <c r="W533" s="636">
        <v>1111</v>
      </c>
      <c r="X533" s="212">
        <v>1</v>
      </c>
      <c r="Y533" s="636">
        <v>12100</v>
      </c>
      <c r="Z533" s="212">
        <v>1</v>
      </c>
      <c r="AA533" s="637">
        <v>12100</v>
      </c>
      <c r="AB533" s="637">
        <v>12100</v>
      </c>
      <c r="AC533" s="638" t="s">
        <v>1873</v>
      </c>
      <c r="AD533" s="639">
        <v>60430416211</v>
      </c>
      <c r="AE533" s="640"/>
      <c r="AF533" s="640"/>
      <c r="AG533" s="640"/>
      <c r="AH533" s="640"/>
      <c r="AI533" s="212" t="s">
        <v>533</v>
      </c>
      <c r="AJ533" s="635"/>
      <c r="AK533" s="635" t="s">
        <v>683</v>
      </c>
      <c r="AL533" s="719" t="s">
        <v>7</v>
      </c>
      <c r="AM533" s="635" t="s">
        <v>460</v>
      </c>
      <c r="AN533" s="635"/>
      <c r="AO533" s="212"/>
      <c r="AP533" s="212"/>
      <c r="AQ533" s="212"/>
      <c r="AR533" s="212"/>
      <c r="AS533" s="212"/>
      <c r="AT533" s="223" t="str">
        <f t="shared" si="26"/>
        <v/>
      </c>
      <c r="AU533" s="223" t="str">
        <f t="shared" si="27"/>
        <v/>
      </c>
    </row>
    <row r="534" spans="1:47" ht="14.25">
      <c r="B534" s="29">
        <v>2026</v>
      </c>
      <c r="C534" s="29">
        <v>4</v>
      </c>
      <c r="D534" s="29">
        <v>30</v>
      </c>
      <c r="E534" s="227" t="s">
        <v>469</v>
      </c>
      <c r="F534" s="29"/>
      <c r="G534" s="31"/>
      <c r="H534" s="32" t="s">
        <v>441</v>
      </c>
      <c r="I534" s="327" t="s">
        <v>565</v>
      </c>
      <c r="J534" s="635" t="s">
        <v>1515</v>
      </c>
      <c r="K534" s="212"/>
      <c r="L534" s="639"/>
      <c r="M534" s="170"/>
      <c r="N534" s="651"/>
      <c r="O534" s="212"/>
      <c r="P534" s="705">
        <v>25</v>
      </c>
      <c r="Q534" s="327" t="s">
        <v>566</v>
      </c>
      <c r="R534" s="636">
        <v>1110</v>
      </c>
      <c r="S534" s="636"/>
      <c r="T534" s="667">
        <v>1000</v>
      </c>
      <c r="U534" s="706">
        <v>1000</v>
      </c>
      <c r="V534" s="636">
        <v>1110</v>
      </c>
      <c r="W534" s="636"/>
      <c r="X534" s="212">
        <v>1</v>
      </c>
      <c r="Y534" s="636">
        <v>1000</v>
      </c>
      <c r="Z534" s="212">
        <v>1</v>
      </c>
      <c r="AA534" s="707">
        <v>1000</v>
      </c>
      <c r="AB534" s="637">
        <v>13100</v>
      </c>
      <c r="AC534" s="638" t="s">
        <v>1518</v>
      </c>
      <c r="AD534" s="639">
        <v>60430416211</v>
      </c>
      <c r="AE534" s="640">
        <v>2.0833333333333332E-2</v>
      </c>
      <c r="AF534" s="640">
        <v>3.125E-2</v>
      </c>
      <c r="AG534" s="640"/>
      <c r="AH534" s="640"/>
      <c r="AI534" s="212"/>
      <c r="AJ534" s="635"/>
      <c r="AK534" s="635" t="s">
        <v>683</v>
      </c>
      <c r="AL534" s="719" t="s">
        <v>7</v>
      </c>
      <c r="AM534" s="635" t="s">
        <v>460</v>
      </c>
      <c r="AN534" s="635">
        <v>1</v>
      </c>
      <c r="AO534" s="212"/>
      <c r="AP534" s="212"/>
      <c r="AQ534" s="212"/>
      <c r="AR534" s="212"/>
      <c r="AS534" s="212"/>
      <c r="AT534" s="223">
        <f t="shared" si="26"/>
        <v>1.0416666666666668E-2</v>
      </c>
      <c r="AU534" s="223" t="str">
        <f t="shared" si="27"/>
        <v/>
      </c>
    </row>
    <row r="535" spans="1:47" ht="14.25">
      <c r="B535" s="29">
        <v>2026</v>
      </c>
      <c r="C535" s="29">
        <v>4</v>
      </c>
      <c r="D535" s="29">
        <v>30</v>
      </c>
      <c r="E535" s="227" t="s">
        <v>469</v>
      </c>
      <c r="F535" s="29"/>
      <c r="G535" s="31"/>
      <c r="H535" s="32" t="s">
        <v>441</v>
      </c>
      <c r="I535" s="327"/>
      <c r="J535" s="635"/>
      <c r="K535" s="212"/>
      <c r="L535" s="639"/>
      <c r="M535" s="170"/>
      <c r="N535" s="651"/>
      <c r="O535" s="212"/>
      <c r="P535" s="212"/>
      <c r="Q535" s="327"/>
      <c r="R535" s="636"/>
      <c r="S535" s="636"/>
      <c r="T535" s="667"/>
      <c r="U535" s="636"/>
      <c r="V535" s="636"/>
      <c r="W535" s="636"/>
      <c r="X535" s="212"/>
      <c r="Y535" s="636"/>
      <c r="Z535" s="212"/>
      <c r="AA535" s="637"/>
      <c r="AB535" s="637"/>
      <c r="AC535" s="638"/>
      <c r="AD535" s="639"/>
      <c r="AE535" s="640"/>
      <c r="AF535" s="640"/>
      <c r="AG535" s="640">
        <v>3.125E-2</v>
      </c>
      <c r="AH535" s="640">
        <v>5.2083333333333336E-2</v>
      </c>
      <c r="AI535" s="212" t="s">
        <v>533</v>
      </c>
      <c r="AJ535" s="635"/>
      <c r="AK535" s="635"/>
      <c r="AL535" s="641"/>
      <c r="AM535" s="635"/>
      <c r="AN535" s="635"/>
      <c r="AO535" s="212"/>
      <c r="AP535" s="212"/>
      <c r="AQ535" s="212"/>
      <c r="AR535" s="212"/>
      <c r="AS535" s="212"/>
      <c r="AT535" s="223" t="str">
        <f t="shared" si="26"/>
        <v/>
      </c>
      <c r="AU535" s="223">
        <f t="shared" si="27"/>
        <v>2.0833333333333336E-2</v>
      </c>
    </row>
    <row r="536" spans="1:47" ht="14.25">
      <c r="A536" s="167">
        <v>1</v>
      </c>
      <c r="B536" s="29">
        <v>2026</v>
      </c>
      <c r="C536" s="29">
        <v>4</v>
      </c>
      <c r="D536" s="29">
        <v>30</v>
      </c>
      <c r="E536" s="227" t="s">
        <v>469</v>
      </c>
      <c r="F536" s="29">
        <v>22</v>
      </c>
      <c r="G536" s="31" t="s">
        <v>459</v>
      </c>
      <c r="H536" s="43" t="s">
        <v>441</v>
      </c>
      <c r="I536" s="327" t="s">
        <v>1514</v>
      </c>
      <c r="J536" s="635" t="s">
        <v>1515</v>
      </c>
      <c r="K536" s="212">
        <v>3897139</v>
      </c>
      <c r="L536" s="639">
        <v>22</v>
      </c>
      <c r="M536" s="170">
        <v>60</v>
      </c>
      <c r="N536" s="651" t="s">
        <v>1516</v>
      </c>
      <c r="O536" s="212" t="s">
        <v>1517</v>
      </c>
      <c r="P536" s="212">
        <v>25</v>
      </c>
      <c r="Q536" s="327" t="s">
        <v>451</v>
      </c>
      <c r="R536" s="636">
        <v>1110</v>
      </c>
      <c r="S536" s="636">
        <v>1110</v>
      </c>
      <c r="T536" s="667">
        <v>12100</v>
      </c>
      <c r="U536" s="636">
        <v>12100</v>
      </c>
      <c r="V536" s="636">
        <v>1110</v>
      </c>
      <c r="W536" s="636">
        <v>1110</v>
      </c>
      <c r="X536" s="212">
        <v>1</v>
      </c>
      <c r="Y536" s="636">
        <v>12100</v>
      </c>
      <c r="Z536" s="212">
        <v>1</v>
      </c>
      <c r="AA536" s="637">
        <v>12100</v>
      </c>
      <c r="AB536" s="637">
        <v>12100</v>
      </c>
      <c r="AC536" s="638" t="s">
        <v>1874</v>
      </c>
      <c r="AD536" s="639">
        <v>60430416221</v>
      </c>
      <c r="AE536" s="640"/>
      <c r="AF536" s="640"/>
      <c r="AG536" s="640"/>
      <c r="AH536" s="640"/>
      <c r="AI536" s="212" t="s">
        <v>533</v>
      </c>
      <c r="AJ536" s="635"/>
      <c r="AK536" s="635" t="s">
        <v>683</v>
      </c>
      <c r="AL536" s="719" t="s">
        <v>7</v>
      </c>
      <c r="AM536" s="635" t="s">
        <v>460</v>
      </c>
      <c r="AN536" s="635"/>
      <c r="AO536" s="212"/>
      <c r="AP536" s="212"/>
      <c r="AQ536" s="212"/>
      <c r="AR536" s="212"/>
      <c r="AS536" s="212"/>
      <c r="AT536" s="223" t="str">
        <f t="shared" si="26"/>
        <v/>
      </c>
      <c r="AU536" s="223" t="str">
        <f t="shared" si="27"/>
        <v/>
      </c>
    </row>
    <row r="537" spans="1:47" ht="14.25">
      <c r="B537" s="29">
        <v>2026</v>
      </c>
      <c r="C537" s="29">
        <v>4</v>
      </c>
      <c r="D537" s="29">
        <v>30</v>
      </c>
      <c r="E537" s="227" t="s">
        <v>469</v>
      </c>
      <c r="F537" s="29"/>
      <c r="G537" s="31"/>
      <c r="H537" s="32" t="s">
        <v>441</v>
      </c>
      <c r="I537" s="327" t="s">
        <v>565</v>
      </c>
      <c r="J537" s="635" t="s">
        <v>1515</v>
      </c>
      <c r="K537" s="212"/>
      <c r="L537" s="639"/>
      <c r="M537" s="170"/>
      <c r="N537" s="651"/>
      <c r="O537" s="212"/>
      <c r="P537" s="705">
        <v>25</v>
      </c>
      <c r="Q537" s="327" t="s">
        <v>566</v>
      </c>
      <c r="R537" s="636">
        <v>1110</v>
      </c>
      <c r="S537" s="636"/>
      <c r="T537" s="667">
        <v>1000</v>
      </c>
      <c r="U537" s="706">
        <v>1000</v>
      </c>
      <c r="V537" s="636">
        <v>1110</v>
      </c>
      <c r="W537" s="636"/>
      <c r="X537" s="212">
        <v>1</v>
      </c>
      <c r="Y537" s="636">
        <v>1000</v>
      </c>
      <c r="Z537" s="212">
        <v>1</v>
      </c>
      <c r="AA537" s="707">
        <v>1000</v>
      </c>
      <c r="AB537" s="637">
        <v>13100</v>
      </c>
      <c r="AC537" s="638" t="s">
        <v>1518</v>
      </c>
      <c r="AD537" s="639">
        <v>60430416221</v>
      </c>
      <c r="AE537" s="640">
        <v>5.2083333333333336E-2</v>
      </c>
      <c r="AF537" s="640">
        <v>6.25E-2</v>
      </c>
      <c r="AG537" s="640"/>
      <c r="AH537" s="640"/>
      <c r="AI537" s="212"/>
      <c r="AJ537" s="635"/>
      <c r="AK537" s="635" t="s">
        <v>683</v>
      </c>
      <c r="AL537" s="719" t="s">
        <v>7</v>
      </c>
      <c r="AM537" s="635" t="s">
        <v>460</v>
      </c>
      <c r="AN537" s="635">
        <v>1</v>
      </c>
      <c r="AO537" s="212"/>
      <c r="AP537" s="212"/>
      <c r="AQ537" s="212"/>
      <c r="AR537" s="212"/>
      <c r="AS537" s="212"/>
      <c r="AT537" s="223">
        <f t="shared" si="26"/>
        <v>1.0416666666666664E-2</v>
      </c>
      <c r="AU537" s="223" t="str">
        <f t="shared" si="27"/>
        <v/>
      </c>
    </row>
    <row r="538" spans="1:47" ht="14.25">
      <c r="B538" s="29">
        <v>2026</v>
      </c>
      <c r="C538" s="29">
        <v>4</v>
      </c>
      <c r="D538" s="29">
        <v>30</v>
      </c>
      <c r="E538" s="227" t="s">
        <v>469</v>
      </c>
      <c r="F538" s="29"/>
      <c r="G538" s="31"/>
      <c r="H538" s="32" t="s">
        <v>441</v>
      </c>
      <c r="I538" s="327"/>
      <c r="J538" s="635"/>
      <c r="K538" s="212"/>
      <c r="L538" s="639"/>
      <c r="M538" s="170"/>
      <c r="N538" s="651"/>
      <c r="O538" s="212"/>
      <c r="P538" s="212"/>
      <c r="Q538" s="327"/>
      <c r="R538" s="636"/>
      <c r="S538" s="636"/>
      <c r="T538" s="667"/>
      <c r="U538" s="636"/>
      <c r="V538" s="636"/>
      <c r="W538" s="636"/>
      <c r="X538" s="212"/>
      <c r="Y538" s="636"/>
      <c r="Z538" s="212"/>
      <c r="AA538" s="637"/>
      <c r="AB538" s="637"/>
      <c r="AC538" s="638"/>
      <c r="AD538" s="639"/>
      <c r="AE538" s="640"/>
      <c r="AF538" s="640"/>
      <c r="AG538" s="640">
        <v>6.25E-2</v>
      </c>
      <c r="AH538" s="640">
        <v>0.125</v>
      </c>
      <c r="AI538" s="212" t="s">
        <v>533</v>
      </c>
      <c r="AJ538" s="635"/>
      <c r="AK538" s="635"/>
      <c r="AL538" s="641"/>
      <c r="AM538" s="635"/>
      <c r="AN538" s="635"/>
      <c r="AO538" s="212"/>
      <c r="AP538" s="212"/>
      <c r="AQ538" s="212"/>
      <c r="AR538" s="212"/>
      <c r="AS538" s="212"/>
      <c r="AT538" s="223" t="str">
        <f t="shared" si="26"/>
        <v/>
      </c>
      <c r="AU538" s="223">
        <f t="shared" si="27"/>
        <v>6.25E-2</v>
      </c>
    </row>
    <row r="539" spans="1:47" ht="14.25">
      <c r="A539" s="167">
        <v>1</v>
      </c>
      <c r="B539" s="29">
        <v>2026</v>
      </c>
      <c r="C539" s="29">
        <v>4</v>
      </c>
      <c r="D539" s="29">
        <v>30</v>
      </c>
      <c r="E539" s="227" t="s">
        <v>469</v>
      </c>
      <c r="F539" s="29">
        <v>23</v>
      </c>
      <c r="G539" s="31" t="s">
        <v>459</v>
      </c>
      <c r="H539" s="32" t="s">
        <v>441</v>
      </c>
      <c r="I539" s="327" t="s">
        <v>1514</v>
      </c>
      <c r="J539" s="635" t="s">
        <v>1515</v>
      </c>
      <c r="K539" s="212">
        <v>3897139</v>
      </c>
      <c r="L539" s="639">
        <v>23</v>
      </c>
      <c r="M539" s="170">
        <v>60</v>
      </c>
      <c r="N539" s="651" t="s">
        <v>1516</v>
      </c>
      <c r="O539" s="212" t="s">
        <v>1517</v>
      </c>
      <c r="P539" s="212">
        <v>25</v>
      </c>
      <c r="Q539" s="327" t="s">
        <v>451</v>
      </c>
      <c r="R539" s="636">
        <v>1110</v>
      </c>
      <c r="S539" s="636">
        <v>1110</v>
      </c>
      <c r="T539" s="667">
        <v>12100</v>
      </c>
      <c r="U539" s="636">
        <v>12100</v>
      </c>
      <c r="V539" s="636">
        <v>1110</v>
      </c>
      <c r="W539" s="636">
        <v>1110</v>
      </c>
      <c r="X539" s="212">
        <v>1</v>
      </c>
      <c r="Y539" s="636">
        <v>12100</v>
      </c>
      <c r="Z539" s="212">
        <v>1</v>
      </c>
      <c r="AA539" s="637">
        <v>12100</v>
      </c>
      <c r="AB539" s="637">
        <v>12100</v>
      </c>
      <c r="AC539" s="638" t="s">
        <v>1875</v>
      </c>
      <c r="AD539" s="639">
        <v>60430416231</v>
      </c>
      <c r="AE539" s="640"/>
      <c r="AF539" s="640"/>
      <c r="AG539" s="640"/>
      <c r="AH539" s="640"/>
      <c r="AI539" s="212" t="s">
        <v>533</v>
      </c>
      <c r="AJ539" s="635"/>
      <c r="AK539" s="635" t="s">
        <v>683</v>
      </c>
      <c r="AL539" s="719" t="s">
        <v>7</v>
      </c>
      <c r="AM539" s="635" t="s">
        <v>460</v>
      </c>
      <c r="AN539" s="635"/>
      <c r="AO539" s="212"/>
      <c r="AP539" s="212"/>
      <c r="AQ539" s="212"/>
      <c r="AR539" s="212"/>
      <c r="AS539" s="212"/>
      <c r="AT539" s="223" t="str">
        <f t="shared" si="26"/>
        <v/>
      </c>
      <c r="AU539" s="223" t="str">
        <f t="shared" si="27"/>
        <v/>
      </c>
    </row>
    <row r="540" spans="1:47" ht="14.25">
      <c r="B540" s="29">
        <v>2026</v>
      </c>
      <c r="C540" s="29">
        <v>4</v>
      </c>
      <c r="D540" s="29">
        <v>30</v>
      </c>
      <c r="E540" s="227" t="s">
        <v>469</v>
      </c>
      <c r="F540" s="29"/>
      <c r="G540" s="31"/>
      <c r="H540" s="43" t="s">
        <v>441</v>
      </c>
      <c r="I540" s="327" t="s">
        <v>565</v>
      </c>
      <c r="J540" s="635" t="s">
        <v>1515</v>
      </c>
      <c r="K540" s="212"/>
      <c r="L540" s="639"/>
      <c r="M540" s="170"/>
      <c r="N540" s="651"/>
      <c r="O540" s="212"/>
      <c r="P540" s="705">
        <v>25</v>
      </c>
      <c r="Q540" s="327" t="s">
        <v>566</v>
      </c>
      <c r="R540" s="636">
        <v>1110</v>
      </c>
      <c r="S540" s="636"/>
      <c r="T540" s="667">
        <v>1000</v>
      </c>
      <c r="U540" s="706">
        <v>1000</v>
      </c>
      <c r="V540" s="636">
        <v>1110</v>
      </c>
      <c r="W540" s="636"/>
      <c r="X540" s="212">
        <v>1</v>
      </c>
      <c r="Y540" s="636">
        <v>1000</v>
      </c>
      <c r="Z540" s="212">
        <v>1</v>
      </c>
      <c r="AA540" s="707">
        <v>1000</v>
      </c>
      <c r="AB540" s="637">
        <v>13100</v>
      </c>
      <c r="AC540" s="638" t="s">
        <v>1518</v>
      </c>
      <c r="AD540" s="639">
        <v>60430416231</v>
      </c>
      <c r="AE540" s="640">
        <v>0.125</v>
      </c>
      <c r="AF540" s="640">
        <v>0.13541666666666666</v>
      </c>
      <c r="AG540" s="640"/>
      <c r="AH540" s="640"/>
      <c r="AI540" s="212"/>
      <c r="AJ540" s="635"/>
      <c r="AK540" s="635" t="s">
        <v>683</v>
      </c>
      <c r="AL540" s="719" t="s">
        <v>7</v>
      </c>
      <c r="AM540" s="635" t="s">
        <v>460</v>
      </c>
      <c r="AN540" s="635">
        <v>1</v>
      </c>
      <c r="AO540" s="212"/>
      <c r="AP540" s="212"/>
      <c r="AQ540" s="212"/>
      <c r="AR540" s="212"/>
      <c r="AS540" s="212"/>
      <c r="AT540" s="223">
        <f t="shared" si="26"/>
        <v>1.0416666666666657E-2</v>
      </c>
      <c r="AU540" s="223" t="str">
        <f t="shared" si="27"/>
        <v/>
      </c>
    </row>
    <row r="541" spans="1:47" ht="14.25">
      <c r="B541" s="29">
        <v>2026</v>
      </c>
      <c r="C541" s="29">
        <v>4</v>
      </c>
      <c r="D541" s="29">
        <v>30</v>
      </c>
      <c r="E541" s="227" t="s">
        <v>469</v>
      </c>
      <c r="F541" s="29"/>
      <c r="G541" s="31"/>
      <c r="H541" s="32" t="s">
        <v>441</v>
      </c>
      <c r="I541" s="327"/>
      <c r="J541" s="635"/>
      <c r="K541" s="212"/>
      <c r="L541" s="639"/>
      <c r="M541" s="170"/>
      <c r="N541" s="651"/>
      <c r="O541" s="212"/>
      <c r="P541" s="212"/>
      <c r="Q541" s="327"/>
      <c r="R541" s="636"/>
      <c r="S541" s="636"/>
      <c r="T541" s="667"/>
      <c r="U541" s="636"/>
      <c r="V541" s="636"/>
      <c r="W541" s="636"/>
      <c r="X541" s="212"/>
      <c r="Y541" s="636"/>
      <c r="Z541" s="212"/>
      <c r="AA541" s="637"/>
      <c r="AB541" s="637"/>
      <c r="AC541" s="638"/>
      <c r="AD541" s="639"/>
      <c r="AE541" s="640"/>
      <c r="AF541" s="640"/>
      <c r="AG541" s="640">
        <v>0.13541666666666666</v>
      </c>
      <c r="AH541" s="640">
        <v>0.15625</v>
      </c>
      <c r="AI541" s="212" t="s">
        <v>533</v>
      </c>
      <c r="AJ541" s="635"/>
      <c r="AK541" s="635"/>
      <c r="AL541" s="641"/>
      <c r="AM541" s="635"/>
      <c r="AN541" s="635"/>
      <c r="AO541" s="212"/>
      <c r="AP541" s="212"/>
      <c r="AQ541" s="212"/>
      <c r="AR541" s="212"/>
      <c r="AS541" s="212"/>
      <c r="AT541" s="223" t="str">
        <f t="shared" si="26"/>
        <v/>
      </c>
      <c r="AU541" s="223">
        <f t="shared" si="27"/>
        <v>2.0833333333333343E-2</v>
      </c>
    </row>
    <row r="542" spans="1:47" ht="14.25">
      <c r="A542" s="167">
        <v>1</v>
      </c>
      <c r="B542" s="29">
        <v>2026</v>
      </c>
      <c r="C542" s="29">
        <v>4</v>
      </c>
      <c r="D542" s="29">
        <v>30</v>
      </c>
      <c r="E542" s="227" t="s">
        <v>469</v>
      </c>
      <c r="F542" s="29">
        <v>24</v>
      </c>
      <c r="G542" s="31" t="s">
        <v>459</v>
      </c>
      <c r="H542" s="32" t="s">
        <v>441</v>
      </c>
      <c r="I542" s="327" t="s">
        <v>1514</v>
      </c>
      <c r="J542" s="635" t="s">
        <v>1515</v>
      </c>
      <c r="K542" s="212">
        <v>3897139</v>
      </c>
      <c r="L542" s="639">
        <v>24</v>
      </c>
      <c r="M542" s="170">
        <v>60</v>
      </c>
      <c r="N542" s="651" t="s">
        <v>1516</v>
      </c>
      <c r="O542" s="212" t="s">
        <v>1517</v>
      </c>
      <c r="P542" s="212">
        <v>25</v>
      </c>
      <c r="Q542" s="327" t="s">
        <v>451</v>
      </c>
      <c r="R542" s="636">
        <v>1110</v>
      </c>
      <c r="S542" s="636">
        <v>1110</v>
      </c>
      <c r="T542" s="667">
        <v>12100</v>
      </c>
      <c r="U542" s="636">
        <v>12100</v>
      </c>
      <c r="V542" s="636">
        <v>1110</v>
      </c>
      <c r="W542" s="636">
        <v>1110</v>
      </c>
      <c r="X542" s="212">
        <v>1</v>
      </c>
      <c r="Y542" s="636">
        <v>12100</v>
      </c>
      <c r="Z542" s="212">
        <v>1</v>
      </c>
      <c r="AA542" s="637">
        <v>12100</v>
      </c>
      <c r="AB542" s="637">
        <v>12100</v>
      </c>
      <c r="AC542" s="638" t="s">
        <v>1876</v>
      </c>
      <c r="AD542" s="639">
        <v>60430416241</v>
      </c>
      <c r="AE542" s="640"/>
      <c r="AF542" s="640"/>
      <c r="AG542" s="640"/>
      <c r="AH542" s="640"/>
      <c r="AI542" s="212" t="s">
        <v>533</v>
      </c>
      <c r="AJ542" s="635"/>
      <c r="AK542" s="635" t="s">
        <v>683</v>
      </c>
      <c r="AL542" s="719" t="s">
        <v>7</v>
      </c>
      <c r="AM542" s="635" t="s">
        <v>460</v>
      </c>
      <c r="AN542" s="635"/>
      <c r="AO542" s="212"/>
      <c r="AP542" s="212"/>
      <c r="AQ542" s="212"/>
      <c r="AR542" s="212"/>
      <c r="AS542" s="212"/>
      <c r="AT542" s="223" t="str">
        <f t="shared" si="26"/>
        <v/>
      </c>
      <c r="AU542" s="223" t="str">
        <f t="shared" si="27"/>
        <v/>
      </c>
    </row>
    <row r="543" spans="1:47" ht="14.25">
      <c r="B543" s="29">
        <v>2026</v>
      </c>
      <c r="C543" s="29">
        <v>4</v>
      </c>
      <c r="D543" s="29">
        <v>30</v>
      </c>
      <c r="E543" s="227" t="s">
        <v>469</v>
      </c>
      <c r="F543" s="29"/>
      <c r="G543" s="31"/>
      <c r="H543" s="32" t="s">
        <v>441</v>
      </c>
      <c r="I543" s="327" t="s">
        <v>565</v>
      </c>
      <c r="J543" s="635" t="s">
        <v>1515</v>
      </c>
      <c r="K543" s="212"/>
      <c r="L543" s="639"/>
      <c r="M543" s="170"/>
      <c r="N543" s="651"/>
      <c r="O543" s="212"/>
      <c r="P543" s="705">
        <v>25</v>
      </c>
      <c r="Q543" s="327" t="s">
        <v>566</v>
      </c>
      <c r="R543" s="636">
        <v>1110</v>
      </c>
      <c r="S543" s="636"/>
      <c r="T543" s="667">
        <v>1000</v>
      </c>
      <c r="U543" s="706">
        <v>1000</v>
      </c>
      <c r="V543" s="636">
        <v>1110</v>
      </c>
      <c r="W543" s="636"/>
      <c r="X543" s="212">
        <v>1</v>
      </c>
      <c r="Y543" s="636">
        <v>1000</v>
      </c>
      <c r="Z543" s="212">
        <v>1</v>
      </c>
      <c r="AA543" s="707">
        <v>1000</v>
      </c>
      <c r="AB543" s="637">
        <v>13100</v>
      </c>
      <c r="AC543" s="638" t="s">
        <v>1518</v>
      </c>
      <c r="AD543" s="639">
        <v>60430416241</v>
      </c>
      <c r="AE543" s="640">
        <v>0.15625</v>
      </c>
      <c r="AF543" s="640">
        <v>0.16666666666666666</v>
      </c>
      <c r="AG543" s="640"/>
      <c r="AH543" s="640"/>
      <c r="AI543" s="212"/>
      <c r="AJ543" s="635"/>
      <c r="AK543" s="635" t="s">
        <v>683</v>
      </c>
      <c r="AL543" s="719" t="s">
        <v>7</v>
      </c>
      <c r="AM543" s="635" t="s">
        <v>460</v>
      </c>
      <c r="AN543" s="635">
        <v>1</v>
      </c>
      <c r="AO543" s="212"/>
      <c r="AP543" s="212"/>
      <c r="AQ543" s="212"/>
      <c r="AR543" s="212"/>
      <c r="AS543" s="212"/>
      <c r="AT543" s="223">
        <f t="shared" si="26"/>
        <v>1.0416666666666657E-2</v>
      </c>
      <c r="AU543" s="223" t="str">
        <f t="shared" si="27"/>
        <v/>
      </c>
    </row>
    <row r="544" spans="1:47" ht="14.25">
      <c r="B544" s="29">
        <v>2026</v>
      </c>
      <c r="C544" s="29">
        <v>4</v>
      </c>
      <c r="D544" s="29">
        <v>30</v>
      </c>
      <c r="E544" s="227" t="s">
        <v>469</v>
      </c>
      <c r="F544" s="29"/>
      <c r="G544" s="31"/>
      <c r="H544" s="43" t="s">
        <v>441</v>
      </c>
      <c r="I544" s="327"/>
      <c r="J544" s="635"/>
      <c r="K544" s="212"/>
      <c r="L544" s="639"/>
      <c r="M544" s="170"/>
      <c r="N544" s="651"/>
      <c r="O544" s="212"/>
      <c r="P544" s="212"/>
      <c r="Q544" s="327"/>
      <c r="R544" s="636"/>
      <c r="S544" s="636"/>
      <c r="T544" s="667"/>
      <c r="U544" s="636"/>
      <c r="V544" s="636"/>
      <c r="W544" s="636"/>
      <c r="X544" s="212"/>
      <c r="Y544" s="636"/>
      <c r="Z544" s="212"/>
      <c r="AA544" s="637"/>
      <c r="AB544" s="637"/>
      <c r="AC544" s="638"/>
      <c r="AD544" s="639"/>
      <c r="AE544" s="640"/>
      <c r="AF544" s="640"/>
      <c r="AG544" s="640">
        <v>0.16666666666666666</v>
      </c>
      <c r="AH544" s="640">
        <v>0.1875</v>
      </c>
      <c r="AI544" s="212" t="s">
        <v>533</v>
      </c>
      <c r="AJ544" s="635"/>
      <c r="AK544" s="635"/>
      <c r="AL544" s="641"/>
      <c r="AM544" s="635"/>
      <c r="AN544" s="635"/>
      <c r="AO544" s="212"/>
      <c r="AP544" s="212"/>
      <c r="AQ544" s="212"/>
      <c r="AR544" s="212"/>
      <c r="AS544" s="212"/>
      <c r="AT544" s="223" t="str">
        <f t="shared" si="26"/>
        <v/>
      </c>
      <c r="AU544" s="223">
        <f t="shared" si="27"/>
        <v>2.0833333333333343E-2</v>
      </c>
    </row>
    <row r="545" spans="1:47" ht="14.25">
      <c r="A545" s="167">
        <v>1</v>
      </c>
      <c r="B545" s="29">
        <v>2026</v>
      </c>
      <c r="C545" s="29">
        <v>4</v>
      </c>
      <c r="D545" s="29">
        <v>30</v>
      </c>
      <c r="E545" s="227" t="s">
        <v>469</v>
      </c>
      <c r="F545" s="29">
        <v>25</v>
      </c>
      <c r="G545" s="31" t="s">
        <v>459</v>
      </c>
      <c r="H545" s="32" t="s">
        <v>441</v>
      </c>
      <c r="I545" s="327" t="s">
        <v>1514</v>
      </c>
      <c r="J545" s="635" t="s">
        <v>1515</v>
      </c>
      <c r="K545" s="212">
        <v>3897139</v>
      </c>
      <c r="L545" s="639">
        <v>25</v>
      </c>
      <c r="M545" s="170">
        <v>60</v>
      </c>
      <c r="N545" s="651" t="s">
        <v>1516</v>
      </c>
      <c r="O545" s="212" t="s">
        <v>1517</v>
      </c>
      <c r="P545" s="212">
        <v>25</v>
      </c>
      <c r="Q545" s="327" t="s">
        <v>451</v>
      </c>
      <c r="R545" s="636">
        <v>1110</v>
      </c>
      <c r="S545" s="636">
        <v>1110</v>
      </c>
      <c r="T545" s="667">
        <v>12100</v>
      </c>
      <c r="U545" s="636">
        <v>12100</v>
      </c>
      <c r="V545" s="636">
        <v>1110</v>
      </c>
      <c r="W545" s="636">
        <v>1110</v>
      </c>
      <c r="X545" s="212">
        <v>1</v>
      </c>
      <c r="Y545" s="636">
        <v>12100</v>
      </c>
      <c r="Z545" s="212">
        <v>1</v>
      </c>
      <c r="AA545" s="637">
        <v>12100</v>
      </c>
      <c r="AB545" s="637">
        <v>12100</v>
      </c>
      <c r="AC545" s="638" t="s">
        <v>1877</v>
      </c>
      <c r="AD545" s="639">
        <v>60430416251</v>
      </c>
      <c r="AE545" s="640"/>
      <c r="AF545" s="640"/>
      <c r="AG545" s="640"/>
      <c r="AH545" s="640"/>
      <c r="AI545" s="212" t="s">
        <v>533</v>
      </c>
      <c r="AJ545" s="635"/>
      <c r="AK545" s="635" t="s">
        <v>683</v>
      </c>
      <c r="AL545" s="719" t="s">
        <v>7</v>
      </c>
      <c r="AM545" s="635" t="s">
        <v>460</v>
      </c>
      <c r="AN545" s="635"/>
      <c r="AO545" s="212"/>
      <c r="AP545" s="212"/>
      <c r="AQ545" s="212"/>
      <c r="AR545" s="212"/>
      <c r="AS545" s="212"/>
      <c r="AT545" s="223" t="str">
        <f t="shared" si="26"/>
        <v/>
      </c>
      <c r="AU545" s="223" t="str">
        <f t="shared" si="27"/>
        <v/>
      </c>
    </row>
    <row r="546" spans="1:47" ht="14.25">
      <c r="B546" s="29">
        <v>2026</v>
      </c>
      <c r="C546" s="29">
        <v>4</v>
      </c>
      <c r="D546" s="29">
        <v>30</v>
      </c>
      <c r="E546" s="227" t="s">
        <v>469</v>
      </c>
      <c r="F546" s="29"/>
      <c r="G546" s="31"/>
      <c r="H546" s="32" t="s">
        <v>441</v>
      </c>
      <c r="I546" s="327" t="s">
        <v>565</v>
      </c>
      <c r="J546" s="635" t="s">
        <v>1515</v>
      </c>
      <c r="K546" s="212"/>
      <c r="L546" s="639"/>
      <c r="M546" s="170"/>
      <c r="N546" s="651"/>
      <c r="O546" s="212"/>
      <c r="P546" s="705">
        <v>25</v>
      </c>
      <c r="Q546" s="327" t="s">
        <v>566</v>
      </c>
      <c r="R546" s="636">
        <v>1110</v>
      </c>
      <c r="S546" s="636"/>
      <c r="T546" s="667">
        <v>1000</v>
      </c>
      <c r="U546" s="706">
        <v>1000</v>
      </c>
      <c r="V546" s="636">
        <v>1110</v>
      </c>
      <c r="W546" s="636"/>
      <c r="X546" s="212">
        <v>1</v>
      </c>
      <c r="Y546" s="636">
        <v>1000</v>
      </c>
      <c r="Z546" s="212">
        <v>1</v>
      </c>
      <c r="AA546" s="707">
        <v>1000</v>
      </c>
      <c r="AB546" s="637">
        <v>13100</v>
      </c>
      <c r="AC546" s="638" t="s">
        <v>1518</v>
      </c>
      <c r="AD546" s="639">
        <v>60430416251</v>
      </c>
      <c r="AE546" s="640">
        <v>0.1875</v>
      </c>
      <c r="AF546" s="640">
        <v>0.19791666666666666</v>
      </c>
      <c r="AG546" s="640"/>
      <c r="AH546" s="640"/>
      <c r="AI546" s="212"/>
      <c r="AJ546" s="635"/>
      <c r="AK546" s="635" t="s">
        <v>683</v>
      </c>
      <c r="AL546" s="719" t="s">
        <v>7</v>
      </c>
      <c r="AM546" s="635" t="s">
        <v>460</v>
      </c>
      <c r="AN546" s="635">
        <v>1</v>
      </c>
      <c r="AO546" s="212"/>
      <c r="AP546" s="212"/>
      <c r="AQ546" s="212"/>
      <c r="AR546" s="212"/>
      <c r="AS546" s="212"/>
      <c r="AT546" s="223">
        <f t="shared" si="26"/>
        <v>1.0416666666666657E-2</v>
      </c>
      <c r="AU546" s="223" t="str">
        <f t="shared" si="27"/>
        <v/>
      </c>
    </row>
    <row r="547" spans="1:47" ht="14.25">
      <c r="B547" s="29">
        <v>2026</v>
      </c>
      <c r="C547" s="29">
        <v>4</v>
      </c>
      <c r="D547" s="29">
        <v>30</v>
      </c>
      <c r="E547" s="227" t="s">
        <v>469</v>
      </c>
      <c r="F547" s="29"/>
      <c r="G547" s="31"/>
      <c r="H547" s="32" t="s">
        <v>441</v>
      </c>
      <c r="I547" s="327"/>
      <c r="J547" s="635"/>
      <c r="K547" s="212"/>
      <c r="L547" s="639"/>
      <c r="M547" s="170"/>
      <c r="N547" s="651"/>
      <c r="O547" s="212"/>
      <c r="P547" s="212"/>
      <c r="Q547" s="327"/>
      <c r="R547" s="636"/>
      <c r="S547" s="636"/>
      <c r="T547" s="667"/>
      <c r="U547" s="636"/>
      <c r="V547" s="636"/>
      <c r="W547" s="636"/>
      <c r="X547" s="212"/>
      <c r="Y547" s="636"/>
      <c r="Z547" s="212"/>
      <c r="AA547" s="637"/>
      <c r="AB547" s="637"/>
      <c r="AC547" s="638"/>
      <c r="AD547" s="639"/>
      <c r="AE547" s="640"/>
      <c r="AF547" s="640"/>
      <c r="AG547" s="640">
        <v>0.19791666666666666</v>
      </c>
      <c r="AH547" s="640">
        <v>0.21875</v>
      </c>
      <c r="AI547" s="212" t="s">
        <v>533</v>
      </c>
      <c r="AJ547" s="635"/>
      <c r="AK547" s="635"/>
      <c r="AL547" s="641"/>
      <c r="AM547" s="635"/>
      <c r="AN547" s="635"/>
      <c r="AO547" s="212"/>
      <c r="AP547" s="212"/>
      <c r="AQ547" s="212"/>
      <c r="AR547" s="212"/>
      <c r="AS547" s="212"/>
      <c r="AT547" s="223" t="str">
        <f t="shared" si="26"/>
        <v/>
      </c>
      <c r="AU547" s="223">
        <f t="shared" si="27"/>
        <v>2.0833333333333343E-2</v>
      </c>
    </row>
    <row r="548" spans="1:47" ht="14.25">
      <c r="A548" s="167">
        <v>1</v>
      </c>
      <c r="B548" s="29">
        <v>2026</v>
      </c>
      <c r="C548" s="29">
        <v>4</v>
      </c>
      <c r="D548" s="29">
        <v>30</v>
      </c>
      <c r="E548" s="227" t="s">
        <v>469</v>
      </c>
      <c r="F548" s="29">
        <v>26</v>
      </c>
      <c r="G548" s="31" t="s">
        <v>459</v>
      </c>
      <c r="H548" s="43" t="s">
        <v>441</v>
      </c>
      <c r="I548" s="327" t="s">
        <v>1514</v>
      </c>
      <c r="J548" s="635" t="s">
        <v>1515</v>
      </c>
      <c r="K548" s="212">
        <v>3897139</v>
      </c>
      <c r="L548" s="639">
        <v>26</v>
      </c>
      <c r="M548" s="170">
        <v>60</v>
      </c>
      <c r="N548" s="651" t="s">
        <v>1516</v>
      </c>
      <c r="O548" s="212" t="s">
        <v>1517</v>
      </c>
      <c r="P548" s="212">
        <v>25</v>
      </c>
      <c r="Q548" s="327" t="s">
        <v>451</v>
      </c>
      <c r="R548" s="636">
        <v>1110</v>
      </c>
      <c r="S548" s="636">
        <v>1110</v>
      </c>
      <c r="T548" s="667">
        <v>12100</v>
      </c>
      <c r="U548" s="636">
        <v>12100</v>
      </c>
      <c r="V548" s="636">
        <v>1110</v>
      </c>
      <c r="W548" s="636">
        <v>1110</v>
      </c>
      <c r="X548" s="212">
        <v>1</v>
      </c>
      <c r="Y548" s="636">
        <v>12100</v>
      </c>
      <c r="Z548" s="212">
        <v>1</v>
      </c>
      <c r="AA548" s="637">
        <v>12100</v>
      </c>
      <c r="AB548" s="637">
        <v>12100</v>
      </c>
      <c r="AC548" s="638" t="s">
        <v>1878</v>
      </c>
      <c r="AD548" s="639">
        <v>60430416261</v>
      </c>
      <c r="AE548" s="640"/>
      <c r="AF548" s="640"/>
      <c r="AG548" s="640"/>
      <c r="AH548" s="640"/>
      <c r="AI548" s="212" t="s">
        <v>533</v>
      </c>
      <c r="AJ548" s="635"/>
      <c r="AK548" s="635" t="s">
        <v>683</v>
      </c>
      <c r="AL548" s="719" t="s">
        <v>7</v>
      </c>
      <c r="AM548" s="635" t="s">
        <v>460</v>
      </c>
      <c r="AN548" s="635"/>
      <c r="AO548" s="212"/>
      <c r="AP548" s="212"/>
      <c r="AQ548" s="212"/>
      <c r="AR548" s="212"/>
      <c r="AS548" s="212"/>
      <c r="AT548" s="223" t="str">
        <f t="shared" si="26"/>
        <v/>
      </c>
      <c r="AU548" s="223" t="str">
        <f t="shared" si="27"/>
        <v/>
      </c>
    </row>
    <row r="549" spans="1:47" ht="14.25">
      <c r="B549" s="29">
        <v>2026</v>
      </c>
      <c r="C549" s="29">
        <v>4</v>
      </c>
      <c r="D549" s="29">
        <v>30</v>
      </c>
      <c r="E549" s="227" t="s">
        <v>469</v>
      </c>
      <c r="F549" s="29"/>
      <c r="G549" s="31"/>
      <c r="H549" s="32" t="s">
        <v>441</v>
      </c>
      <c r="I549" s="327" t="s">
        <v>565</v>
      </c>
      <c r="J549" s="635" t="s">
        <v>1515</v>
      </c>
      <c r="K549" s="212"/>
      <c r="L549" s="639"/>
      <c r="M549" s="170"/>
      <c r="N549" s="651"/>
      <c r="O549" s="212"/>
      <c r="P549" s="705">
        <v>25</v>
      </c>
      <c r="Q549" s="327" t="s">
        <v>566</v>
      </c>
      <c r="R549" s="636">
        <v>1110</v>
      </c>
      <c r="S549" s="636"/>
      <c r="T549" s="667">
        <v>1000</v>
      </c>
      <c r="U549" s="706">
        <v>1000</v>
      </c>
      <c r="V549" s="636">
        <v>1110</v>
      </c>
      <c r="W549" s="636"/>
      <c r="X549" s="212">
        <v>1</v>
      </c>
      <c r="Y549" s="636">
        <v>1000</v>
      </c>
      <c r="Z549" s="212">
        <v>1</v>
      </c>
      <c r="AA549" s="707">
        <v>1000</v>
      </c>
      <c r="AB549" s="637">
        <v>13100</v>
      </c>
      <c r="AC549" s="638" t="s">
        <v>1518</v>
      </c>
      <c r="AD549" s="639">
        <v>60430416261</v>
      </c>
      <c r="AE549" s="640">
        <v>0.21875</v>
      </c>
      <c r="AF549" s="640">
        <v>0.22916666666666666</v>
      </c>
      <c r="AG549" s="640"/>
      <c r="AH549" s="640"/>
      <c r="AI549" s="212"/>
      <c r="AJ549" s="635"/>
      <c r="AK549" s="635" t="s">
        <v>683</v>
      </c>
      <c r="AL549" s="719" t="s">
        <v>7</v>
      </c>
      <c r="AM549" s="635" t="s">
        <v>460</v>
      </c>
      <c r="AN549" s="635">
        <v>1</v>
      </c>
      <c r="AO549" s="212"/>
      <c r="AP549" s="212"/>
      <c r="AQ549" s="212"/>
      <c r="AR549" s="212"/>
      <c r="AS549" s="212"/>
      <c r="AT549" s="223">
        <f t="shared" si="26"/>
        <v>1.0416666666666657E-2</v>
      </c>
      <c r="AU549" s="223" t="str">
        <f t="shared" si="27"/>
        <v/>
      </c>
    </row>
    <row r="550" spans="1:47" ht="14.25">
      <c r="B550" s="29">
        <v>2026</v>
      </c>
      <c r="C550" s="29">
        <v>4</v>
      </c>
      <c r="D550" s="29">
        <v>30</v>
      </c>
      <c r="E550" s="227" t="s">
        <v>469</v>
      </c>
      <c r="F550" s="29"/>
      <c r="G550" s="31"/>
      <c r="H550" s="32" t="s">
        <v>441</v>
      </c>
      <c r="I550" s="327"/>
      <c r="J550" s="635"/>
      <c r="K550" s="212"/>
      <c r="L550" s="639"/>
      <c r="M550" s="170"/>
      <c r="N550" s="651"/>
      <c r="O550" s="212"/>
      <c r="P550" s="212"/>
      <c r="Q550" s="327"/>
      <c r="R550" s="636"/>
      <c r="S550" s="636"/>
      <c r="T550" s="667"/>
      <c r="U550" s="636"/>
      <c r="V550" s="636"/>
      <c r="W550" s="636"/>
      <c r="X550" s="212"/>
      <c r="Y550" s="636"/>
      <c r="Z550" s="212"/>
      <c r="AA550" s="637"/>
      <c r="AB550" s="637"/>
      <c r="AC550" s="638"/>
      <c r="AD550" s="639"/>
      <c r="AE550" s="640"/>
      <c r="AF550" s="640"/>
      <c r="AG550" s="640">
        <v>0.22916666666666666</v>
      </c>
      <c r="AH550" s="640">
        <v>0.25</v>
      </c>
      <c r="AI550" s="212" t="s">
        <v>533</v>
      </c>
      <c r="AJ550" s="635"/>
      <c r="AK550" s="635"/>
      <c r="AL550" s="641"/>
      <c r="AM550" s="635"/>
      <c r="AN550" s="635"/>
      <c r="AO550" s="212"/>
      <c r="AP550" s="212"/>
      <c r="AQ550" s="212"/>
      <c r="AR550" s="212"/>
      <c r="AS550" s="212"/>
      <c r="AT550" s="223" t="str">
        <f t="shared" si="26"/>
        <v/>
      </c>
      <c r="AU550" s="223">
        <f t="shared" si="27"/>
        <v>2.0833333333333343E-2</v>
      </c>
    </row>
    <row r="551" spans="1:47" ht="14.25">
      <c r="A551" s="167">
        <v>1</v>
      </c>
      <c r="B551" s="29">
        <v>2026</v>
      </c>
      <c r="C551" s="29">
        <v>4</v>
      </c>
      <c r="D551" s="29">
        <v>30</v>
      </c>
      <c r="E551" s="227" t="s">
        <v>469</v>
      </c>
      <c r="F551" s="29">
        <v>27</v>
      </c>
      <c r="G551" s="31" t="s">
        <v>459</v>
      </c>
      <c r="H551" s="32" t="s">
        <v>441</v>
      </c>
      <c r="I551" s="327" t="s">
        <v>1514</v>
      </c>
      <c r="J551" s="635" t="s">
        <v>1515</v>
      </c>
      <c r="K551" s="212">
        <v>3897139</v>
      </c>
      <c r="L551" s="639">
        <v>27</v>
      </c>
      <c r="M551" s="170">
        <v>60</v>
      </c>
      <c r="N551" s="651" t="s">
        <v>1516</v>
      </c>
      <c r="O551" s="212" t="s">
        <v>1517</v>
      </c>
      <c r="P551" s="212">
        <v>25</v>
      </c>
      <c r="Q551" s="327" t="s">
        <v>451</v>
      </c>
      <c r="R551" s="636">
        <v>1110</v>
      </c>
      <c r="S551" s="636">
        <v>1110</v>
      </c>
      <c r="T551" s="667">
        <v>12100</v>
      </c>
      <c r="U551" s="636">
        <v>12100</v>
      </c>
      <c r="V551" s="636">
        <v>1110</v>
      </c>
      <c r="W551" s="636">
        <v>1110</v>
      </c>
      <c r="X551" s="212">
        <v>1</v>
      </c>
      <c r="Y551" s="636">
        <v>12100</v>
      </c>
      <c r="Z551" s="212">
        <v>1</v>
      </c>
      <c r="AA551" s="637">
        <v>12100</v>
      </c>
      <c r="AB551" s="637">
        <v>12100</v>
      </c>
      <c r="AC551" s="638" t="s">
        <v>1879</v>
      </c>
      <c r="AD551" s="639">
        <v>60430416271</v>
      </c>
      <c r="AE551" s="640"/>
      <c r="AF551" s="640"/>
      <c r="AG551" s="640"/>
      <c r="AH551" s="640"/>
      <c r="AI551" s="212" t="s">
        <v>533</v>
      </c>
      <c r="AJ551" s="635"/>
      <c r="AK551" s="635" t="s">
        <v>683</v>
      </c>
      <c r="AL551" s="719" t="s">
        <v>7</v>
      </c>
      <c r="AM551" s="635" t="s">
        <v>460</v>
      </c>
      <c r="AN551" s="635"/>
      <c r="AO551" s="212"/>
      <c r="AP551" s="212"/>
      <c r="AQ551" s="212"/>
      <c r="AR551" s="212"/>
      <c r="AS551" s="212"/>
      <c r="AT551" s="223" t="str">
        <f t="shared" si="26"/>
        <v/>
      </c>
      <c r="AU551" s="223" t="str">
        <f t="shared" si="27"/>
        <v/>
      </c>
    </row>
    <row r="552" spans="1:47" ht="14.25">
      <c r="B552" s="29">
        <v>2026</v>
      </c>
      <c r="C552" s="29">
        <v>4</v>
      </c>
      <c r="D552" s="29">
        <v>30</v>
      </c>
      <c r="E552" s="227" t="s">
        <v>469</v>
      </c>
      <c r="F552" s="29"/>
      <c r="G552" s="31"/>
      <c r="H552" s="43" t="s">
        <v>441</v>
      </c>
      <c r="I552" s="327" t="s">
        <v>565</v>
      </c>
      <c r="J552" s="635" t="s">
        <v>1515</v>
      </c>
      <c r="K552" s="212"/>
      <c r="L552" s="639"/>
      <c r="M552" s="170"/>
      <c r="N552" s="651"/>
      <c r="O552" s="212"/>
      <c r="P552" s="705">
        <v>25</v>
      </c>
      <c r="Q552" s="327" t="s">
        <v>566</v>
      </c>
      <c r="R552" s="636">
        <v>1110</v>
      </c>
      <c r="S552" s="636"/>
      <c r="T552" s="667">
        <v>1000</v>
      </c>
      <c r="U552" s="706">
        <v>1000</v>
      </c>
      <c r="V552" s="636">
        <v>1110</v>
      </c>
      <c r="W552" s="636"/>
      <c r="X552" s="212">
        <v>1</v>
      </c>
      <c r="Y552" s="636">
        <v>1000</v>
      </c>
      <c r="Z552" s="212">
        <v>1</v>
      </c>
      <c r="AA552" s="707">
        <v>1000</v>
      </c>
      <c r="AB552" s="637">
        <v>13100</v>
      </c>
      <c r="AC552" s="638" t="s">
        <v>1518</v>
      </c>
      <c r="AD552" s="639">
        <v>60430416271</v>
      </c>
      <c r="AE552" s="640">
        <v>0.25</v>
      </c>
      <c r="AF552" s="640">
        <v>0.26041666666666669</v>
      </c>
      <c r="AG552" s="640"/>
      <c r="AH552" s="640"/>
      <c r="AI552" s="212"/>
      <c r="AJ552" s="635"/>
      <c r="AK552" s="635" t="s">
        <v>683</v>
      </c>
      <c r="AL552" s="719" t="s">
        <v>7</v>
      </c>
      <c r="AM552" s="635" t="s">
        <v>460</v>
      </c>
      <c r="AN552" s="635">
        <v>1</v>
      </c>
      <c r="AO552" s="212"/>
      <c r="AP552" s="212"/>
      <c r="AQ552" s="212"/>
      <c r="AR552" s="212"/>
      <c r="AS552" s="212"/>
      <c r="AT552" s="223">
        <f t="shared" si="26"/>
        <v>1.0416666666666685E-2</v>
      </c>
      <c r="AU552" s="223" t="str">
        <f t="shared" si="27"/>
        <v/>
      </c>
    </row>
    <row r="553" spans="1:47" ht="14.25">
      <c r="B553" s="29">
        <v>2026</v>
      </c>
      <c r="C553" s="29">
        <v>5</v>
      </c>
      <c r="D553" s="29">
        <v>1</v>
      </c>
      <c r="E553" s="227" t="s">
        <v>470</v>
      </c>
      <c r="F553" s="29"/>
      <c r="G553" s="31"/>
      <c r="H553" s="32" t="s">
        <v>441</v>
      </c>
      <c r="I553" s="327"/>
      <c r="J553" s="635"/>
      <c r="K553" s="212"/>
      <c r="L553" s="639"/>
      <c r="M553" s="170"/>
      <c r="N553" s="651"/>
      <c r="O553" s="212"/>
      <c r="P553" s="212"/>
      <c r="Q553" s="327"/>
      <c r="R553" s="636"/>
      <c r="S553" s="636"/>
      <c r="T553" s="667"/>
      <c r="U553" s="636"/>
      <c r="V553" s="636"/>
      <c r="W553" s="636"/>
      <c r="X553" s="212"/>
      <c r="Y553" s="636"/>
      <c r="Z553" s="212"/>
      <c r="AA553" s="637"/>
      <c r="AB553" s="637"/>
      <c r="AC553" s="638"/>
      <c r="AD553" s="639"/>
      <c r="AE553" s="640"/>
      <c r="AF553" s="640"/>
      <c r="AG553" s="640">
        <v>0.26041666666666669</v>
      </c>
      <c r="AH553" s="640">
        <v>0.28125</v>
      </c>
      <c r="AI553" s="212" t="s">
        <v>533</v>
      </c>
      <c r="AJ553" s="635"/>
      <c r="AK553" s="635"/>
      <c r="AL553" s="641"/>
      <c r="AM553" s="635"/>
      <c r="AN553" s="635"/>
      <c r="AO553" s="212"/>
      <c r="AP553" s="212"/>
      <c r="AQ553" s="212"/>
      <c r="AR553" s="212"/>
      <c r="AS553" s="212"/>
      <c r="AT553" s="223" t="str">
        <f t="shared" si="26"/>
        <v/>
      </c>
      <c r="AU553" s="223">
        <f t="shared" si="27"/>
        <v>2.0833333333333315E-2</v>
      </c>
    </row>
    <row r="554" spans="1:47" ht="14.25">
      <c r="A554" s="167">
        <v>1</v>
      </c>
      <c r="B554" s="29">
        <v>2026</v>
      </c>
      <c r="C554" s="29">
        <v>5</v>
      </c>
      <c r="D554" s="29">
        <v>1</v>
      </c>
      <c r="E554" s="227" t="s">
        <v>470</v>
      </c>
      <c r="F554" s="29">
        <v>1</v>
      </c>
      <c r="G554" s="31" t="s">
        <v>459</v>
      </c>
      <c r="H554" s="32" t="s">
        <v>441</v>
      </c>
      <c r="I554" s="327" t="s">
        <v>1514</v>
      </c>
      <c r="J554" s="635" t="s">
        <v>1515</v>
      </c>
      <c r="K554" s="212">
        <v>3897139</v>
      </c>
      <c r="L554" s="639">
        <v>28</v>
      </c>
      <c r="M554" s="170">
        <v>60</v>
      </c>
      <c r="N554" s="651" t="s">
        <v>1516</v>
      </c>
      <c r="O554" s="212" t="s">
        <v>1517</v>
      </c>
      <c r="P554" s="212">
        <v>25</v>
      </c>
      <c r="Q554" s="327" t="s">
        <v>451</v>
      </c>
      <c r="R554" s="636">
        <v>1110</v>
      </c>
      <c r="S554" s="636">
        <v>1110</v>
      </c>
      <c r="T554" s="667">
        <v>12100</v>
      </c>
      <c r="U554" s="636">
        <v>12100</v>
      </c>
      <c r="V554" s="636">
        <v>1110</v>
      </c>
      <c r="W554" s="636">
        <v>1110</v>
      </c>
      <c r="X554" s="212">
        <v>1</v>
      </c>
      <c r="Y554" s="636">
        <v>12100</v>
      </c>
      <c r="Z554" s="212">
        <v>1</v>
      </c>
      <c r="AA554" s="637">
        <v>12100</v>
      </c>
      <c r="AB554" s="637">
        <v>12100</v>
      </c>
      <c r="AC554" s="638" t="s">
        <v>1880</v>
      </c>
      <c r="AD554" s="639">
        <v>60501416011</v>
      </c>
      <c r="AE554" s="640"/>
      <c r="AF554" s="640"/>
      <c r="AG554" s="640"/>
      <c r="AH554" s="640"/>
      <c r="AI554" s="212" t="s">
        <v>533</v>
      </c>
      <c r="AJ554" s="635"/>
      <c r="AK554" s="635" t="s">
        <v>683</v>
      </c>
      <c r="AL554" s="719" t="s">
        <v>7</v>
      </c>
      <c r="AM554" s="635" t="s">
        <v>460</v>
      </c>
      <c r="AN554" s="635"/>
      <c r="AO554" s="212"/>
      <c r="AP554" s="212"/>
      <c r="AQ554" s="212"/>
      <c r="AR554" s="212"/>
      <c r="AS554" s="212"/>
      <c r="AT554" s="223" t="str">
        <f t="shared" si="26"/>
        <v/>
      </c>
      <c r="AU554" s="223" t="str">
        <f t="shared" si="27"/>
        <v/>
      </c>
    </row>
    <row r="555" spans="1:47" ht="14.25">
      <c r="B555" s="29">
        <v>2026</v>
      </c>
      <c r="C555" s="29">
        <v>5</v>
      </c>
      <c r="D555" s="29">
        <v>1</v>
      </c>
      <c r="E555" s="227" t="s">
        <v>470</v>
      </c>
      <c r="F555" s="29"/>
      <c r="G555" s="31"/>
      <c r="H555" s="32" t="s">
        <v>441</v>
      </c>
      <c r="I555" s="327" t="s">
        <v>565</v>
      </c>
      <c r="J555" s="635" t="s">
        <v>1515</v>
      </c>
      <c r="K555" s="212"/>
      <c r="L555" s="639"/>
      <c r="M555" s="170"/>
      <c r="N555" s="651"/>
      <c r="O555" s="212"/>
      <c r="P555" s="705">
        <v>25</v>
      </c>
      <c r="Q555" s="327" t="s">
        <v>566</v>
      </c>
      <c r="R555" s="636">
        <v>1110</v>
      </c>
      <c r="S555" s="636"/>
      <c r="T555" s="667">
        <v>1000</v>
      </c>
      <c r="U555" s="706">
        <v>1000</v>
      </c>
      <c r="V555" s="636">
        <v>1110</v>
      </c>
      <c r="W555" s="636"/>
      <c r="X555" s="212">
        <v>1</v>
      </c>
      <c r="Y555" s="636">
        <v>1000</v>
      </c>
      <c r="Z555" s="212">
        <v>1</v>
      </c>
      <c r="AA555" s="707">
        <v>1000</v>
      </c>
      <c r="AB555" s="637">
        <v>13100</v>
      </c>
      <c r="AC555" s="638" t="s">
        <v>1518</v>
      </c>
      <c r="AD555" s="639">
        <v>60501416011</v>
      </c>
      <c r="AE555" s="640">
        <v>0.28125</v>
      </c>
      <c r="AF555" s="640">
        <v>0.29166666666666669</v>
      </c>
      <c r="AG555" s="640"/>
      <c r="AH555" s="640"/>
      <c r="AI555" s="212"/>
      <c r="AJ555" s="635"/>
      <c r="AK555" s="635" t="s">
        <v>683</v>
      </c>
      <c r="AL555" s="719" t="s">
        <v>7</v>
      </c>
      <c r="AM555" s="635" t="s">
        <v>460</v>
      </c>
      <c r="AN555" s="635">
        <v>1</v>
      </c>
      <c r="AO555" s="212"/>
      <c r="AP555" s="212"/>
      <c r="AQ555" s="212"/>
      <c r="AR555" s="212"/>
      <c r="AS555" s="212"/>
      <c r="AT555" s="223">
        <f t="shared" si="26"/>
        <v>1.0416666666666685E-2</v>
      </c>
      <c r="AU555" s="223" t="str">
        <f t="shared" si="27"/>
        <v/>
      </c>
    </row>
    <row r="556" spans="1:47" ht="14.25">
      <c r="B556" s="29">
        <v>2026</v>
      </c>
      <c r="C556" s="29">
        <v>5</v>
      </c>
      <c r="D556" s="29">
        <v>1</v>
      </c>
      <c r="E556" s="227" t="s">
        <v>470</v>
      </c>
      <c r="F556" s="29"/>
      <c r="G556" s="31"/>
      <c r="H556" s="43" t="s">
        <v>441</v>
      </c>
      <c r="I556" s="327"/>
      <c r="J556" s="635"/>
      <c r="K556" s="212"/>
      <c r="L556" s="639"/>
      <c r="M556" s="170"/>
      <c r="N556" s="651"/>
      <c r="O556" s="212"/>
      <c r="P556" s="212"/>
      <c r="Q556" s="327"/>
      <c r="R556" s="636"/>
      <c r="S556" s="636"/>
      <c r="T556" s="667"/>
      <c r="U556" s="636"/>
      <c r="V556" s="636"/>
      <c r="W556" s="636"/>
      <c r="X556" s="212"/>
      <c r="Y556" s="636"/>
      <c r="Z556" s="212"/>
      <c r="AA556" s="637"/>
      <c r="AB556" s="637"/>
      <c r="AC556" s="638"/>
      <c r="AD556" s="639"/>
      <c r="AE556" s="640"/>
      <c r="AF556" s="640"/>
      <c r="AG556" s="640">
        <v>0.29166666666666669</v>
      </c>
      <c r="AH556" s="640"/>
      <c r="AI556" s="212" t="s">
        <v>533</v>
      </c>
      <c r="AJ556" s="635"/>
      <c r="AK556" s="635"/>
      <c r="AL556" s="641"/>
      <c r="AM556" s="635"/>
      <c r="AN556" s="635"/>
      <c r="AO556" s="212"/>
      <c r="AP556" s="212"/>
      <c r="AQ556" s="212"/>
      <c r="AR556" s="212"/>
      <c r="AS556" s="212"/>
      <c r="AT556" s="223" t="str">
        <f t="shared" si="26"/>
        <v/>
      </c>
      <c r="AU556" s="223">
        <f t="shared" si="27"/>
        <v>0.70833333333333326</v>
      </c>
    </row>
    <row r="557" spans="1:47" ht="14.25">
      <c r="A557" s="167">
        <v>1</v>
      </c>
      <c r="B557" s="29">
        <v>2026</v>
      </c>
      <c r="C557" s="29">
        <v>5</v>
      </c>
      <c r="D557" s="29">
        <v>1</v>
      </c>
      <c r="E557" s="227" t="s">
        <v>470</v>
      </c>
      <c r="F557" s="29">
        <v>2</v>
      </c>
      <c r="G557" s="31" t="s">
        <v>459</v>
      </c>
      <c r="H557" s="32" t="s">
        <v>441</v>
      </c>
      <c r="I557" s="327" t="s">
        <v>1514</v>
      </c>
      <c r="J557" s="635" t="s">
        <v>1515</v>
      </c>
      <c r="K557" s="212">
        <v>3897139</v>
      </c>
      <c r="L557" s="639">
        <v>29</v>
      </c>
      <c r="M557" s="170">
        <v>60</v>
      </c>
      <c r="N557" s="651" t="s">
        <v>1516</v>
      </c>
      <c r="O557" s="212" t="s">
        <v>1517</v>
      </c>
      <c r="P557" s="212">
        <v>25</v>
      </c>
      <c r="Q557" s="327" t="s">
        <v>451</v>
      </c>
      <c r="R557" s="636">
        <v>1110</v>
      </c>
      <c r="S557" s="636">
        <v>1110</v>
      </c>
      <c r="T557" s="667">
        <v>12100</v>
      </c>
      <c r="U557" s="636">
        <v>12100</v>
      </c>
      <c r="V557" s="636">
        <v>1110</v>
      </c>
      <c r="W557" s="636">
        <v>1110</v>
      </c>
      <c r="X557" s="212">
        <v>1</v>
      </c>
      <c r="Y557" s="636">
        <v>12100</v>
      </c>
      <c r="Z557" s="212">
        <v>1</v>
      </c>
      <c r="AA557" s="637">
        <v>12100</v>
      </c>
      <c r="AB557" s="637">
        <v>12100</v>
      </c>
      <c r="AC557" s="638" t="s">
        <v>1881</v>
      </c>
      <c r="AD557" s="639">
        <v>60501416021</v>
      </c>
      <c r="AE557" s="640"/>
      <c r="AF557" s="640"/>
      <c r="AG557" s="640"/>
      <c r="AH557" s="640"/>
      <c r="AI557" s="212" t="s">
        <v>533</v>
      </c>
      <c r="AJ557" s="635"/>
      <c r="AK557" s="635" t="s">
        <v>683</v>
      </c>
      <c r="AL557" s="719" t="s">
        <v>7</v>
      </c>
      <c r="AM557" s="635" t="s">
        <v>460</v>
      </c>
      <c r="AN557" s="635"/>
      <c r="AO557" s="212"/>
      <c r="AP557" s="212"/>
      <c r="AQ557" s="212"/>
      <c r="AR557" s="212"/>
      <c r="AS557" s="212"/>
      <c r="AT557" s="223" t="str">
        <f t="shared" ref="AT557:AT615" si="28">IF(IF(AE557&gt;AF557,1-AE557+AF557,AF557-AE557)=0,"",IF(AE557&gt;AF557,1-AE557+AF557,AF557-AE557))</f>
        <v/>
      </c>
      <c r="AU557" s="223" t="str">
        <f t="shared" ref="AU557:AU615" si="29">IF(IF(AG557&gt;AH557,1-AG557+AH557,AH557-AG557)=0,"",IF(AG557&gt;AH557,1-AG557+AH557,AH557-AG557))</f>
        <v/>
      </c>
    </row>
    <row r="558" spans="1:47" ht="14.25">
      <c r="B558" s="29">
        <v>2026</v>
      </c>
      <c r="C558" s="29">
        <v>5</v>
      </c>
      <c r="D558" s="29">
        <v>1</v>
      </c>
      <c r="E558" s="227" t="s">
        <v>470</v>
      </c>
      <c r="F558" s="29"/>
      <c r="G558" s="31"/>
      <c r="H558" s="32" t="s">
        <v>441</v>
      </c>
      <c r="I558" s="327" t="s">
        <v>565</v>
      </c>
      <c r="J558" s="635" t="s">
        <v>1515</v>
      </c>
      <c r="K558" s="212"/>
      <c r="L558" s="639"/>
      <c r="M558" s="170"/>
      <c r="N558" s="651"/>
      <c r="O558" s="212"/>
      <c r="P558" s="705">
        <v>25</v>
      </c>
      <c r="Q558" s="327" t="s">
        <v>566</v>
      </c>
      <c r="R558" s="636">
        <v>1110</v>
      </c>
      <c r="S558" s="636"/>
      <c r="T558" s="667">
        <v>1000</v>
      </c>
      <c r="U558" s="706">
        <v>1000</v>
      </c>
      <c r="V558" s="636">
        <v>1110</v>
      </c>
      <c r="W558" s="636"/>
      <c r="X558" s="212">
        <v>1</v>
      </c>
      <c r="Y558" s="636">
        <v>1000</v>
      </c>
      <c r="Z558" s="212">
        <v>1</v>
      </c>
      <c r="AA558" s="707">
        <v>1000</v>
      </c>
      <c r="AB558" s="637">
        <v>13100</v>
      </c>
      <c r="AC558" s="638" t="s">
        <v>1518</v>
      </c>
      <c r="AD558" s="639">
        <v>60501416021</v>
      </c>
      <c r="AE558" s="640">
        <v>0.35416666666666669</v>
      </c>
      <c r="AF558" s="640">
        <v>0.36458333333333331</v>
      </c>
      <c r="AG558" s="640"/>
      <c r="AH558" s="640"/>
      <c r="AI558" s="212"/>
      <c r="AJ558" s="635"/>
      <c r="AK558" s="635" t="s">
        <v>683</v>
      </c>
      <c r="AL558" s="719" t="s">
        <v>7</v>
      </c>
      <c r="AM558" s="635" t="s">
        <v>460</v>
      </c>
      <c r="AN558" s="635">
        <v>1</v>
      </c>
      <c r="AO558" s="212"/>
      <c r="AP558" s="212"/>
      <c r="AQ558" s="212"/>
      <c r="AR558" s="212"/>
      <c r="AS558" s="212"/>
      <c r="AT558" s="223">
        <f t="shared" si="28"/>
        <v>1.041666666666663E-2</v>
      </c>
      <c r="AU558" s="223" t="str">
        <f t="shared" si="29"/>
        <v/>
      </c>
    </row>
    <row r="559" spans="1:47" ht="14.25">
      <c r="B559" s="29">
        <v>2026</v>
      </c>
      <c r="C559" s="29">
        <v>5</v>
      </c>
      <c r="D559" s="29">
        <v>1</v>
      </c>
      <c r="E559" s="227" t="s">
        <v>470</v>
      </c>
      <c r="F559" s="29"/>
      <c r="G559" s="31"/>
      <c r="H559" s="32" t="s">
        <v>441</v>
      </c>
      <c r="I559" s="327"/>
      <c r="J559" s="635"/>
      <c r="K559" s="212"/>
      <c r="L559" s="639"/>
      <c r="M559" s="170"/>
      <c r="N559" s="651"/>
      <c r="O559" s="212"/>
      <c r="P559" s="212"/>
      <c r="Q559" s="327"/>
      <c r="R559" s="636"/>
      <c r="S559" s="636"/>
      <c r="T559" s="667"/>
      <c r="U559" s="636"/>
      <c r="V559" s="636"/>
      <c r="W559" s="636"/>
      <c r="X559" s="212"/>
      <c r="Y559" s="636"/>
      <c r="Z559" s="212"/>
      <c r="AA559" s="637"/>
      <c r="AB559" s="637"/>
      <c r="AC559" s="638"/>
      <c r="AD559" s="639"/>
      <c r="AE559" s="640"/>
      <c r="AF559" s="640"/>
      <c r="AG559" s="640">
        <v>0.36458333333333331</v>
      </c>
      <c r="AH559" s="640">
        <v>0.45833333333333331</v>
      </c>
      <c r="AI559" s="212" t="s">
        <v>533</v>
      </c>
      <c r="AJ559" s="635"/>
      <c r="AK559" s="635"/>
      <c r="AL559" s="641"/>
      <c r="AM559" s="635"/>
      <c r="AN559" s="635"/>
      <c r="AO559" s="212"/>
      <c r="AP559" s="212"/>
      <c r="AQ559" s="212"/>
      <c r="AR559" s="212"/>
      <c r="AS559" s="212"/>
      <c r="AT559" s="223" t="str">
        <f t="shared" si="28"/>
        <v/>
      </c>
      <c r="AU559" s="223">
        <f t="shared" si="29"/>
        <v>9.375E-2</v>
      </c>
    </row>
    <row r="560" spans="1:47" ht="14.25">
      <c r="A560" s="167">
        <v>1</v>
      </c>
      <c r="B560" s="29">
        <v>2026</v>
      </c>
      <c r="C560" s="29">
        <v>5</v>
      </c>
      <c r="D560" s="29">
        <v>1</v>
      </c>
      <c r="E560" s="227" t="s">
        <v>470</v>
      </c>
      <c r="F560" s="29">
        <v>3</v>
      </c>
      <c r="G560" s="31" t="s">
        <v>459</v>
      </c>
      <c r="H560" s="43" t="s">
        <v>441</v>
      </c>
      <c r="I560" s="327" t="s">
        <v>1514</v>
      </c>
      <c r="J560" s="635" t="s">
        <v>1515</v>
      </c>
      <c r="K560" s="212">
        <v>3897139</v>
      </c>
      <c r="L560" s="639">
        <v>30</v>
      </c>
      <c r="M560" s="170">
        <v>60</v>
      </c>
      <c r="N560" s="651" t="s">
        <v>1516</v>
      </c>
      <c r="O560" s="212" t="s">
        <v>1517</v>
      </c>
      <c r="P560" s="212">
        <v>25</v>
      </c>
      <c r="Q560" s="327" t="s">
        <v>451</v>
      </c>
      <c r="R560" s="636">
        <v>1110</v>
      </c>
      <c r="S560" s="636">
        <v>1110</v>
      </c>
      <c r="T560" s="667">
        <v>12100</v>
      </c>
      <c r="U560" s="636">
        <v>12100</v>
      </c>
      <c r="V560" s="636">
        <v>1110</v>
      </c>
      <c r="W560" s="636">
        <v>1110</v>
      </c>
      <c r="X560" s="212">
        <v>1</v>
      </c>
      <c r="Y560" s="636">
        <v>12100</v>
      </c>
      <c r="Z560" s="212">
        <v>1</v>
      </c>
      <c r="AA560" s="637">
        <v>12100</v>
      </c>
      <c r="AB560" s="637">
        <v>12100</v>
      </c>
      <c r="AC560" s="638" t="s">
        <v>1883</v>
      </c>
      <c r="AD560" s="639">
        <v>60501416031</v>
      </c>
      <c r="AE560" s="640"/>
      <c r="AF560" s="640"/>
      <c r="AG560" s="640"/>
      <c r="AH560" s="640"/>
      <c r="AI560" s="212" t="s">
        <v>533</v>
      </c>
      <c r="AJ560" s="635"/>
      <c r="AK560" s="635" t="s">
        <v>683</v>
      </c>
      <c r="AL560" s="719" t="s">
        <v>7</v>
      </c>
      <c r="AM560" s="635" t="s">
        <v>460</v>
      </c>
      <c r="AN560" s="635"/>
      <c r="AO560" s="212"/>
      <c r="AP560" s="212"/>
      <c r="AQ560" s="212"/>
      <c r="AR560" s="212"/>
      <c r="AS560" s="212"/>
      <c r="AT560" s="223" t="str">
        <f t="shared" si="28"/>
        <v/>
      </c>
      <c r="AU560" s="223" t="str">
        <f t="shared" si="29"/>
        <v/>
      </c>
    </row>
    <row r="561" spans="2:47" ht="13.5" customHeight="1">
      <c r="B561" s="29">
        <v>2026</v>
      </c>
      <c r="C561" s="29">
        <v>5</v>
      </c>
      <c r="D561" s="29">
        <v>1</v>
      </c>
      <c r="E561" s="227" t="s">
        <v>470</v>
      </c>
      <c r="F561" s="29"/>
      <c r="G561" s="31"/>
      <c r="H561" s="32" t="s">
        <v>441</v>
      </c>
      <c r="I561" s="327" t="s">
        <v>565</v>
      </c>
      <c r="J561" s="635" t="s">
        <v>1515</v>
      </c>
      <c r="K561" s="212"/>
      <c r="L561" s="639"/>
      <c r="M561" s="170"/>
      <c r="N561" s="651"/>
      <c r="O561" s="212"/>
      <c r="P561" s="705">
        <v>25</v>
      </c>
      <c r="Q561" s="327" t="s">
        <v>566</v>
      </c>
      <c r="R561" s="636">
        <v>1110</v>
      </c>
      <c r="S561" s="636"/>
      <c r="T561" s="667">
        <v>1000</v>
      </c>
      <c r="U561" s="706">
        <v>1000</v>
      </c>
      <c r="V561" s="636">
        <v>1110</v>
      </c>
      <c r="W561" s="636"/>
      <c r="X561" s="212">
        <v>1</v>
      </c>
      <c r="Y561" s="636">
        <v>1000</v>
      </c>
      <c r="Z561" s="212">
        <v>1</v>
      </c>
      <c r="AA561" s="707">
        <v>1000</v>
      </c>
      <c r="AB561" s="637">
        <v>13100</v>
      </c>
      <c r="AC561" s="638" t="s">
        <v>1518</v>
      </c>
      <c r="AD561" s="639">
        <v>60501416031</v>
      </c>
      <c r="AE561" s="640">
        <v>0.45833333333333331</v>
      </c>
      <c r="AF561" s="640">
        <v>0.46875</v>
      </c>
      <c r="AG561" s="640"/>
      <c r="AH561" s="640"/>
      <c r="AI561" s="212"/>
      <c r="AJ561" s="635"/>
      <c r="AK561" s="635" t="s">
        <v>683</v>
      </c>
      <c r="AL561" s="719" t="s">
        <v>7</v>
      </c>
      <c r="AM561" s="635" t="s">
        <v>460</v>
      </c>
      <c r="AN561" s="635">
        <v>1</v>
      </c>
      <c r="AO561" s="212"/>
      <c r="AP561" s="212"/>
      <c r="AQ561" s="212"/>
      <c r="AR561" s="212"/>
      <c r="AS561" s="212"/>
      <c r="AT561" s="223">
        <f t="shared" si="28"/>
        <v>1.0416666666666685E-2</v>
      </c>
      <c r="AU561" s="223" t="str">
        <f t="shared" si="29"/>
        <v/>
      </c>
    </row>
    <row r="562" spans="2:47" ht="14.25">
      <c r="B562" s="29">
        <v>2026</v>
      </c>
      <c r="C562" s="29">
        <v>5</v>
      </c>
      <c r="D562" s="29">
        <v>1</v>
      </c>
      <c r="E562" s="227" t="s">
        <v>470</v>
      </c>
      <c r="F562" s="29"/>
      <c r="G562" s="31"/>
      <c r="H562" s="32" t="s">
        <v>441</v>
      </c>
      <c r="I562" s="327"/>
      <c r="J562" s="635"/>
      <c r="K562" s="212"/>
      <c r="L562" s="639"/>
      <c r="M562" s="170"/>
      <c r="N562" s="651"/>
      <c r="O562" s="212"/>
      <c r="P562" s="212"/>
      <c r="Q562" s="327"/>
      <c r="R562" s="636"/>
      <c r="S562" s="636"/>
      <c r="T562" s="667"/>
      <c r="U562" s="636"/>
      <c r="V562" s="636"/>
      <c r="W562" s="636"/>
      <c r="X562" s="212"/>
      <c r="Y562" s="636"/>
      <c r="Z562" s="212"/>
      <c r="AA562" s="637"/>
      <c r="AB562" s="637"/>
      <c r="AC562" s="638"/>
      <c r="AD562" s="639"/>
      <c r="AE562" s="640"/>
      <c r="AF562" s="640"/>
      <c r="AG562" s="640">
        <v>0.46875</v>
      </c>
      <c r="AH562" s="640">
        <v>0.58333333333333337</v>
      </c>
      <c r="AI562" s="212" t="s">
        <v>1569</v>
      </c>
      <c r="AJ562" s="635"/>
      <c r="AK562" s="635"/>
      <c r="AL562" s="641"/>
      <c r="AM562" s="635"/>
      <c r="AN562" s="635"/>
      <c r="AO562" s="212" t="s">
        <v>1882</v>
      </c>
      <c r="AP562" s="212"/>
      <c r="AQ562" s="212"/>
      <c r="AR562" s="212"/>
      <c r="AS562" s="212"/>
      <c r="AT562" s="223" t="str">
        <f t="shared" si="28"/>
        <v/>
      </c>
      <c r="AU562" s="223">
        <f t="shared" si="29"/>
        <v>0.11458333333333337</v>
      </c>
    </row>
    <row r="563" spans="2:47" ht="14.25">
      <c r="B563" s="29">
        <v>2026</v>
      </c>
      <c r="C563" s="29">
        <v>5</v>
      </c>
      <c r="D563" s="29">
        <v>1</v>
      </c>
      <c r="E563" s="227" t="s">
        <v>468</v>
      </c>
      <c r="F563" s="29"/>
      <c r="G563" s="31"/>
      <c r="H563" s="32" t="s">
        <v>441</v>
      </c>
      <c r="I563" s="327"/>
      <c r="J563" s="635"/>
      <c r="K563" s="212"/>
      <c r="L563" s="639"/>
      <c r="M563" s="170"/>
      <c r="N563" s="651"/>
      <c r="O563" s="212"/>
      <c r="P563" s="212"/>
      <c r="Q563" s="327"/>
      <c r="R563" s="636"/>
      <c r="S563" s="636"/>
      <c r="T563" s="667"/>
      <c r="U563" s="636"/>
      <c r="V563" s="636"/>
      <c r="W563" s="636"/>
      <c r="X563" s="212"/>
      <c r="Y563" s="636"/>
      <c r="Z563" s="212"/>
      <c r="AA563" s="637"/>
      <c r="AB563" s="637"/>
      <c r="AC563" s="638"/>
      <c r="AD563" s="639"/>
      <c r="AE563" s="640"/>
      <c r="AF563" s="640"/>
      <c r="AG563" s="640">
        <v>0.58333333333333337</v>
      </c>
      <c r="AH563" s="640">
        <v>0.61458333333333337</v>
      </c>
      <c r="AI563" s="212" t="s">
        <v>1534</v>
      </c>
      <c r="AJ563" s="635"/>
      <c r="AK563" s="635"/>
      <c r="AL563" s="641"/>
      <c r="AM563" s="635"/>
      <c r="AN563" s="635"/>
      <c r="AO563" s="212" t="s">
        <v>1884</v>
      </c>
      <c r="AP563" s="212"/>
      <c r="AQ563" s="212"/>
      <c r="AR563" s="212"/>
      <c r="AS563" s="212"/>
      <c r="AT563" s="223" t="str">
        <f t="shared" si="28"/>
        <v/>
      </c>
      <c r="AU563" s="223">
        <f t="shared" si="29"/>
        <v>3.125E-2</v>
      </c>
    </row>
    <row r="564" spans="2:47" ht="14.25">
      <c r="B564" s="29">
        <v>2026</v>
      </c>
      <c r="C564" s="29">
        <v>5</v>
      </c>
      <c r="D564" s="29">
        <v>1</v>
      </c>
      <c r="E564" s="227" t="s">
        <v>468</v>
      </c>
      <c r="F564" s="29"/>
      <c r="G564" s="31"/>
      <c r="H564" s="32" t="s">
        <v>441</v>
      </c>
      <c r="I564" s="333" t="s">
        <v>39</v>
      </c>
      <c r="J564" s="43"/>
      <c r="K564" s="34"/>
      <c r="L564" s="34"/>
      <c r="M564" s="34"/>
      <c r="N564" s="246" t="s">
        <v>1885</v>
      </c>
      <c r="O564" s="34"/>
      <c r="P564" s="34">
        <v>31</v>
      </c>
      <c r="Q564" s="246" t="s">
        <v>1886</v>
      </c>
      <c r="R564" s="344">
        <v>1370</v>
      </c>
      <c r="S564" s="344">
        <v>1370</v>
      </c>
      <c r="T564" s="653">
        <v>8510</v>
      </c>
      <c r="U564" s="344">
        <v>200</v>
      </c>
      <c r="V564" s="344">
        <v>1255</v>
      </c>
      <c r="W564" s="344">
        <v>1257</v>
      </c>
      <c r="X564" s="34">
        <v>1</v>
      </c>
      <c r="Y564" s="344">
        <v>200</v>
      </c>
      <c r="Z564" s="34">
        <v>1</v>
      </c>
      <c r="AA564" s="344">
        <v>200</v>
      </c>
      <c r="AB564" s="344">
        <v>200</v>
      </c>
      <c r="AC564" s="339" t="s">
        <v>1907</v>
      </c>
      <c r="AD564" s="339" t="s">
        <v>1889</v>
      </c>
      <c r="AE564" s="219">
        <v>0.61458333333333337</v>
      </c>
      <c r="AF564" s="219">
        <v>0.85416666666666663</v>
      </c>
      <c r="AG564" s="219"/>
      <c r="AH564" s="219"/>
      <c r="AI564" s="34"/>
      <c r="AJ564" s="43"/>
      <c r="AK564" s="43"/>
      <c r="AL564" s="341"/>
      <c r="AM564" s="641" t="s">
        <v>460</v>
      </c>
      <c r="AN564" s="635"/>
      <c r="AO564" s="34" t="s">
        <v>1888</v>
      </c>
      <c r="AP564" s="212"/>
      <c r="AQ564" s="212"/>
      <c r="AR564" s="212"/>
      <c r="AS564" s="212"/>
      <c r="AT564" s="223">
        <f t="shared" si="28"/>
        <v>0.23958333333333326</v>
      </c>
      <c r="AU564" s="223" t="str">
        <f t="shared" si="29"/>
        <v/>
      </c>
    </row>
    <row r="565" spans="2:47" ht="14.25">
      <c r="B565" s="29">
        <v>2026</v>
      </c>
      <c r="C565" s="29">
        <v>5</v>
      </c>
      <c r="D565" s="29">
        <v>1</v>
      </c>
      <c r="E565" s="227" t="s">
        <v>468</v>
      </c>
      <c r="F565" s="29"/>
      <c r="G565" s="31"/>
      <c r="H565" s="32" t="s">
        <v>441</v>
      </c>
      <c r="I565" s="333" t="s">
        <v>39</v>
      </c>
      <c r="J565" s="43"/>
      <c r="K565" s="34"/>
      <c r="L565" s="34"/>
      <c r="M565" s="34"/>
      <c r="N565" s="246" t="s">
        <v>1845</v>
      </c>
      <c r="O565" s="34"/>
      <c r="P565" s="34">
        <v>31</v>
      </c>
      <c r="Q565" s="246" t="s">
        <v>1886</v>
      </c>
      <c r="R565" s="344">
        <v>1370</v>
      </c>
      <c r="S565" s="344">
        <v>1370</v>
      </c>
      <c r="T565" s="653">
        <v>8510</v>
      </c>
      <c r="U565" s="344">
        <v>400</v>
      </c>
      <c r="V565" s="344">
        <v>1255</v>
      </c>
      <c r="W565" s="344">
        <v>1257</v>
      </c>
      <c r="X565" s="34">
        <v>1</v>
      </c>
      <c r="Y565" s="344">
        <v>400</v>
      </c>
      <c r="Z565" s="34">
        <v>1</v>
      </c>
      <c r="AA565" s="344">
        <v>400</v>
      </c>
      <c r="AB565" s="344">
        <v>400</v>
      </c>
      <c r="AC565" s="339" t="s">
        <v>1907</v>
      </c>
      <c r="AD565" s="339"/>
      <c r="AE565" s="219"/>
      <c r="AF565" s="219"/>
      <c r="AG565" s="219"/>
      <c r="AH565" s="219"/>
      <c r="AI565" s="34"/>
      <c r="AJ565" s="43"/>
      <c r="AK565" s="43"/>
      <c r="AL565" s="341"/>
      <c r="AM565" s="641" t="s">
        <v>444</v>
      </c>
      <c r="AN565" s="635"/>
      <c r="AO565" s="212"/>
      <c r="AP565" s="212"/>
      <c r="AQ565" s="212"/>
      <c r="AR565" s="212"/>
      <c r="AS565" s="212"/>
      <c r="AT565" s="223" t="str">
        <f t="shared" si="28"/>
        <v/>
      </c>
      <c r="AU565" s="223" t="str">
        <f t="shared" si="29"/>
        <v/>
      </c>
    </row>
    <row r="566" spans="2:47" ht="14.25">
      <c r="B566" s="29">
        <v>2026</v>
      </c>
      <c r="C566" s="29">
        <v>5</v>
      </c>
      <c r="D566" s="29">
        <v>1</v>
      </c>
      <c r="E566" s="227" t="s">
        <v>468</v>
      </c>
      <c r="F566" s="29"/>
      <c r="G566" s="31"/>
      <c r="H566" s="32" t="s">
        <v>441</v>
      </c>
      <c r="I566" s="333" t="s">
        <v>39</v>
      </c>
      <c r="J566" s="43"/>
      <c r="K566" s="34"/>
      <c r="L566" s="34"/>
      <c r="M566" s="34"/>
      <c r="N566" s="246" t="s">
        <v>1845</v>
      </c>
      <c r="O566" s="34"/>
      <c r="P566" s="34">
        <v>31</v>
      </c>
      <c r="Q566" s="246" t="s">
        <v>1886</v>
      </c>
      <c r="R566" s="344">
        <v>1370</v>
      </c>
      <c r="S566" s="344">
        <v>1370</v>
      </c>
      <c r="T566" s="653">
        <v>8510</v>
      </c>
      <c r="U566" s="344">
        <v>550</v>
      </c>
      <c r="V566" s="344">
        <v>1240</v>
      </c>
      <c r="W566" s="344">
        <v>1242</v>
      </c>
      <c r="X566" s="34">
        <v>1</v>
      </c>
      <c r="Y566" s="344">
        <v>550</v>
      </c>
      <c r="Z566" s="34">
        <v>1</v>
      </c>
      <c r="AA566" s="344">
        <v>550</v>
      </c>
      <c r="AB566" s="344">
        <v>550</v>
      </c>
      <c r="AC566" s="339" t="s">
        <v>1907</v>
      </c>
      <c r="AD566" s="339"/>
      <c r="AE566" s="219"/>
      <c r="AF566" s="219"/>
      <c r="AG566" s="219"/>
      <c r="AH566" s="219"/>
      <c r="AI566" s="34"/>
      <c r="AJ566" s="43"/>
      <c r="AK566" s="43"/>
      <c r="AL566" s="341"/>
      <c r="AM566" s="641" t="s">
        <v>444</v>
      </c>
      <c r="AN566" s="635"/>
      <c r="AO566" s="212"/>
      <c r="AP566" s="212"/>
      <c r="AQ566" s="212"/>
      <c r="AR566" s="212"/>
      <c r="AS566" s="212"/>
      <c r="AT566" s="223" t="str">
        <f t="shared" si="28"/>
        <v/>
      </c>
      <c r="AU566" s="223" t="str">
        <f t="shared" si="29"/>
        <v/>
      </c>
    </row>
    <row r="567" spans="2:47" ht="14.25">
      <c r="B567" s="29">
        <v>2026</v>
      </c>
      <c r="C567" s="29">
        <v>5</v>
      </c>
      <c r="D567" s="29">
        <v>1</v>
      </c>
      <c r="E567" s="227" t="s">
        <v>468</v>
      </c>
      <c r="F567" s="29"/>
      <c r="G567" s="31"/>
      <c r="H567" s="43" t="s">
        <v>441</v>
      </c>
      <c r="I567" s="333" t="s">
        <v>39</v>
      </c>
      <c r="J567" s="43"/>
      <c r="K567" s="34"/>
      <c r="L567" s="34"/>
      <c r="M567" s="34"/>
      <c r="N567" s="246" t="s">
        <v>1845</v>
      </c>
      <c r="O567" s="34"/>
      <c r="P567" s="34">
        <v>31</v>
      </c>
      <c r="Q567" s="246" t="s">
        <v>1887</v>
      </c>
      <c r="R567" s="344">
        <v>1370</v>
      </c>
      <c r="S567" s="344">
        <v>1370</v>
      </c>
      <c r="T567" s="653">
        <v>8510</v>
      </c>
      <c r="U567" s="344">
        <v>7350</v>
      </c>
      <c r="V567" s="344">
        <v>1120</v>
      </c>
      <c r="W567" s="344">
        <v>1122</v>
      </c>
      <c r="X567" s="34">
        <v>1</v>
      </c>
      <c r="Y567" s="344">
        <v>7350</v>
      </c>
      <c r="Z567" s="34">
        <v>1</v>
      </c>
      <c r="AA567" s="344" t="s">
        <v>1908</v>
      </c>
      <c r="AB567" s="344">
        <v>7650</v>
      </c>
      <c r="AC567" s="339" t="s">
        <v>1907</v>
      </c>
      <c r="AD567" s="339"/>
      <c r="AE567" s="219"/>
      <c r="AF567" s="219"/>
      <c r="AG567" s="219"/>
      <c r="AH567" s="219"/>
      <c r="AI567" s="34" t="s">
        <v>5</v>
      </c>
      <c r="AJ567" s="43"/>
      <c r="AK567" s="43"/>
      <c r="AL567" s="341"/>
      <c r="AM567" s="641" t="s">
        <v>444</v>
      </c>
      <c r="AN567" s="635"/>
      <c r="AO567" s="212" t="s">
        <v>1890</v>
      </c>
      <c r="AP567" s="212"/>
      <c r="AQ567" s="212"/>
      <c r="AR567" s="212"/>
      <c r="AS567" s="212"/>
      <c r="AT567" s="223" t="str">
        <f t="shared" si="28"/>
        <v/>
      </c>
      <c r="AU567" s="223" t="str">
        <f t="shared" si="29"/>
        <v/>
      </c>
    </row>
    <row r="568" spans="2:47" ht="14.25">
      <c r="B568" s="29">
        <v>2026</v>
      </c>
      <c r="C568" s="29">
        <v>5</v>
      </c>
      <c r="D568" s="29">
        <v>1</v>
      </c>
      <c r="E568" s="227" t="s">
        <v>468</v>
      </c>
      <c r="F568" s="29"/>
      <c r="G568" s="31"/>
      <c r="H568" s="43" t="s">
        <v>441</v>
      </c>
      <c r="I568" s="333" t="s">
        <v>39</v>
      </c>
      <c r="J568" s="43"/>
      <c r="K568" s="34"/>
      <c r="L568" s="34"/>
      <c r="M568" s="34"/>
      <c r="N568" s="246" t="s">
        <v>1845</v>
      </c>
      <c r="O568" s="34"/>
      <c r="P568" s="34">
        <v>25</v>
      </c>
      <c r="Q568" s="246" t="s">
        <v>1891</v>
      </c>
      <c r="R568" s="344">
        <v>1105</v>
      </c>
      <c r="S568" s="344">
        <v>1105</v>
      </c>
      <c r="T568" s="653">
        <v>7200</v>
      </c>
      <c r="U568" s="344">
        <v>700</v>
      </c>
      <c r="V568" s="344">
        <v>1040</v>
      </c>
      <c r="W568" s="344">
        <v>1042</v>
      </c>
      <c r="X568" s="34">
        <v>1</v>
      </c>
      <c r="Y568" s="344">
        <v>700</v>
      </c>
      <c r="Z568" s="34">
        <v>1</v>
      </c>
      <c r="AA568" s="344" t="s">
        <v>1903</v>
      </c>
      <c r="AB568" s="344">
        <v>1100</v>
      </c>
      <c r="AC568" s="339" t="s">
        <v>1906</v>
      </c>
      <c r="AD568" s="339"/>
      <c r="AE568" s="219"/>
      <c r="AF568" s="219"/>
      <c r="AG568" s="219"/>
      <c r="AH568" s="219"/>
      <c r="AI568" s="34"/>
      <c r="AJ568" s="43"/>
      <c r="AK568" s="43"/>
      <c r="AL568" s="341"/>
      <c r="AM568" s="641" t="s">
        <v>444</v>
      </c>
      <c r="AN568" s="635"/>
      <c r="AO568" s="212" t="s">
        <v>1909</v>
      </c>
      <c r="AP568" s="212"/>
      <c r="AQ568" s="212"/>
      <c r="AR568" s="212"/>
      <c r="AS568" s="212"/>
      <c r="AT568" s="223" t="str">
        <f t="shared" si="28"/>
        <v/>
      </c>
      <c r="AU568" s="223" t="str">
        <f t="shared" si="29"/>
        <v/>
      </c>
    </row>
    <row r="569" spans="2:47" ht="14.25">
      <c r="B569" s="29">
        <v>2026</v>
      </c>
      <c r="C569" s="29">
        <v>5</v>
      </c>
      <c r="D569" s="29">
        <v>1</v>
      </c>
      <c r="E569" s="227" t="s">
        <v>468</v>
      </c>
      <c r="F569" s="29"/>
      <c r="G569" s="31"/>
      <c r="H569" s="43" t="s">
        <v>441</v>
      </c>
      <c r="I569" s="333" t="s">
        <v>39</v>
      </c>
      <c r="J569" s="43"/>
      <c r="K569" s="34"/>
      <c r="L569" s="34"/>
      <c r="M569" s="34"/>
      <c r="N569" s="246" t="s">
        <v>1845</v>
      </c>
      <c r="O569" s="34"/>
      <c r="P569" s="34">
        <v>25</v>
      </c>
      <c r="Q569" s="246" t="s">
        <v>1891</v>
      </c>
      <c r="R569" s="344">
        <v>1105</v>
      </c>
      <c r="S569" s="344">
        <v>1105</v>
      </c>
      <c r="T569" s="653">
        <v>7200</v>
      </c>
      <c r="U569" s="344">
        <v>550</v>
      </c>
      <c r="V569" s="344">
        <v>1020</v>
      </c>
      <c r="W569" s="344">
        <v>1022</v>
      </c>
      <c r="X569" s="34">
        <v>1</v>
      </c>
      <c r="Y569" s="344">
        <v>550</v>
      </c>
      <c r="Z569" s="34">
        <v>1</v>
      </c>
      <c r="AA569" s="344">
        <v>550</v>
      </c>
      <c r="AB569" s="344">
        <v>550</v>
      </c>
      <c r="AC569" s="339" t="s">
        <v>1906</v>
      </c>
      <c r="AD569" s="339"/>
      <c r="AE569" s="219"/>
      <c r="AF569" s="219"/>
      <c r="AG569" s="219"/>
      <c r="AH569" s="219"/>
      <c r="AI569" s="34"/>
      <c r="AJ569" s="43"/>
      <c r="AK569" s="43"/>
      <c r="AL569" s="341"/>
      <c r="AM569" s="641" t="s">
        <v>444</v>
      </c>
      <c r="AN569" s="635"/>
      <c r="AO569" s="212"/>
      <c r="AP569" s="212"/>
      <c r="AQ569" s="212"/>
      <c r="AR569" s="212"/>
      <c r="AS569" s="212"/>
      <c r="AT569" s="223" t="str">
        <f t="shared" si="28"/>
        <v/>
      </c>
      <c r="AU569" s="223" t="str">
        <f t="shared" si="29"/>
        <v/>
      </c>
    </row>
    <row r="570" spans="2:47" ht="14.25">
      <c r="B570" s="29">
        <v>2026</v>
      </c>
      <c r="C570" s="29">
        <v>5</v>
      </c>
      <c r="D570" s="29">
        <v>1</v>
      </c>
      <c r="E570" s="227" t="s">
        <v>468</v>
      </c>
      <c r="F570" s="29"/>
      <c r="G570" s="31"/>
      <c r="H570" s="43" t="s">
        <v>441</v>
      </c>
      <c r="I570" s="333" t="s">
        <v>39</v>
      </c>
      <c r="J570" s="43"/>
      <c r="K570" s="34"/>
      <c r="L570" s="34"/>
      <c r="M570" s="34"/>
      <c r="N570" s="246" t="s">
        <v>1845</v>
      </c>
      <c r="O570" s="34"/>
      <c r="P570" s="34">
        <v>25</v>
      </c>
      <c r="Q570" s="246" t="s">
        <v>1891</v>
      </c>
      <c r="R570" s="344">
        <v>1105</v>
      </c>
      <c r="S570" s="344">
        <v>1105</v>
      </c>
      <c r="T570" s="653">
        <v>7200</v>
      </c>
      <c r="U570" s="344">
        <v>1900</v>
      </c>
      <c r="V570" s="344">
        <v>1005</v>
      </c>
      <c r="W570" s="344">
        <v>1006</v>
      </c>
      <c r="X570" s="34">
        <v>1</v>
      </c>
      <c r="Y570" s="344">
        <v>1900</v>
      </c>
      <c r="Z570" s="34">
        <v>1</v>
      </c>
      <c r="AA570" s="344" t="s">
        <v>1904</v>
      </c>
      <c r="AB570" s="344">
        <v>2500</v>
      </c>
      <c r="AC570" s="339" t="s">
        <v>1906</v>
      </c>
      <c r="AD570" s="339"/>
      <c r="AE570" s="219"/>
      <c r="AF570" s="219"/>
      <c r="AG570" s="219"/>
      <c r="AH570" s="219"/>
      <c r="AI570" s="34"/>
      <c r="AJ570" s="43"/>
      <c r="AK570" s="43"/>
      <c r="AL570" s="341"/>
      <c r="AM570" s="641" t="s">
        <v>444</v>
      </c>
      <c r="AN570" s="635"/>
      <c r="AO570" s="212" t="s">
        <v>1905</v>
      </c>
      <c r="AP570" s="212"/>
      <c r="AQ570" s="212"/>
      <c r="AR570" s="212"/>
      <c r="AS570" s="212"/>
      <c r="AT570" s="223" t="str">
        <f t="shared" si="28"/>
        <v/>
      </c>
      <c r="AU570" s="223" t="str">
        <f t="shared" si="29"/>
        <v/>
      </c>
    </row>
    <row r="571" spans="2:47" ht="14.25">
      <c r="B571" s="29">
        <v>2026</v>
      </c>
      <c r="C571" s="29">
        <v>5</v>
      </c>
      <c r="D571" s="29">
        <v>1</v>
      </c>
      <c r="E571" s="227" t="s">
        <v>468</v>
      </c>
      <c r="F571" s="29"/>
      <c r="G571" s="31"/>
      <c r="H571" s="43" t="s">
        <v>441</v>
      </c>
      <c r="I571" s="333" t="s">
        <v>39</v>
      </c>
      <c r="J571" s="43"/>
      <c r="K571" s="34"/>
      <c r="L571" s="34"/>
      <c r="M571" s="34"/>
      <c r="N571" s="246" t="s">
        <v>1845</v>
      </c>
      <c r="O571" s="34"/>
      <c r="P571" s="34">
        <v>25</v>
      </c>
      <c r="Q571" s="246" t="s">
        <v>1891</v>
      </c>
      <c r="R571" s="344">
        <v>1105</v>
      </c>
      <c r="S571" s="344">
        <v>1105</v>
      </c>
      <c r="T571" s="653">
        <v>7200</v>
      </c>
      <c r="U571" s="344">
        <v>2150</v>
      </c>
      <c r="V571" s="344">
        <v>1000</v>
      </c>
      <c r="W571" s="344">
        <v>1001</v>
      </c>
      <c r="X571" s="34">
        <v>1</v>
      </c>
      <c r="Y571" s="344">
        <v>2150</v>
      </c>
      <c r="Z571" s="34">
        <v>1</v>
      </c>
      <c r="AA571" s="344">
        <v>2150</v>
      </c>
      <c r="AB571" s="344">
        <v>2150</v>
      </c>
      <c r="AC571" s="339" t="s">
        <v>1906</v>
      </c>
      <c r="AD571" s="339"/>
      <c r="AE571" s="219"/>
      <c r="AF571" s="219"/>
      <c r="AG571" s="219"/>
      <c r="AH571" s="219"/>
      <c r="AI571" s="34"/>
      <c r="AJ571" s="43"/>
      <c r="AK571" s="43"/>
      <c r="AL571" s="341"/>
      <c r="AM571" s="641" t="s">
        <v>444</v>
      </c>
      <c r="AN571" s="635"/>
      <c r="AO571" s="212"/>
      <c r="AP571" s="212"/>
      <c r="AQ571" s="212"/>
      <c r="AR571" s="212"/>
      <c r="AS571" s="212"/>
      <c r="AT571" s="223" t="str">
        <f t="shared" si="28"/>
        <v/>
      </c>
      <c r="AU571" s="223" t="str">
        <f t="shared" si="29"/>
        <v/>
      </c>
    </row>
    <row r="572" spans="2:47" ht="14.25">
      <c r="B572" s="29">
        <v>2026</v>
      </c>
      <c r="C572" s="29">
        <v>5</v>
      </c>
      <c r="D572" s="29">
        <v>1</v>
      </c>
      <c r="E572" s="227" t="s">
        <v>468</v>
      </c>
      <c r="F572" s="29"/>
      <c r="G572" s="31"/>
      <c r="H572" s="43" t="s">
        <v>441</v>
      </c>
      <c r="I572" s="327"/>
      <c r="J572" s="635"/>
      <c r="K572" s="212"/>
      <c r="L572" s="639"/>
      <c r="M572" s="170"/>
      <c r="N572" s="651"/>
      <c r="O572" s="212"/>
      <c r="P572" s="212"/>
      <c r="Q572" s="327"/>
      <c r="R572" s="636"/>
      <c r="S572" s="636"/>
      <c r="T572" s="667"/>
      <c r="U572" s="636"/>
      <c r="V572" s="636"/>
      <c r="W572" s="636"/>
      <c r="X572" s="212"/>
      <c r="Y572" s="636"/>
      <c r="Z572" s="212"/>
      <c r="AA572" s="637"/>
      <c r="AB572" s="637"/>
      <c r="AC572" s="638"/>
      <c r="AD572" s="639"/>
      <c r="AE572" s="640"/>
      <c r="AF572" s="640"/>
      <c r="AG572" s="640">
        <v>0.85416666666666663</v>
      </c>
      <c r="AH572" s="640">
        <v>0.89583333333333337</v>
      </c>
      <c r="AI572" s="212" t="s">
        <v>533</v>
      </c>
      <c r="AJ572" s="635"/>
      <c r="AK572" s="635"/>
      <c r="AL572" s="641"/>
      <c r="AM572" s="635"/>
      <c r="AN572" s="635"/>
      <c r="AO572" s="212" t="s">
        <v>1912</v>
      </c>
      <c r="AP572" s="212"/>
      <c r="AQ572" s="212"/>
      <c r="AR572" s="212"/>
      <c r="AS572" s="212"/>
      <c r="AT572" s="223" t="str">
        <f t="shared" si="28"/>
        <v/>
      </c>
      <c r="AU572" s="223">
        <f t="shared" si="29"/>
        <v>4.1666666666666741E-2</v>
      </c>
    </row>
    <row r="573" spans="2:47" ht="14.25">
      <c r="B573" s="29">
        <v>2026</v>
      </c>
      <c r="C573" s="29">
        <v>5</v>
      </c>
      <c r="D573" s="29">
        <v>1</v>
      </c>
      <c r="E573" s="227" t="s">
        <v>469</v>
      </c>
      <c r="F573" s="29"/>
      <c r="G573" s="31"/>
      <c r="H573" s="32" t="s">
        <v>441</v>
      </c>
      <c r="I573" s="333" t="s">
        <v>39</v>
      </c>
      <c r="J573" s="43"/>
      <c r="K573" s="34"/>
      <c r="L573" s="34"/>
      <c r="M573" s="34"/>
      <c r="N573" s="246" t="s">
        <v>1885</v>
      </c>
      <c r="O573" s="34"/>
      <c r="P573" s="34">
        <v>12</v>
      </c>
      <c r="Q573" s="246"/>
      <c r="R573" s="344">
        <v>1170</v>
      </c>
      <c r="S573" s="344">
        <v>1170</v>
      </c>
      <c r="T573" s="653">
        <v>8500</v>
      </c>
      <c r="U573" s="344">
        <v>3000</v>
      </c>
      <c r="V573" s="344">
        <v>1120</v>
      </c>
      <c r="W573" s="344">
        <v>1122</v>
      </c>
      <c r="X573" s="34">
        <v>1</v>
      </c>
      <c r="Y573" s="344">
        <v>200</v>
      </c>
      <c r="Z573" s="34">
        <v>16</v>
      </c>
      <c r="AA573" s="528">
        <v>3200</v>
      </c>
      <c r="AB573" s="528">
        <v>3200</v>
      </c>
      <c r="AC573" s="339"/>
      <c r="AD573" s="339" t="s">
        <v>1892</v>
      </c>
      <c r="AE573" s="219">
        <v>0.89583333333333337</v>
      </c>
      <c r="AF573" s="181">
        <v>0.25</v>
      </c>
      <c r="AG573" s="219"/>
      <c r="AH573" s="219"/>
      <c r="AI573" s="34"/>
      <c r="AJ573" s="43"/>
      <c r="AK573" s="43"/>
      <c r="AL573" s="341"/>
      <c r="AM573" s="641" t="s">
        <v>460</v>
      </c>
      <c r="AN573" s="43"/>
      <c r="AO573" s="34" t="s">
        <v>1913</v>
      </c>
      <c r="AP573" s="212"/>
      <c r="AQ573" s="212"/>
      <c r="AR573" s="212"/>
      <c r="AS573" s="212"/>
      <c r="AT573" s="223">
        <f t="shared" si="28"/>
        <v>0.35416666666666663</v>
      </c>
      <c r="AU573" s="223" t="str">
        <f t="shared" si="29"/>
        <v/>
      </c>
    </row>
    <row r="574" spans="2:47" ht="14.25">
      <c r="B574" s="29">
        <v>2026</v>
      </c>
      <c r="C574" s="29">
        <v>5</v>
      </c>
      <c r="D574" s="29">
        <v>1</v>
      </c>
      <c r="E574" s="227" t="s">
        <v>469</v>
      </c>
      <c r="F574" s="29"/>
      <c r="G574" s="31"/>
      <c r="H574" s="32" t="s">
        <v>441</v>
      </c>
      <c r="I574" s="333" t="s">
        <v>39</v>
      </c>
      <c r="J574" s="43"/>
      <c r="K574" s="34"/>
      <c r="L574" s="34"/>
      <c r="M574" s="34"/>
      <c r="N574" s="246" t="s">
        <v>1885</v>
      </c>
      <c r="O574" s="34"/>
      <c r="P574" s="34">
        <v>12</v>
      </c>
      <c r="Q574" s="246"/>
      <c r="R574" s="344">
        <v>1170</v>
      </c>
      <c r="S574" s="344">
        <v>1170</v>
      </c>
      <c r="T574" s="653">
        <v>8500</v>
      </c>
      <c r="U574" s="344">
        <v>400</v>
      </c>
      <c r="V574" s="344">
        <v>1100</v>
      </c>
      <c r="W574" s="344">
        <v>1100</v>
      </c>
      <c r="X574" s="34">
        <v>1</v>
      </c>
      <c r="Y574" s="344">
        <v>200</v>
      </c>
      <c r="Z574" s="34">
        <v>2</v>
      </c>
      <c r="AA574" s="528">
        <v>400</v>
      </c>
      <c r="AB574" s="528">
        <v>400</v>
      </c>
      <c r="AC574" s="339"/>
      <c r="AD574" s="339" t="s">
        <v>1893</v>
      </c>
      <c r="AE574" s="219"/>
      <c r="AF574" s="219"/>
      <c r="AG574" s="219"/>
      <c r="AH574" s="219"/>
      <c r="AI574" s="34"/>
      <c r="AJ574" s="43"/>
      <c r="AK574" s="43"/>
      <c r="AL574" s="341"/>
      <c r="AM574" s="641" t="s">
        <v>460</v>
      </c>
      <c r="AN574" s="43"/>
      <c r="AO574" s="34" t="s">
        <v>1899</v>
      </c>
      <c r="AP574" s="212"/>
      <c r="AQ574" s="212"/>
      <c r="AR574" s="212"/>
      <c r="AS574" s="212"/>
      <c r="AT574" s="223" t="str">
        <f t="shared" si="28"/>
        <v/>
      </c>
      <c r="AU574" s="223" t="str">
        <f t="shared" si="29"/>
        <v/>
      </c>
    </row>
    <row r="575" spans="2:47" ht="14.25">
      <c r="B575" s="29">
        <v>2026</v>
      </c>
      <c r="C575" s="29">
        <v>5</v>
      </c>
      <c r="D575" s="29">
        <v>1</v>
      </c>
      <c r="E575" s="227" t="s">
        <v>469</v>
      </c>
      <c r="F575" s="29"/>
      <c r="G575" s="31"/>
      <c r="H575" s="32" t="s">
        <v>441</v>
      </c>
      <c r="I575" s="333" t="s">
        <v>39</v>
      </c>
      <c r="J575" s="43"/>
      <c r="K575" s="34"/>
      <c r="L575" s="34"/>
      <c r="M575" s="34"/>
      <c r="N575" s="246" t="s">
        <v>1885</v>
      </c>
      <c r="O575" s="34"/>
      <c r="P575" s="34">
        <v>12</v>
      </c>
      <c r="Q575" s="246"/>
      <c r="R575" s="344">
        <v>1170</v>
      </c>
      <c r="S575" s="344">
        <v>1170</v>
      </c>
      <c r="T575" s="653">
        <v>8500</v>
      </c>
      <c r="U575" s="344">
        <v>400</v>
      </c>
      <c r="V575" s="344">
        <v>1050</v>
      </c>
      <c r="W575" s="344">
        <v>1052</v>
      </c>
      <c r="X575" s="34">
        <v>1</v>
      </c>
      <c r="Y575" s="344">
        <v>200</v>
      </c>
      <c r="Z575" s="34">
        <v>2</v>
      </c>
      <c r="AA575" s="528">
        <v>400</v>
      </c>
      <c r="AB575" s="528">
        <v>400</v>
      </c>
      <c r="AC575" s="339"/>
      <c r="AD575" s="339" t="s">
        <v>1894</v>
      </c>
      <c r="AE575" s="219"/>
      <c r="AF575" s="219"/>
      <c r="AG575" s="219"/>
      <c r="AH575" s="219"/>
      <c r="AI575" s="34"/>
      <c r="AJ575" s="43"/>
      <c r="AK575" s="43"/>
      <c r="AL575" s="341"/>
      <c r="AM575" s="641" t="s">
        <v>460</v>
      </c>
      <c r="AN575" s="43"/>
      <c r="AO575" s="34" t="s">
        <v>1895</v>
      </c>
      <c r="AP575" s="212"/>
      <c r="AQ575" s="212"/>
      <c r="AR575" s="212"/>
      <c r="AS575" s="212"/>
      <c r="AT575" s="223" t="str">
        <f t="shared" si="28"/>
        <v/>
      </c>
      <c r="AU575" s="223" t="str">
        <f t="shared" si="29"/>
        <v/>
      </c>
    </row>
    <row r="576" spans="2:47" ht="14.25">
      <c r="B576" s="29">
        <v>2026</v>
      </c>
      <c r="C576" s="29">
        <v>5</v>
      </c>
      <c r="D576" s="29">
        <v>1</v>
      </c>
      <c r="E576" s="227" t="s">
        <v>469</v>
      </c>
      <c r="F576" s="29"/>
      <c r="G576" s="31"/>
      <c r="H576" s="32" t="s">
        <v>441</v>
      </c>
      <c r="I576" s="333" t="s">
        <v>39</v>
      </c>
      <c r="J576" s="43"/>
      <c r="K576" s="34"/>
      <c r="L576" s="34"/>
      <c r="M576" s="34"/>
      <c r="N576" s="246" t="s">
        <v>1885</v>
      </c>
      <c r="O576" s="34"/>
      <c r="P576" s="34">
        <v>12</v>
      </c>
      <c r="Q576" s="246"/>
      <c r="R576" s="344">
        <v>1170</v>
      </c>
      <c r="S576" s="344">
        <v>1170</v>
      </c>
      <c r="T576" s="653">
        <v>8500</v>
      </c>
      <c r="U576" s="344">
        <v>400</v>
      </c>
      <c r="V576" s="344">
        <v>1040</v>
      </c>
      <c r="W576" s="344">
        <v>1042</v>
      </c>
      <c r="X576" s="34">
        <v>1</v>
      </c>
      <c r="Y576" s="344">
        <v>200</v>
      </c>
      <c r="Z576" s="34">
        <v>2</v>
      </c>
      <c r="AA576" s="528">
        <v>400</v>
      </c>
      <c r="AB576" s="528">
        <v>400</v>
      </c>
      <c r="AC576" s="339"/>
      <c r="AD576" s="339" t="s">
        <v>1898</v>
      </c>
      <c r="AE576" s="219"/>
      <c r="AF576" s="219"/>
      <c r="AG576" s="219"/>
      <c r="AH576" s="219"/>
      <c r="AI576" s="34"/>
      <c r="AJ576" s="43"/>
      <c r="AK576" s="43"/>
      <c r="AL576" s="341"/>
      <c r="AM576" s="641" t="s">
        <v>460</v>
      </c>
      <c r="AN576" s="43"/>
      <c r="AO576" s="34" t="s">
        <v>1900</v>
      </c>
      <c r="AP576" s="212"/>
      <c r="AQ576" s="212"/>
      <c r="AR576" s="212"/>
      <c r="AS576" s="212"/>
      <c r="AT576" s="223" t="str">
        <f t="shared" si="28"/>
        <v/>
      </c>
      <c r="AU576" s="223" t="str">
        <f t="shared" si="29"/>
        <v/>
      </c>
    </row>
    <row r="577" spans="1:47" ht="14.25">
      <c r="B577" s="29">
        <v>2026</v>
      </c>
      <c r="C577" s="29">
        <v>5</v>
      </c>
      <c r="D577" s="29">
        <v>1</v>
      </c>
      <c r="E577" s="227" t="s">
        <v>469</v>
      </c>
      <c r="F577" s="29"/>
      <c r="G577" s="31"/>
      <c r="H577" s="32" t="s">
        <v>441</v>
      </c>
      <c r="I577" s="333" t="s">
        <v>39</v>
      </c>
      <c r="J577" s="43"/>
      <c r="K577" s="34"/>
      <c r="L577" s="34"/>
      <c r="M577" s="34"/>
      <c r="N577" s="246" t="s">
        <v>1885</v>
      </c>
      <c r="O577" s="34"/>
      <c r="P577" s="34">
        <v>12</v>
      </c>
      <c r="Q577" s="246"/>
      <c r="R577" s="344">
        <v>1170</v>
      </c>
      <c r="S577" s="344">
        <v>1170</v>
      </c>
      <c r="T577" s="653">
        <v>8500</v>
      </c>
      <c r="U577" s="344">
        <v>200</v>
      </c>
      <c r="V577" s="344">
        <v>1030</v>
      </c>
      <c r="W577" s="344">
        <v>1032</v>
      </c>
      <c r="X577" s="34">
        <v>1</v>
      </c>
      <c r="Y577" s="344">
        <v>200</v>
      </c>
      <c r="Z577" s="34">
        <v>1</v>
      </c>
      <c r="AA577" s="528">
        <v>200</v>
      </c>
      <c r="AB577" s="528">
        <v>200</v>
      </c>
      <c r="AC577" s="339"/>
      <c r="AD577" s="339" t="s">
        <v>1896</v>
      </c>
      <c r="AE577" s="219"/>
      <c r="AF577" s="219"/>
      <c r="AG577" s="219"/>
      <c r="AH577" s="219"/>
      <c r="AI577" s="34"/>
      <c r="AJ577" s="43"/>
      <c r="AK577" s="43"/>
      <c r="AL577" s="341"/>
      <c r="AM577" s="641" t="s">
        <v>460</v>
      </c>
      <c r="AN577" s="43"/>
      <c r="AO577" s="34" t="s">
        <v>1901</v>
      </c>
      <c r="AP577" s="212"/>
      <c r="AQ577" s="212"/>
      <c r="AR577" s="212"/>
      <c r="AS577" s="212"/>
      <c r="AT577" s="223" t="str">
        <f t="shared" si="28"/>
        <v/>
      </c>
      <c r="AU577" s="223" t="str">
        <f t="shared" si="29"/>
        <v/>
      </c>
    </row>
    <row r="578" spans="1:47" ht="14.25">
      <c r="B578" s="29">
        <v>2026</v>
      </c>
      <c r="C578" s="29">
        <v>5</v>
      </c>
      <c r="D578" s="29">
        <v>1</v>
      </c>
      <c r="E578" s="227" t="s">
        <v>469</v>
      </c>
      <c r="F578" s="29"/>
      <c r="G578" s="31"/>
      <c r="H578" s="32" t="s">
        <v>441</v>
      </c>
      <c r="I578" s="333" t="s">
        <v>39</v>
      </c>
      <c r="J578" s="43"/>
      <c r="K578" s="34"/>
      <c r="L578" s="34"/>
      <c r="M578" s="34"/>
      <c r="N578" s="246" t="s">
        <v>1885</v>
      </c>
      <c r="O578" s="34"/>
      <c r="P578" s="34">
        <v>12</v>
      </c>
      <c r="Q578" s="246"/>
      <c r="R578" s="344">
        <v>1005</v>
      </c>
      <c r="S578" s="344">
        <v>1005</v>
      </c>
      <c r="T578" s="653">
        <v>2400</v>
      </c>
      <c r="U578" s="344">
        <v>1800</v>
      </c>
      <c r="V578" s="344">
        <v>1005</v>
      </c>
      <c r="W578" s="344">
        <v>1005</v>
      </c>
      <c r="X578" s="34">
        <v>1</v>
      </c>
      <c r="Y578" s="344">
        <v>200</v>
      </c>
      <c r="Z578" s="34">
        <v>11</v>
      </c>
      <c r="AA578" s="528">
        <v>2200</v>
      </c>
      <c r="AB578" s="528">
        <v>2200</v>
      </c>
      <c r="AC578" s="339"/>
      <c r="AD578" s="339" t="s">
        <v>1897</v>
      </c>
      <c r="AE578" s="219"/>
      <c r="AF578" s="219"/>
      <c r="AG578" s="219"/>
      <c r="AH578" s="219"/>
      <c r="AI578" s="34"/>
      <c r="AJ578" s="43"/>
      <c r="AK578" s="43"/>
      <c r="AL578" s="341"/>
      <c r="AM578" s="641" t="s">
        <v>460</v>
      </c>
      <c r="AN578" s="43"/>
      <c r="AO578" s="34" t="s">
        <v>1902</v>
      </c>
      <c r="AP578" s="212"/>
      <c r="AQ578" s="212"/>
      <c r="AR578" s="212"/>
      <c r="AS578" s="212"/>
      <c r="AT578" s="223" t="str">
        <f t="shared" si="28"/>
        <v/>
      </c>
      <c r="AU578" s="223" t="str">
        <f t="shared" si="29"/>
        <v/>
      </c>
    </row>
    <row r="579" spans="1:47" ht="14.25">
      <c r="B579" s="29">
        <v>2026</v>
      </c>
      <c r="C579" s="29">
        <v>5</v>
      </c>
      <c r="D579" s="29">
        <v>1</v>
      </c>
      <c r="E579" s="227" t="s">
        <v>469</v>
      </c>
      <c r="F579" s="29"/>
      <c r="G579" s="31"/>
      <c r="H579" s="32" t="s">
        <v>441</v>
      </c>
      <c r="I579" s="327"/>
      <c r="J579" s="635"/>
      <c r="K579" s="212"/>
      <c r="L579" s="639"/>
      <c r="M579" s="170"/>
      <c r="N579" s="651"/>
      <c r="O579" s="212"/>
      <c r="P579" s="212"/>
      <c r="Q579" s="327"/>
      <c r="R579" s="636"/>
      <c r="S579" s="636"/>
      <c r="T579" s="667"/>
      <c r="U579" s="636"/>
      <c r="V579" s="636"/>
      <c r="W579" s="636"/>
      <c r="X579" s="212"/>
      <c r="Y579" s="636"/>
      <c r="Z579" s="212"/>
      <c r="AA579" s="637"/>
      <c r="AB579" s="637"/>
      <c r="AC579" s="638"/>
      <c r="AD579" s="639"/>
      <c r="AE579" s="640"/>
      <c r="AF579" s="640"/>
      <c r="AG579" s="640">
        <v>0.25</v>
      </c>
      <c r="AH579" s="640">
        <v>0.28125</v>
      </c>
      <c r="AI579" s="212" t="s">
        <v>1569</v>
      </c>
      <c r="AJ579" s="635"/>
      <c r="AK579" s="635"/>
      <c r="AL579" s="641"/>
      <c r="AM579" s="635"/>
      <c r="AN579" s="635"/>
      <c r="AO579" s="212" t="s">
        <v>1914</v>
      </c>
      <c r="AP579" s="212"/>
      <c r="AQ579" s="212"/>
      <c r="AR579" s="212"/>
      <c r="AS579" s="212"/>
      <c r="AT579" s="223" t="str">
        <f t="shared" si="28"/>
        <v/>
      </c>
      <c r="AU579" s="223">
        <f t="shared" si="29"/>
        <v>3.125E-2</v>
      </c>
    </row>
    <row r="580" spans="1:47" ht="14.25">
      <c r="B580" s="29">
        <v>2026</v>
      </c>
      <c r="C580" s="29">
        <v>5</v>
      </c>
      <c r="D580" s="29">
        <v>7</v>
      </c>
      <c r="E580" s="227" t="s">
        <v>468</v>
      </c>
      <c r="F580" s="29"/>
      <c r="G580" s="31"/>
      <c r="H580" s="32" t="s">
        <v>441</v>
      </c>
      <c r="I580" s="327"/>
      <c r="J580" s="635"/>
      <c r="K580" s="212"/>
      <c r="L580" s="639"/>
      <c r="M580" s="170"/>
      <c r="N580" s="651"/>
      <c r="O580" s="212"/>
      <c r="P580" s="212"/>
      <c r="Q580" s="327"/>
      <c r="R580" s="636"/>
      <c r="S580" s="636"/>
      <c r="T580" s="667"/>
      <c r="U580" s="636"/>
      <c r="V580" s="636"/>
      <c r="W580" s="636"/>
      <c r="X580" s="212"/>
      <c r="Y580" s="636"/>
      <c r="Z580" s="212"/>
      <c r="AA580" s="637"/>
      <c r="AB580" s="637"/>
      <c r="AC580" s="638"/>
      <c r="AD580" s="639"/>
      <c r="AE580" s="640"/>
      <c r="AF580" s="640"/>
      <c r="AG580" s="640">
        <v>0.28125</v>
      </c>
      <c r="AH580" s="640">
        <v>0.34375</v>
      </c>
      <c r="AI580" s="212" t="s">
        <v>1534</v>
      </c>
      <c r="AJ580" s="635"/>
      <c r="AK580" s="635"/>
      <c r="AL580" s="641"/>
      <c r="AM580" s="635"/>
      <c r="AN580" s="635"/>
      <c r="AO580" s="212" t="s">
        <v>1605</v>
      </c>
      <c r="AP580" s="212"/>
      <c r="AQ580" s="212"/>
      <c r="AR580" s="212"/>
      <c r="AS580" s="212"/>
      <c r="AT580" s="223" t="str">
        <f t="shared" si="28"/>
        <v/>
      </c>
      <c r="AU580" s="223">
        <f t="shared" si="29"/>
        <v>6.25E-2</v>
      </c>
    </row>
    <row r="581" spans="1:47" ht="14.25">
      <c r="B581" s="29">
        <v>2026</v>
      </c>
      <c r="C581" s="29">
        <v>5</v>
      </c>
      <c r="D581" s="29">
        <v>7</v>
      </c>
      <c r="E581" s="227" t="s">
        <v>468</v>
      </c>
      <c r="F581" s="29"/>
      <c r="G581" s="31"/>
      <c r="H581" s="32" t="s">
        <v>441</v>
      </c>
      <c r="I581" s="327"/>
      <c r="J581" s="635"/>
      <c r="K581" s="212"/>
      <c r="L581" s="639"/>
      <c r="M581" s="170"/>
      <c r="N581" s="651"/>
      <c r="O581" s="212"/>
      <c r="P581" s="212"/>
      <c r="Q581" s="327"/>
      <c r="R581" s="636"/>
      <c r="S581" s="636"/>
      <c r="T581" s="667"/>
      <c r="U581" s="636"/>
      <c r="V581" s="636"/>
      <c r="W581" s="636"/>
      <c r="X581" s="212"/>
      <c r="Y581" s="636"/>
      <c r="Z581" s="212"/>
      <c r="AA581" s="637"/>
      <c r="AB581" s="637"/>
      <c r="AC581" s="638"/>
      <c r="AD581" s="639"/>
      <c r="AE581" s="640"/>
      <c r="AF581" s="640"/>
      <c r="AG581" s="640">
        <v>0.34375</v>
      </c>
      <c r="AH581" s="640">
        <v>0.42708333333333331</v>
      </c>
      <c r="AI581" s="212" t="s">
        <v>1569</v>
      </c>
      <c r="AJ581" s="635"/>
      <c r="AK581" s="635"/>
      <c r="AL581" s="641"/>
      <c r="AM581" s="635"/>
      <c r="AN581" s="635"/>
      <c r="AO581" s="212" t="s">
        <v>1918</v>
      </c>
      <c r="AP581" s="212"/>
      <c r="AQ581" s="212"/>
      <c r="AR581" s="212"/>
      <c r="AS581" s="212"/>
      <c r="AT581" s="223" t="str">
        <f t="shared" si="28"/>
        <v/>
      </c>
      <c r="AU581" s="223">
        <f t="shared" si="29"/>
        <v>8.3333333333333315E-2</v>
      </c>
    </row>
    <row r="582" spans="1:47" ht="14.25">
      <c r="B582" s="29">
        <v>2026</v>
      </c>
      <c r="C582" s="29">
        <v>5</v>
      </c>
      <c r="D582" s="29">
        <v>7</v>
      </c>
      <c r="E582" s="227" t="s">
        <v>468</v>
      </c>
      <c r="F582" s="29"/>
      <c r="G582" s="31"/>
      <c r="H582" s="32" t="s">
        <v>441</v>
      </c>
      <c r="I582" s="327"/>
      <c r="J582" s="635"/>
      <c r="K582" s="212"/>
      <c r="L582" s="639"/>
      <c r="M582" s="170"/>
      <c r="N582" s="651"/>
      <c r="O582" s="212"/>
      <c r="P582" s="212"/>
      <c r="Q582" s="327"/>
      <c r="R582" s="636"/>
      <c r="S582" s="636"/>
      <c r="T582" s="667"/>
      <c r="U582" s="636"/>
      <c r="V582" s="636"/>
      <c r="W582" s="636"/>
      <c r="X582" s="212"/>
      <c r="Y582" s="636"/>
      <c r="Z582" s="212"/>
      <c r="AA582" s="637"/>
      <c r="AB582" s="637"/>
      <c r="AC582" s="638"/>
      <c r="AD582" s="639"/>
      <c r="AE582" s="640"/>
      <c r="AF582" s="640"/>
      <c r="AG582" s="640">
        <v>0.42708333333333331</v>
      </c>
      <c r="AH582" s="640">
        <v>0.44791666666666669</v>
      </c>
      <c r="AI582" s="212" t="s">
        <v>533</v>
      </c>
      <c r="AJ582" s="635"/>
      <c r="AK582" s="635"/>
      <c r="AL582" s="641"/>
      <c r="AM582" s="635"/>
      <c r="AN582" s="635"/>
      <c r="AO582" s="212" t="s">
        <v>1919</v>
      </c>
      <c r="AP582" s="212"/>
      <c r="AQ582" s="212"/>
      <c r="AR582" s="212"/>
      <c r="AS582" s="212"/>
      <c r="AT582" s="223" t="str">
        <f t="shared" si="28"/>
        <v/>
      </c>
      <c r="AU582" s="223">
        <f t="shared" si="29"/>
        <v>2.083333333333337E-2</v>
      </c>
    </row>
    <row r="583" spans="1:47" ht="14.25">
      <c r="B583" s="29">
        <v>2026</v>
      </c>
      <c r="C583" s="29">
        <v>5</v>
      </c>
      <c r="D583" s="29">
        <v>7</v>
      </c>
      <c r="E583" s="227" t="s">
        <v>468</v>
      </c>
      <c r="F583" s="29"/>
      <c r="G583" s="31"/>
      <c r="H583" s="32" t="s">
        <v>441</v>
      </c>
      <c r="I583" s="327" t="s">
        <v>1446</v>
      </c>
      <c r="J583" s="635" t="s">
        <v>442</v>
      </c>
      <c r="K583" s="212"/>
      <c r="L583" s="639"/>
      <c r="M583" s="170"/>
      <c r="N583" s="651"/>
      <c r="O583" s="212"/>
      <c r="P583" s="212">
        <v>12</v>
      </c>
      <c r="Q583" s="327" t="s">
        <v>566</v>
      </c>
      <c r="R583" s="636">
        <v>1100</v>
      </c>
      <c r="S583" s="636"/>
      <c r="T583" s="667" t="s">
        <v>1445</v>
      </c>
      <c r="U583" s="636">
        <v>200</v>
      </c>
      <c r="V583" s="636">
        <v>1100</v>
      </c>
      <c r="W583" s="636"/>
      <c r="X583" s="212">
        <v>1</v>
      </c>
      <c r="Y583" s="636">
        <v>200</v>
      </c>
      <c r="Z583" s="212">
        <v>1</v>
      </c>
      <c r="AA583" s="637">
        <v>200</v>
      </c>
      <c r="AB583" s="637"/>
      <c r="AC583" s="638"/>
      <c r="AD583" s="639"/>
      <c r="AE583" s="640"/>
      <c r="AF583" s="640"/>
      <c r="AG583" s="640"/>
      <c r="AH583" s="640"/>
      <c r="AI583" s="212"/>
      <c r="AJ583" s="635"/>
      <c r="AK583" s="635"/>
      <c r="AL583" s="641"/>
      <c r="AM583" s="635"/>
      <c r="AN583" s="635"/>
      <c r="AO583" s="212"/>
      <c r="AP583" s="212"/>
      <c r="AQ583" s="212"/>
      <c r="AR583" s="212"/>
      <c r="AS583" s="212"/>
      <c r="AT583" s="223" t="str">
        <f t="shared" si="28"/>
        <v/>
      </c>
      <c r="AU583" s="223" t="str">
        <f t="shared" si="29"/>
        <v/>
      </c>
    </row>
    <row r="584" spans="1:47" ht="14.25">
      <c r="A584" s="167">
        <v>1</v>
      </c>
      <c r="B584" s="29">
        <v>2026</v>
      </c>
      <c r="C584" s="29">
        <v>5</v>
      </c>
      <c r="D584" s="29">
        <v>7</v>
      </c>
      <c r="E584" s="227" t="s">
        <v>468</v>
      </c>
      <c r="F584" s="29">
        <v>1</v>
      </c>
      <c r="G584" s="31" t="s">
        <v>459</v>
      </c>
      <c r="H584" s="32" t="s">
        <v>441</v>
      </c>
      <c r="I584" s="327" t="s">
        <v>1514</v>
      </c>
      <c r="J584" s="635" t="s">
        <v>442</v>
      </c>
      <c r="K584" s="212">
        <v>3894356</v>
      </c>
      <c r="L584" s="639">
        <v>1</v>
      </c>
      <c r="M584" s="170">
        <v>10</v>
      </c>
      <c r="N584" s="651" t="s">
        <v>583</v>
      </c>
      <c r="O584" s="212" t="s">
        <v>1539</v>
      </c>
      <c r="P584" s="212">
        <v>25</v>
      </c>
      <c r="Q584" s="327" t="s">
        <v>220</v>
      </c>
      <c r="R584" s="636">
        <v>1100</v>
      </c>
      <c r="S584" s="636">
        <v>1100</v>
      </c>
      <c r="T584" s="667">
        <v>6000</v>
      </c>
      <c r="U584" s="636">
        <v>6000</v>
      </c>
      <c r="V584" s="636">
        <v>1100</v>
      </c>
      <c r="W584" s="636">
        <v>1100</v>
      </c>
      <c r="X584" s="212">
        <v>1</v>
      </c>
      <c r="Y584" s="636">
        <v>6000</v>
      </c>
      <c r="Z584" s="212">
        <v>1</v>
      </c>
      <c r="AA584" s="637">
        <v>6000</v>
      </c>
      <c r="AB584" s="637">
        <v>6050</v>
      </c>
      <c r="AC584" s="638" t="s">
        <v>1924</v>
      </c>
      <c r="AD584" s="639"/>
      <c r="AE584" s="640">
        <v>0.44791666666666669</v>
      </c>
      <c r="AF584" s="640">
        <v>0.47569444444444442</v>
      </c>
      <c r="AG584" s="640">
        <v>0.47569444444444442</v>
      </c>
      <c r="AH584" s="640">
        <v>0.49652777777777779</v>
      </c>
      <c r="AI584" s="212" t="s">
        <v>533</v>
      </c>
      <c r="AJ584" s="635"/>
      <c r="AK584" s="635" t="s">
        <v>683</v>
      </c>
      <c r="AL584" s="719" t="s">
        <v>7</v>
      </c>
      <c r="AM584" s="635" t="s">
        <v>460</v>
      </c>
      <c r="AN584" s="635">
        <v>1</v>
      </c>
      <c r="AO584" s="212" t="s">
        <v>1927</v>
      </c>
      <c r="AP584" s="212" t="s">
        <v>383</v>
      </c>
      <c r="AQ584" s="212" t="s">
        <v>1921</v>
      </c>
      <c r="AR584" s="212"/>
      <c r="AS584" s="212"/>
      <c r="AT584" s="223">
        <f t="shared" si="28"/>
        <v>2.7777777777777735E-2</v>
      </c>
      <c r="AU584" s="223">
        <f t="shared" si="29"/>
        <v>2.083333333333337E-2</v>
      </c>
    </row>
    <row r="585" spans="1:47" ht="14.25">
      <c r="B585" s="29">
        <v>2026</v>
      </c>
      <c r="C585" s="29">
        <v>5</v>
      </c>
      <c r="D585" s="29">
        <v>7</v>
      </c>
      <c r="E585" s="227" t="s">
        <v>468</v>
      </c>
      <c r="F585" s="29">
        <v>1</v>
      </c>
      <c r="G585" s="31" t="s">
        <v>459</v>
      </c>
      <c r="H585" s="32" t="s">
        <v>441</v>
      </c>
      <c r="I585" s="327" t="s">
        <v>1514</v>
      </c>
      <c r="J585" s="635" t="s">
        <v>442</v>
      </c>
      <c r="K585" s="212">
        <v>3894356</v>
      </c>
      <c r="L585" s="639"/>
      <c r="M585" s="170"/>
      <c r="N585" s="651" t="s">
        <v>583</v>
      </c>
      <c r="O585" s="212" t="s">
        <v>1539</v>
      </c>
      <c r="P585" s="212">
        <v>25</v>
      </c>
      <c r="Q585" s="327" t="s">
        <v>220</v>
      </c>
      <c r="R585" s="636">
        <v>1100</v>
      </c>
      <c r="S585" s="636"/>
      <c r="T585" s="667">
        <v>6000</v>
      </c>
      <c r="U585" s="636">
        <v>6000</v>
      </c>
      <c r="V585" s="636">
        <v>1100</v>
      </c>
      <c r="W585" s="636"/>
      <c r="X585" s="212">
        <v>1</v>
      </c>
      <c r="Y585" s="636">
        <v>6000</v>
      </c>
      <c r="Z585" s="212">
        <v>1</v>
      </c>
      <c r="AA585" s="637">
        <v>6000</v>
      </c>
      <c r="AB585" s="637"/>
      <c r="AC585" s="730" t="s">
        <v>1925</v>
      </c>
      <c r="AD585" s="639"/>
      <c r="AE585" s="640"/>
      <c r="AF585" s="640"/>
      <c r="AG585" s="640"/>
      <c r="AH585" s="640"/>
      <c r="AI585" s="212"/>
      <c r="AJ585" s="635"/>
      <c r="AK585" s="635" t="s">
        <v>683</v>
      </c>
      <c r="AL585" s="721" t="s">
        <v>1929</v>
      </c>
      <c r="AM585" s="635" t="s">
        <v>460</v>
      </c>
      <c r="AN585" s="635"/>
      <c r="AO585" s="212" t="s">
        <v>1928</v>
      </c>
      <c r="AP585" s="212"/>
      <c r="AQ585" s="212"/>
      <c r="AR585" s="212"/>
      <c r="AS585" s="212"/>
      <c r="AT585" s="223" t="str">
        <f t="shared" ref="AT585:AT589" si="30">IF(IF(AE585&gt;AF585,1-AE585+AF585,AF585-AE585)=0,"",IF(AE585&gt;AF585,1-AE585+AF585,AF585-AE585))</f>
        <v/>
      </c>
      <c r="AU585" s="223" t="str">
        <f t="shared" ref="AU585:AU589" si="31">IF(IF(AG585&gt;AH585,1-AG585+AH585,AH585-AG585)=0,"",IF(AG585&gt;AH585,1-AG585+AH585,AH585-AG585))</f>
        <v/>
      </c>
    </row>
    <row r="586" spans="1:47" ht="14.25">
      <c r="B586" s="29">
        <v>2026</v>
      </c>
      <c r="C586" s="29">
        <v>5</v>
      </c>
      <c r="D586" s="29">
        <v>7</v>
      </c>
      <c r="E586" s="227" t="s">
        <v>468</v>
      </c>
      <c r="F586" s="29">
        <v>1</v>
      </c>
      <c r="G586" s="31" t="s">
        <v>459</v>
      </c>
      <c r="H586" s="32" t="s">
        <v>441</v>
      </c>
      <c r="I586" s="327" t="s">
        <v>1514</v>
      </c>
      <c r="J586" s="635" t="s">
        <v>442</v>
      </c>
      <c r="K586" s="212">
        <v>3894356</v>
      </c>
      <c r="L586" s="639">
        <v>2</v>
      </c>
      <c r="M586" s="170">
        <v>10</v>
      </c>
      <c r="N586" s="651" t="s">
        <v>583</v>
      </c>
      <c r="O586" s="212" t="s">
        <v>1539</v>
      </c>
      <c r="P586" s="212">
        <v>25</v>
      </c>
      <c r="Q586" s="327" t="s">
        <v>220</v>
      </c>
      <c r="R586" s="636">
        <v>1100</v>
      </c>
      <c r="S586" s="636">
        <v>1101</v>
      </c>
      <c r="T586" s="667">
        <v>6000</v>
      </c>
      <c r="U586" s="636">
        <v>6000</v>
      </c>
      <c r="V586" s="636">
        <v>1100</v>
      </c>
      <c r="W586" s="636">
        <v>1101</v>
      </c>
      <c r="X586" s="212">
        <v>1</v>
      </c>
      <c r="Y586" s="636">
        <v>6000</v>
      </c>
      <c r="Z586" s="212">
        <v>1</v>
      </c>
      <c r="AA586" s="637">
        <v>6000</v>
      </c>
      <c r="AB586" s="637">
        <v>6050</v>
      </c>
      <c r="AC586" s="638" t="s">
        <v>1926</v>
      </c>
      <c r="AD586" s="639"/>
      <c r="AE586" s="640">
        <v>0.49652777777777779</v>
      </c>
      <c r="AF586" s="640">
        <v>0.52430555555555558</v>
      </c>
      <c r="AG586" s="640"/>
      <c r="AH586" s="640"/>
      <c r="AI586" s="212" t="s">
        <v>533</v>
      </c>
      <c r="AJ586" s="635"/>
      <c r="AK586" s="635" t="s">
        <v>683</v>
      </c>
      <c r="AL586" s="719" t="s">
        <v>7</v>
      </c>
      <c r="AM586" s="635" t="s">
        <v>460</v>
      </c>
      <c r="AN586" s="635">
        <v>1</v>
      </c>
      <c r="AO586" s="212" t="s">
        <v>1931</v>
      </c>
      <c r="AP586" s="212" t="s">
        <v>383</v>
      </c>
      <c r="AQ586" s="212"/>
      <c r="AR586" s="212"/>
      <c r="AS586" s="212"/>
      <c r="AT586" s="223">
        <f t="shared" si="30"/>
        <v>2.777777777777779E-2</v>
      </c>
      <c r="AU586" s="223" t="str">
        <f t="shared" si="31"/>
        <v/>
      </c>
    </row>
    <row r="587" spans="1:47" ht="14.25">
      <c r="B587" s="29">
        <v>2026</v>
      </c>
      <c r="C587" s="29">
        <v>5</v>
      </c>
      <c r="D587" s="29">
        <v>7</v>
      </c>
      <c r="E587" s="227" t="s">
        <v>468</v>
      </c>
      <c r="F587" s="29">
        <v>1</v>
      </c>
      <c r="G587" s="31" t="s">
        <v>459</v>
      </c>
      <c r="H587" s="32" t="s">
        <v>441</v>
      </c>
      <c r="I587" s="327" t="s">
        <v>1514</v>
      </c>
      <c r="J587" s="635" t="s">
        <v>442</v>
      </c>
      <c r="K587" s="212">
        <v>3894356</v>
      </c>
      <c r="L587" s="639">
        <v>3</v>
      </c>
      <c r="M587" s="170">
        <v>10</v>
      </c>
      <c r="N587" s="651" t="s">
        <v>583</v>
      </c>
      <c r="O587" s="212" t="s">
        <v>1539</v>
      </c>
      <c r="P587" s="212">
        <v>25</v>
      </c>
      <c r="Q587" s="327" t="s">
        <v>220</v>
      </c>
      <c r="R587" s="636">
        <v>1100</v>
      </c>
      <c r="S587" s="636"/>
      <c r="T587" s="667">
        <v>6000</v>
      </c>
      <c r="U587" s="636">
        <v>6000</v>
      </c>
      <c r="V587" s="636">
        <v>1100</v>
      </c>
      <c r="W587" s="636"/>
      <c r="X587" s="212">
        <v>1</v>
      </c>
      <c r="Y587" s="636">
        <v>6000</v>
      </c>
      <c r="Z587" s="212">
        <v>1</v>
      </c>
      <c r="AA587" s="637">
        <v>6000</v>
      </c>
      <c r="AB587" s="637"/>
      <c r="AC587" s="638"/>
      <c r="AD587" s="639" t="s">
        <v>1930</v>
      </c>
      <c r="AE587" s="640"/>
      <c r="AF587" s="640"/>
      <c r="AG587" s="640"/>
      <c r="AH587" s="640"/>
      <c r="AI587" s="212" t="s">
        <v>533</v>
      </c>
      <c r="AJ587" s="635"/>
      <c r="AK587" s="635" t="s">
        <v>683</v>
      </c>
      <c r="AL587" s="641"/>
      <c r="AM587" s="635" t="s">
        <v>460</v>
      </c>
      <c r="AN587" s="635">
        <v>1</v>
      </c>
      <c r="AO587" s="212" t="s">
        <v>1932</v>
      </c>
      <c r="AP587" s="212"/>
      <c r="AQ587" s="212"/>
      <c r="AR587" s="212"/>
      <c r="AS587" s="212"/>
      <c r="AT587" s="223" t="str">
        <f t="shared" si="30"/>
        <v/>
      </c>
      <c r="AU587" s="223" t="str">
        <f t="shared" si="31"/>
        <v/>
      </c>
    </row>
    <row r="588" spans="1:47" ht="14.25">
      <c r="B588" s="29">
        <v>2026</v>
      </c>
      <c r="C588" s="29">
        <v>5</v>
      </c>
      <c r="D588" s="29">
        <v>7</v>
      </c>
      <c r="E588" s="227" t="s">
        <v>468</v>
      </c>
      <c r="F588" s="29"/>
      <c r="G588" s="31"/>
      <c r="H588" s="32" t="s">
        <v>441</v>
      </c>
      <c r="I588" s="327" t="s">
        <v>565</v>
      </c>
      <c r="J588" s="635" t="s">
        <v>442</v>
      </c>
      <c r="K588" s="212"/>
      <c r="L588" s="639"/>
      <c r="M588" s="170"/>
      <c r="N588" s="651"/>
      <c r="O588" s="212"/>
      <c r="P588" s="728">
        <v>31</v>
      </c>
      <c r="Q588" s="327" t="s">
        <v>566</v>
      </c>
      <c r="R588" s="636">
        <v>1100</v>
      </c>
      <c r="S588" s="636"/>
      <c r="T588" s="667" t="s">
        <v>1445</v>
      </c>
      <c r="U588" s="706">
        <v>500</v>
      </c>
      <c r="V588" s="636">
        <v>1100</v>
      </c>
      <c r="W588" s="636"/>
      <c r="X588" s="212">
        <v>1</v>
      </c>
      <c r="Y588" s="636"/>
      <c r="Z588" s="212">
        <v>1</v>
      </c>
      <c r="AA588" s="707">
        <v>500</v>
      </c>
      <c r="AB588" s="637">
        <v>18700</v>
      </c>
      <c r="AC588" s="638" t="s">
        <v>1923</v>
      </c>
      <c r="AD588" s="639" t="s">
        <v>1930</v>
      </c>
      <c r="AE588" s="640"/>
      <c r="AF588" s="640"/>
      <c r="AG588" s="640"/>
      <c r="AH588" s="640"/>
      <c r="AI588" s="212"/>
      <c r="AJ588" s="635"/>
      <c r="AK588" s="635" t="s">
        <v>683</v>
      </c>
      <c r="AL588" s="641"/>
      <c r="AM588" s="635" t="s">
        <v>460</v>
      </c>
      <c r="AN588" s="635">
        <v>1</v>
      </c>
      <c r="AO588" s="212"/>
      <c r="AP588" s="212"/>
      <c r="AQ588" s="212"/>
      <c r="AR588" s="212"/>
      <c r="AS588" s="212"/>
      <c r="AT588" s="223" t="str">
        <f t="shared" si="30"/>
        <v/>
      </c>
      <c r="AU588" s="223" t="str">
        <f t="shared" si="31"/>
        <v/>
      </c>
    </row>
    <row r="589" spans="1:47" ht="14.25">
      <c r="B589" s="29">
        <v>2026</v>
      </c>
      <c r="C589" s="29">
        <v>5</v>
      </c>
      <c r="D589" s="29">
        <v>7</v>
      </c>
      <c r="E589" s="227" t="s">
        <v>468</v>
      </c>
      <c r="F589" s="29"/>
      <c r="G589" s="31"/>
      <c r="H589" s="32" t="s">
        <v>441</v>
      </c>
      <c r="I589" s="327"/>
      <c r="J589" s="635"/>
      <c r="K589" s="212"/>
      <c r="L589" s="639"/>
      <c r="M589" s="170"/>
      <c r="N589" s="651"/>
      <c r="O589" s="212"/>
      <c r="P589" s="212"/>
      <c r="Q589" s="327"/>
      <c r="R589" s="636"/>
      <c r="S589" s="636"/>
      <c r="T589" s="667"/>
      <c r="U589" s="636"/>
      <c r="V589" s="636"/>
      <c r="W589" s="636"/>
      <c r="X589" s="212"/>
      <c r="Y589" s="636"/>
      <c r="Z589" s="212"/>
      <c r="AA589" s="637"/>
      <c r="AB589" s="637"/>
      <c r="AC589" s="638"/>
      <c r="AD589" s="639"/>
      <c r="AE589" s="640"/>
      <c r="AF589" s="640"/>
      <c r="AG589" s="640">
        <v>0.52430555555555558</v>
      </c>
      <c r="AH589" s="640">
        <v>0.59375</v>
      </c>
      <c r="AI589" s="212" t="s">
        <v>1534</v>
      </c>
      <c r="AJ589" s="635"/>
      <c r="AK589" s="635"/>
      <c r="AL589" s="641"/>
      <c r="AM589" s="635"/>
      <c r="AN589" s="635"/>
      <c r="AO589" s="212" t="s">
        <v>1933</v>
      </c>
      <c r="AP589" s="212"/>
      <c r="AQ589" s="212"/>
      <c r="AR589" s="212"/>
      <c r="AS589" s="212"/>
      <c r="AT589" s="223" t="str">
        <f t="shared" si="30"/>
        <v/>
      </c>
      <c r="AU589" s="223">
        <f t="shared" si="31"/>
        <v>6.944444444444442E-2</v>
      </c>
    </row>
    <row r="590" spans="1:47" ht="14.25">
      <c r="B590" s="29">
        <v>2026</v>
      </c>
      <c r="C590" s="29">
        <v>5</v>
      </c>
      <c r="D590" s="29">
        <v>7</v>
      </c>
      <c r="E590" s="227" t="s">
        <v>468</v>
      </c>
      <c r="F590" s="29"/>
      <c r="G590" s="31"/>
      <c r="H590" s="32" t="s">
        <v>441</v>
      </c>
      <c r="I590" s="327" t="s">
        <v>1446</v>
      </c>
      <c r="J590" s="635" t="s">
        <v>442</v>
      </c>
      <c r="K590" s="212"/>
      <c r="L590" s="639"/>
      <c r="M590" s="170"/>
      <c r="N590" s="651"/>
      <c r="O590" s="212"/>
      <c r="P590" s="737">
        <v>12</v>
      </c>
      <c r="Q590" s="738" t="s">
        <v>566</v>
      </c>
      <c r="R590" s="739">
        <v>1050</v>
      </c>
      <c r="S590" s="739"/>
      <c r="T590" s="740" t="s">
        <v>1445</v>
      </c>
      <c r="U590" s="739">
        <v>200</v>
      </c>
      <c r="V590" s="739">
        <v>1050</v>
      </c>
      <c r="W590" s="636"/>
      <c r="X590" s="212">
        <v>1</v>
      </c>
      <c r="Y590" s="636">
        <v>200</v>
      </c>
      <c r="Z590" s="212">
        <v>1</v>
      </c>
      <c r="AA590" s="637">
        <v>200</v>
      </c>
      <c r="AB590" s="637"/>
      <c r="AC590" s="638"/>
      <c r="AD590" s="639"/>
      <c r="AE590" s="640"/>
      <c r="AF590" s="640"/>
      <c r="AG590" s="640"/>
      <c r="AH590" s="640"/>
      <c r="AI590" s="212"/>
      <c r="AJ590" s="635"/>
      <c r="AK590" s="635"/>
      <c r="AL590" s="641"/>
      <c r="AM590" s="635"/>
      <c r="AN590" s="635"/>
      <c r="AO590" s="212"/>
      <c r="AP590" s="212"/>
      <c r="AQ590" s="212"/>
      <c r="AR590" s="212"/>
      <c r="AS590" s="212"/>
      <c r="AT590" s="223" t="str">
        <f t="shared" si="28"/>
        <v/>
      </c>
      <c r="AU590" s="223" t="str">
        <f t="shared" si="29"/>
        <v/>
      </c>
    </row>
    <row r="591" spans="1:47" ht="14.25">
      <c r="A591" s="167">
        <v>1</v>
      </c>
      <c r="B591" s="29">
        <v>2026</v>
      </c>
      <c r="C591" s="29">
        <v>5</v>
      </c>
      <c r="D591" s="29">
        <v>7</v>
      </c>
      <c r="E591" s="227" t="s">
        <v>469</v>
      </c>
      <c r="F591" s="29">
        <v>2</v>
      </c>
      <c r="G591" s="31" t="s">
        <v>459</v>
      </c>
      <c r="H591" s="32" t="s">
        <v>441</v>
      </c>
      <c r="I591" s="327" t="s">
        <v>1514</v>
      </c>
      <c r="J591" s="635" t="s">
        <v>442</v>
      </c>
      <c r="K591" s="212">
        <v>3894348</v>
      </c>
      <c r="L591" s="639">
        <v>1</v>
      </c>
      <c r="M591" s="170">
        <v>3</v>
      </c>
      <c r="N591" s="651" t="s">
        <v>582</v>
      </c>
      <c r="O591" s="212" t="s">
        <v>1539</v>
      </c>
      <c r="P591" s="737">
        <v>50</v>
      </c>
      <c r="Q591" s="738" t="s">
        <v>450</v>
      </c>
      <c r="R591" s="739">
        <v>1050</v>
      </c>
      <c r="S591" s="739">
        <v>1051</v>
      </c>
      <c r="T591" s="740">
        <v>4100</v>
      </c>
      <c r="U591" s="739">
        <v>4100</v>
      </c>
      <c r="V591" s="739">
        <v>1050</v>
      </c>
      <c r="W591" s="636">
        <v>1051</v>
      </c>
      <c r="X591" s="212">
        <v>1</v>
      </c>
      <c r="Y591" s="636">
        <v>4100</v>
      </c>
      <c r="Z591" s="212">
        <v>1</v>
      </c>
      <c r="AA591" s="637">
        <v>4100</v>
      </c>
      <c r="AB591" s="637">
        <v>4150</v>
      </c>
      <c r="AC591" s="638" t="s">
        <v>1934</v>
      </c>
      <c r="AD591" s="639"/>
      <c r="AE591" s="640">
        <v>0.59375</v>
      </c>
      <c r="AF591" s="640">
        <v>0.61111111111111116</v>
      </c>
      <c r="AG591" s="640">
        <v>0.61111111111111116</v>
      </c>
      <c r="AH591" s="640">
        <v>0.61805555555555558</v>
      </c>
      <c r="AI591" s="212" t="s">
        <v>533</v>
      </c>
      <c r="AJ591" s="635"/>
      <c r="AK591" s="635" t="s">
        <v>683</v>
      </c>
      <c r="AL591" s="719" t="s">
        <v>7</v>
      </c>
      <c r="AM591" s="635" t="s">
        <v>460</v>
      </c>
      <c r="AN591" s="635">
        <v>1</v>
      </c>
      <c r="AO591" s="212"/>
      <c r="AP591" s="212" t="s">
        <v>383</v>
      </c>
      <c r="AQ591" s="212"/>
      <c r="AR591" s="212"/>
      <c r="AS591" s="212"/>
      <c r="AT591" s="223">
        <f t="shared" si="28"/>
        <v>1.736111111111116E-2</v>
      </c>
      <c r="AU591" s="223">
        <f t="shared" si="29"/>
        <v>6.9444444444444198E-3</v>
      </c>
    </row>
    <row r="592" spans="1:47" ht="14.25">
      <c r="B592" s="29">
        <v>2026</v>
      </c>
      <c r="C592" s="29">
        <v>5</v>
      </c>
      <c r="D592" s="29">
        <v>7</v>
      </c>
      <c r="E592" s="227" t="s">
        <v>469</v>
      </c>
      <c r="F592" s="29">
        <v>2</v>
      </c>
      <c r="G592" s="31" t="s">
        <v>459</v>
      </c>
      <c r="H592" s="32" t="s">
        <v>441</v>
      </c>
      <c r="I592" s="327" t="s">
        <v>1514</v>
      </c>
      <c r="J592" s="635" t="s">
        <v>442</v>
      </c>
      <c r="K592" s="212">
        <v>3894348</v>
      </c>
      <c r="L592" s="639">
        <v>2</v>
      </c>
      <c r="M592" s="170">
        <v>3</v>
      </c>
      <c r="N592" s="651" t="s">
        <v>582</v>
      </c>
      <c r="O592" s="212" t="s">
        <v>1539</v>
      </c>
      <c r="P592" s="737">
        <v>50</v>
      </c>
      <c r="Q592" s="738" t="s">
        <v>450</v>
      </c>
      <c r="R592" s="739">
        <v>1050</v>
      </c>
      <c r="S592" s="739">
        <v>1052</v>
      </c>
      <c r="T592" s="740">
        <v>4100</v>
      </c>
      <c r="U592" s="739">
        <v>4100</v>
      </c>
      <c r="V592" s="739">
        <v>1050</v>
      </c>
      <c r="W592" s="636">
        <v>1052</v>
      </c>
      <c r="X592" s="212">
        <v>1</v>
      </c>
      <c r="Y592" s="636">
        <v>4100</v>
      </c>
      <c r="Z592" s="212">
        <v>1</v>
      </c>
      <c r="AA592" s="731">
        <v>4100</v>
      </c>
      <c r="AB592" s="731">
        <v>4150</v>
      </c>
      <c r="AC592" s="732" t="s">
        <v>1935</v>
      </c>
      <c r="AD592" s="733"/>
      <c r="AE592" s="734">
        <v>0.61805555555555558</v>
      </c>
      <c r="AF592" s="640">
        <v>0.63888888888888884</v>
      </c>
      <c r="AG592" s="640">
        <v>0.63888888888888884</v>
      </c>
      <c r="AH592" s="640">
        <v>0.64583333333333337</v>
      </c>
      <c r="AI592" s="212" t="s">
        <v>533</v>
      </c>
      <c r="AJ592" s="635"/>
      <c r="AK592" s="635" t="s">
        <v>683</v>
      </c>
      <c r="AL592" s="719" t="s">
        <v>7</v>
      </c>
      <c r="AM592" s="635" t="s">
        <v>460</v>
      </c>
      <c r="AN592" s="635">
        <v>1</v>
      </c>
      <c r="AO592" s="212"/>
      <c r="AP592" s="212" t="s">
        <v>383</v>
      </c>
      <c r="AQ592" s="212"/>
      <c r="AR592" s="212"/>
      <c r="AS592" s="212"/>
      <c r="AT592" s="223">
        <f t="shared" si="28"/>
        <v>2.0833333333333259E-2</v>
      </c>
      <c r="AU592" s="223">
        <f t="shared" si="29"/>
        <v>6.9444444444445308E-3</v>
      </c>
    </row>
    <row r="593" spans="1:47" ht="14.25">
      <c r="B593" s="29">
        <v>2026</v>
      </c>
      <c r="C593" s="29">
        <v>5</v>
      </c>
      <c r="D593" s="29">
        <v>7</v>
      </c>
      <c r="E593" s="227" t="s">
        <v>469</v>
      </c>
      <c r="F593" s="29">
        <v>2</v>
      </c>
      <c r="G593" s="31" t="s">
        <v>459</v>
      </c>
      <c r="H593" s="32" t="s">
        <v>441</v>
      </c>
      <c r="I593" s="327" t="s">
        <v>1514</v>
      </c>
      <c r="J593" s="635" t="s">
        <v>442</v>
      </c>
      <c r="K593" s="212">
        <v>3894348</v>
      </c>
      <c r="L593" s="639">
        <v>3</v>
      </c>
      <c r="M593" s="170">
        <v>3</v>
      </c>
      <c r="N593" s="651" t="s">
        <v>582</v>
      </c>
      <c r="O593" s="212" t="s">
        <v>1539</v>
      </c>
      <c r="P593" s="737">
        <v>50</v>
      </c>
      <c r="Q593" s="738" t="s">
        <v>450</v>
      </c>
      <c r="R593" s="739">
        <v>1050</v>
      </c>
      <c r="S593" s="739">
        <v>1051</v>
      </c>
      <c r="T593" s="740">
        <v>4100</v>
      </c>
      <c r="U593" s="739">
        <v>4100</v>
      </c>
      <c r="V593" s="739">
        <v>1050</v>
      </c>
      <c r="W593" s="636">
        <v>1051</v>
      </c>
      <c r="X593" s="212">
        <v>1</v>
      </c>
      <c r="Y593" s="636">
        <v>4100</v>
      </c>
      <c r="Z593" s="212">
        <v>1</v>
      </c>
      <c r="AA593" s="731">
        <v>4100</v>
      </c>
      <c r="AB593" s="731">
        <v>4150</v>
      </c>
      <c r="AC593" s="732" t="s">
        <v>1936</v>
      </c>
      <c r="AD593" s="733">
        <v>60507416010</v>
      </c>
      <c r="AE593" s="734">
        <v>0.64583333333333337</v>
      </c>
      <c r="AF593" s="640">
        <v>0.66319444444444442</v>
      </c>
      <c r="AG593" s="640">
        <v>0.66319444444444442</v>
      </c>
      <c r="AH593" s="640">
        <v>0.67013888888888884</v>
      </c>
      <c r="AI593" s="212" t="s">
        <v>533</v>
      </c>
      <c r="AJ593" s="635"/>
      <c r="AK593" s="635" t="s">
        <v>683</v>
      </c>
      <c r="AL593" s="719" t="s">
        <v>7</v>
      </c>
      <c r="AM593" s="635" t="s">
        <v>460</v>
      </c>
      <c r="AN593" s="635">
        <v>1</v>
      </c>
      <c r="AO593" s="212"/>
      <c r="AP593" s="212" t="s">
        <v>383</v>
      </c>
      <c r="AQ593" s="212"/>
      <c r="AR593" s="212"/>
      <c r="AS593" s="212"/>
      <c r="AT593" s="223">
        <f t="shared" si="28"/>
        <v>1.7361111111111049E-2</v>
      </c>
      <c r="AU593" s="223">
        <f t="shared" si="29"/>
        <v>6.9444444444444198E-3</v>
      </c>
    </row>
    <row r="594" spans="1:47" ht="14.25">
      <c r="B594" s="29">
        <v>2026</v>
      </c>
      <c r="C594" s="29">
        <v>5</v>
      </c>
      <c r="D594" s="29">
        <v>7</v>
      </c>
      <c r="E594" s="227" t="s">
        <v>469</v>
      </c>
      <c r="F594" s="29"/>
      <c r="G594" s="31"/>
      <c r="H594" s="32" t="s">
        <v>441</v>
      </c>
      <c r="I594" s="327" t="s">
        <v>565</v>
      </c>
      <c r="J594" s="635" t="s">
        <v>442</v>
      </c>
      <c r="K594" s="212"/>
      <c r="L594" s="639"/>
      <c r="M594" s="170"/>
      <c r="N594" s="651"/>
      <c r="O594" s="212"/>
      <c r="P594" s="705">
        <v>25</v>
      </c>
      <c r="Q594" s="738" t="s">
        <v>566</v>
      </c>
      <c r="R594" s="739">
        <v>1050</v>
      </c>
      <c r="S594" s="739"/>
      <c r="T594" s="740" t="s">
        <v>1445</v>
      </c>
      <c r="U594" s="710">
        <v>350</v>
      </c>
      <c r="V594" s="739">
        <v>1050</v>
      </c>
      <c r="W594" s="636"/>
      <c r="X594" s="212">
        <v>1</v>
      </c>
      <c r="Y594" s="636"/>
      <c r="Z594" s="212">
        <v>1</v>
      </c>
      <c r="AA594" s="711">
        <v>350</v>
      </c>
      <c r="AB594" s="731">
        <v>12850</v>
      </c>
      <c r="AC594" s="732" t="s">
        <v>1540</v>
      </c>
      <c r="AD594" s="733">
        <v>60507416010</v>
      </c>
      <c r="AE594" s="734">
        <v>0.67013888888888884</v>
      </c>
      <c r="AF594" s="640">
        <v>0.67361111111111116</v>
      </c>
      <c r="AG594" s="640"/>
      <c r="AH594" s="640"/>
      <c r="AI594" s="212"/>
      <c r="AJ594" s="635"/>
      <c r="AK594" s="635" t="s">
        <v>683</v>
      </c>
      <c r="AL594" s="719" t="s">
        <v>7</v>
      </c>
      <c r="AM594" s="635" t="s">
        <v>460</v>
      </c>
      <c r="AN594" s="635">
        <v>1</v>
      </c>
      <c r="AO594" s="212"/>
      <c r="AP594" s="212"/>
      <c r="AQ594" s="212"/>
      <c r="AR594" s="212"/>
      <c r="AS594" s="212"/>
      <c r="AT594" s="223">
        <f t="shared" si="28"/>
        <v>3.4722222222223209E-3</v>
      </c>
      <c r="AU594" s="223" t="str">
        <f t="shared" si="29"/>
        <v/>
      </c>
    </row>
    <row r="595" spans="1:47" ht="14.25">
      <c r="B595" s="29">
        <v>2026</v>
      </c>
      <c r="C595" s="29">
        <v>5</v>
      </c>
      <c r="D595" s="29">
        <v>7</v>
      </c>
      <c r="E595" s="227" t="s">
        <v>469</v>
      </c>
      <c r="F595" s="29"/>
      <c r="G595" s="31"/>
      <c r="H595" s="32" t="s">
        <v>441</v>
      </c>
      <c r="I595" s="327"/>
      <c r="J595" s="635"/>
      <c r="K595" s="212"/>
      <c r="L595" s="639"/>
      <c r="M595" s="170"/>
      <c r="N595" s="651"/>
      <c r="O595" s="212"/>
      <c r="P595" s="737"/>
      <c r="Q595" s="738"/>
      <c r="R595" s="739"/>
      <c r="S595" s="739"/>
      <c r="T595" s="740"/>
      <c r="U595" s="739"/>
      <c r="V595" s="739"/>
      <c r="W595" s="636"/>
      <c r="X595" s="212"/>
      <c r="Y595" s="636"/>
      <c r="Z595" s="212"/>
      <c r="AA595" s="731"/>
      <c r="AB595" s="731"/>
      <c r="AC595" s="732"/>
      <c r="AD595" s="733"/>
      <c r="AE595" s="734"/>
      <c r="AF595" s="640"/>
      <c r="AG595" s="640">
        <v>0.67361111111111116</v>
      </c>
      <c r="AH595" s="640">
        <v>0.69444444444444442</v>
      </c>
      <c r="AI595" s="212" t="s">
        <v>1534</v>
      </c>
      <c r="AJ595" s="635"/>
      <c r="AK595" s="635"/>
      <c r="AL595" s="641"/>
      <c r="AM595" s="635"/>
      <c r="AN595" s="635"/>
      <c r="AO595" s="212" t="s">
        <v>1919</v>
      </c>
      <c r="AP595" s="212"/>
      <c r="AQ595" s="212"/>
      <c r="AR595" s="212"/>
      <c r="AS595" s="212"/>
      <c r="AT595" s="223" t="str">
        <f t="shared" si="28"/>
        <v/>
      </c>
      <c r="AU595" s="223">
        <f t="shared" si="29"/>
        <v>2.0833333333333259E-2</v>
      </c>
    </row>
    <row r="596" spans="1:47" ht="14.25">
      <c r="B596" s="29">
        <v>2026</v>
      </c>
      <c r="C596" s="29">
        <v>5</v>
      </c>
      <c r="D596" s="29">
        <v>7</v>
      </c>
      <c r="E596" s="227" t="s">
        <v>469</v>
      </c>
      <c r="F596" s="29"/>
      <c r="G596" s="31"/>
      <c r="H596" s="32" t="s">
        <v>441</v>
      </c>
      <c r="I596" s="327" t="s">
        <v>1446</v>
      </c>
      <c r="J596" s="635" t="s">
        <v>442</v>
      </c>
      <c r="K596" s="212"/>
      <c r="L596" s="639"/>
      <c r="M596" s="170"/>
      <c r="N596" s="651"/>
      <c r="O596" s="212"/>
      <c r="P596" s="737">
        <v>12</v>
      </c>
      <c r="Q596" s="738" t="s">
        <v>566</v>
      </c>
      <c r="R596" s="739">
        <v>1005</v>
      </c>
      <c r="S596" s="739"/>
      <c r="T596" s="740" t="s">
        <v>1445</v>
      </c>
      <c r="U596" s="739">
        <v>1005</v>
      </c>
      <c r="V596" s="739">
        <v>1005</v>
      </c>
      <c r="W596" s="636"/>
      <c r="X596" s="212">
        <v>1</v>
      </c>
      <c r="Y596" s="636">
        <v>200</v>
      </c>
      <c r="Z596" s="212">
        <v>1</v>
      </c>
      <c r="AA596" s="731">
        <v>200</v>
      </c>
      <c r="AB596" s="731"/>
      <c r="AC596" s="732"/>
      <c r="AD596" s="709" t="s">
        <v>1541</v>
      </c>
      <c r="AE596" s="734"/>
      <c r="AF596" s="640"/>
      <c r="AG596" s="640"/>
      <c r="AH596" s="640"/>
      <c r="AI596" s="212"/>
      <c r="AJ596" s="635"/>
      <c r="AK596" s="635"/>
      <c r="AL596" s="641"/>
      <c r="AM596" s="635"/>
      <c r="AN596" s="635"/>
      <c r="AO596" s="212"/>
      <c r="AP596" s="212"/>
      <c r="AQ596" s="212"/>
      <c r="AR596" s="212"/>
      <c r="AS596" s="212"/>
      <c r="AT596" s="223" t="str">
        <f t="shared" si="28"/>
        <v/>
      </c>
      <c r="AU596" s="223" t="str">
        <f t="shared" si="29"/>
        <v/>
      </c>
    </row>
    <row r="597" spans="1:47" ht="14.25">
      <c r="A597" s="167">
        <v>1</v>
      </c>
      <c r="B597" s="29">
        <v>2026</v>
      </c>
      <c r="C597" s="29">
        <v>5</v>
      </c>
      <c r="D597" s="29">
        <v>7</v>
      </c>
      <c r="E597" s="227" t="s">
        <v>469</v>
      </c>
      <c r="F597" s="29">
        <v>3</v>
      </c>
      <c r="G597" s="31" t="s">
        <v>459</v>
      </c>
      <c r="H597" s="32" t="s">
        <v>441</v>
      </c>
      <c r="I597" s="327" t="s">
        <v>1514</v>
      </c>
      <c r="J597" s="635" t="s">
        <v>442</v>
      </c>
      <c r="K597" s="212">
        <v>3894352</v>
      </c>
      <c r="L597" s="639">
        <v>1</v>
      </c>
      <c r="M597" s="170">
        <v>3</v>
      </c>
      <c r="N597" s="651" t="s">
        <v>581</v>
      </c>
      <c r="O597" s="212" t="s">
        <v>1539</v>
      </c>
      <c r="P597" s="737">
        <v>50</v>
      </c>
      <c r="Q597" s="738" t="s">
        <v>218</v>
      </c>
      <c r="R597" s="739">
        <v>1005</v>
      </c>
      <c r="S597" s="739">
        <v>1006</v>
      </c>
      <c r="T597" s="740">
        <v>4000</v>
      </c>
      <c r="U597" s="739">
        <v>4000</v>
      </c>
      <c r="V597" s="739">
        <v>1005</v>
      </c>
      <c r="W597" s="636">
        <v>1006</v>
      </c>
      <c r="X597" s="212">
        <v>1</v>
      </c>
      <c r="Y597" s="636">
        <v>4000</v>
      </c>
      <c r="Z597" s="212">
        <v>1</v>
      </c>
      <c r="AA597" s="731">
        <v>4000</v>
      </c>
      <c r="AB597" s="731">
        <v>4050</v>
      </c>
      <c r="AC597" s="732" t="s">
        <v>1937</v>
      </c>
      <c r="AD597" s="733"/>
      <c r="AE597" s="734">
        <v>0.69444444444444442</v>
      </c>
      <c r="AF597" s="640">
        <v>0.71180555555555558</v>
      </c>
      <c r="AG597" s="640">
        <v>0.71180555555555558</v>
      </c>
      <c r="AH597" s="640">
        <v>0.76041666666666663</v>
      </c>
      <c r="AI597" s="212" t="s">
        <v>533</v>
      </c>
      <c r="AJ597" s="635"/>
      <c r="AK597" s="635" t="s">
        <v>683</v>
      </c>
      <c r="AL597" s="719" t="s">
        <v>7</v>
      </c>
      <c r="AM597" s="635" t="s">
        <v>460</v>
      </c>
      <c r="AN597" s="635">
        <v>1</v>
      </c>
      <c r="AO597" s="212"/>
      <c r="AP597" s="212" t="s">
        <v>383</v>
      </c>
      <c r="AQ597" s="212"/>
      <c r="AR597" s="212"/>
      <c r="AS597" s="212"/>
      <c r="AT597" s="223">
        <f t="shared" si="28"/>
        <v>1.736111111111116E-2</v>
      </c>
      <c r="AU597" s="223">
        <f t="shared" si="29"/>
        <v>4.8611111111111049E-2</v>
      </c>
    </row>
    <row r="598" spans="1:47" ht="14.25">
      <c r="B598" s="29">
        <v>2026</v>
      </c>
      <c r="C598" s="29">
        <v>5</v>
      </c>
      <c r="D598" s="29">
        <v>7</v>
      </c>
      <c r="E598" s="227" t="s">
        <v>469</v>
      </c>
      <c r="F598" s="29">
        <v>3</v>
      </c>
      <c r="G598" s="31" t="s">
        <v>459</v>
      </c>
      <c r="H598" s="32" t="s">
        <v>441</v>
      </c>
      <c r="I598" s="327" t="s">
        <v>1514</v>
      </c>
      <c r="J598" s="635" t="s">
        <v>442</v>
      </c>
      <c r="K598" s="212">
        <v>3894352</v>
      </c>
      <c r="L598" s="639">
        <v>2</v>
      </c>
      <c r="M598" s="170">
        <v>3</v>
      </c>
      <c r="N598" s="651" t="s">
        <v>581</v>
      </c>
      <c r="O598" s="212" t="s">
        <v>1539</v>
      </c>
      <c r="P598" s="737">
        <v>50</v>
      </c>
      <c r="Q598" s="738" t="s">
        <v>218</v>
      </c>
      <c r="R598" s="739">
        <v>1005</v>
      </c>
      <c r="S598" s="739">
        <v>1006</v>
      </c>
      <c r="T598" s="740">
        <v>4000</v>
      </c>
      <c r="U598" s="739">
        <v>4000</v>
      </c>
      <c r="V598" s="739">
        <v>1005</v>
      </c>
      <c r="W598" s="636">
        <v>1006</v>
      </c>
      <c r="X598" s="212">
        <v>1</v>
      </c>
      <c r="Y598" s="636">
        <v>4000</v>
      </c>
      <c r="Z598" s="212">
        <v>1</v>
      </c>
      <c r="AA598" s="731">
        <v>4000</v>
      </c>
      <c r="AB598" s="731">
        <v>4050</v>
      </c>
      <c r="AC598" s="732" t="s">
        <v>1938</v>
      </c>
      <c r="AD598" s="733"/>
      <c r="AE598" s="734">
        <v>0.76041666666666663</v>
      </c>
      <c r="AF598" s="640">
        <v>0.78125</v>
      </c>
      <c r="AG598" s="640">
        <v>0.78125</v>
      </c>
      <c r="AH598" s="640">
        <v>0.78819444444444442</v>
      </c>
      <c r="AI598" s="212" t="s">
        <v>533</v>
      </c>
      <c r="AJ598" s="635"/>
      <c r="AK598" s="635" t="s">
        <v>683</v>
      </c>
      <c r="AL598" s="719" t="s">
        <v>7</v>
      </c>
      <c r="AM598" s="635" t="s">
        <v>460</v>
      </c>
      <c r="AN598" s="635">
        <v>1</v>
      </c>
      <c r="AO598" s="212"/>
      <c r="AP598" s="212" t="s">
        <v>383</v>
      </c>
      <c r="AQ598" s="212"/>
      <c r="AR598" s="212"/>
      <c r="AS598" s="212"/>
      <c r="AT598" s="223">
        <f t="shared" si="28"/>
        <v>2.083333333333337E-2</v>
      </c>
      <c r="AU598" s="223">
        <f t="shared" si="29"/>
        <v>6.9444444444444198E-3</v>
      </c>
    </row>
    <row r="599" spans="1:47" ht="14.25">
      <c r="B599" s="29">
        <v>2026</v>
      </c>
      <c r="C599" s="29">
        <v>5</v>
      </c>
      <c r="D599" s="29">
        <v>7</v>
      </c>
      <c r="E599" s="227" t="s">
        <v>469</v>
      </c>
      <c r="F599" s="29">
        <v>3</v>
      </c>
      <c r="G599" s="31" t="s">
        <v>459</v>
      </c>
      <c r="H599" s="32" t="s">
        <v>441</v>
      </c>
      <c r="I599" s="327" t="s">
        <v>1514</v>
      </c>
      <c r="J599" s="635" t="s">
        <v>442</v>
      </c>
      <c r="K599" s="212">
        <v>3894352</v>
      </c>
      <c r="L599" s="639">
        <v>3</v>
      </c>
      <c r="M599" s="170">
        <v>3</v>
      </c>
      <c r="N599" s="651" t="s">
        <v>581</v>
      </c>
      <c r="O599" s="212" t="s">
        <v>1539</v>
      </c>
      <c r="P599" s="737">
        <v>50</v>
      </c>
      <c r="Q599" s="738" t="s">
        <v>218</v>
      </c>
      <c r="R599" s="739">
        <v>1005</v>
      </c>
      <c r="S599" s="739">
        <v>1006</v>
      </c>
      <c r="T599" s="740">
        <v>4000</v>
      </c>
      <c r="U599" s="739">
        <v>4000</v>
      </c>
      <c r="V599" s="739">
        <v>1005</v>
      </c>
      <c r="W599" s="636">
        <v>1006</v>
      </c>
      <c r="X599" s="212">
        <v>1</v>
      </c>
      <c r="Y599" s="636">
        <v>4000</v>
      </c>
      <c r="Z599" s="212">
        <v>1</v>
      </c>
      <c r="AA599" s="731">
        <v>4000</v>
      </c>
      <c r="AB599" s="731">
        <v>4050</v>
      </c>
      <c r="AC599" s="732" t="s">
        <v>1939</v>
      </c>
      <c r="AD599" s="733">
        <v>60507416020</v>
      </c>
      <c r="AE599" s="734">
        <v>0.78819444444444442</v>
      </c>
      <c r="AF599" s="640">
        <v>0.80555555555555558</v>
      </c>
      <c r="AG599" s="640">
        <v>0.80555555555555558</v>
      </c>
      <c r="AH599" s="640">
        <v>0.8125</v>
      </c>
      <c r="AI599" s="212" t="s">
        <v>533</v>
      </c>
      <c r="AJ599" s="635"/>
      <c r="AK599" s="635" t="s">
        <v>683</v>
      </c>
      <c r="AL599" s="719" t="s">
        <v>7</v>
      </c>
      <c r="AM599" s="635" t="s">
        <v>460</v>
      </c>
      <c r="AN599" s="635">
        <v>1</v>
      </c>
      <c r="AO599" s="212"/>
      <c r="AP599" s="212" t="s">
        <v>383</v>
      </c>
      <c r="AQ599" s="212"/>
      <c r="AR599" s="212"/>
      <c r="AS599" s="212"/>
      <c r="AT599" s="223">
        <f t="shared" si="28"/>
        <v>1.736111111111116E-2</v>
      </c>
      <c r="AU599" s="223">
        <f t="shared" si="29"/>
        <v>6.9444444444444198E-3</v>
      </c>
    </row>
    <row r="600" spans="1:47" ht="14.25">
      <c r="B600" s="29">
        <v>2026</v>
      </c>
      <c r="C600" s="29">
        <v>5</v>
      </c>
      <c r="D600" s="29">
        <v>7</v>
      </c>
      <c r="E600" s="227" t="s">
        <v>469</v>
      </c>
      <c r="F600" s="29"/>
      <c r="G600" s="31"/>
      <c r="H600" s="32" t="s">
        <v>441</v>
      </c>
      <c r="I600" s="327" t="s">
        <v>565</v>
      </c>
      <c r="J600" s="635" t="s">
        <v>442</v>
      </c>
      <c r="K600" s="212"/>
      <c r="L600" s="639"/>
      <c r="M600" s="170"/>
      <c r="N600" s="651"/>
      <c r="O600" s="212"/>
      <c r="P600" s="705">
        <v>25</v>
      </c>
      <c r="Q600" s="738" t="s">
        <v>566</v>
      </c>
      <c r="R600" s="739">
        <v>1005</v>
      </c>
      <c r="S600" s="739"/>
      <c r="T600" s="740" t="s">
        <v>1445</v>
      </c>
      <c r="U600" s="710">
        <v>350</v>
      </c>
      <c r="V600" s="739">
        <v>1005</v>
      </c>
      <c r="W600" s="636"/>
      <c r="X600" s="212">
        <v>1</v>
      </c>
      <c r="Y600" s="636"/>
      <c r="Z600" s="212">
        <v>1</v>
      </c>
      <c r="AA600" s="711">
        <v>350</v>
      </c>
      <c r="AB600" s="731">
        <v>12550</v>
      </c>
      <c r="AC600" s="732" t="s">
        <v>577</v>
      </c>
      <c r="AD600" s="733">
        <v>60507416020</v>
      </c>
      <c r="AE600" s="734">
        <v>0.8125</v>
      </c>
      <c r="AF600" s="640">
        <v>0.81597222222222221</v>
      </c>
      <c r="AG600" s="640"/>
      <c r="AH600" s="640"/>
      <c r="AI600" s="212"/>
      <c r="AJ600" s="635"/>
      <c r="AK600" s="635" t="s">
        <v>683</v>
      </c>
      <c r="AL600" s="719" t="s">
        <v>7</v>
      </c>
      <c r="AM600" s="635" t="s">
        <v>460</v>
      </c>
      <c r="AN600" s="635">
        <v>1</v>
      </c>
      <c r="AO600" s="212"/>
      <c r="AP600" s="212"/>
      <c r="AQ600" s="212"/>
      <c r="AR600" s="212"/>
      <c r="AS600" s="212"/>
      <c r="AT600" s="223">
        <f t="shared" si="28"/>
        <v>3.4722222222222099E-3</v>
      </c>
      <c r="AU600" s="223" t="str">
        <f t="shared" si="29"/>
        <v/>
      </c>
    </row>
    <row r="601" spans="1:47" ht="14.25">
      <c r="B601" s="29">
        <v>2026</v>
      </c>
      <c r="C601" s="29">
        <v>5</v>
      </c>
      <c r="D601" s="29">
        <v>7</v>
      </c>
      <c r="E601" s="227" t="s">
        <v>469</v>
      </c>
      <c r="F601" s="29"/>
      <c r="G601" s="31"/>
      <c r="H601" s="32" t="s">
        <v>441</v>
      </c>
      <c r="I601" s="327"/>
      <c r="J601" s="635"/>
      <c r="K601" s="212"/>
      <c r="L601" s="639"/>
      <c r="M601" s="170"/>
      <c r="N601" s="651"/>
      <c r="O601" s="212"/>
      <c r="P601" s="737"/>
      <c r="Q601" s="738"/>
      <c r="R601" s="739"/>
      <c r="S601" s="739"/>
      <c r="T601" s="740"/>
      <c r="U601" s="739"/>
      <c r="V601" s="739"/>
      <c r="W601" s="636"/>
      <c r="X601" s="212"/>
      <c r="Y601" s="636"/>
      <c r="Z601" s="212"/>
      <c r="AA601" s="731"/>
      <c r="AB601" s="731"/>
      <c r="AC601" s="732"/>
      <c r="AD601" s="733"/>
      <c r="AE601" s="734"/>
      <c r="AF601" s="640"/>
      <c r="AG601" s="640">
        <v>0.81597222222222221</v>
      </c>
      <c r="AH601" s="640">
        <v>0.83680555555555558</v>
      </c>
      <c r="AI601" s="212" t="s">
        <v>533</v>
      </c>
      <c r="AJ601" s="635"/>
      <c r="AK601" s="635"/>
      <c r="AL601" s="641"/>
      <c r="AM601" s="635"/>
      <c r="AN601" s="635"/>
      <c r="AO601" s="212"/>
      <c r="AP601" s="212"/>
      <c r="AQ601" s="212"/>
      <c r="AR601" s="212"/>
      <c r="AS601" s="212"/>
      <c r="AT601" s="223" t="str">
        <f t="shared" si="28"/>
        <v/>
      </c>
      <c r="AU601" s="223">
        <f t="shared" si="29"/>
        <v>2.083333333333337E-2</v>
      </c>
    </row>
    <row r="602" spans="1:47" ht="14.25">
      <c r="B602" s="29">
        <v>2026</v>
      </c>
      <c r="C602" s="29">
        <v>5</v>
      </c>
      <c r="D602" s="29">
        <v>7</v>
      </c>
      <c r="E602" s="227" t="s">
        <v>469</v>
      </c>
      <c r="F602" s="29"/>
      <c r="G602" s="31"/>
      <c r="H602" s="32" t="s">
        <v>441</v>
      </c>
      <c r="I602" s="327" t="s">
        <v>1446</v>
      </c>
      <c r="J602" s="635" t="s">
        <v>442</v>
      </c>
      <c r="K602" s="212"/>
      <c r="L602" s="639"/>
      <c r="M602" s="170"/>
      <c r="N602" s="651"/>
      <c r="O602" s="212"/>
      <c r="P602" s="737">
        <v>12</v>
      </c>
      <c r="Q602" s="738" t="s">
        <v>566</v>
      </c>
      <c r="R602" s="739">
        <v>1005</v>
      </c>
      <c r="S602" s="739"/>
      <c r="T602" s="740" t="s">
        <v>1445</v>
      </c>
      <c r="U602" s="739">
        <v>200</v>
      </c>
      <c r="V602" s="739">
        <v>1005</v>
      </c>
      <c r="W602" s="636"/>
      <c r="X602" s="212">
        <v>1</v>
      </c>
      <c r="Y602" s="636">
        <v>200</v>
      </c>
      <c r="Z602" s="212">
        <v>1</v>
      </c>
      <c r="AA602" s="731">
        <v>200</v>
      </c>
      <c r="AB602" s="731"/>
      <c r="AC602" s="732"/>
      <c r="AD602" s="709" t="s">
        <v>1541</v>
      </c>
      <c r="AE602" s="734"/>
      <c r="AF602" s="640"/>
      <c r="AG602" s="640"/>
      <c r="AH602" s="640"/>
      <c r="AI602" s="212"/>
      <c r="AJ602" s="635"/>
      <c r="AK602" s="635"/>
      <c r="AL602" s="641"/>
      <c r="AM602" s="635"/>
      <c r="AN602" s="635"/>
      <c r="AO602" s="212"/>
      <c r="AP602" s="212"/>
      <c r="AQ602" s="212"/>
      <c r="AR602" s="212"/>
      <c r="AS602" s="212"/>
      <c r="AT602" s="223" t="str">
        <f t="shared" si="28"/>
        <v/>
      </c>
      <c r="AU602" s="223" t="str">
        <f t="shared" si="29"/>
        <v/>
      </c>
    </row>
    <row r="603" spans="1:47" ht="14.25">
      <c r="A603" s="167">
        <v>1</v>
      </c>
      <c r="B603" s="29">
        <v>2026</v>
      </c>
      <c r="C603" s="29">
        <v>5</v>
      </c>
      <c r="D603" s="29">
        <v>7</v>
      </c>
      <c r="E603" s="227" t="s">
        <v>469</v>
      </c>
      <c r="F603" s="29">
        <v>4</v>
      </c>
      <c r="G603" s="31" t="s">
        <v>459</v>
      </c>
      <c r="H603" s="32" t="s">
        <v>441</v>
      </c>
      <c r="I603" s="327" t="s">
        <v>1514</v>
      </c>
      <c r="J603" s="635" t="s">
        <v>442</v>
      </c>
      <c r="K603" s="212">
        <v>3894353</v>
      </c>
      <c r="L603" s="639">
        <v>1</v>
      </c>
      <c r="M603" s="170">
        <v>2</v>
      </c>
      <c r="N603" s="651" t="s">
        <v>614</v>
      </c>
      <c r="O603" s="212" t="s">
        <v>1539</v>
      </c>
      <c r="P603" s="737">
        <v>50</v>
      </c>
      <c r="Q603" s="738" t="s">
        <v>215</v>
      </c>
      <c r="R603" s="739">
        <v>1005</v>
      </c>
      <c r="S603" s="739">
        <v>1006</v>
      </c>
      <c r="T603" s="740">
        <v>4100</v>
      </c>
      <c r="U603" s="739">
        <v>4100</v>
      </c>
      <c r="V603" s="739">
        <v>1005</v>
      </c>
      <c r="W603" s="739">
        <v>1006</v>
      </c>
      <c r="X603" s="212">
        <v>1</v>
      </c>
      <c r="Y603" s="636">
        <v>4100</v>
      </c>
      <c r="Z603" s="212">
        <v>1</v>
      </c>
      <c r="AA603" s="731">
        <v>4100</v>
      </c>
      <c r="AB603" s="731">
        <v>4120</v>
      </c>
      <c r="AC603" s="732" t="s">
        <v>1940</v>
      </c>
      <c r="AD603" s="733"/>
      <c r="AE603" s="734">
        <v>0.83680555555555558</v>
      </c>
      <c r="AF603" s="640">
        <v>0.85763888888888884</v>
      </c>
      <c r="AG603" s="640">
        <v>0.85763888888888884</v>
      </c>
      <c r="AH603" s="640">
        <v>0.86458333333333337</v>
      </c>
      <c r="AI603" s="212" t="s">
        <v>533</v>
      </c>
      <c r="AJ603" s="635"/>
      <c r="AK603" s="635" t="s">
        <v>683</v>
      </c>
      <c r="AL603" s="719" t="s">
        <v>7</v>
      </c>
      <c r="AM603" s="635" t="s">
        <v>460</v>
      </c>
      <c r="AN603" s="635">
        <v>1</v>
      </c>
      <c r="AO603" s="212" t="s">
        <v>1943</v>
      </c>
      <c r="AP603" s="212" t="s">
        <v>383</v>
      </c>
      <c r="AQ603" s="212"/>
      <c r="AR603" s="212"/>
      <c r="AS603" s="212"/>
      <c r="AT603" s="223">
        <f t="shared" si="28"/>
        <v>2.0833333333333259E-2</v>
      </c>
      <c r="AU603" s="223">
        <f t="shared" si="29"/>
        <v>6.9444444444445308E-3</v>
      </c>
    </row>
    <row r="604" spans="1:47" ht="14.25">
      <c r="B604" s="29">
        <v>2026</v>
      </c>
      <c r="C604" s="29">
        <v>5</v>
      </c>
      <c r="D604" s="29">
        <v>7</v>
      </c>
      <c r="E604" s="227" t="s">
        <v>469</v>
      </c>
      <c r="F604" s="29">
        <v>4</v>
      </c>
      <c r="G604" s="31" t="s">
        <v>459</v>
      </c>
      <c r="H604" s="32" t="s">
        <v>441</v>
      </c>
      <c r="I604" s="327" t="s">
        <v>1514</v>
      </c>
      <c r="J604" s="635" t="s">
        <v>442</v>
      </c>
      <c r="K604" s="212">
        <v>3894353</v>
      </c>
      <c r="L604" s="639">
        <v>2</v>
      </c>
      <c r="M604" s="170">
        <v>2</v>
      </c>
      <c r="N604" s="651" t="s">
        <v>614</v>
      </c>
      <c r="O604" s="212" t="s">
        <v>1539</v>
      </c>
      <c r="P604" s="737">
        <v>50</v>
      </c>
      <c r="Q604" s="738" t="s">
        <v>215</v>
      </c>
      <c r="R604" s="739">
        <v>1005</v>
      </c>
      <c r="S604" s="739">
        <v>1006</v>
      </c>
      <c r="T604" s="740">
        <v>3990</v>
      </c>
      <c r="U604" s="740">
        <v>3990</v>
      </c>
      <c r="V604" s="739">
        <v>1005</v>
      </c>
      <c r="W604" s="636">
        <v>1006</v>
      </c>
      <c r="X604" s="212">
        <v>1</v>
      </c>
      <c r="Y604" s="636">
        <v>4100</v>
      </c>
      <c r="Z604" s="212">
        <v>1</v>
      </c>
      <c r="AA604" s="731">
        <v>4100</v>
      </c>
      <c r="AB604" s="731">
        <v>3990</v>
      </c>
      <c r="AC604" s="732" t="s">
        <v>1941</v>
      </c>
      <c r="AD604" s="733"/>
      <c r="AE604" s="734">
        <v>0.86458333333333337</v>
      </c>
      <c r="AF604" s="640">
        <v>0.88194444444444442</v>
      </c>
      <c r="AG604" s="640">
        <v>0.88194444444444442</v>
      </c>
      <c r="AH604" s="640">
        <v>0.88888888888888884</v>
      </c>
      <c r="AI604" s="212" t="s">
        <v>533</v>
      </c>
      <c r="AJ604" s="635"/>
      <c r="AK604" s="635" t="s">
        <v>683</v>
      </c>
      <c r="AL604" s="718" t="s">
        <v>18</v>
      </c>
      <c r="AM604" s="635" t="s">
        <v>460</v>
      </c>
      <c r="AN604" s="635">
        <v>1</v>
      </c>
      <c r="AO604" s="212"/>
      <c r="AP604" s="212" t="s">
        <v>383</v>
      </c>
      <c r="AQ604" s="212"/>
      <c r="AR604" s="212"/>
      <c r="AS604" s="212"/>
      <c r="AT604" s="223">
        <f t="shared" si="28"/>
        <v>1.7361111111111049E-2</v>
      </c>
      <c r="AU604" s="223">
        <f t="shared" si="29"/>
        <v>6.9444444444444198E-3</v>
      </c>
    </row>
    <row r="605" spans="1:47" ht="14.25">
      <c r="B605" s="29">
        <v>2026</v>
      </c>
      <c r="C605" s="29">
        <v>5</v>
      </c>
      <c r="D605" s="29">
        <v>7</v>
      </c>
      <c r="E605" s="227" t="s">
        <v>469</v>
      </c>
      <c r="F605" s="29">
        <v>4</v>
      </c>
      <c r="G605" s="31" t="s">
        <v>459</v>
      </c>
      <c r="H605" s="32" t="s">
        <v>441</v>
      </c>
      <c r="I605" s="327" t="s">
        <v>1514</v>
      </c>
      <c r="J605" s="635" t="s">
        <v>442</v>
      </c>
      <c r="K605" s="212">
        <v>3894354</v>
      </c>
      <c r="L605" s="639">
        <v>1</v>
      </c>
      <c r="M605" s="170">
        <v>1</v>
      </c>
      <c r="N605" s="651" t="s">
        <v>1922</v>
      </c>
      <c r="O605" s="212" t="s">
        <v>1539</v>
      </c>
      <c r="P605" s="737">
        <v>50</v>
      </c>
      <c r="Q605" s="738" t="s">
        <v>215</v>
      </c>
      <c r="R605" s="739">
        <v>1005</v>
      </c>
      <c r="S605" s="739">
        <v>1006</v>
      </c>
      <c r="T605" s="740">
        <v>3990</v>
      </c>
      <c r="U605" s="740">
        <v>3990</v>
      </c>
      <c r="V605" s="739">
        <v>1005</v>
      </c>
      <c r="W605" s="636">
        <v>1006</v>
      </c>
      <c r="X605" s="212">
        <v>1</v>
      </c>
      <c r="Y605" s="636">
        <v>4100</v>
      </c>
      <c r="Z605" s="212">
        <v>1</v>
      </c>
      <c r="AA605" s="731">
        <v>4100</v>
      </c>
      <c r="AB605" s="731">
        <v>3990</v>
      </c>
      <c r="AC605" s="732" t="s">
        <v>1942</v>
      </c>
      <c r="AD605" s="733">
        <v>60507416030</v>
      </c>
      <c r="AE605" s="734">
        <v>0.88888888888888884</v>
      </c>
      <c r="AF605" s="640">
        <v>0.90625</v>
      </c>
      <c r="AG605" s="640">
        <v>0.90625</v>
      </c>
      <c r="AH605" s="640">
        <v>0.91319444444444442</v>
      </c>
      <c r="AI605" s="212" t="s">
        <v>533</v>
      </c>
      <c r="AJ605" s="635"/>
      <c r="AK605" s="635" t="s">
        <v>683</v>
      </c>
      <c r="AL605" s="718" t="s">
        <v>18</v>
      </c>
      <c r="AM605" s="635" t="s">
        <v>460</v>
      </c>
      <c r="AN605" s="635">
        <v>1</v>
      </c>
      <c r="AO605" s="212"/>
      <c r="AP605" s="212" t="s">
        <v>383</v>
      </c>
      <c r="AQ605" s="212"/>
      <c r="AR605" s="212"/>
      <c r="AS605" s="212"/>
      <c r="AT605" s="223">
        <f t="shared" si="28"/>
        <v>1.736111111111116E-2</v>
      </c>
      <c r="AU605" s="223">
        <f t="shared" si="29"/>
        <v>6.9444444444444198E-3</v>
      </c>
    </row>
    <row r="606" spans="1:47" ht="14.25">
      <c r="B606" s="29">
        <v>2026</v>
      </c>
      <c r="C606" s="29">
        <v>5</v>
      </c>
      <c r="D606" s="29">
        <v>7</v>
      </c>
      <c r="E606" s="227" t="s">
        <v>469</v>
      </c>
      <c r="F606" s="29"/>
      <c r="G606" s="31"/>
      <c r="H606" s="32" t="s">
        <v>441</v>
      </c>
      <c r="I606" s="327" t="s">
        <v>565</v>
      </c>
      <c r="J606" s="635" t="s">
        <v>442</v>
      </c>
      <c r="K606" s="212"/>
      <c r="L606" s="639"/>
      <c r="M606" s="170"/>
      <c r="N606" s="651"/>
      <c r="O606" s="212"/>
      <c r="P606" s="705">
        <v>25</v>
      </c>
      <c r="Q606" s="738" t="s">
        <v>566</v>
      </c>
      <c r="R606" s="739">
        <v>1005</v>
      </c>
      <c r="S606" s="739"/>
      <c r="T606" s="740" t="s">
        <v>1445</v>
      </c>
      <c r="U606" s="710">
        <v>350</v>
      </c>
      <c r="V606" s="739">
        <v>1005</v>
      </c>
      <c r="W606" s="636"/>
      <c r="X606" s="212">
        <v>1</v>
      </c>
      <c r="Y606" s="636"/>
      <c r="Z606" s="212">
        <v>1</v>
      </c>
      <c r="AA606" s="711">
        <v>350</v>
      </c>
      <c r="AB606" s="731">
        <v>12850</v>
      </c>
      <c r="AC606" s="732" t="s">
        <v>577</v>
      </c>
      <c r="AD606" s="733">
        <v>60507416030</v>
      </c>
      <c r="AE606" s="734">
        <v>0.91319444444444442</v>
      </c>
      <c r="AF606" s="640">
        <v>0.91666666666666663</v>
      </c>
      <c r="AG606" s="640"/>
      <c r="AH606" s="640"/>
      <c r="AI606" s="212"/>
      <c r="AJ606" s="635"/>
      <c r="AK606" s="635" t="s">
        <v>683</v>
      </c>
      <c r="AL606" s="718" t="s">
        <v>18</v>
      </c>
      <c r="AM606" s="635" t="s">
        <v>460</v>
      </c>
      <c r="AN606" s="635">
        <v>1</v>
      </c>
      <c r="AO606" s="212"/>
      <c r="AP606" s="212"/>
      <c r="AQ606" s="212"/>
      <c r="AR606" s="212"/>
      <c r="AS606" s="212"/>
      <c r="AT606" s="223">
        <f t="shared" si="28"/>
        <v>3.4722222222222099E-3</v>
      </c>
      <c r="AU606" s="223" t="str">
        <f t="shared" si="29"/>
        <v/>
      </c>
    </row>
    <row r="607" spans="1:47" ht="14.25">
      <c r="B607" s="29">
        <v>2026</v>
      </c>
      <c r="C607" s="29">
        <v>5</v>
      </c>
      <c r="D607" s="29">
        <v>7</v>
      </c>
      <c r="E607" s="227" t="s">
        <v>470</v>
      </c>
      <c r="F607" s="29"/>
      <c r="G607" s="31"/>
      <c r="H607" s="32" t="s">
        <v>441</v>
      </c>
      <c r="I607" s="327"/>
      <c r="J607" s="635"/>
      <c r="K607" s="212"/>
      <c r="L607" s="639"/>
      <c r="M607" s="170"/>
      <c r="N607" s="651"/>
      <c r="O607" s="212"/>
      <c r="P607" s="737"/>
      <c r="Q607" s="738"/>
      <c r="R607" s="739"/>
      <c r="S607" s="739"/>
      <c r="T607" s="740"/>
      <c r="U607" s="739"/>
      <c r="V607" s="739"/>
      <c r="W607" s="636"/>
      <c r="X607" s="212"/>
      <c r="Y607" s="636"/>
      <c r="Z607" s="212"/>
      <c r="AA607" s="731"/>
      <c r="AB607" s="731"/>
      <c r="AC607" s="732"/>
      <c r="AD607" s="733"/>
      <c r="AE607" s="734"/>
      <c r="AF607" s="640"/>
      <c r="AG607" s="640">
        <v>0.91666666666666663</v>
      </c>
      <c r="AH607" s="640">
        <v>6.25E-2</v>
      </c>
      <c r="AI607" s="212" t="s">
        <v>1534</v>
      </c>
      <c r="AJ607" s="635"/>
      <c r="AK607" s="635"/>
      <c r="AL607" s="641"/>
      <c r="AM607" s="635"/>
      <c r="AN607" s="635"/>
      <c r="AO607" s="212" t="s">
        <v>1948</v>
      </c>
      <c r="AP607" s="212"/>
      <c r="AQ607" s="212"/>
      <c r="AR607" s="212"/>
      <c r="AS607" s="212"/>
      <c r="AT607" s="223" t="str">
        <f t="shared" si="28"/>
        <v/>
      </c>
      <c r="AU607" s="223">
        <f t="shared" si="29"/>
        <v>0.14583333333333337</v>
      </c>
    </row>
    <row r="608" spans="1:47" ht="14.25">
      <c r="B608" s="29">
        <v>2026</v>
      </c>
      <c r="C608" s="29">
        <v>5</v>
      </c>
      <c r="D608" s="29">
        <v>7</v>
      </c>
      <c r="E608" s="227" t="s">
        <v>470</v>
      </c>
      <c r="F608" s="29"/>
      <c r="G608" s="31"/>
      <c r="H608" s="32" t="s">
        <v>441</v>
      </c>
      <c r="I608" s="327" t="s">
        <v>1446</v>
      </c>
      <c r="J608" s="635" t="s">
        <v>1515</v>
      </c>
      <c r="K608" s="212"/>
      <c r="L608" s="639"/>
      <c r="M608" s="170"/>
      <c r="N608" s="651"/>
      <c r="O608" s="212"/>
      <c r="P608" s="728">
        <v>31</v>
      </c>
      <c r="Q608" s="738" t="s">
        <v>566</v>
      </c>
      <c r="R608" s="739">
        <v>1255</v>
      </c>
      <c r="S608" s="739"/>
      <c r="T608" s="740" t="s">
        <v>1445</v>
      </c>
      <c r="U608" s="739">
        <v>200</v>
      </c>
      <c r="V608" s="739">
        <v>1255</v>
      </c>
      <c r="W608" s="636"/>
      <c r="X608" s="212">
        <v>1</v>
      </c>
      <c r="Y608" s="636">
        <v>200</v>
      </c>
      <c r="Z608" s="212">
        <v>1</v>
      </c>
      <c r="AA608" s="731">
        <v>200</v>
      </c>
      <c r="AB608" s="731"/>
      <c r="AC608" s="732"/>
      <c r="AD608" s="733"/>
      <c r="AE608" s="734"/>
      <c r="AF608" s="640"/>
      <c r="AG608" s="640"/>
      <c r="AH608" s="640"/>
      <c r="AI608" s="212"/>
      <c r="AJ608" s="635"/>
      <c r="AK608" s="635"/>
      <c r="AL608" s="641"/>
      <c r="AM608" s="635"/>
      <c r="AN608" s="635"/>
      <c r="AO608" s="212"/>
      <c r="AP608" s="212"/>
      <c r="AQ608" s="212"/>
      <c r="AR608" s="212"/>
      <c r="AS608" s="212"/>
      <c r="AT608" s="223" t="str">
        <f t="shared" si="28"/>
        <v/>
      </c>
      <c r="AU608" s="223" t="str">
        <f t="shared" si="29"/>
        <v/>
      </c>
    </row>
    <row r="609" spans="1:47" ht="14.25">
      <c r="A609" s="167">
        <v>1</v>
      </c>
      <c r="B609" s="29">
        <v>2026</v>
      </c>
      <c r="C609" s="29">
        <v>5</v>
      </c>
      <c r="D609" s="29">
        <v>7</v>
      </c>
      <c r="E609" s="227" t="s">
        <v>470</v>
      </c>
      <c r="F609" s="29">
        <v>5</v>
      </c>
      <c r="G609" s="31" t="s">
        <v>459</v>
      </c>
      <c r="H609" s="32" t="s">
        <v>441</v>
      </c>
      <c r="I609" s="327" t="s">
        <v>1514</v>
      </c>
      <c r="J609" s="635" t="s">
        <v>1515</v>
      </c>
      <c r="K609" s="212">
        <v>3894584</v>
      </c>
      <c r="L609" s="639">
        <v>1</v>
      </c>
      <c r="M609" s="170">
        <v>4</v>
      </c>
      <c r="N609" s="651" t="s">
        <v>1910</v>
      </c>
      <c r="O609" s="212" t="s">
        <v>1517</v>
      </c>
      <c r="P609" s="737">
        <v>50</v>
      </c>
      <c r="Q609" s="738" t="s">
        <v>860</v>
      </c>
      <c r="R609" s="739">
        <v>1255</v>
      </c>
      <c r="S609" s="739">
        <v>1256</v>
      </c>
      <c r="T609" s="740">
        <v>6100</v>
      </c>
      <c r="U609" s="739">
        <v>6100</v>
      </c>
      <c r="V609" s="739">
        <v>1255</v>
      </c>
      <c r="W609" s="636">
        <v>1256</v>
      </c>
      <c r="X609" s="212">
        <v>1</v>
      </c>
      <c r="Y609" s="636">
        <v>6100</v>
      </c>
      <c r="Z609" s="212">
        <v>1</v>
      </c>
      <c r="AA609" s="731">
        <v>6100</v>
      </c>
      <c r="AB609" s="731">
        <v>6150</v>
      </c>
      <c r="AC609" s="732" t="s">
        <v>1944</v>
      </c>
      <c r="AD609" s="733"/>
      <c r="AE609" s="734">
        <v>6.25E-2</v>
      </c>
      <c r="AF609" s="640">
        <v>9.0277777777777776E-2</v>
      </c>
      <c r="AG609" s="640">
        <v>9.0277777777777776E-2</v>
      </c>
      <c r="AH609" s="640">
        <v>0.15277777777777779</v>
      </c>
      <c r="AI609" s="212" t="s">
        <v>533</v>
      </c>
      <c r="AJ609" s="635"/>
      <c r="AK609" s="635" t="s">
        <v>683</v>
      </c>
      <c r="AL609" s="719" t="s">
        <v>7</v>
      </c>
      <c r="AM609" s="635" t="s">
        <v>460</v>
      </c>
      <c r="AN609" s="635">
        <v>1</v>
      </c>
      <c r="AO609" s="212"/>
      <c r="AP609" s="212" t="s">
        <v>383</v>
      </c>
      <c r="AQ609" s="212"/>
      <c r="AR609" s="212"/>
      <c r="AS609" s="212"/>
      <c r="AT609" s="223">
        <f t="shared" si="28"/>
        <v>2.7777777777777776E-2</v>
      </c>
      <c r="AU609" s="223">
        <f t="shared" si="29"/>
        <v>6.2500000000000014E-2</v>
      </c>
    </row>
    <row r="610" spans="1:47" ht="14.25">
      <c r="B610" s="29">
        <v>2026</v>
      </c>
      <c r="C610" s="29">
        <v>5</v>
      </c>
      <c r="D610" s="29">
        <v>7</v>
      </c>
      <c r="E610" s="227" t="s">
        <v>470</v>
      </c>
      <c r="F610" s="29">
        <v>5</v>
      </c>
      <c r="G610" s="31" t="s">
        <v>459</v>
      </c>
      <c r="H610" s="32" t="s">
        <v>441</v>
      </c>
      <c r="I610" s="327" t="s">
        <v>1514</v>
      </c>
      <c r="J610" s="635" t="s">
        <v>1515</v>
      </c>
      <c r="K610" s="212">
        <v>3894584</v>
      </c>
      <c r="L610" s="639">
        <v>2</v>
      </c>
      <c r="M610" s="170">
        <v>4</v>
      </c>
      <c r="N610" s="651" t="s">
        <v>1910</v>
      </c>
      <c r="O610" s="212" t="s">
        <v>1517</v>
      </c>
      <c r="P610" s="737">
        <v>50</v>
      </c>
      <c r="Q610" s="738" t="s">
        <v>860</v>
      </c>
      <c r="R610" s="739">
        <v>1255</v>
      </c>
      <c r="S610" s="739">
        <v>1257</v>
      </c>
      <c r="T610" s="740">
        <v>6100</v>
      </c>
      <c r="U610" s="739">
        <v>6100</v>
      </c>
      <c r="V610" s="739">
        <v>1255</v>
      </c>
      <c r="W610" s="636">
        <v>1257</v>
      </c>
      <c r="X610" s="212">
        <v>1</v>
      </c>
      <c r="Y610" s="636">
        <v>6100</v>
      </c>
      <c r="Z610" s="212">
        <v>1</v>
      </c>
      <c r="AA610" s="731">
        <v>6100</v>
      </c>
      <c r="AB610" s="731">
        <v>6150</v>
      </c>
      <c r="AC610" s="732" t="s">
        <v>1945</v>
      </c>
      <c r="AD610" s="733">
        <v>60507416041</v>
      </c>
      <c r="AE610" s="734">
        <v>0.15277777777777779</v>
      </c>
      <c r="AF610" s="640">
        <v>0.18055555555555555</v>
      </c>
      <c r="AG610" s="640">
        <v>0.18055555555555555</v>
      </c>
      <c r="AH610" s="640">
        <v>0.1875</v>
      </c>
      <c r="AI610" s="212" t="s">
        <v>533</v>
      </c>
      <c r="AJ610" s="635"/>
      <c r="AK610" s="635" t="s">
        <v>683</v>
      </c>
      <c r="AL610" s="719" t="s">
        <v>7</v>
      </c>
      <c r="AM610" s="635" t="s">
        <v>460</v>
      </c>
      <c r="AN610" s="635">
        <v>1</v>
      </c>
      <c r="AO610" s="212"/>
      <c r="AP610" s="212" t="s">
        <v>383</v>
      </c>
      <c r="AQ610" s="212"/>
      <c r="AR610" s="212"/>
      <c r="AS610" s="212"/>
      <c r="AT610" s="223">
        <f t="shared" si="28"/>
        <v>2.7777777777777762E-2</v>
      </c>
      <c r="AU610" s="223">
        <f t="shared" si="29"/>
        <v>6.9444444444444475E-3</v>
      </c>
    </row>
    <row r="611" spans="1:47" ht="14.25">
      <c r="B611" s="29">
        <v>2026</v>
      </c>
      <c r="C611" s="29">
        <v>5</v>
      </c>
      <c r="D611" s="29">
        <v>7</v>
      </c>
      <c r="E611" s="227" t="s">
        <v>470</v>
      </c>
      <c r="F611" s="29"/>
      <c r="G611" s="31"/>
      <c r="H611" s="32" t="s">
        <v>441</v>
      </c>
      <c r="I611" s="327" t="s">
        <v>565</v>
      </c>
      <c r="J611" s="635" t="s">
        <v>1515</v>
      </c>
      <c r="K611" s="212"/>
      <c r="L611" s="639"/>
      <c r="M611" s="170"/>
      <c r="N611" s="651"/>
      <c r="O611" s="212"/>
      <c r="P611" s="728">
        <v>31</v>
      </c>
      <c r="Q611" s="738" t="s">
        <v>566</v>
      </c>
      <c r="R611" s="739">
        <v>1255</v>
      </c>
      <c r="S611" s="739"/>
      <c r="T611" s="740" t="s">
        <v>1445</v>
      </c>
      <c r="U611" s="710">
        <v>350</v>
      </c>
      <c r="V611" s="739">
        <v>1255</v>
      </c>
      <c r="W611" s="636"/>
      <c r="X611" s="212">
        <v>1</v>
      </c>
      <c r="Y611" s="636"/>
      <c r="Z611" s="212">
        <v>1</v>
      </c>
      <c r="AA611" s="711">
        <v>350</v>
      </c>
      <c r="AB611" s="731">
        <v>12750</v>
      </c>
      <c r="AC611" s="732" t="s">
        <v>1911</v>
      </c>
      <c r="AD611" s="733">
        <v>60507416041</v>
      </c>
      <c r="AE611" s="734">
        <v>0.1875</v>
      </c>
      <c r="AF611" s="640">
        <v>0.19097222222222221</v>
      </c>
      <c r="AG611" s="640"/>
      <c r="AH611" s="640"/>
      <c r="AI611" s="212"/>
      <c r="AJ611" s="635"/>
      <c r="AK611" s="635" t="s">
        <v>683</v>
      </c>
      <c r="AL611" s="719" t="s">
        <v>7</v>
      </c>
      <c r="AM611" s="635" t="s">
        <v>460</v>
      </c>
      <c r="AN611" s="635">
        <v>1</v>
      </c>
      <c r="AO611" s="212"/>
      <c r="AP611" s="212"/>
      <c r="AQ611" s="212"/>
      <c r="AR611" s="212"/>
      <c r="AS611" s="212"/>
      <c r="AT611" s="223">
        <f t="shared" si="28"/>
        <v>3.4722222222222099E-3</v>
      </c>
      <c r="AU611" s="223" t="str">
        <f t="shared" si="29"/>
        <v/>
      </c>
    </row>
    <row r="612" spans="1:47" ht="12.75" customHeight="1">
      <c r="B612" s="29">
        <v>2026</v>
      </c>
      <c r="C612" s="29">
        <v>5</v>
      </c>
      <c r="D612" s="29">
        <v>7</v>
      </c>
      <c r="E612" s="227" t="s">
        <v>470</v>
      </c>
      <c r="F612" s="29"/>
      <c r="G612" s="31"/>
      <c r="H612" s="32" t="s">
        <v>441</v>
      </c>
      <c r="I612" s="327"/>
      <c r="J612" s="635"/>
      <c r="K612" s="212"/>
      <c r="L612" s="639"/>
      <c r="M612" s="170"/>
      <c r="N612" s="651"/>
      <c r="O612" s="212"/>
      <c r="P612" s="737"/>
      <c r="Q612" s="738"/>
      <c r="R612" s="739"/>
      <c r="S612" s="739"/>
      <c r="T612" s="740"/>
      <c r="U612" s="739"/>
      <c r="V612" s="739"/>
      <c r="W612" s="636"/>
      <c r="X612" s="212"/>
      <c r="Y612" s="636"/>
      <c r="Z612" s="212"/>
      <c r="AA612" s="731"/>
      <c r="AB612" s="731"/>
      <c r="AC612" s="732"/>
      <c r="AD612" s="735"/>
      <c r="AE612" s="734"/>
      <c r="AF612" s="640"/>
      <c r="AG612" s="640">
        <v>0.19097222222222221</v>
      </c>
      <c r="AH612" s="640">
        <v>0.28125</v>
      </c>
      <c r="AI612" s="212" t="s">
        <v>1569</v>
      </c>
      <c r="AJ612" s="635"/>
      <c r="AK612" s="635"/>
      <c r="AL612" s="641"/>
      <c r="AM612" s="635"/>
      <c r="AN612" s="635"/>
      <c r="AO612" s="212" t="s">
        <v>1947</v>
      </c>
      <c r="AP612" s="212"/>
      <c r="AQ612" s="212"/>
      <c r="AR612" s="212"/>
      <c r="AS612" s="212"/>
      <c r="AT612" s="223" t="str">
        <f t="shared" si="28"/>
        <v/>
      </c>
      <c r="AU612" s="223">
        <f t="shared" si="29"/>
        <v>9.027777777777779E-2</v>
      </c>
    </row>
    <row r="613" spans="1:47" ht="14.25">
      <c r="B613" s="29">
        <v>2026</v>
      </c>
      <c r="C613" s="29">
        <v>5</v>
      </c>
      <c r="D613" s="29">
        <v>8</v>
      </c>
      <c r="E613" s="227" t="s">
        <v>468</v>
      </c>
      <c r="F613" s="29"/>
      <c r="G613" s="31"/>
      <c r="H613" s="32" t="s">
        <v>441</v>
      </c>
      <c r="I613" s="327"/>
      <c r="J613" s="635"/>
      <c r="K613" s="212"/>
      <c r="L613" s="639"/>
      <c r="M613" s="170"/>
      <c r="N613" s="651"/>
      <c r="O613" s="212"/>
      <c r="P613" s="737"/>
      <c r="Q613" s="738"/>
      <c r="R613" s="739"/>
      <c r="S613" s="739"/>
      <c r="T613" s="740"/>
      <c r="U613" s="739"/>
      <c r="V613" s="739"/>
      <c r="W613" s="636"/>
      <c r="X613" s="212"/>
      <c r="Y613" s="636"/>
      <c r="Z613" s="212"/>
      <c r="AA613" s="731"/>
      <c r="AB613" s="731"/>
      <c r="AC613" s="732"/>
      <c r="AD613" s="733"/>
      <c r="AE613" s="734"/>
      <c r="AF613" s="640"/>
      <c r="AG613" s="640">
        <v>0.28125</v>
      </c>
      <c r="AH613" s="640">
        <v>0.47916666666666669</v>
      </c>
      <c r="AI613" s="212" t="s">
        <v>1569</v>
      </c>
      <c r="AJ613" s="635"/>
      <c r="AK613" s="635"/>
      <c r="AL613" s="641"/>
      <c r="AM613" s="635"/>
      <c r="AN613" s="635"/>
      <c r="AO613" s="212" t="s">
        <v>1734</v>
      </c>
      <c r="AP613" s="212"/>
      <c r="AQ613" s="212"/>
      <c r="AR613" s="212"/>
      <c r="AS613" s="212"/>
      <c r="AT613" s="223" t="str">
        <f t="shared" si="28"/>
        <v/>
      </c>
      <c r="AU613" s="223">
        <f t="shared" si="29"/>
        <v>0.19791666666666669</v>
      </c>
    </row>
    <row r="614" spans="1:47" ht="14.25">
      <c r="B614" s="29">
        <v>2026</v>
      </c>
      <c r="C614" s="29">
        <v>5</v>
      </c>
      <c r="D614" s="29">
        <v>8</v>
      </c>
      <c r="E614" s="227" t="s">
        <v>468</v>
      </c>
      <c r="F614" s="29"/>
      <c r="G614" s="31"/>
      <c r="H614" s="32" t="s">
        <v>441</v>
      </c>
      <c r="I614" s="327"/>
      <c r="J614" s="635"/>
      <c r="K614" s="212"/>
      <c r="L614" s="639"/>
      <c r="M614" s="170"/>
      <c r="N614" s="651"/>
      <c r="O614" s="212"/>
      <c r="P614" s="737"/>
      <c r="Q614" s="738"/>
      <c r="R614" s="739"/>
      <c r="S614" s="739"/>
      <c r="T614" s="740"/>
      <c r="U614" s="739"/>
      <c r="V614" s="739"/>
      <c r="W614" s="636"/>
      <c r="X614" s="212"/>
      <c r="Y614" s="636"/>
      <c r="Z614" s="212"/>
      <c r="AA614" s="731"/>
      <c r="AB614" s="731"/>
      <c r="AC614" s="732"/>
      <c r="AD614" s="733"/>
      <c r="AE614" s="734"/>
      <c r="AF614" s="640"/>
      <c r="AG614" s="640">
        <v>0.47916666666666669</v>
      </c>
      <c r="AH614" s="640">
        <v>0.59027777777777779</v>
      </c>
      <c r="AI614" s="212" t="s">
        <v>533</v>
      </c>
      <c r="AJ614" s="635"/>
      <c r="AK614" s="635"/>
      <c r="AL614" s="641"/>
      <c r="AM614" s="635"/>
      <c r="AN614" s="635"/>
      <c r="AO614" s="212" t="s">
        <v>1949</v>
      </c>
      <c r="AP614" s="212"/>
      <c r="AQ614" s="212"/>
      <c r="AR614" s="212"/>
      <c r="AS614" s="212"/>
      <c r="AT614" s="223" t="str">
        <f t="shared" si="28"/>
        <v/>
      </c>
      <c r="AU614" s="223">
        <f t="shared" si="29"/>
        <v>0.1111111111111111</v>
      </c>
    </row>
    <row r="615" spans="1:47" ht="14.25">
      <c r="B615" s="29">
        <v>2026</v>
      </c>
      <c r="C615" s="29">
        <v>5</v>
      </c>
      <c r="D615" s="29">
        <v>8</v>
      </c>
      <c r="E615" s="227" t="s">
        <v>469</v>
      </c>
      <c r="F615" s="29"/>
      <c r="G615" s="31"/>
      <c r="H615" s="32" t="s">
        <v>441</v>
      </c>
      <c r="I615" s="327" t="s">
        <v>1446</v>
      </c>
      <c r="J615" s="635" t="s">
        <v>442</v>
      </c>
      <c r="K615" s="212"/>
      <c r="L615" s="639"/>
      <c r="M615" s="170"/>
      <c r="N615" s="651"/>
      <c r="O615" s="212"/>
      <c r="P615" s="737">
        <v>12</v>
      </c>
      <c r="Q615" s="738" t="s">
        <v>566</v>
      </c>
      <c r="R615" s="739">
        <v>1120</v>
      </c>
      <c r="S615" s="739"/>
      <c r="T615" s="740" t="s">
        <v>1445</v>
      </c>
      <c r="U615" s="739">
        <v>200</v>
      </c>
      <c r="V615" s="739">
        <v>1120</v>
      </c>
      <c r="W615" s="636"/>
      <c r="X615" s="212">
        <v>1</v>
      </c>
      <c r="Y615" s="636">
        <v>200</v>
      </c>
      <c r="Z615" s="212">
        <v>1</v>
      </c>
      <c r="AA615" s="731">
        <v>200</v>
      </c>
      <c r="AB615" s="731"/>
      <c r="AC615" s="732"/>
      <c r="AD615" s="733"/>
      <c r="AE615" s="734"/>
      <c r="AF615" s="640"/>
      <c r="AG615" s="640"/>
      <c r="AH615" s="640"/>
      <c r="AI615" s="212"/>
      <c r="AJ615" s="635"/>
      <c r="AK615" s="635"/>
      <c r="AL615" s="641"/>
      <c r="AM615" s="635"/>
      <c r="AN615" s="635"/>
      <c r="AO615" s="212"/>
      <c r="AP615" s="212"/>
      <c r="AQ615" s="212"/>
      <c r="AR615" s="212"/>
      <c r="AS615" s="212"/>
      <c r="AT615" s="223" t="str">
        <f t="shared" si="28"/>
        <v/>
      </c>
      <c r="AU615" s="223" t="str">
        <f t="shared" si="29"/>
        <v/>
      </c>
    </row>
    <row r="616" spans="1:47" ht="14.25">
      <c r="B616" s="29">
        <v>2026</v>
      </c>
      <c r="C616" s="29">
        <v>5</v>
      </c>
      <c r="D616" s="29">
        <v>8</v>
      </c>
      <c r="E616" s="227" t="s">
        <v>469</v>
      </c>
      <c r="F616" s="29">
        <v>1</v>
      </c>
      <c r="G616" s="31" t="s">
        <v>459</v>
      </c>
      <c r="H616" s="32" t="s">
        <v>441</v>
      </c>
      <c r="I616" s="327" t="s">
        <v>1514</v>
      </c>
      <c r="J616" s="635" t="s">
        <v>442</v>
      </c>
      <c r="K616" s="212">
        <v>3894345</v>
      </c>
      <c r="L616" s="639">
        <v>1</v>
      </c>
      <c r="M616" s="170">
        <v>26</v>
      </c>
      <c r="N616" s="651" t="s">
        <v>567</v>
      </c>
      <c r="O616" s="212" t="s">
        <v>1539</v>
      </c>
      <c r="P616" s="737">
        <v>50</v>
      </c>
      <c r="Q616" s="738" t="s">
        <v>485</v>
      </c>
      <c r="R616" s="739">
        <v>1120</v>
      </c>
      <c r="S616" s="739">
        <v>1121</v>
      </c>
      <c r="T616" s="740">
        <v>4000</v>
      </c>
      <c r="U616" s="739">
        <v>4000</v>
      </c>
      <c r="V616" s="739">
        <v>1120</v>
      </c>
      <c r="W616" s="739">
        <v>1121</v>
      </c>
      <c r="X616" s="212">
        <v>1</v>
      </c>
      <c r="Y616" s="636">
        <v>4000</v>
      </c>
      <c r="Z616" s="212">
        <v>1</v>
      </c>
      <c r="AA616" s="731">
        <v>4000</v>
      </c>
      <c r="AB616" s="731">
        <v>4030</v>
      </c>
      <c r="AC616" s="732" t="s">
        <v>1950</v>
      </c>
      <c r="AD616" s="735"/>
      <c r="AE616" s="734">
        <v>0.59027777777777779</v>
      </c>
      <c r="AF616" s="640">
        <v>0.60763888888888884</v>
      </c>
      <c r="AG616" s="640">
        <v>0.60763888888888884</v>
      </c>
      <c r="AH616" s="640">
        <v>0.61458333333333337</v>
      </c>
      <c r="AI616" s="212" t="s">
        <v>533</v>
      </c>
      <c r="AJ616" s="635"/>
      <c r="AK616" s="635" t="s">
        <v>683</v>
      </c>
      <c r="AL616" s="641" t="s">
        <v>7</v>
      </c>
      <c r="AM616" s="635" t="s">
        <v>460</v>
      </c>
      <c r="AN616" s="635">
        <v>1</v>
      </c>
      <c r="AO616" s="212"/>
      <c r="AP616" s="212" t="s">
        <v>383</v>
      </c>
      <c r="AQ616" s="212"/>
      <c r="AR616" s="212"/>
      <c r="AS616" s="212"/>
      <c r="AT616" s="223">
        <f t="shared" ref="AT616:AT683" si="32">IF(IF(AE616&gt;AF616,1-AE616+AF616,AF616-AE616)=0,"",IF(AE616&gt;AF616,1-AE616+AF616,AF616-AE616))</f>
        <v>1.7361111111111049E-2</v>
      </c>
      <c r="AU616" s="223">
        <f t="shared" ref="AU616:AU683" si="33">IF(IF(AG616&gt;AH616,1-AG616+AH616,AH616-AG616)=0,"",IF(AG616&gt;AH616,1-AG616+AH616,AH616-AG616))</f>
        <v>6.9444444444445308E-3</v>
      </c>
    </row>
    <row r="617" spans="1:47" ht="14.25">
      <c r="B617" s="29">
        <v>2026</v>
      </c>
      <c r="C617" s="29">
        <v>5</v>
      </c>
      <c r="D617" s="29">
        <v>8</v>
      </c>
      <c r="E617" s="227" t="s">
        <v>469</v>
      </c>
      <c r="F617" s="29">
        <v>1</v>
      </c>
      <c r="G617" s="31" t="s">
        <v>459</v>
      </c>
      <c r="H617" s="32" t="s">
        <v>441</v>
      </c>
      <c r="I617" s="327" t="s">
        <v>1514</v>
      </c>
      <c r="J617" s="635" t="s">
        <v>442</v>
      </c>
      <c r="K617" s="212">
        <v>3894345</v>
      </c>
      <c r="L617" s="639">
        <v>2</v>
      </c>
      <c r="M617" s="170">
        <v>26</v>
      </c>
      <c r="N617" s="651" t="s">
        <v>567</v>
      </c>
      <c r="O617" s="212" t="s">
        <v>1539</v>
      </c>
      <c r="P617" s="737">
        <v>50</v>
      </c>
      <c r="Q617" s="738" t="s">
        <v>485</v>
      </c>
      <c r="R617" s="739">
        <v>1120</v>
      </c>
      <c r="S617" s="739">
        <v>1121</v>
      </c>
      <c r="T617" s="740">
        <v>4000</v>
      </c>
      <c r="U617" s="739">
        <v>4000</v>
      </c>
      <c r="V617" s="739">
        <v>1120</v>
      </c>
      <c r="W617" s="739">
        <v>1121</v>
      </c>
      <c r="X617" s="212">
        <v>1</v>
      </c>
      <c r="Y617" s="636">
        <v>4000</v>
      </c>
      <c r="Z617" s="212">
        <v>1</v>
      </c>
      <c r="AA617" s="731">
        <v>4000</v>
      </c>
      <c r="AB617" s="731">
        <v>4040</v>
      </c>
      <c r="AC617" s="732" t="s">
        <v>1951</v>
      </c>
      <c r="AD617" s="733"/>
      <c r="AE617" s="734">
        <v>0.61458333333333337</v>
      </c>
      <c r="AF617" s="640">
        <v>0.63541666666666663</v>
      </c>
      <c r="AG617" s="640">
        <v>0.63541666666666663</v>
      </c>
      <c r="AH617" s="640">
        <v>0.64236111111111116</v>
      </c>
      <c r="AI617" s="212" t="s">
        <v>533</v>
      </c>
      <c r="AJ617" s="635"/>
      <c r="AK617" s="635" t="s">
        <v>683</v>
      </c>
      <c r="AL617" s="641" t="s">
        <v>7</v>
      </c>
      <c r="AM617" s="635" t="s">
        <v>460</v>
      </c>
      <c r="AN617" s="635">
        <v>1</v>
      </c>
      <c r="AO617" s="212"/>
      <c r="AP617" s="212" t="s">
        <v>383</v>
      </c>
      <c r="AQ617" s="212"/>
      <c r="AR617" s="212"/>
      <c r="AS617" s="212"/>
      <c r="AT617" s="223">
        <f t="shared" si="32"/>
        <v>2.0833333333333259E-2</v>
      </c>
      <c r="AU617" s="223">
        <f t="shared" si="33"/>
        <v>6.9444444444445308E-3</v>
      </c>
    </row>
    <row r="618" spans="1:47" ht="14.25">
      <c r="B618" s="29">
        <v>2026</v>
      </c>
      <c r="C618" s="29">
        <v>5</v>
      </c>
      <c r="D618" s="29">
        <v>8</v>
      </c>
      <c r="E618" s="227" t="s">
        <v>469</v>
      </c>
      <c r="F618" s="29">
        <v>1</v>
      </c>
      <c r="G618" s="31" t="s">
        <v>459</v>
      </c>
      <c r="H618" s="32" t="s">
        <v>441</v>
      </c>
      <c r="I618" s="327" t="s">
        <v>1514</v>
      </c>
      <c r="J618" s="635" t="s">
        <v>442</v>
      </c>
      <c r="K618" s="212">
        <v>3894345</v>
      </c>
      <c r="L618" s="639">
        <v>3</v>
      </c>
      <c r="M618" s="170">
        <v>26</v>
      </c>
      <c r="N618" s="651" t="s">
        <v>567</v>
      </c>
      <c r="O618" s="212" t="s">
        <v>1539</v>
      </c>
      <c r="P618" s="737">
        <v>50</v>
      </c>
      <c r="Q618" s="738" t="s">
        <v>485</v>
      </c>
      <c r="R618" s="739">
        <v>1120</v>
      </c>
      <c r="S618" s="739">
        <v>1121</v>
      </c>
      <c r="T618" s="740">
        <v>4000</v>
      </c>
      <c r="U618" s="739">
        <v>4000</v>
      </c>
      <c r="V618" s="739">
        <v>1120</v>
      </c>
      <c r="W618" s="739">
        <v>1121</v>
      </c>
      <c r="X618" s="212">
        <v>1</v>
      </c>
      <c r="Y618" s="636">
        <v>4000</v>
      </c>
      <c r="Z618" s="212">
        <v>1</v>
      </c>
      <c r="AA618" s="731">
        <v>4000</v>
      </c>
      <c r="AB618" s="731">
        <v>4040</v>
      </c>
      <c r="AC618" s="732" t="s">
        <v>1952</v>
      </c>
      <c r="AD618" s="733">
        <v>60508416010</v>
      </c>
      <c r="AE618" s="734">
        <v>0.64236111111111116</v>
      </c>
      <c r="AF618" s="640">
        <v>0.65972222222222221</v>
      </c>
      <c r="AG618" s="640">
        <v>0.65972222222222221</v>
      </c>
      <c r="AH618" s="640">
        <v>0.66666666666666663</v>
      </c>
      <c r="AI618" s="212" t="s">
        <v>533</v>
      </c>
      <c r="AJ618" s="635"/>
      <c r="AK618" s="635" t="s">
        <v>683</v>
      </c>
      <c r="AL618" s="641" t="s">
        <v>7</v>
      </c>
      <c r="AM618" s="635" t="s">
        <v>460</v>
      </c>
      <c r="AN618" s="635">
        <v>1</v>
      </c>
      <c r="AO618" s="212"/>
      <c r="AP618" s="212" t="s">
        <v>383</v>
      </c>
      <c r="AQ618" s="212"/>
      <c r="AR618" s="212"/>
      <c r="AS618" s="212"/>
      <c r="AT618" s="223">
        <f t="shared" si="32"/>
        <v>1.7361111111111049E-2</v>
      </c>
      <c r="AU618" s="223">
        <f t="shared" si="33"/>
        <v>6.9444444444444198E-3</v>
      </c>
    </row>
    <row r="619" spans="1:47" ht="14.25">
      <c r="B619" s="29">
        <v>2026</v>
      </c>
      <c r="C619" s="29">
        <v>5</v>
      </c>
      <c r="D619" s="29">
        <v>8</v>
      </c>
      <c r="E619" s="227" t="s">
        <v>469</v>
      </c>
      <c r="F619" s="29"/>
      <c r="G619" s="31"/>
      <c r="H619" s="32" t="s">
        <v>441</v>
      </c>
      <c r="I619" s="327" t="s">
        <v>565</v>
      </c>
      <c r="J619" s="635" t="s">
        <v>442</v>
      </c>
      <c r="K619" s="212"/>
      <c r="L619" s="639"/>
      <c r="M619" s="170"/>
      <c r="N619" s="651"/>
      <c r="O619" s="212"/>
      <c r="P619" s="728">
        <v>31</v>
      </c>
      <c r="Q619" s="738" t="s">
        <v>566</v>
      </c>
      <c r="R619" s="739">
        <v>1120</v>
      </c>
      <c r="S619" s="739"/>
      <c r="T619" s="740" t="s">
        <v>1445</v>
      </c>
      <c r="U619" s="710">
        <v>350</v>
      </c>
      <c r="V619" s="739">
        <v>1120</v>
      </c>
      <c r="W619" s="636"/>
      <c r="X619" s="212">
        <v>1</v>
      </c>
      <c r="Y619" s="636"/>
      <c r="Z619" s="212">
        <v>1</v>
      </c>
      <c r="AA619" s="711">
        <v>350</v>
      </c>
      <c r="AB619" s="731">
        <v>12550</v>
      </c>
      <c r="AC619" s="732" t="s">
        <v>1543</v>
      </c>
      <c r="AD619" s="733">
        <v>60508416010</v>
      </c>
      <c r="AE619" s="734">
        <v>0.66666666666666663</v>
      </c>
      <c r="AF619" s="640">
        <v>0.67013888888888884</v>
      </c>
      <c r="AG619" s="640"/>
      <c r="AH619" s="640"/>
      <c r="AI619" s="212"/>
      <c r="AJ619" s="635"/>
      <c r="AK619" s="635" t="s">
        <v>683</v>
      </c>
      <c r="AL619" s="641" t="s">
        <v>7</v>
      </c>
      <c r="AM619" s="635" t="s">
        <v>460</v>
      </c>
      <c r="AN619" s="635">
        <v>1</v>
      </c>
      <c r="AO619" s="212"/>
      <c r="AP619" s="212"/>
      <c r="AQ619" s="212"/>
      <c r="AR619" s="212"/>
      <c r="AS619" s="212"/>
      <c r="AT619" s="223">
        <f t="shared" si="32"/>
        <v>3.4722222222222099E-3</v>
      </c>
      <c r="AU619" s="223" t="str">
        <f t="shared" si="33"/>
        <v/>
      </c>
    </row>
    <row r="620" spans="1:47" ht="14.25">
      <c r="B620" s="29">
        <v>2026</v>
      </c>
      <c r="C620" s="29">
        <v>5</v>
      </c>
      <c r="D620" s="29">
        <v>8</v>
      </c>
      <c r="E620" s="227" t="s">
        <v>469</v>
      </c>
      <c r="F620" s="29"/>
      <c r="G620" s="31"/>
      <c r="H620" s="32" t="s">
        <v>441</v>
      </c>
      <c r="I620" s="327"/>
      <c r="J620" s="635"/>
      <c r="K620" s="212"/>
      <c r="L620" s="639"/>
      <c r="M620" s="170"/>
      <c r="N620" s="651"/>
      <c r="O620" s="212"/>
      <c r="P620" s="737"/>
      <c r="Q620" s="738"/>
      <c r="R620" s="739"/>
      <c r="S620" s="739"/>
      <c r="T620" s="740"/>
      <c r="U620" s="739"/>
      <c r="V620" s="739"/>
      <c r="W620" s="636"/>
      <c r="X620" s="212"/>
      <c r="Y620" s="636"/>
      <c r="Z620" s="212"/>
      <c r="AA620" s="731"/>
      <c r="AB620" s="731"/>
      <c r="AC620" s="732"/>
      <c r="AD620" s="736"/>
      <c r="AE620" s="734"/>
      <c r="AF620" s="640"/>
      <c r="AG620" s="640">
        <v>0.67013888888888884</v>
      </c>
      <c r="AH620" s="640">
        <v>0.69097222222222221</v>
      </c>
      <c r="AI620" s="212" t="s">
        <v>533</v>
      </c>
      <c r="AJ620" s="635"/>
      <c r="AK620" s="635"/>
      <c r="AL620" s="641"/>
      <c r="AM620" s="635"/>
      <c r="AN620" s="635"/>
      <c r="AO620" s="212"/>
      <c r="AP620" s="212"/>
      <c r="AQ620" s="212"/>
      <c r="AR620" s="212"/>
      <c r="AS620" s="212"/>
      <c r="AT620" s="223" t="str">
        <f t="shared" si="32"/>
        <v/>
      </c>
      <c r="AU620" s="223">
        <f t="shared" si="33"/>
        <v>2.083333333333337E-2</v>
      </c>
    </row>
    <row r="621" spans="1:47" ht="14.25">
      <c r="B621" s="29">
        <v>2026</v>
      </c>
      <c r="C621" s="29">
        <v>5</v>
      </c>
      <c r="D621" s="29">
        <v>8</v>
      </c>
      <c r="E621" s="227" t="s">
        <v>469</v>
      </c>
      <c r="F621" s="29"/>
      <c r="G621" s="31"/>
      <c r="H621" s="32" t="s">
        <v>441</v>
      </c>
      <c r="I621" s="327" t="s">
        <v>1446</v>
      </c>
      <c r="J621" s="635" t="s">
        <v>442</v>
      </c>
      <c r="K621" s="212"/>
      <c r="L621" s="639"/>
      <c r="M621" s="170"/>
      <c r="N621" s="651"/>
      <c r="O621" s="212"/>
      <c r="P621" s="737">
        <v>12</v>
      </c>
      <c r="Q621" s="738" t="s">
        <v>566</v>
      </c>
      <c r="R621" s="739">
        <v>1120</v>
      </c>
      <c r="S621" s="739"/>
      <c r="T621" s="740" t="s">
        <v>1445</v>
      </c>
      <c r="U621" s="739">
        <v>200</v>
      </c>
      <c r="V621" s="739">
        <v>1120</v>
      </c>
      <c r="W621" s="636"/>
      <c r="X621" s="212">
        <v>1</v>
      </c>
      <c r="Y621" s="636">
        <v>200</v>
      </c>
      <c r="Z621" s="212">
        <v>1</v>
      </c>
      <c r="AA621" s="731">
        <v>200</v>
      </c>
      <c r="AB621" s="731"/>
      <c r="AC621" s="732"/>
      <c r="AD621" s="733"/>
      <c r="AE621" s="734"/>
      <c r="AF621" s="640"/>
      <c r="AG621" s="640"/>
      <c r="AH621" s="640"/>
      <c r="AI621" s="212"/>
      <c r="AJ621" s="635"/>
      <c r="AK621" s="635"/>
      <c r="AL621" s="641"/>
      <c r="AM621" s="635"/>
      <c r="AN621" s="635"/>
      <c r="AO621" s="212"/>
      <c r="AP621" s="212"/>
      <c r="AQ621" s="212"/>
      <c r="AR621" s="212"/>
      <c r="AS621" s="212"/>
      <c r="AT621" s="223" t="str">
        <f t="shared" si="32"/>
        <v/>
      </c>
      <c r="AU621" s="223" t="str">
        <f t="shared" si="33"/>
        <v/>
      </c>
    </row>
    <row r="622" spans="1:47" ht="14.25">
      <c r="A622" s="167">
        <v>1</v>
      </c>
      <c r="B622" s="29">
        <v>2026</v>
      </c>
      <c r="C622" s="29">
        <v>5</v>
      </c>
      <c r="D622" s="29">
        <v>8</v>
      </c>
      <c r="E622" s="227" t="s">
        <v>469</v>
      </c>
      <c r="F622" s="29">
        <v>2</v>
      </c>
      <c r="G622" s="31" t="s">
        <v>459</v>
      </c>
      <c r="H622" s="32" t="s">
        <v>441</v>
      </c>
      <c r="I622" s="327" t="s">
        <v>1514</v>
      </c>
      <c r="J622" s="635" t="s">
        <v>442</v>
      </c>
      <c r="K622" s="212">
        <v>3894345</v>
      </c>
      <c r="L622" s="639">
        <v>4</v>
      </c>
      <c r="M622" s="170">
        <v>26</v>
      </c>
      <c r="N622" s="651" t="s">
        <v>567</v>
      </c>
      <c r="O622" s="212" t="s">
        <v>1539</v>
      </c>
      <c r="P622" s="737">
        <v>50</v>
      </c>
      <c r="Q622" s="738" t="s">
        <v>485</v>
      </c>
      <c r="R622" s="739">
        <v>1120</v>
      </c>
      <c r="S622" s="739">
        <v>1121</v>
      </c>
      <c r="T622" s="740">
        <v>4000</v>
      </c>
      <c r="U622" s="739">
        <v>4000</v>
      </c>
      <c r="V622" s="739">
        <v>1120</v>
      </c>
      <c r="W622" s="739">
        <v>1121</v>
      </c>
      <c r="X622" s="212">
        <v>1</v>
      </c>
      <c r="Y622" s="636">
        <v>4000</v>
      </c>
      <c r="Z622" s="212">
        <v>1</v>
      </c>
      <c r="AA622" s="731">
        <v>4000</v>
      </c>
      <c r="AB622" s="731">
        <v>4030</v>
      </c>
      <c r="AC622" s="732" t="s">
        <v>1953</v>
      </c>
      <c r="AD622" s="733"/>
      <c r="AE622" s="734">
        <v>0.69097222222222221</v>
      </c>
      <c r="AF622" s="640">
        <v>0.71180555555555558</v>
      </c>
      <c r="AG622" s="640">
        <v>0.71180555555555558</v>
      </c>
      <c r="AH622" s="640">
        <v>0.76041666666666663</v>
      </c>
      <c r="AI622" s="212" t="s">
        <v>533</v>
      </c>
      <c r="AJ622" s="635"/>
      <c r="AK622" s="635" t="s">
        <v>683</v>
      </c>
      <c r="AL622" s="719" t="s">
        <v>7</v>
      </c>
      <c r="AM622" s="635" t="s">
        <v>460</v>
      </c>
      <c r="AN622" s="635">
        <v>1</v>
      </c>
      <c r="AO622" s="212"/>
      <c r="AP622" s="212" t="s">
        <v>383</v>
      </c>
      <c r="AQ622" s="212"/>
      <c r="AR622" s="212"/>
      <c r="AS622" s="212"/>
      <c r="AT622" s="223">
        <f t="shared" si="32"/>
        <v>2.083333333333337E-2</v>
      </c>
      <c r="AU622" s="223">
        <f t="shared" si="33"/>
        <v>4.8611111111111049E-2</v>
      </c>
    </row>
    <row r="623" spans="1:47" ht="14.25">
      <c r="B623" s="29">
        <v>2026</v>
      </c>
      <c r="C623" s="29">
        <v>5</v>
      </c>
      <c r="D623" s="29">
        <v>8</v>
      </c>
      <c r="E623" s="227" t="s">
        <v>469</v>
      </c>
      <c r="F623" s="29">
        <v>2</v>
      </c>
      <c r="G623" s="31" t="s">
        <v>459</v>
      </c>
      <c r="H623" s="32" t="s">
        <v>441</v>
      </c>
      <c r="I623" s="327" t="s">
        <v>1514</v>
      </c>
      <c r="J623" s="635" t="s">
        <v>442</v>
      </c>
      <c r="K623" s="212">
        <v>3894345</v>
      </c>
      <c r="L623" s="639">
        <v>5</v>
      </c>
      <c r="M623" s="170">
        <v>26</v>
      </c>
      <c r="N623" s="651" t="s">
        <v>567</v>
      </c>
      <c r="O623" s="212" t="s">
        <v>1539</v>
      </c>
      <c r="P623" s="737">
        <v>50</v>
      </c>
      <c r="Q623" s="738" t="s">
        <v>485</v>
      </c>
      <c r="R623" s="739">
        <v>1120</v>
      </c>
      <c r="S623" s="739">
        <v>1121</v>
      </c>
      <c r="T623" s="740">
        <v>4000</v>
      </c>
      <c r="U623" s="739">
        <v>4000</v>
      </c>
      <c r="V623" s="739">
        <v>1120</v>
      </c>
      <c r="W623" s="636">
        <v>1121</v>
      </c>
      <c r="X623" s="212">
        <v>1</v>
      </c>
      <c r="Y623" s="636">
        <v>4000</v>
      </c>
      <c r="Z623" s="212">
        <v>1</v>
      </c>
      <c r="AA623" s="731">
        <v>4000</v>
      </c>
      <c r="AB623" s="731">
        <v>4040</v>
      </c>
      <c r="AC623" s="732" t="s">
        <v>1954</v>
      </c>
      <c r="AD623" s="733"/>
      <c r="AE623" s="734">
        <v>0.76041666666666663</v>
      </c>
      <c r="AF623" s="640">
        <v>0.77777777777777779</v>
      </c>
      <c r="AG623" s="640">
        <v>0.77777777777777779</v>
      </c>
      <c r="AH623" s="640">
        <v>0.78472222222222221</v>
      </c>
      <c r="AI623" s="212" t="s">
        <v>533</v>
      </c>
      <c r="AJ623" s="635"/>
      <c r="AK623" s="635" t="s">
        <v>683</v>
      </c>
      <c r="AL623" s="719" t="s">
        <v>7</v>
      </c>
      <c r="AM623" s="635" t="s">
        <v>460</v>
      </c>
      <c r="AN623" s="635">
        <v>1</v>
      </c>
      <c r="AO623" s="212"/>
      <c r="AP623" s="212" t="s">
        <v>383</v>
      </c>
      <c r="AQ623" s="212"/>
      <c r="AR623" s="212"/>
      <c r="AS623" s="212"/>
      <c r="AT623" s="223">
        <f t="shared" si="32"/>
        <v>1.736111111111116E-2</v>
      </c>
      <c r="AU623" s="223">
        <f t="shared" si="33"/>
        <v>6.9444444444444198E-3</v>
      </c>
    </row>
    <row r="624" spans="1:47" ht="14.25">
      <c r="B624" s="29">
        <v>2026</v>
      </c>
      <c r="C624" s="29">
        <v>5</v>
      </c>
      <c r="D624" s="29">
        <v>8</v>
      </c>
      <c r="E624" s="227" t="s">
        <v>469</v>
      </c>
      <c r="F624" s="29">
        <v>2</v>
      </c>
      <c r="G624" s="31" t="s">
        <v>459</v>
      </c>
      <c r="H624" s="32" t="s">
        <v>441</v>
      </c>
      <c r="I624" s="327" t="s">
        <v>1514</v>
      </c>
      <c r="J624" s="635" t="s">
        <v>442</v>
      </c>
      <c r="K624" s="212">
        <v>3894345</v>
      </c>
      <c r="L624" s="639">
        <v>6</v>
      </c>
      <c r="M624" s="170">
        <v>26</v>
      </c>
      <c r="N624" s="651" t="s">
        <v>567</v>
      </c>
      <c r="O624" s="212" t="s">
        <v>1539</v>
      </c>
      <c r="P624" s="737">
        <v>50</v>
      </c>
      <c r="Q624" s="738" t="s">
        <v>485</v>
      </c>
      <c r="R624" s="739">
        <v>1120</v>
      </c>
      <c r="S624" s="739">
        <v>1121</v>
      </c>
      <c r="T624" s="740">
        <v>4000</v>
      </c>
      <c r="U624" s="739">
        <v>4000</v>
      </c>
      <c r="V624" s="739">
        <v>1120</v>
      </c>
      <c r="W624" s="739">
        <v>1121</v>
      </c>
      <c r="X624" s="212">
        <v>1</v>
      </c>
      <c r="Y624" s="636">
        <v>4000</v>
      </c>
      <c r="Z624" s="212">
        <v>1</v>
      </c>
      <c r="AA624" s="731">
        <v>4000</v>
      </c>
      <c r="AB624" s="731">
        <v>4040</v>
      </c>
      <c r="AC624" s="732" t="s">
        <v>1955</v>
      </c>
      <c r="AD624" s="733">
        <v>60508416020</v>
      </c>
      <c r="AE624" s="734">
        <v>0.78472222222222221</v>
      </c>
      <c r="AF624" s="640">
        <v>0.80208333333333337</v>
      </c>
      <c r="AG624" s="640">
        <v>0.80208333333333337</v>
      </c>
      <c r="AH624" s="640">
        <v>0.80902777777777779</v>
      </c>
      <c r="AI624" s="212" t="s">
        <v>533</v>
      </c>
      <c r="AJ624" s="635"/>
      <c r="AK624" s="635" t="s">
        <v>683</v>
      </c>
      <c r="AL624" s="719" t="s">
        <v>7</v>
      </c>
      <c r="AM624" s="635" t="s">
        <v>460</v>
      </c>
      <c r="AN624" s="635">
        <v>1</v>
      </c>
      <c r="AO624" s="212"/>
      <c r="AP624" s="212" t="s">
        <v>383</v>
      </c>
      <c r="AQ624" s="212"/>
      <c r="AR624" s="212"/>
      <c r="AS624" s="212"/>
      <c r="AT624" s="223">
        <f t="shared" si="32"/>
        <v>1.736111111111116E-2</v>
      </c>
      <c r="AU624" s="223">
        <f t="shared" si="33"/>
        <v>6.9444444444444198E-3</v>
      </c>
    </row>
    <row r="625" spans="1:47" ht="14.25">
      <c r="B625" s="29">
        <v>2026</v>
      </c>
      <c r="C625" s="29">
        <v>5</v>
      </c>
      <c r="D625" s="29">
        <v>8</v>
      </c>
      <c r="E625" s="227" t="s">
        <v>469</v>
      </c>
      <c r="F625" s="29"/>
      <c r="G625" s="31"/>
      <c r="H625" s="32" t="s">
        <v>441</v>
      </c>
      <c r="I625" s="327" t="s">
        <v>565</v>
      </c>
      <c r="J625" s="635" t="s">
        <v>442</v>
      </c>
      <c r="K625" s="212"/>
      <c r="L625" s="639"/>
      <c r="M625" s="170"/>
      <c r="N625" s="651"/>
      <c r="O625" s="212"/>
      <c r="P625" s="728">
        <v>31</v>
      </c>
      <c r="Q625" s="738" t="s">
        <v>566</v>
      </c>
      <c r="R625" s="739">
        <v>1120</v>
      </c>
      <c r="S625" s="739"/>
      <c r="T625" s="740" t="s">
        <v>1445</v>
      </c>
      <c r="U625" s="710">
        <v>350</v>
      </c>
      <c r="V625" s="739">
        <v>1120</v>
      </c>
      <c r="W625" s="636"/>
      <c r="X625" s="212">
        <v>1</v>
      </c>
      <c r="Y625" s="636"/>
      <c r="Z625" s="212">
        <v>1</v>
      </c>
      <c r="AA625" s="711">
        <v>350</v>
      </c>
      <c r="AB625" s="731">
        <v>12550</v>
      </c>
      <c r="AC625" s="732" t="s">
        <v>1543</v>
      </c>
      <c r="AD625" s="733">
        <v>60508416020</v>
      </c>
      <c r="AE625" s="734">
        <v>0.80902777777777779</v>
      </c>
      <c r="AF625" s="640">
        <v>0.8125</v>
      </c>
      <c r="AG625" s="640"/>
      <c r="AH625" s="640"/>
      <c r="AI625" s="212"/>
      <c r="AJ625" s="635"/>
      <c r="AK625" s="635" t="s">
        <v>683</v>
      </c>
      <c r="AL625" s="719" t="s">
        <v>7</v>
      </c>
      <c r="AM625" s="635" t="s">
        <v>460</v>
      </c>
      <c r="AN625" s="635">
        <v>1</v>
      </c>
      <c r="AO625" s="212"/>
      <c r="AP625" s="212"/>
      <c r="AQ625" s="212"/>
      <c r="AR625" s="212"/>
      <c r="AS625" s="212"/>
      <c r="AT625" s="223">
        <f t="shared" si="32"/>
        <v>3.4722222222222099E-3</v>
      </c>
      <c r="AU625" s="223" t="str">
        <f t="shared" si="33"/>
        <v/>
      </c>
    </row>
    <row r="626" spans="1:47" ht="14.25">
      <c r="B626" s="29">
        <v>2026</v>
      </c>
      <c r="C626" s="29">
        <v>5</v>
      </c>
      <c r="D626" s="29">
        <v>8</v>
      </c>
      <c r="E626" s="227" t="s">
        <v>469</v>
      </c>
      <c r="F626" s="29"/>
      <c r="G626" s="31"/>
      <c r="H626" s="32" t="s">
        <v>441</v>
      </c>
      <c r="I626" s="327"/>
      <c r="J626" s="635"/>
      <c r="K626" s="212"/>
      <c r="L626" s="639"/>
      <c r="M626" s="170"/>
      <c r="N626" s="651"/>
      <c r="O626" s="212"/>
      <c r="P626" s="737"/>
      <c r="Q626" s="738"/>
      <c r="R626" s="739"/>
      <c r="S626" s="739"/>
      <c r="T626" s="740"/>
      <c r="U626" s="739"/>
      <c r="V626" s="739"/>
      <c r="W626" s="636"/>
      <c r="X626" s="212"/>
      <c r="Y626" s="636"/>
      <c r="Z626" s="212"/>
      <c r="AA626" s="731"/>
      <c r="AB626" s="731"/>
      <c r="AC626" s="732"/>
      <c r="AD626" s="733"/>
      <c r="AE626" s="734"/>
      <c r="AF626" s="640"/>
      <c r="AG626" s="640">
        <v>0.8125</v>
      </c>
      <c r="AH626" s="640">
        <v>0.83333333333333337</v>
      </c>
      <c r="AI626" s="212" t="s">
        <v>533</v>
      </c>
      <c r="AJ626" s="635"/>
      <c r="AK626" s="635"/>
      <c r="AL626" s="641"/>
      <c r="AM626" s="635"/>
      <c r="AN626" s="635"/>
      <c r="AO626" s="212"/>
      <c r="AP626" s="212"/>
      <c r="AQ626" s="212"/>
      <c r="AR626" s="212"/>
      <c r="AS626" s="212"/>
      <c r="AT626" s="223" t="str">
        <f t="shared" si="32"/>
        <v/>
      </c>
      <c r="AU626" s="223">
        <f t="shared" si="33"/>
        <v>2.083333333333337E-2</v>
      </c>
    </row>
    <row r="627" spans="1:47" ht="14.25">
      <c r="B627" s="29">
        <v>2026</v>
      </c>
      <c r="C627" s="29">
        <v>5</v>
      </c>
      <c r="D627" s="29">
        <v>8</v>
      </c>
      <c r="E627" s="227" t="s">
        <v>469</v>
      </c>
      <c r="F627" s="29"/>
      <c r="G627" s="31"/>
      <c r="H627" s="32" t="s">
        <v>441</v>
      </c>
      <c r="I627" s="327" t="s">
        <v>1446</v>
      </c>
      <c r="J627" s="635" t="s">
        <v>442</v>
      </c>
      <c r="K627" s="212"/>
      <c r="L627" s="639"/>
      <c r="M627" s="170"/>
      <c r="N627" s="651"/>
      <c r="O627" s="212"/>
      <c r="P627" s="737">
        <v>12</v>
      </c>
      <c r="Q627" s="738" t="s">
        <v>566</v>
      </c>
      <c r="R627" s="739">
        <v>1120</v>
      </c>
      <c r="S627" s="739"/>
      <c r="T627" s="740" t="s">
        <v>1445</v>
      </c>
      <c r="U627" s="739">
        <v>200</v>
      </c>
      <c r="V627" s="739">
        <v>1120</v>
      </c>
      <c r="W627" s="636"/>
      <c r="X627" s="212">
        <v>1</v>
      </c>
      <c r="Y627" s="636">
        <v>200</v>
      </c>
      <c r="Z627" s="212">
        <v>1</v>
      </c>
      <c r="AA627" s="731">
        <v>200</v>
      </c>
      <c r="AB627" s="731"/>
      <c r="AC627" s="732"/>
      <c r="AD627" s="733"/>
      <c r="AE627" s="734"/>
      <c r="AF627" s="640"/>
      <c r="AG627" s="640"/>
      <c r="AH627" s="640"/>
      <c r="AI627" s="212"/>
      <c r="AJ627" s="635"/>
      <c r="AK627" s="635"/>
      <c r="AL627" s="641"/>
      <c r="AM627" s="635"/>
      <c r="AN627" s="635"/>
      <c r="AO627" s="212"/>
      <c r="AP627" s="212"/>
      <c r="AQ627" s="212"/>
      <c r="AR627" s="212"/>
      <c r="AS627" s="212"/>
      <c r="AT627" s="223" t="str">
        <f t="shared" si="32"/>
        <v/>
      </c>
      <c r="AU627" s="223" t="str">
        <f t="shared" si="33"/>
        <v/>
      </c>
    </row>
    <row r="628" spans="1:47" ht="14.25">
      <c r="A628" s="167">
        <v>1</v>
      </c>
      <c r="B628" s="29">
        <v>2026</v>
      </c>
      <c r="C628" s="29">
        <v>5</v>
      </c>
      <c r="D628" s="29">
        <v>8</v>
      </c>
      <c r="E628" s="227" t="s">
        <v>469</v>
      </c>
      <c r="F628" s="29">
        <v>3</v>
      </c>
      <c r="G628" s="31" t="s">
        <v>459</v>
      </c>
      <c r="H628" s="32" t="s">
        <v>441</v>
      </c>
      <c r="I628" s="327" t="s">
        <v>1514</v>
      </c>
      <c r="J628" s="635" t="s">
        <v>442</v>
      </c>
      <c r="K628" s="212">
        <v>3894345</v>
      </c>
      <c r="L628" s="639">
        <v>7</v>
      </c>
      <c r="M628" s="170">
        <v>26</v>
      </c>
      <c r="N628" s="651" t="s">
        <v>567</v>
      </c>
      <c r="O628" s="212" t="s">
        <v>1539</v>
      </c>
      <c r="P628" s="737">
        <v>50</v>
      </c>
      <c r="Q628" s="738" t="s">
        <v>485</v>
      </c>
      <c r="R628" s="739">
        <v>1120</v>
      </c>
      <c r="S628" s="739">
        <v>1121</v>
      </c>
      <c r="T628" s="740">
        <v>4000</v>
      </c>
      <c r="U628" s="739">
        <v>4000</v>
      </c>
      <c r="V628" s="739">
        <v>1120</v>
      </c>
      <c r="W628" s="739">
        <v>1121</v>
      </c>
      <c r="X628" s="212">
        <v>1</v>
      </c>
      <c r="Y628" s="636">
        <v>4000</v>
      </c>
      <c r="Z628" s="212">
        <v>1</v>
      </c>
      <c r="AA628" s="731">
        <v>4000</v>
      </c>
      <c r="AB628" s="731">
        <v>4030</v>
      </c>
      <c r="AC628" s="732" t="s">
        <v>1956</v>
      </c>
      <c r="AD628" s="733"/>
      <c r="AE628" s="734">
        <v>0.83333333333333337</v>
      </c>
      <c r="AF628" s="640">
        <v>0.85416666666666663</v>
      </c>
      <c r="AG628" s="640">
        <v>0.85416666666666663</v>
      </c>
      <c r="AH628" s="640">
        <v>0.86111111111111116</v>
      </c>
      <c r="AI628" s="212" t="s">
        <v>533</v>
      </c>
      <c r="AJ628" s="635"/>
      <c r="AK628" s="635" t="s">
        <v>683</v>
      </c>
      <c r="AL628" s="719" t="s">
        <v>7</v>
      </c>
      <c r="AM628" s="635" t="s">
        <v>460</v>
      </c>
      <c r="AN628" s="635">
        <v>1</v>
      </c>
      <c r="AO628" s="212"/>
      <c r="AP628" s="212" t="s">
        <v>383</v>
      </c>
      <c r="AQ628" s="212"/>
      <c r="AR628" s="212"/>
      <c r="AS628" s="212"/>
      <c r="AT628" s="223">
        <f t="shared" si="32"/>
        <v>2.0833333333333259E-2</v>
      </c>
      <c r="AU628" s="223">
        <f t="shared" si="33"/>
        <v>6.9444444444445308E-3</v>
      </c>
    </row>
    <row r="629" spans="1:47" ht="14.25">
      <c r="B629" s="29">
        <v>2026</v>
      </c>
      <c r="C629" s="29">
        <v>5</v>
      </c>
      <c r="D629" s="29">
        <v>8</v>
      </c>
      <c r="E629" s="227" t="s">
        <v>469</v>
      </c>
      <c r="F629" s="29">
        <v>3</v>
      </c>
      <c r="G629" s="31" t="s">
        <v>459</v>
      </c>
      <c r="H629" s="32" t="s">
        <v>441</v>
      </c>
      <c r="I629" s="327" t="s">
        <v>1514</v>
      </c>
      <c r="J629" s="635" t="s">
        <v>442</v>
      </c>
      <c r="K629" s="212">
        <v>3894345</v>
      </c>
      <c r="L629" s="639">
        <v>8</v>
      </c>
      <c r="M629" s="170">
        <v>26</v>
      </c>
      <c r="N629" s="651" t="s">
        <v>567</v>
      </c>
      <c r="O629" s="212" t="s">
        <v>1539</v>
      </c>
      <c r="P629" s="737">
        <v>50</v>
      </c>
      <c r="Q629" s="738" t="s">
        <v>485</v>
      </c>
      <c r="R629" s="739">
        <v>1120</v>
      </c>
      <c r="S629" s="739">
        <v>1121</v>
      </c>
      <c r="T629" s="740">
        <v>4000</v>
      </c>
      <c r="U629" s="739">
        <v>4000</v>
      </c>
      <c r="V629" s="739">
        <v>1120</v>
      </c>
      <c r="W629" s="739">
        <v>1121</v>
      </c>
      <c r="X629" s="212">
        <v>1</v>
      </c>
      <c r="Y629" s="636">
        <v>4000</v>
      </c>
      <c r="Z629" s="212">
        <v>1</v>
      </c>
      <c r="AA629" s="731">
        <v>4000</v>
      </c>
      <c r="AB629" s="731">
        <v>4000</v>
      </c>
      <c r="AC629" s="732" t="s">
        <v>1957</v>
      </c>
      <c r="AD629" s="733"/>
      <c r="AE629" s="734">
        <v>0.86111111111111116</v>
      </c>
      <c r="AF629" s="640">
        <v>0.87847222222222221</v>
      </c>
      <c r="AG629" s="640">
        <v>0.87847222222222221</v>
      </c>
      <c r="AH629" s="640">
        <v>0.88541666666666663</v>
      </c>
      <c r="AI629" s="212" t="s">
        <v>533</v>
      </c>
      <c r="AJ629" s="635"/>
      <c r="AK629" s="635" t="s">
        <v>683</v>
      </c>
      <c r="AL629" s="719" t="s">
        <v>7</v>
      </c>
      <c r="AM629" s="635" t="s">
        <v>460</v>
      </c>
      <c r="AN629" s="635">
        <v>1</v>
      </c>
      <c r="AO629" s="212"/>
      <c r="AP629" s="212" t="s">
        <v>383</v>
      </c>
      <c r="AQ629" s="212"/>
      <c r="AR629" s="212"/>
      <c r="AS629" s="212"/>
      <c r="AT629" s="223">
        <f t="shared" si="32"/>
        <v>1.7361111111111049E-2</v>
      </c>
      <c r="AU629" s="223">
        <f t="shared" si="33"/>
        <v>6.9444444444444198E-3</v>
      </c>
    </row>
    <row r="630" spans="1:47" ht="14.25">
      <c r="B630" s="29">
        <v>2026</v>
      </c>
      <c r="C630" s="29">
        <v>5</v>
      </c>
      <c r="D630" s="29">
        <v>8</v>
      </c>
      <c r="E630" s="227" t="s">
        <v>469</v>
      </c>
      <c r="F630" s="29">
        <v>3</v>
      </c>
      <c r="G630" s="31" t="s">
        <v>459</v>
      </c>
      <c r="H630" s="32" t="s">
        <v>441</v>
      </c>
      <c r="I630" s="327" t="s">
        <v>1514</v>
      </c>
      <c r="J630" s="635" t="s">
        <v>442</v>
      </c>
      <c r="K630" s="212">
        <v>3894345</v>
      </c>
      <c r="L630" s="639">
        <v>9</v>
      </c>
      <c r="M630" s="170">
        <v>26</v>
      </c>
      <c r="N630" s="651" t="s">
        <v>567</v>
      </c>
      <c r="O630" s="212" t="s">
        <v>1539</v>
      </c>
      <c r="P630" s="737">
        <v>50</v>
      </c>
      <c r="Q630" s="738" t="s">
        <v>485</v>
      </c>
      <c r="R630" s="739">
        <v>1120</v>
      </c>
      <c r="S630" s="739">
        <v>1121</v>
      </c>
      <c r="T630" s="740">
        <v>4000</v>
      </c>
      <c r="U630" s="739">
        <v>4000</v>
      </c>
      <c r="V630" s="739">
        <v>1120</v>
      </c>
      <c r="W630" s="739">
        <v>1121</v>
      </c>
      <c r="X630" s="212">
        <v>1</v>
      </c>
      <c r="Y630" s="636">
        <v>4000</v>
      </c>
      <c r="Z630" s="212">
        <v>1</v>
      </c>
      <c r="AA630" s="731">
        <v>4000</v>
      </c>
      <c r="AB630" s="731">
        <v>4030</v>
      </c>
      <c r="AC630" s="732" t="s">
        <v>1958</v>
      </c>
      <c r="AD630" s="733">
        <v>60508416030</v>
      </c>
      <c r="AE630" s="734">
        <v>0.88541666666666663</v>
      </c>
      <c r="AF630" s="640">
        <v>0.90625</v>
      </c>
      <c r="AG630" s="640">
        <v>0.90625</v>
      </c>
      <c r="AH630" s="640">
        <v>0.91319444444444442</v>
      </c>
      <c r="AI630" s="212" t="s">
        <v>533</v>
      </c>
      <c r="AJ630" s="635"/>
      <c r="AK630" s="635" t="s">
        <v>683</v>
      </c>
      <c r="AL630" s="719" t="s">
        <v>7</v>
      </c>
      <c r="AM630" s="635" t="s">
        <v>460</v>
      </c>
      <c r="AN630" s="635">
        <v>1</v>
      </c>
      <c r="AO630" s="212"/>
      <c r="AP630" s="212" t="s">
        <v>383</v>
      </c>
      <c r="AQ630" s="212"/>
      <c r="AR630" s="212"/>
      <c r="AS630" s="212"/>
      <c r="AT630" s="223">
        <f t="shared" si="32"/>
        <v>2.083333333333337E-2</v>
      </c>
      <c r="AU630" s="223">
        <f t="shared" si="33"/>
        <v>6.9444444444444198E-3</v>
      </c>
    </row>
    <row r="631" spans="1:47" ht="14.25">
      <c r="B631" s="29">
        <v>2026</v>
      </c>
      <c r="C631" s="29">
        <v>5</v>
      </c>
      <c r="D631" s="29">
        <v>8</v>
      </c>
      <c r="E631" s="227" t="s">
        <v>469</v>
      </c>
      <c r="F631" s="29"/>
      <c r="G631" s="31"/>
      <c r="H631" s="32" t="s">
        <v>441</v>
      </c>
      <c r="I631" s="327" t="s">
        <v>565</v>
      </c>
      <c r="J631" s="635" t="s">
        <v>442</v>
      </c>
      <c r="K631" s="212"/>
      <c r="L631" s="639"/>
      <c r="M631" s="170"/>
      <c r="N631" s="651"/>
      <c r="O631" s="212"/>
      <c r="P631" s="728">
        <v>31</v>
      </c>
      <c r="Q631" s="738" t="s">
        <v>566</v>
      </c>
      <c r="R631" s="739">
        <v>1120</v>
      </c>
      <c r="S631" s="739"/>
      <c r="T631" s="740" t="s">
        <v>1445</v>
      </c>
      <c r="U631" s="710">
        <v>350</v>
      </c>
      <c r="V631" s="739">
        <v>1120</v>
      </c>
      <c r="W631" s="636"/>
      <c r="X631" s="212">
        <v>1</v>
      </c>
      <c r="Y631" s="636"/>
      <c r="Z631" s="212">
        <v>1</v>
      </c>
      <c r="AA631" s="711">
        <v>350</v>
      </c>
      <c r="AB631" s="731">
        <v>12550</v>
      </c>
      <c r="AC631" s="732" t="s">
        <v>1543</v>
      </c>
      <c r="AD631" s="733">
        <v>60508416030</v>
      </c>
      <c r="AE631" s="734">
        <v>0.91319444444444442</v>
      </c>
      <c r="AF631" s="640">
        <v>0.91666666666666663</v>
      </c>
      <c r="AG631" s="640"/>
      <c r="AH631" s="640"/>
      <c r="AI631" s="212"/>
      <c r="AJ631" s="635"/>
      <c r="AK631" s="635" t="s">
        <v>683</v>
      </c>
      <c r="AL631" s="719" t="s">
        <v>7</v>
      </c>
      <c r="AM631" s="635" t="s">
        <v>460</v>
      </c>
      <c r="AN631" s="635">
        <v>1</v>
      </c>
      <c r="AO631" s="212"/>
      <c r="AP631" s="212"/>
      <c r="AQ631" s="212"/>
      <c r="AR631" s="212"/>
      <c r="AS631" s="212"/>
      <c r="AT631" s="223">
        <f t="shared" si="32"/>
        <v>3.4722222222222099E-3</v>
      </c>
      <c r="AU631" s="223" t="str">
        <f t="shared" si="33"/>
        <v/>
      </c>
    </row>
    <row r="632" spans="1:47" ht="14.25">
      <c r="B632" s="29">
        <v>2026</v>
      </c>
      <c r="C632" s="29">
        <v>5</v>
      </c>
      <c r="D632" s="29">
        <v>8</v>
      </c>
      <c r="E632" s="227" t="s">
        <v>470</v>
      </c>
      <c r="F632" s="29"/>
      <c r="G632" s="31"/>
      <c r="H632" s="32" t="s">
        <v>441</v>
      </c>
      <c r="I632" s="327"/>
      <c r="J632" s="635"/>
      <c r="K632" s="212"/>
      <c r="L632" s="639"/>
      <c r="M632" s="170"/>
      <c r="N632" s="651"/>
      <c r="O632" s="212"/>
      <c r="P632" s="737"/>
      <c r="Q632" s="738"/>
      <c r="R632" s="739"/>
      <c r="S632" s="739"/>
      <c r="T632" s="740"/>
      <c r="U632" s="739"/>
      <c r="V632" s="739"/>
      <c r="W632" s="636"/>
      <c r="X632" s="212"/>
      <c r="Y632" s="636"/>
      <c r="Z632" s="212"/>
      <c r="AA632" s="731"/>
      <c r="AB632" s="731"/>
      <c r="AC632" s="732"/>
      <c r="AD632" s="733"/>
      <c r="AE632" s="734"/>
      <c r="AF632" s="640"/>
      <c r="AG632" s="640">
        <v>0.91666666666666663</v>
      </c>
      <c r="AH632" s="640">
        <v>0.9375</v>
      </c>
      <c r="AI632" s="212" t="s">
        <v>533</v>
      </c>
      <c r="AJ632" s="635"/>
      <c r="AK632" s="635"/>
      <c r="AL632" s="641"/>
      <c r="AM632" s="635"/>
      <c r="AN632" s="635"/>
      <c r="AO632" s="212"/>
      <c r="AP632" s="212"/>
      <c r="AQ632" s="212"/>
      <c r="AR632" s="212"/>
      <c r="AS632" s="212"/>
      <c r="AT632" s="223" t="str">
        <f t="shared" si="32"/>
        <v/>
      </c>
      <c r="AU632" s="223">
        <f t="shared" si="33"/>
        <v>2.083333333333337E-2</v>
      </c>
    </row>
    <row r="633" spans="1:47" ht="14.25">
      <c r="B633" s="29">
        <v>2026</v>
      </c>
      <c r="C633" s="29">
        <v>5</v>
      </c>
      <c r="D633" s="29">
        <v>8</v>
      </c>
      <c r="E633" s="227" t="s">
        <v>470</v>
      </c>
      <c r="F633" s="29"/>
      <c r="G633" s="31"/>
      <c r="H633" s="32" t="s">
        <v>441</v>
      </c>
      <c r="I633" s="327" t="s">
        <v>1446</v>
      </c>
      <c r="J633" s="635" t="s">
        <v>442</v>
      </c>
      <c r="K633" s="212"/>
      <c r="L633" s="639"/>
      <c r="M633" s="170"/>
      <c r="N633" s="651"/>
      <c r="O633" s="212"/>
      <c r="P633" s="737">
        <v>12</v>
      </c>
      <c r="Q633" s="738" t="s">
        <v>566</v>
      </c>
      <c r="R633" s="739">
        <v>1120</v>
      </c>
      <c r="S633" s="739"/>
      <c r="T633" s="740" t="s">
        <v>1445</v>
      </c>
      <c r="U633" s="739">
        <v>200</v>
      </c>
      <c r="V633" s="739">
        <v>1120</v>
      </c>
      <c r="W633" s="636"/>
      <c r="X633" s="212">
        <v>1</v>
      </c>
      <c r="Y633" s="636">
        <v>200</v>
      </c>
      <c r="Z633" s="212">
        <v>1</v>
      </c>
      <c r="AA633" s="731">
        <v>200</v>
      </c>
      <c r="AB633" s="731"/>
      <c r="AC633" s="732"/>
      <c r="AD633" s="733"/>
      <c r="AE633" s="734"/>
      <c r="AF633" s="640"/>
      <c r="AG633" s="640"/>
      <c r="AH633" s="640"/>
      <c r="AI633" s="212"/>
      <c r="AJ633" s="635"/>
      <c r="AK633" s="635"/>
      <c r="AL633" s="641"/>
      <c r="AM633" s="635"/>
      <c r="AN633" s="635"/>
      <c r="AO633" s="212"/>
      <c r="AP633" s="212"/>
      <c r="AQ633" s="212"/>
      <c r="AR633" s="212"/>
      <c r="AS633" s="212"/>
      <c r="AT633" s="223" t="str">
        <f t="shared" si="32"/>
        <v/>
      </c>
      <c r="AU633" s="223" t="str">
        <f t="shared" si="33"/>
        <v/>
      </c>
    </row>
    <row r="634" spans="1:47" ht="14.25">
      <c r="A634" s="167">
        <v>1</v>
      </c>
      <c r="B634" s="29">
        <v>2026</v>
      </c>
      <c r="C634" s="29">
        <v>5</v>
      </c>
      <c r="D634" s="29">
        <v>8</v>
      </c>
      <c r="E634" s="227" t="s">
        <v>470</v>
      </c>
      <c r="F634" s="29">
        <v>4</v>
      </c>
      <c r="G634" s="31" t="s">
        <v>459</v>
      </c>
      <c r="H634" s="32" t="s">
        <v>441</v>
      </c>
      <c r="I634" s="327" t="s">
        <v>1514</v>
      </c>
      <c r="J634" s="635" t="s">
        <v>442</v>
      </c>
      <c r="K634" s="212">
        <v>3894345</v>
      </c>
      <c r="L634" s="639">
        <v>10</v>
      </c>
      <c r="M634" s="170">
        <v>26</v>
      </c>
      <c r="N634" s="651" t="s">
        <v>567</v>
      </c>
      <c r="O634" s="212" t="s">
        <v>1539</v>
      </c>
      <c r="P634" s="737">
        <v>50</v>
      </c>
      <c r="Q634" s="738" t="s">
        <v>485</v>
      </c>
      <c r="R634" s="739">
        <v>1120</v>
      </c>
      <c r="S634" s="739">
        <v>1121</v>
      </c>
      <c r="T634" s="740">
        <v>4000</v>
      </c>
      <c r="U634" s="739">
        <v>4000</v>
      </c>
      <c r="V634" s="739">
        <v>1120</v>
      </c>
      <c r="W634" s="739">
        <v>1121</v>
      </c>
      <c r="X634" s="212">
        <v>1</v>
      </c>
      <c r="Y634" s="636">
        <v>4000</v>
      </c>
      <c r="Z634" s="212">
        <v>1</v>
      </c>
      <c r="AA634" s="731">
        <v>4000</v>
      </c>
      <c r="AB634" s="731">
        <v>4040</v>
      </c>
      <c r="AC634" s="732" t="s">
        <v>1959</v>
      </c>
      <c r="AD634" s="733"/>
      <c r="AE634" s="734">
        <v>0.9375</v>
      </c>
      <c r="AF634" s="640">
        <v>0.95486111111111116</v>
      </c>
      <c r="AG634" s="640">
        <v>0.95486111111111116</v>
      </c>
      <c r="AH634" s="640">
        <v>0.96180555555555558</v>
      </c>
      <c r="AI634" s="212" t="s">
        <v>533</v>
      </c>
      <c r="AJ634" s="635"/>
      <c r="AK634" s="635" t="s">
        <v>683</v>
      </c>
      <c r="AL634" s="719" t="s">
        <v>7</v>
      </c>
      <c r="AM634" s="635" t="s">
        <v>460</v>
      </c>
      <c r="AN634" s="635">
        <v>1</v>
      </c>
      <c r="AO634" s="212"/>
      <c r="AP634" s="212" t="s">
        <v>383</v>
      </c>
      <c r="AQ634" s="212"/>
      <c r="AR634" s="212"/>
      <c r="AS634" s="212"/>
      <c r="AT634" s="223">
        <f t="shared" si="32"/>
        <v>1.736111111111116E-2</v>
      </c>
      <c r="AU634" s="223">
        <f t="shared" si="33"/>
        <v>6.9444444444444198E-3</v>
      </c>
    </row>
    <row r="635" spans="1:47" ht="14.25">
      <c r="B635" s="29">
        <v>2026</v>
      </c>
      <c r="C635" s="29">
        <v>5</v>
      </c>
      <c r="D635" s="29">
        <v>8</v>
      </c>
      <c r="E635" s="227" t="s">
        <v>470</v>
      </c>
      <c r="F635" s="29">
        <v>4</v>
      </c>
      <c r="G635" s="31" t="s">
        <v>459</v>
      </c>
      <c r="H635" s="32" t="s">
        <v>441</v>
      </c>
      <c r="I635" s="327" t="s">
        <v>1514</v>
      </c>
      <c r="J635" s="635" t="s">
        <v>442</v>
      </c>
      <c r="K635" s="212">
        <v>3894345</v>
      </c>
      <c r="L635" s="639">
        <v>11</v>
      </c>
      <c r="M635" s="170">
        <v>26</v>
      </c>
      <c r="N635" s="651" t="s">
        <v>567</v>
      </c>
      <c r="O635" s="212" t="s">
        <v>1539</v>
      </c>
      <c r="P635" s="737">
        <v>50</v>
      </c>
      <c r="Q635" s="738" t="s">
        <v>485</v>
      </c>
      <c r="R635" s="739">
        <v>1120</v>
      </c>
      <c r="S635" s="739">
        <v>1121</v>
      </c>
      <c r="T635" s="740">
        <v>4000</v>
      </c>
      <c r="U635" s="739">
        <v>4000</v>
      </c>
      <c r="V635" s="739">
        <v>1120</v>
      </c>
      <c r="W635" s="739">
        <v>1121</v>
      </c>
      <c r="X635" s="212">
        <v>1</v>
      </c>
      <c r="Y635" s="636">
        <v>4000</v>
      </c>
      <c r="Z635" s="212">
        <v>1</v>
      </c>
      <c r="AA635" s="731">
        <v>4000</v>
      </c>
      <c r="AB635" s="731">
        <v>4040</v>
      </c>
      <c r="AC635" s="732" t="s">
        <v>1960</v>
      </c>
      <c r="AD635" s="733"/>
      <c r="AE635" s="734">
        <v>0.96180555555555558</v>
      </c>
      <c r="AF635" s="640">
        <v>0.98263888888888884</v>
      </c>
      <c r="AG635" s="640">
        <v>0.98263888888888884</v>
      </c>
      <c r="AH635" s="640">
        <v>0.98958333333333337</v>
      </c>
      <c r="AI635" s="212" t="s">
        <v>533</v>
      </c>
      <c r="AJ635" s="635"/>
      <c r="AK635" s="635" t="s">
        <v>683</v>
      </c>
      <c r="AL635" s="719" t="s">
        <v>7</v>
      </c>
      <c r="AM635" s="635" t="s">
        <v>460</v>
      </c>
      <c r="AN635" s="635">
        <v>1</v>
      </c>
      <c r="AO635" s="212"/>
      <c r="AP635" s="212" t="s">
        <v>383</v>
      </c>
      <c r="AQ635" s="212"/>
      <c r="AR635" s="212"/>
      <c r="AS635" s="212"/>
      <c r="AT635" s="223">
        <f t="shared" si="32"/>
        <v>2.0833333333333259E-2</v>
      </c>
      <c r="AU635" s="223">
        <f t="shared" si="33"/>
        <v>6.9444444444445308E-3</v>
      </c>
    </row>
    <row r="636" spans="1:47" ht="14.25">
      <c r="B636" s="29">
        <v>2026</v>
      </c>
      <c r="C636" s="29">
        <v>5</v>
      </c>
      <c r="D636" s="29">
        <v>8</v>
      </c>
      <c r="E636" s="227" t="s">
        <v>470</v>
      </c>
      <c r="F636" s="29">
        <v>4</v>
      </c>
      <c r="G636" s="31" t="s">
        <v>459</v>
      </c>
      <c r="H636" s="32" t="s">
        <v>441</v>
      </c>
      <c r="I636" s="327" t="s">
        <v>1514</v>
      </c>
      <c r="J636" s="635" t="s">
        <v>442</v>
      </c>
      <c r="K636" s="212">
        <v>3894345</v>
      </c>
      <c r="L636" s="639">
        <v>12</v>
      </c>
      <c r="M636" s="170">
        <v>26</v>
      </c>
      <c r="N636" s="651" t="s">
        <v>567</v>
      </c>
      <c r="O636" s="212" t="s">
        <v>1539</v>
      </c>
      <c r="P636" s="737">
        <v>50</v>
      </c>
      <c r="Q636" s="738" t="s">
        <v>485</v>
      </c>
      <c r="R636" s="739">
        <v>1120</v>
      </c>
      <c r="S636" s="739">
        <v>1121</v>
      </c>
      <c r="T636" s="740">
        <v>4000</v>
      </c>
      <c r="U636" s="739">
        <v>4000</v>
      </c>
      <c r="V636" s="739">
        <v>1120</v>
      </c>
      <c r="W636" s="739">
        <v>1121</v>
      </c>
      <c r="X636" s="212">
        <v>1</v>
      </c>
      <c r="Y636" s="636">
        <v>4000</v>
      </c>
      <c r="Z636" s="212">
        <v>1</v>
      </c>
      <c r="AA636" s="731">
        <v>4000</v>
      </c>
      <c r="AB636" s="731">
        <v>4040</v>
      </c>
      <c r="AC636" s="732" t="s">
        <v>1961</v>
      </c>
      <c r="AD636" s="733">
        <v>60508416040</v>
      </c>
      <c r="AE636" s="734">
        <v>0.98958333333333337</v>
      </c>
      <c r="AF636" s="640">
        <v>6.9444444444444441E-3</v>
      </c>
      <c r="AG636" s="640">
        <v>6.9444444444444441E-3</v>
      </c>
      <c r="AH636" s="640">
        <v>1.3888888888888888E-2</v>
      </c>
      <c r="AI636" s="212" t="s">
        <v>533</v>
      </c>
      <c r="AJ636" s="635"/>
      <c r="AK636" s="635" t="s">
        <v>683</v>
      </c>
      <c r="AL636" s="719" t="s">
        <v>7</v>
      </c>
      <c r="AM636" s="635" t="s">
        <v>460</v>
      </c>
      <c r="AN636" s="635">
        <v>1</v>
      </c>
      <c r="AO636" s="212"/>
      <c r="AP636" s="212" t="s">
        <v>383</v>
      </c>
      <c r="AQ636" s="212"/>
      <c r="AR636" s="212"/>
      <c r="AS636" s="212"/>
      <c r="AT636" s="223">
        <f t="shared" si="32"/>
        <v>1.7361111111111074E-2</v>
      </c>
      <c r="AU636" s="223">
        <f t="shared" si="33"/>
        <v>6.9444444444444441E-3</v>
      </c>
    </row>
    <row r="637" spans="1:47" ht="14.25">
      <c r="B637" s="29">
        <v>2026</v>
      </c>
      <c r="C637" s="29">
        <v>5</v>
      </c>
      <c r="D637" s="29">
        <v>8</v>
      </c>
      <c r="E637" s="227" t="s">
        <v>470</v>
      </c>
      <c r="F637" s="29"/>
      <c r="G637" s="31"/>
      <c r="H637" s="32" t="s">
        <v>441</v>
      </c>
      <c r="I637" s="327" t="s">
        <v>565</v>
      </c>
      <c r="J637" s="635" t="s">
        <v>442</v>
      </c>
      <c r="K637" s="212"/>
      <c r="L637" s="639"/>
      <c r="M637" s="170"/>
      <c r="N637" s="651"/>
      <c r="O637" s="212"/>
      <c r="P637" s="728">
        <v>31</v>
      </c>
      <c r="Q637" s="738" t="s">
        <v>566</v>
      </c>
      <c r="R637" s="739">
        <v>1120</v>
      </c>
      <c r="S637" s="739"/>
      <c r="T637" s="740" t="s">
        <v>1445</v>
      </c>
      <c r="U637" s="710">
        <v>350</v>
      </c>
      <c r="V637" s="739">
        <v>1120</v>
      </c>
      <c r="W637" s="636"/>
      <c r="X637" s="212">
        <v>1</v>
      </c>
      <c r="Y637" s="636"/>
      <c r="Z637" s="212">
        <v>1</v>
      </c>
      <c r="AA637" s="711">
        <v>350</v>
      </c>
      <c r="AB637" s="731">
        <v>12550</v>
      </c>
      <c r="AC637" s="732" t="s">
        <v>1543</v>
      </c>
      <c r="AD637" s="733">
        <v>60508416040</v>
      </c>
      <c r="AE637" s="734">
        <v>1.3888888888888888E-2</v>
      </c>
      <c r="AF637" s="640">
        <v>1.7361111111111112E-2</v>
      </c>
      <c r="AG637" s="640"/>
      <c r="AH637" s="640"/>
      <c r="AI637" s="212"/>
      <c r="AJ637" s="635"/>
      <c r="AK637" s="635" t="s">
        <v>683</v>
      </c>
      <c r="AL637" s="719" t="s">
        <v>7</v>
      </c>
      <c r="AM637" s="635" t="s">
        <v>460</v>
      </c>
      <c r="AN637" s="635">
        <v>1</v>
      </c>
      <c r="AO637" s="212"/>
      <c r="AP637" s="212"/>
      <c r="AQ637" s="212"/>
      <c r="AR637" s="212"/>
      <c r="AS637" s="212"/>
      <c r="AT637" s="223">
        <f t="shared" si="32"/>
        <v>3.4722222222222238E-3</v>
      </c>
      <c r="AU637" s="223" t="str">
        <f t="shared" si="33"/>
        <v/>
      </c>
    </row>
    <row r="638" spans="1:47" ht="14.25">
      <c r="B638" s="29">
        <v>2026</v>
      </c>
      <c r="C638" s="29">
        <v>5</v>
      </c>
      <c r="D638" s="29">
        <v>8</v>
      </c>
      <c r="E638" s="227" t="s">
        <v>470</v>
      </c>
      <c r="F638" s="29"/>
      <c r="G638" s="31"/>
      <c r="H638" s="32" t="s">
        <v>441</v>
      </c>
      <c r="I638" s="327"/>
      <c r="J638" s="635"/>
      <c r="K638" s="212"/>
      <c r="L638" s="639"/>
      <c r="M638" s="170"/>
      <c r="N638" s="651"/>
      <c r="O638" s="212"/>
      <c r="P638" s="737"/>
      <c r="Q638" s="738"/>
      <c r="R638" s="739"/>
      <c r="S638" s="739"/>
      <c r="T638" s="740"/>
      <c r="U638" s="739"/>
      <c r="V638" s="739"/>
      <c r="W638" s="636"/>
      <c r="X638" s="212"/>
      <c r="Y638" s="636"/>
      <c r="Z638" s="212"/>
      <c r="AA638" s="731"/>
      <c r="AB638" s="731"/>
      <c r="AC638" s="732"/>
      <c r="AD638" s="733"/>
      <c r="AE638" s="734"/>
      <c r="AF638" s="640"/>
      <c r="AG638" s="640">
        <v>1.7361111111111112E-2</v>
      </c>
      <c r="AH638" s="640">
        <v>3.8194444444444448E-2</v>
      </c>
      <c r="AI638" s="212" t="s">
        <v>533</v>
      </c>
      <c r="AJ638" s="635"/>
      <c r="AK638" s="635"/>
      <c r="AL638" s="641"/>
      <c r="AM638" s="635"/>
      <c r="AN638" s="635"/>
      <c r="AO638" s="212"/>
      <c r="AP638" s="212"/>
      <c r="AQ638" s="212"/>
      <c r="AR638" s="212"/>
      <c r="AS638" s="212"/>
      <c r="AT638" s="223" t="str">
        <f t="shared" si="32"/>
        <v/>
      </c>
      <c r="AU638" s="223">
        <f t="shared" si="33"/>
        <v>2.0833333333333336E-2</v>
      </c>
    </row>
    <row r="639" spans="1:47" ht="14.25">
      <c r="B639" s="29">
        <v>2026</v>
      </c>
      <c r="C639" s="29">
        <v>5</v>
      </c>
      <c r="D639" s="29">
        <v>8</v>
      </c>
      <c r="E639" s="227" t="s">
        <v>470</v>
      </c>
      <c r="F639" s="29"/>
      <c r="G639" s="31"/>
      <c r="H639" s="32" t="s">
        <v>441</v>
      </c>
      <c r="I639" s="327" t="s">
        <v>1446</v>
      </c>
      <c r="J639" s="635" t="s">
        <v>442</v>
      </c>
      <c r="K639" s="212"/>
      <c r="L639" s="639"/>
      <c r="M639" s="170"/>
      <c r="N639" s="651"/>
      <c r="O639" s="212"/>
      <c r="P639" s="737">
        <v>12</v>
      </c>
      <c r="Q639" s="738" t="s">
        <v>566</v>
      </c>
      <c r="R639" s="739">
        <v>1120</v>
      </c>
      <c r="S639" s="739"/>
      <c r="T639" s="740" t="s">
        <v>1445</v>
      </c>
      <c r="U639" s="739">
        <v>200</v>
      </c>
      <c r="V639" s="739">
        <v>1120</v>
      </c>
      <c r="W639" s="636"/>
      <c r="X639" s="212">
        <v>1</v>
      </c>
      <c r="Y639" s="636">
        <v>200</v>
      </c>
      <c r="Z639" s="212">
        <v>1</v>
      </c>
      <c r="AA639" s="731">
        <v>200</v>
      </c>
      <c r="AB639" s="731"/>
      <c r="AC639" s="732"/>
      <c r="AD639" s="733"/>
      <c r="AE639" s="734"/>
      <c r="AF639" s="640"/>
      <c r="AG639" s="640"/>
      <c r="AH639" s="640"/>
      <c r="AI639" s="212"/>
      <c r="AJ639" s="635"/>
      <c r="AK639" s="635"/>
      <c r="AL639" s="641"/>
      <c r="AM639" s="635"/>
      <c r="AN639" s="635"/>
      <c r="AO639" s="212"/>
      <c r="AP639" s="212"/>
      <c r="AQ639" s="212"/>
      <c r="AR639" s="212"/>
      <c r="AS639" s="212"/>
      <c r="AT639" s="223" t="str">
        <f t="shared" si="32"/>
        <v/>
      </c>
      <c r="AU639" s="223" t="str">
        <f t="shared" si="33"/>
        <v/>
      </c>
    </row>
    <row r="640" spans="1:47" ht="14.25">
      <c r="A640" s="167">
        <v>1</v>
      </c>
      <c r="B640" s="29">
        <v>2026</v>
      </c>
      <c r="C640" s="29">
        <v>5</v>
      </c>
      <c r="D640" s="29">
        <v>8</v>
      </c>
      <c r="E640" s="227" t="s">
        <v>470</v>
      </c>
      <c r="F640" s="29">
        <v>5</v>
      </c>
      <c r="G640" s="31" t="s">
        <v>459</v>
      </c>
      <c r="H640" s="32" t="s">
        <v>441</v>
      </c>
      <c r="I640" s="327" t="s">
        <v>1514</v>
      </c>
      <c r="J640" s="635" t="s">
        <v>442</v>
      </c>
      <c r="K640" s="212">
        <v>3894345</v>
      </c>
      <c r="L640" s="639">
        <v>13</v>
      </c>
      <c r="M640" s="170">
        <v>26</v>
      </c>
      <c r="N640" s="651" t="s">
        <v>567</v>
      </c>
      <c r="O640" s="212" t="s">
        <v>1539</v>
      </c>
      <c r="P640" s="737">
        <v>50</v>
      </c>
      <c r="Q640" s="738" t="s">
        <v>485</v>
      </c>
      <c r="R640" s="739">
        <v>1120</v>
      </c>
      <c r="S640" s="739">
        <v>1121</v>
      </c>
      <c r="T640" s="740">
        <v>4000</v>
      </c>
      <c r="U640" s="739">
        <v>4000</v>
      </c>
      <c r="V640" s="739">
        <v>1120</v>
      </c>
      <c r="W640" s="636">
        <v>1121</v>
      </c>
      <c r="X640" s="212">
        <v>1</v>
      </c>
      <c r="Y640" s="636">
        <v>4000</v>
      </c>
      <c r="Z640" s="212">
        <v>1</v>
      </c>
      <c r="AA640" s="731">
        <v>4000</v>
      </c>
      <c r="AB640" s="731">
        <v>4030</v>
      </c>
      <c r="AC640" s="732" t="s">
        <v>1962</v>
      </c>
      <c r="AD640" s="733"/>
      <c r="AE640" s="734">
        <v>3.8194444444444448E-2</v>
      </c>
      <c r="AF640" s="640">
        <v>5.9027777777777776E-2</v>
      </c>
      <c r="AG640" s="640">
        <v>5.9027777777777776E-2</v>
      </c>
      <c r="AH640" s="640">
        <v>0.1076388888888889</v>
      </c>
      <c r="AI640" s="212" t="s">
        <v>533</v>
      </c>
      <c r="AJ640" s="635"/>
      <c r="AK640" s="635" t="s">
        <v>683</v>
      </c>
      <c r="AL640" s="719" t="s">
        <v>7</v>
      </c>
      <c r="AM640" s="635" t="s">
        <v>460</v>
      </c>
      <c r="AN640" s="635">
        <v>1</v>
      </c>
      <c r="AO640" s="212"/>
      <c r="AP640" s="212" t="s">
        <v>383</v>
      </c>
      <c r="AQ640" s="212"/>
      <c r="AR640" s="212"/>
      <c r="AS640" s="212"/>
      <c r="AT640" s="223">
        <f t="shared" si="32"/>
        <v>2.0833333333333329E-2</v>
      </c>
      <c r="AU640" s="223">
        <f t="shared" si="33"/>
        <v>4.8611111111111119E-2</v>
      </c>
    </row>
    <row r="641" spans="1:47" ht="14.25">
      <c r="B641" s="29">
        <v>2026</v>
      </c>
      <c r="C641" s="29">
        <v>5</v>
      </c>
      <c r="D641" s="29">
        <v>8</v>
      </c>
      <c r="E641" s="227" t="s">
        <v>470</v>
      </c>
      <c r="F641" s="29">
        <v>5</v>
      </c>
      <c r="G641" s="31" t="s">
        <v>459</v>
      </c>
      <c r="H641" s="32" t="s">
        <v>441</v>
      </c>
      <c r="I641" s="327" t="s">
        <v>1514</v>
      </c>
      <c r="J641" s="635" t="s">
        <v>442</v>
      </c>
      <c r="K641" s="212">
        <v>3894345</v>
      </c>
      <c r="L641" s="639">
        <v>14</v>
      </c>
      <c r="M641" s="170">
        <v>26</v>
      </c>
      <c r="N641" s="651" t="s">
        <v>567</v>
      </c>
      <c r="O641" s="212" t="s">
        <v>1539</v>
      </c>
      <c r="P641" s="737">
        <v>50</v>
      </c>
      <c r="Q641" s="738" t="s">
        <v>485</v>
      </c>
      <c r="R641" s="739">
        <v>1120</v>
      </c>
      <c r="S641" s="739">
        <v>1121</v>
      </c>
      <c r="T641" s="740">
        <v>4000</v>
      </c>
      <c r="U641" s="739">
        <v>4000</v>
      </c>
      <c r="V641" s="739">
        <v>1120</v>
      </c>
      <c r="W641" s="636">
        <v>1121</v>
      </c>
      <c r="X641" s="212">
        <v>1</v>
      </c>
      <c r="Y641" s="636">
        <v>4000</v>
      </c>
      <c r="Z641" s="212">
        <v>1</v>
      </c>
      <c r="AA641" s="731">
        <v>4000</v>
      </c>
      <c r="AB641" s="731">
        <v>4050</v>
      </c>
      <c r="AC641" s="732" t="s">
        <v>1963</v>
      </c>
      <c r="AD641" s="733"/>
      <c r="AE641" s="734">
        <v>0.1076388888888889</v>
      </c>
      <c r="AF641" s="640">
        <v>0.125</v>
      </c>
      <c r="AG641" s="640">
        <v>0.125</v>
      </c>
      <c r="AH641" s="640">
        <v>0.13194444444444445</v>
      </c>
      <c r="AI641" s="212" t="s">
        <v>533</v>
      </c>
      <c r="AJ641" s="635"/>
      <c r="AK641" s="635" t="s">
        <v>683</v>
      </c>
      <c r="AL641" s="719" t="s">
        <v>7</v>
      </c>
      <c r="AM641" s="635" t="s">
        <v>460</v>
      </c>
      <c r="AN641" s="635">
        <v>1</v>
      </c>
      <c r="AO641" s="212"/>
      <c r="AP641" s="212" t="s">
        <v>383</v>
      </c>
      <c r="AQ641" s="212"/>
      <c r="AR641" s="212"/>
      <c r="AS641" s="212"/>
      <c r="AT641" s="223">
        <f t="shared" si="32"/>
        <v>1.7361111111111105E-2</v>
      </c>
      <c r="AU641" s="223">
        <f t="shared" si="33"/>
        <v>6.9444444444444475E-3</v>
      </c>
    </row>
    <row r="642" spans="1:47" ht="14.25">
      <c r="B642" s="29">
        <v>2026</v>
      </c>
      <c r="C642" s="29">
        <v>5</v>
      </c>
      <c r="D642" s="29">
        <v>8</v>
      </c>
      <c r="E642" s="227" t="s">
        <v>470</v>
      </c>
      <c r="F642" s="29">
        <v>5</v>
      </c>
      <c r="G642" s="31" t="s">
        <v>459</v>
      </c>
      <c r="H642" s="32" t="s">
        <v>441</v>
      </c>
      <c r="I642" s="327" t="s">
        <v>1514</v>
      </c>
      <c r="J642" s="635" t="s">
        <v>442</v>
      </c>
      <c r="K642" s="212">
        <v>3894345</v>
      </c>
      <c r="L642" s="639">
        <v>15</v>
      </c>
      <c r="M642" s="170">
        <v>26</v>
      </c>
      <c r="N642" s="651" t="s">
        <v>567</v>
      </c>
      <c r="O642" s="212" t="s">
        <v>1539</v>
      </c>
      <c r="P642" s="737">
        <v>50</v>
      </c>
      <c r="Q642" s="738" t="s">
        <v>485</v>
      </c>
      <c r="R642" s="739">
        <v>1120</v>
      </c>
      <c r="S642" s="739">
        <v>1121</v>
      </c>
      <c r="T642" s="740">
        <v>4000</v>
      </c>
      <c r="U642" s="739">
        <v>4000</v>
      </c>
      <c r="V642" s="739">
        <v>1120</v>
      </c>
      <c r="W642" s="636">
        <v>1121</v>
      </c>
      <c r="X642" s="212">
        <v>1</v>
      </c>
      <c r="Y642" s="636">
        <v>4000</v>
      </c>
      <c r="Z642" s="212">
        <v>1</v>
      </c>
      <c r="AA642" s="731">
        <v>4000</v>
      </c>
      <c r="AB642" s="731">
        <v>4050</v>
      </c>
      <c r="AC642" s="732" t="s">
        <v>1964</v>
      </c>
      <c r="AD642" s="733">
        <v>60508416050</v>
      </c>
      <c r="AE642" s="734">
        <v>0.13194444444444445</v>
      </c>
      <c r="AF642" s="640">
        <v>0.14930555555555555</v>
      </c>
      <c r="AG642" s="640">
        <v>0.14930555555555555</v>
      </c>
      <c r="AH642" s="640">
        <v>0.16666666666666666</v>
      </c>
      <c r="AI642" s="212" t="s">
        <v>533</v>
      </c>
      <c r="AJ642" s="635"/>
      <c r="AK642" s="635" t="s">
        <v>683</v>
      </c>
      <c r="AL642" s="719" t="s">
        <v>7</v>
      </c>
      <c r="AM642" s="635" t="s">
        <v>460</v>
      </c>
      <c r="AN642" s="635">
        <v>1</v>
      </c>
      <c r="AO642" s="212"/>
      <c r="AP642" s="212" t="s">
        <v>383</v>
      </c>
      <c r="AQ642" s="212"/>
      <c r="AR642" s="212"/>
      <c r="AS642" s="212"/>
      <c r="AT642" s="223">
        <f t="shared" si="32"/>
        <v>1.7361111111111105E-2</v>
      </c>
      <c r="AU642" s="223">
        <f t="shared" si="33"/>
        <v>1.7361111111111105E-2</v>
      </c>
    </row>
    <row r="643" spans="1:47" ht="14.25">
      <c r="B643" s="29">
        <v>2026</v>
      </c>
      <c r="C643" s="29">
        <v>5</v>
      </c>
      <c r="D643" s="29">
        <v>8</v>
      </c>
      <c r="E643" s="227" t="s">
        <v>470</v>
      </c>
      <c r="F643" s="29"/>
      <c r="G643" s="31"/>
      <c r="H643" s="32" t="s">
        <v>441</v>
      </c>
      <c r="I643" s="327" t="s">
        <v>565</v>
      </c>
      <c r="J643" s="635" t="s">
        <v>442</v>
      </c>
      <c r="K643" s="212"/>
      <c r="L643" s="639"/>
      <c r="M643" s="170"/>
      <c r="N643" s="651"/>
      <c r="O643" s="212"/>
      <c r="P643" s="728">
        <v>31</v>
      </c>
      <c r="Q643" s="738" t="s">
        <v>566</v>
      </c>
      <c r="R643" s="739">
        <v>1120</v>
      </c>
      <c r="S643" s="739"/>
      <c r="T643" s="740" t="s">
        <v>1445</v>
      </c>
      <c r="U643" s="710">
        <v>350</v>
      </c>
      <c r="V643" s="739">
        <v>1120</v>
      </c>
      <c r="W643" s="636"/>
      <c r="X643" s="212">
        <v>1</v>
      </c>
      <c r="Y643" s="636"/>
      <c r="Z643" s="212">
        <v>1</v>
      </c>
      <c r="AA643" s="711">
        <v>350</v>
      </c>
      <c r="AB643" s="731">
        <v>12550</v>
      </c>
      <c r="AC643" s="732" t="s">
        <v>1543</v>
      </c>
      <c r="AD643" s="733">
        <v>60508416050</v>
      </c>
      <c r="AE643" s="734">
        <v>0.16666666666666666</v>
      </c>
      <c r="AF643" s="640">
        <v>0.1701388888888889</v>
      </c>
      <c r="AG643" s="640"/>
      <c r="AH643" s="640"/>
      <c r="AI643" s="212"/>
      <c r="AJ643" s="635"/>
      <c r="AK643" s="635" t="s">
        <v>683</v>
      </c>
      <c r="AL643" s="719" t="s">
        <v>7</v>
      </c>
      <c r="AM643" s="635" t="s">
        <v>460</v>
      </c>
      <c r="AN643" s="635">
        <v>1</v>
      </c>
      <c r="AO643" s="212"/>
      <c r="AP643" s="212"/>
      <c r="AQ643" s="212"/>
      <c r="AR643" s="212"/>
      <c r="AS643" s="212"/>
      <c r="AT643" s="223">
        <f t="shared" si="32"/>
        <v>3.4722222222222376E-3</v>
      </c>
      <c r="AU643" s="223" t="str">
        <f t="shared" si="33"/>
        <v/>
      </c>
    </row>
    <row r="644" spans="1:47" ht="14.25">
      <c r="B644" s="29">
        <v>2026</v>
      </c>
      <c r="C644" s="29">
        <v>5</v>
      </c>
      <c r="D644" s="29">
        <v>8</v>
      </c>
      <c r="E644" s="227" t="s">
        <v>470</v>
      </c>
      <c r="F644" s="29"/>
      <c r="G644" s="31"/>
      <c r="H644" s="32"/>
      <c r="I644" s="327"/>
      <c r="J644" s="635"/>
      <c r="K644" s="212"/>
      <c r="L644" s="639"/>
      <c r="M644" s="170"/>
      <c r="N644" s="651"/>
      <c r="O644" s="212"/>
      <c r="P644" s="737"/>
      <c r="Q644" s="738"/>
      <c r="R644" s="739"/>
      <c r="S644" s="739"/>
      <c r="T644" s="740"/>
      <c r="U644" s="739"/>
      <c r="V644" s="739"/>
      <c r="W644" s="636"/>
      <c r="X644" s="212"/>
      <c r="Y644" s="636"/>
      <c r="Z644" s="212"/>
      <c r="AA644" s="731"/>
      <c r="AB644" s="731"/>
      <c r="AC644" s="732"/>
      <c r="AD644" s="733"/>
      <c r="AE644" s="734"/>
      <c r="AF644" s="640"/>
      <c r="AG644" s="640">
        <v>0.1701388888888889</v>
      </c>
      <c r="AH644" s="640">
        <v>0.28125</v>
      </c>
      <c r="AI644" s="212" t="s">
        <v>1569</v>
      </c>
      <c r="AJ644" s="635"/>
      <c r="AK644" s="635"/>
      <c r="AL644" s="641"/>
      <c r="AM644" s="635"/>
      <c r="AN644" s="635"/>
      <c r="AO644" s="212" t="s">
        <v>1965</v>
      </c>
      <c r="AP644" s="212"/>
      <c r="AQ644" s="212"/>
      <c r="AR644" s="212"/>
      <c r="AS644" s="212"/>
      <c r="AT644" s="223"/>
      <c r="AU644" s="223"/>
    </row>
    <row r="645" spans="1:47" ht="14.25">
      <c r="B645" s="29">
        <v>2026</v>
      </c>
      <c r="C645" s="29">
        <v>5</v>
      </c>
      <c r="D645" s="29">
        <v>8</v>
      </c>
      <c r="E645" s="227" t="s">
        <v>468</v>
      </c>
      <c r="F645" s="29"/>
      <c r="G645" s="31"/>
      <c r="H645" s="32"/>
      <c r="I645" s="327"/>
      <c r="J645" s="635"/>
      <c r="K645" s="212"/>
      <c r="L645" s="639"/>
      <c r="M645" s="170"/>
      <c r="N645" s="651"/>
      <c r="O645" s="212"/>
      <c r="P645" s="737"/>
      <c r="Q645" s="738"/>
      <c r="R645" s="739"/>
      <c r="S645" s="739"/>
      <c r="T645" s="740"/>
      <c r="U645" s="739"/>
      <c r="V645" s="739"/>
      <c r="W645" s="636"/>
      <c r="X645" s="212"/>
      <c r="Y645" s="636"/>
      <c r="Z645" s="212"/>
      <c r="AA645" s="731"/>
      <c r="AB645" s="731"/>
      <c r="AC645" s="732"/>
      <c r="AD645" s="733"/>
      <c r="AE645" s="734"/>
      <c r="AF645" s="640"/>
      <c r="AG645" s="640">
        <v>0.28125</v>
      </c>
      <c r="AH645" s="640">
        <v>0.58333333333333337</v>
      </c>
      <c r="AI645" s="212" t="s">
        <v>1569</v>
      </c>
      <c r="AJ645" s="635"/>
      <c r="AK645" s="635"/>
      <c r="AL645" s="641"/>
      <c r="AM645" s="635"/>
      <c r="AN645" s="635"/>
      <c r="AO645" s="212" t="s">
        <v>1979</v>
      </c>
      <c r="AP645" s="212"/>
      <c r="AQ645" s="212"/>
      <c r="AR645" s="212"/>
      <c r="AS645" s="212"/>
      <c r="AT645" s="223"/>
      <c r="AU645" s="223"/>
    </row>
    <row r="646" spans="1:47" ht="14.25">
      <c r="B646" s="29">
        <v>2026</v>
      </c>
      <c r="C646" s="29">
        <v>5</v>
      </c>
      <c r="D646" s="29">
        <v>9</v>
      </c>
      <c r="E646" s="227" t="s">
        <v>469</v>
      </c>
      <c r="F646" s="29"/>
      <c r="G646" s="31"/>
      <c r="H646" s="32" t="s">
        <v>441</v>
      </c>
      <c r="I646" s="327"/>
      <c r="J646" s="635"/>
      <c r="K646" s="212"/>
      <c r="L646" s="639"/>
      <c r="M646" s="170"/>
      <c r="N646" s="651"/>
      <c r="O646" s="212"/>
      <c r="P646" s="737"/>
      <c r="Q646" s="738"/>
      <c r="R646" s="739"/>
      <c r="S646" s="739"/>
      <c r="T646" s="740"/>
      <c r="U646" s="739"/>
      <c r="V646" s="739"/>
      <c r="W646" s="636"/>
      <c r="X646" s="212"/>
      <c r="Y646" s="636"/>
      <c r="Z646" s="212"/>
      <c r="AA646" s="731"/>
      <c r="AB646" s="731"/>
      <c r="AC646" s="732"/>
      <c r="AD646" s="733"/>
      <c r="AE646" s="734"/>
      <c r="AF646" s="640"/>
      <c r="AG646" s="640">
        <v>0.58333333333333337</v>
      </c>
      <c r="AH646" s="640">
        <v>0.60416666666666663</v>
      </c>
      <c r="AI646" s="212" t="s">
        <v>533</v>
      </c>
      <c r="AJ646" s="635"/>
      <c r="AK646" s="635"/>
      <c r="AL646" s="641"/>
      <c r="AM646" s="635"/>
      <c r="AN646" s="635"/>
      <c r="AO646" s="212"/>
      <c r="AP646" s="212"/>
      <c r="AQ646" s="212"/>
      <c r="AR646" s="212"/>
      <c r="AS646" s="212"/>
      <c r="AT646" s="223" t="str">
        <f t="shared" si="32"/>
        <v/>
      </c>
      <c r="AU646" s="223">
        <f t="shared" si="33"/>
        <v>2.0833333333333259E-2</v>
      </c>
    </row>
    <row r="647" spans="1:47" ht="14.25">
      <c r="B647" s="29">
        <v>2026</v>
      </c>
      <c r="C647" s="29">
        <v>5</v>
      </c>
      <c r="D647" s="29">
        <v>9</v>
      </c>
      <c r="E647" s="227" t="s">
        <v>469</v>
      </c>
      <c r="F647" s="29"/>
      <c r="G647" s="31"/>
      <c r="H647" s="32" t="s">
        <v>441</v>
      </c>
      <c r="I647" s="327" t="s">
        <v>1446</v>
      </c>
      <c r="J647" s="635" t="s">
        <v>442</v>
      </c>
      <c r="K647" s="212"/>
      <c r="L647" s="639"/>
      <c r="M647" s="170"/>
      <c r="N647" s="651"/>
      <c r="O647" s="212"/>
      <c r="P647" s="737">
        <v>12</v>
      </c>
      <c r="Q647" s="738" t="s">
        <v>566</v>
      </c>
      <c r="R647" s="739">
        <v>1120</v>
      </c>
      <c r="S647" s="739"/>
      <c r="T647" s="740" t="s">
        <v>1445</v>
      </c>
      <c r="U647" s="739">
        <v>200</v>
      </c>
      <c r="V647" s="739">
        <v>1120</v>
      </c>
      <c r="W647" s="636"/>
      <c r="X647" s="212">
        <v>1</v>
      </c>
      <c r="Y647" s="636">
        <v>200</v>
      </c>
      <c r="Z647" s="212">
        <v>1</v>
      </c>
      <c r="AA647" s="731">
        <v>200</v>
      </c>
      <c r="AB647" s="731"/>
      <c r="AC647" s="732"/>
      <c r="AD647" s="733"/>
      <c r="AE647" s="734"/>
      <c r="AF647" s="640"/>
      <c r="AG647" s="640"/>
      <c r="AH647" s="640"/>
      <c r="AI647" s="212"/>
      <c r="AJ647" s="635"/>
      <c r="AK647" s="635"/>
      <c r="AL647" s="641"/>
      <c r="AM647" s="635"/>
      <c r="AN647" s="635"/>
      <c r="AO647" s="212"/>
      <c r="AP647" s="212"/>
      <c r="AQ647" s="212"/>
      <c r="AR647" s="212"/>
      <c r="AS647" s="212"/>
      <c r="AT647" s="223" t="str">
        <f t="shared" si="32"/>
        <v/>
      </c>
      <c r="AU647" s="223" t="str">
        <f t="shared" si="33"/>
        <v/>
      </c>
    </row>
    <row r="648" spans="1:47" ht="14.25">
      <c r="A648" s="167">
        <v>1</v>
      </c>
      <c r="B648" s="29">
        <v>2026</v>
      </c>
      <c r="C648" s="29">
        <v>5</v>
      </c>
      <c r="D648" s="29">
        <v>9</v>
      </c>
      <c r="E648" s="227" t="s">
        <v>469</v>
      </c>
      <c r="F648" s="29">
        <v>1</v>
      </c>
      <c r="G648" s="31" t="s">
        <v>459</v>
      </c>
      <c r="H648" s="32" t="s">
        <v>441</v>
      </c>
      <c r="I648" s="327" t="s">
        <v>1514</v>
      </c>
      <c r="J648" s="635" t="s">
        <v>442</v>
      </c>
      <c r="K648" s="212">
        <v>3894345</v>
      </c>
      <c r="L648" s="639">
        <v>16</v>
      </c>
      <c r="M648" s="170">
        <v>26</v>
      </c>
      <c r="N648" s="651" t="s">
        <v>567</v>
      </c>
      <c r="O648" s="212" t="s">
        <v>1539</v>
      </c>
      <c r="P648" s="737">
        <v>50</v>
      </c>
      <c r="Q648" s="738" t="s">
        <v>485</v>
      </c>
      <c r="R648" s="739">
        <v>1120</v>
      </c>
      <c r="S648" s="739">
        <v>1121</v>
      </c>
      <c r="T648" s="740">
        <v>4000</v>
      </c>
      <c r="U648" s="739">
        <v>4000</v>
      </c>
      <c r="V648" s="739">
        <v>1120</v>
      </c>
      <c r="W648" s="739">
        <v>1121</v>
      </c>
      <c r="X648" s="212">
        <v>1</v>
      </c>
      <c r="Y648" s="636">
        <v>4000</v>
      </c>
      <c r="Z648" s="212">
        <v>1</v>
      </c>
      <c r="AA648" s="731">
        <v>4000</v>
      </c>
      <c r="AB648" s="731">
        <v>4030</v>
      </c>
      <c r="AC648" s="732" t="s">
        <v>1966</v>
      </c>
      <c r="AD648" s="733"/>
      <c r="AE648" s="734">
        <v>0.60416666666666663</v>
      </c>
      <c r="AF648" s="640">
        <v>0.62152777777777779</v>
      </c>
      <c r="AG648" s="640">
        <v>0.62152777777777779</v>
      </c>
      <c r="AH648" s="640">
        <v>0.62847222222222221</v>
      </c>
      <c r="AI648" s="212" t="s">
        <v>533</v>
      </c>
      <c r="AJ648" s="635"/>
      <c r="AK648" s="635" t="s">
        <v>683</v>
      </c>
      <c r="AL648" s="719" t="s">
        <v>7</v>
      </c>
      <c r="AM648" s="635" t="s">
        <v>460</v>
      </c>
      <c r="AN648" s="635">
        <v>1</v>
      </c>
      <c r="AO648" s="212"/>
      <c r="AP648" s="212" t="s">
        <v>383</v>
      </c>
      <c r="AQ648" s="212"/>
      <c r="AR648" s="212"/>
      <c r="AS648" s="212"/>
      <c r="AT648" s="223">
        <f t="shared" si="32"/>
        <v>1.736111111111116E-2</v>
      </c>
      <c r="AU648" s="223">
        <f t="shared" si="33"/>
        <v>6.9444444444444198E-3</v>
      </c>
    </row>
    <row r="649" spans="1:47" ht="14.25">
      <c r="B649" s="29">
        <v>2026</v>
      </c>
      <c r="C649" s="29">
        <v>5</v>
      </c>
      <c r="D649" s="29">
        <v>9</v>
      </c>
      <c r="E649" s="227" t="s">
        <v>469</v>
      </c>
      <c r="F649" s="29">
        <v>1</v>
      </c>
      <c r="G649" s="31" t="s">
        <v>459</v>
      </c>
      <c r="H649" s="32" t="s">
        <v>441</v>
      </c>
      <c r="I649" s="327" t="s">
        <v>1514</v>
      </c>
      <c r="J649" s="635" t="s">
        <v>442</v>
      </c>
      <c r="K649" s="212">
        <v>3894345</v>
      </c>
      <c r="L649" s="639">
        <v>17</v>
      </c>
      <c r="M649" s="170">
        <v>26</v>
      </c>
      <c r="N649" s="651" t="s">
        <v>567</v>
      </c>
      <c r="O649" s="212" t="s">
        <v>1539</v>
      </c>
      <c r="P649" s="737">
        <v>50</v>
      </c>
      <c r="Q649" s="738" t="s">
        <v>485</v>
      </c>
      <c r="R649" s="739">
        <v>1120</v>
      </c>
      <c r="S649" s="739">
        <v>1121</v>
      </c>
      <c r="T649" s="740">
        <v>4000</v>
      </c>
      <c r="U649" s="739">
        <v>4000</v>
      </c>
      <c r="V649" s="739">
        <v>1120</v>
      </c>
      <c r="W649" s="739">
        <v>1121</v>
      </c>
      <c r="X649" s="212">
        <v>1</v>
      </c>
      <c r="Y649" s="636">
        <v>4000</v>
      </c>
      <c r="Z649" s="212">
        <v>1</v>
      </c>
      <c r="AA649" s="731">
        <v>4000</v>
      </c>
      <c r="AB649" s="731">
        <v>4040</v>
      </c>
      <c r="AC649" s="732" t="s">
        <v>1967</v>
      </c>
      <c r="AD649" s="733">
        <v>60509416010</v>
      </c>
      <c r="AE649" s="734">
        <v>0.62847222222222221</v>
      </c>
      <c r="AF649" s="640">
        <v>0.64930555555555558</v>
      </c>
      <c r="AG649" s="640">
        <v>0.64930555555555558</v>
      </c>
      <c r="AH649" s="640">
        <v>0.65625</v>
      </c>
      <c r="AI649" s="212" t="s">
        <v>533</v>
      </c>
      <c r="AJ649" s="635"/>
      <c r="AK649" s="635" t="s">
        <v>683</v>
      </c>
      <c r="AL649" s="719" t="s">
        <v>7</v>
      </c>
      <c r="AM649" s="635" t="s">
        <v>460</v>
      </c>
      <c r="AN649" s="635">
        <v>1</v>
      </c>
      <c r="AO649" s="212"/>
      <c r="AP649" s="212" t="s">
        <v>383</v>
      </c>
      <c r="AQ649" s="212"/>
      <c r="AR649" s="212"/>
      <c r="AS649" s="212"/>
      <c r="AT649" s="223">
        <f t="shared" si="32"/>
        <v>2.083333333333337E-2</v>
      </c>
      <c r="AU649" s="223">
        <f t="shared" si="33"/>
        <v>6.9444444444444198E-3</v>
      </c>
    </row>
    <row r="650" spans="1:47" ht="14.25">
      <c r="B650" s="29">
        <v>2026</v>
      </c>
      <c r="C650" s="29">
        <v>5</v>
      </c>
      <c r="D650" s="29">
        <v>9</v>
      </c>
      <c r="E650" s="227" t="s">
        <v>469</v>
      </c>
      <c r="F650" s="29">
        <v>1</v>
      </c>
      <c r="G650" s="31" t="s">
        <v>459</v>
      </c>
      <c r="H650" s="32" t="s">
        <v>441</v>
      </c>
      <c r="I650" s="327" t="s">
        <v>1514</v>
      </c>
      <c r="J650" s="635" t="s">
        <v>442</v>
      </c>
      <c r="K650" s="212">
        <v>3894345</v>
      </c>
      <c r="L650" s="639">
        <v>18</v>
      </c>
      <c r="M650" s="170">
        <v>26</v>
      </c>
      <c r="N650" s="651" t="s">
        <v>567</v>
      </c>
      <c r="O650" s="212" t="s">
        <v>1539</v>
      </c>
      <c r="P650" s="737">
        <v>50</v>
      </c>
      <c r="Q650" s="738" t="s">
        <v>485</v>
      </c>
      <c r="R650" s="739">
        <v>1120</v>
      </c>
      <c r="S650" s="739">
        <v>1121</v>
      </c>
      <c r="T650" s="740">
        <v>4000</v>
      </c>
      <c r="U650" s="739">
        <v>4000</v>
      </c>
      <c r="V650" s="739">
        <v>1120</v>
      </c>
      <c r="W650" s="739">
        <v>1121</v>
      </c>
      <c r="X650" s="212">
        <v>1</v>
      </c>
      <c r="Y650" s="636">
        <v>4000</v>
      </c>
      <c r="Z650" s="212">
        <v>1</v>
      </c>
      <c r="AA650" s="731">
        <v>4000</v>
      </c>
      <c r="AB650" s="731">
        <v>4050</v>
      </c>
      <c r="AC650" s="732" t="s">
        <v>1968</v>
      </c>
      <c r="AD650" s="733">
        <v>60509416010</v>
      </c>
      <c r="AE650" s="734">
        <v>0.65625</v>
      </c>
      <c r="AF650" s="640">
        <v>0.67361111111111116</v>
      </c>
      <c r="AG650" s="640">
        <v>0.67361111111111116</v>
      </c>
      <c r="AH650" s="640">
        <v>0.68055555555555558</v>
      </c>
      <c r="AI650" s="212" t="s">
        <v>533</v>
      </c>
      <c r="AJ650" s="635"/>
      <c r="AK650" s="635" t="s">
        <v>683</v>
      </c>
      <c r="AL650" s="719" t="s">
        <v>7</v>
      </c>
      <c r="AM650" s="635" t="s">
        <v>460</v>
      </c>
      <c r="AN650" s="635">
        <v>1</v>
      </c>
      <c r="AO650" s="212"/>
      <c r="AP650" s="212" t="s">
        <v>383</v>
      </c>
      <c r="AQ650" s="212"/>
      <c r="AR650" s="212"/>
      <c r="AS650" s="212"/>
      <c r="AT650" s="223">
        <f t="shared" si="32"/>
        <v>1.736111111111116E-2</v>
      </c>
      <c r="AU650" s="223">
        <f t="shared" si="33"/>
        <v>6.9444444444444198E-3</v>
      </c>
    </row>
    <row r="651" spans="1:47" ht="14.25">
      <c r="B651" s="29">
        <v>2026</v>
      </c>
      <c r="C651" s="29">
        <v>5</v>
      </c>
      <c r="D651" s="29">
        <v>9</v>
      </c>
      <c r="E651" s="227" t="s">
        <v>469</v>
      </c>
      <c r="F651" s="29"/>
      <c r="G651" s="31"/>
      <c r="H651" s="32" t="s">
        <v>441</v>
      </c>
      <c r="I651" s="327" t="s">
        <v>565</v>
      </c>
      <c r="J651" s="635" t="s">
        <v>442</v>
      </c>
      <c r="K651" s="212"/>
      <c r="L651" s="639"/>
      <c r="M651" s="170"/>
      <c r="N651" s="651"/>
      <c r="O651" s="212"/>
      <c r="P651" s="728">
        <v>31</v>
      </c>
      <c r="Q651" s="738" t="s">
        <v>566</v>
      </c>
      <c r="R651" s="739">
        <v>1120</v>
      </c>
      <c r="S651" s="739"/>
      <c r="T651" s="740" t="s">
        <v>1445</v>
      </c>
      <c r="U651" s="710">
        <v>350</v>
      </c>
      <c r="V651" s="739">
        <v>1120</v>
      </c>
      <c r="W651" s="636"/>
      <c r="X651" s="212">
        <v>1</v>
      </c>
      <c r="Y651" s="636"/>
      <c r="Z651" s="212">
        <v>1</v>
      </c>
      <c r="AA651" s="711">
        <v>350</v>
      </c>
      <c r="AB651" s="731">
        <v>12550</v>
      </c>
      <c r="AC651" s="732" t="s">
        <v>1543</v>
      </c>
      <c r="AD651" s="733"/>
      <c r="AE651" s="734">
        <v>0.68055555555555558</v>
      </c>
      <c r="AF651" s="640">
        <v>0.68402777777777779</v>
      </c>
      <c r="AG651" s="640"/>
      <c r="AH651" s="640"/>
      <c r="AI651" s="212"/>
      <c r="AJ651" s="635"/>
      <c r="AK651" s="635" t="s">
        <v>683</v>
      </c>
      <c r="AL651" s="719" t="s">
        <v>7</v>
      </c>
      <c r="AM651" s="635" t="s">
        <v>460</v>
      </c>
      <c r="AN651" s="635">
        <v>1</v>
      </c>
      <c r="AO651" s="212"/>
      <c r="AP651" s="212"/>
      <c r="AQ651" s="212"/>
      <c r="AR651" s="212"/>
      <c r="AS651" s="212"/>
      <c r="AT651" s="223">
        <f t="shared" si="32"/>
        <v>3.4722222222222099E-3</v>
      </c>
      <c r="AU651" s="223" t="str">
        <f t="shared" si="33"/>
        <v/>
      </c>
    </row>
    <row r="652" spans="1:47" ht="14.25">
      <c r="B652" s="29">
        <v>2026</v>
      </c>
      <c r="C652" s="29">
        <v>5</v>
      </c>
      <c r="D652" s="29">
        <v>9</v>
      </c>
      <c r="E652" s="227" t="s">
        <v>469</v>
      </c>
      <c r="F652" s="29"/>
      <c r="G652" s="31"/>
      <c r="H652" s="32" t="s">
        <v>441</v>
      </c>
      <c r="I652" s="327"/>
      <c r="J652" s="635"/>
      <c r="K652" s="212"/>
      <c r="L652" s="639"/>
      <c r="M652" s="170"/>
      <c r="N652" s="651"/>
      <c r="O652" s="212"/>
      <c r="P652" s="737"/>
      <c r="Q652" s="738"/>
      <c r="R652" s="739"/>
      <c r="S652" s="739"/>
      <c r="T652" s="740"/>
      <c r="U652" s="739"/>
      <c r="V652" s="739"/>
      <c r="W652" s="636"/>
      <c r="X652" s="212"/>
      <c r="Y652" s="636"/>
      <c r="Z652" s="212"/>
      <c r="AA652" s="731"/>
      <c r="AB652" s="731"/>
      <c r="AC652" s="732"/>
      <c r="AD652" s="733"/>
      <c r="AE652" s="734"/>
      <c r="AF652" s="640"/>
      <c r="AG652" s="640">
        <v>0.68402777777777779</v>
      </c>
      <c r="AH652" s="640">
        <v>0.70486111111111116</v>
      </c>
      <c r="AI652" s="212" t="s">
        <v>533</v>
      </c>
      <c r="AJ652" s="635"/>
      <c r="AK652" s="635"/>
      <c r="AL652" s="641"/>
      <c r="AM652" s="635"/>
      <c r="AN652" s="635"/>
      <c r="AO652" s="212"/>
      <c r="AP652" s="212"/>
      <c r="AQ652" s="212"/>
      <c r="AR652" s="212"/>
      <c r="AS652" s="212"/>
      <c r="AT652" s="223" t="str">
        <f t="shared" si="32"/>
        <v/>
      </c>
      <c r="AU652" s="223">
        <f t="shared" si="33"/>
        <v>2.083333333333337E-2</v>
      </c>
    </row>
    <row r="653" spans="1:47" ht="14.25">
      <c r="B653" s="29">
        <v>2026</v>
      </c>
      <c r="C653" s="29">
        <v>5</v>
      </c>
      <c r="D653" s="29">
        <v>9</v>
      </c>
      <c r="E653" s="227" t="s">
        <v>469</v>
      </c>
      <c r="F653" s="29"/>
      <c r="G653" s="31"/>
      <c r="H653" s="32" t="s">
        <v>441</v>
      </c>
      <c r="I653" s="327" t="s">
        <v>1446</v>
      </c>
      <c r="J653" s="635" t="s">
        <v>442</v>
      </c>
      <c r="K653" s="212"/>
      <c r="L653" s="639"/>
      <c r="M653" s="170"/>
      <c r="N653" s="651"/>
      <c r="O653" s="212"/>
      <c r="P653" s="737">
        <v>12</v>
      </c>
      <c r="Q653" s="738" t="s">
        <v>566</v>
      </c>
      <c r="R653" s="739">
        <v>1120</v>
      </c>
      <c r="S653" s="739"/>
      <c r="T653" s="740" t="s">
        <v>1445</v>
      </c>
      <c r="U653" s="739">
        <v>200</v>
      </c>
      <c r="V653" s="739">
        <v>1120</v>
      </c>
      <c r="W653" s="636"/>
      <c r="X653" s="212">
        <v>1</v>
      </c>
      <c r="Y653" s="636">
        <v>200</v>
      </c>
      <c r="Z653" s="212">
        <v>1</v>
      </c>
      <c r="AA653" s="731">
        <v>200</v>
      </c>
      <c r="AB653" s="731"/>
      <c r="AC653" s="732"/>
      <c r="AD653" s="733"/>
      <c r="AE653" s="734"/>
      <c r="AF653" s="640"/>
      <c r="AG653" s="640"/>
      <c r="AH653" s="640"/>
      <c r="AI653" s="212"/>
      <c r="AJ653" s="635"/>
      <c r="AK653" s="635"/>
      <c r="AL653" s="641"/>
      <c r="AM653" s="635"/>
      <c r="AN653" s="635"/>
      <c r="AO653" s="212"/>
      <c r="AP653" s="212"/>
      <c r="AQ653" s="212"/>
      <c r="AR653" s="212"/>
      <c r="AS653" s="212"/>
      <c r="AT653" s="223" t="str">
        <f t="shared" si="32"/>
        <v/>
      </c>
      <c r="AU653" s="223" t="str">
        <f t="shared" si="33"/>
        <v/>
      </c>
    </row>
    <row r="654" spans="1:47" ht="14.25">
      <c r="A654" s="167">
        <v>1</v>
      </c>
      <c r="B654" s="29">
        <v>2026</v>
      </c>
      <c r="C654" s="29">
        <v>5</v>
      </c>
      <c r="D654" s="29">
        <v>9</v>
      </c>
      <c r="E654" s="227" t="s">
        <v>469</v>
      </c>
      <c r="F654" s="29">
        <v>2</v>
      </c>
      <c r="G654" s="31" t="s">
        <v>459</v>
      </c>
      <c r="H654" s="32" t="s">
        <v>441</v>
      </c>
      <c r="I654" s="327" t="s">
        <v>1514</v>
      </c>
      <c r="J654" s="635" t="s">
        <v>442</v>
      </c>
      <c r="K654" s="212">
        <v>3894345</v>
      </c>
      <c r="L654" s="639">
        <v>19</v>
      </c>
      <c r="M654" s="170">
        <v>26</v>
      </c>
      <c r="N654" s="651" t="s">
        <v>567</v>
      </c>
      <c r="O654" s="212" t="s">
        <v>1539</v>
      </c>
      <c r="P654" s="737">
        <v>50</v>
      </c>
      <c r="Q654" s="738" t="s">
        <v>485</v>
      </c>
      <c r="R654" s="739">
        <v>1120</v>
      </c>
      <c r="S654" s="739">
        <v>1121</v>
      </c>
      <c r="T654" s="740">
        <v>4000</v>
      </c>
      <c r="U654" s="739">
        <v>4000</v>
      </c>
      <c r="V654" s="739">
        <v>1120</v>
      </c>
      <c r="W654" s="739">
        <v>1121</v>
      </c>
      <c r="X654" s="212">
        <v>1</v>
      </c>
      <c r="Y654" s="636">
        <v>4000</v>
      </c>
      <c r="Z654" s="212">
        <v>1</v>
      </c>
      <c r="AA654" s="731">
        <v>4000</v>
      </c>
      <c r="AB654" s="731">
        <v>4030</v>
      </c>
      <c r="AC654" s="732" t="s">
        <v>1969</v>
      </c>
      <c r="AD654" s="733"/>
      <c r="AE654" s="734">
        <v>0.70486111111111116</v>
      </c>
      <c r="AF654" s="640">
        <v>0.72569444444444442</v>
      </c>
      <c r="AG654" s="640">
        <v>0.72569444444444442</v>
      </c>
      <c r="AH654" s="640">
        <v>0.77430555555555558</v>
      </c>
      <c r="AI654" s="212" t="s">
        <v>533</v>
      </c>
      <c r="AJ654" s="635"/>
      <c r="AK654" s="635" t="s">
        <v>683</v>
      </c>
      <c r="AL654" s="719" t="s">
        <v>7</v>
      </c>
      <c r="AM654" s="635" t="s">
        <v>460</v>
      </c>
      <c r="AN654" s="635">
        <v>1</v>
      </c>
      <c r="AO654" s="212"/>
      <c r="AP654" s="212" t="s">
        <v>383</v>
      </c>
      <c r="AQ654" s="212"/>
      <c r="AR654" s="212"/>
      <c r="AS654" s="212"/>
      <c r="AT654" s="223">
        <f t="shared" si="32"/>
        <v>2.0833333333333259E-2</v>
      </c>
      <c r="AU654" s="223">
        <f t="shared" si="33"/>
        <v>4.861111111111116E-2</v>
      </c>
    </row>
    <row r="655" spans="1:47" ht="14.25">
      <c r="B655" s="29">
        <v>2026</v>
      </c>
      <c r="C655" s="29">
        <v>5</v>
      </c>
      <c r="D655" s="29">
        <v>9</v>
      </c>
      <c r="E655" s="227" t="s">
        <v>469</v>
      </c>
      <c r="F655" s="29">
        <v>2</v>
      </c>
      <c r="G655" s="31" t="s">
        <v>459</v>
      </c>
      <c r="H655" s="32" t="s">
        <v>441</v>
      </c>
      <c r="I655" s="327" t="s">
        <v>1514</v>
      </c>
      <c r="J655" s="635" t="s">
        <v>442</v>
      </c>
      <c r="K655" s="212">
        <v>3894345</v>
      </c>
      <c r="L655" s="639">
        <v>20</v>
      </c>
      <c r="M655" s="170">
        <v>26</v>
      </c>
      <c r="N655" s="651" t="s">
        <v>567</v>
      </c>
      <c r="O655" s="212" t="s">
        <v>1539</v>
      </c>
      <c r="P655" s="737">
        <v>50</v>
      </c>
      <c r="Q655" s="738" t="s">
        <v>485</v>
      </c>
      <c r="R655" s="739">
        <v>1120</v>
      </c>
      <c r="S655" s="739">
        <v>1121</v>
      </c>
      <c r="T655" s="740">
        <v>3900</v>
      </c>
      <c r="U655" s="739">
        <v>3900</v>
      </c>
      <c r="V655" s="739">
        <v>1120</v>
      </c>
      <c r="W655" s="739">
        <v>1121</v>
      </c>
      <c r="X655" s="212">
        <v>1</v>
      </c>
      <c r="Y655" s="636">
        <v>4000</v>
      </c>
      <c r="Z655" s="212">
        <v>1</v>
      </c>
      <c r="AA655" s="731">
        <v>4000</v>
      </c>
      <c r="AB655" s="731">
        <v>3930</v>
      </c>
      <c r="AC655" s="732" t="s">
        <v>1970</v>
      </c>
      <c r="AD655" s="736"/>
      <c r="AE655" s="734">
        <v>0.77430555555555558</v>
      </c>
      <c r="AF655" s="640">
        <v>0.79166666666666663</v>
      </c>
      <c r="AG655" s="640">
        <v>0.79166666666666663</v>
      </c>
      <c r="AH655" s="640">
        <v>0.79861111111111116</v>
      </c>
      <c r="AI655" s="212" t="s">
        <v>533</v>
      </c>
      <c r="AJ655" s="635"/>
      <c r="AK655" s="635" t="s">
        <v>683</v>
      </c>
      <c r="AL655" s="718" t="s">
        <v>18</v>
      </c>
      <c r="AM655" s="635" t="s">
        <v>460</v>
      </c>
      <c r="AN655" s="635">
        <v>1</v>
      </c>
      <c r="AO655" s="212"/>
      <c r="AP655" s="212" t="s">
        <v>383</v>
      </c>
      <c r="AQ655" s="212"/>
      <c r="AR655" s="212"/>
      <c r="AS655" s="212"/>
      <c r="AT655" s="223">
        <f t="shared" si="32"/>
        <v>1.7361111111111049E-2</v>
      </c>
      <c r="AU655" s="223">
        <f t="shared" si="33"/>
        <v>6.9444444444445308E-3</v>
      </c>
    </row>
    <row r="656" spans="1:47" ht="14.25">
      <c r="B656" s="29">
        <v>2026</v>
      </c>
      <c r="C656" s="29">
        <v>5</v>
      </c>
      <c r="D656" s="29">
        <v>9</v>
      </c>
      <c r="E656" s="227" t="s">
        <v>469</v>
      </c>
      <c r="F656" s="29">
        <v>2</v>
      </c>
      <c r="G656" s="31" t="s">
        <v>459</v>
      </c>
      <c r="H656" s="32" t="s">
        <v>441</v>
      </c>
      <c r="I656" s="327" t="s">
        <v>1514</v>
      </c>
      <c r="J656" s="635" t="s">
        <v>442</v>
      </c>
      <c r="K656" s="212">
        <v>3894345</v>
      </c>
      <c r="L656" s="639">
        <v>21</v>
      </c>
      <c r="M656" s="170">
        <v>26</v>
      </c>
      <c r="N656" s="651" t="s">
        <v>567</v>
      </c>
      <c r="O656" s="212" t="s">
        <v>1539</v>
      </c>
      <c r="P656" s="737">
        <v>50</v>
      </c>
      <c r="Q656" s="738" t="s">
        <v>485</v>
      </c>
      <c r="R656" s="739">
        <v>1120</v>
      </c>
      <c r="S656" s="739">
        <v>1121</v>
      </c>
      <c r="T656" s="740">
        <v>4000</v>
      </c>
      <c r="U656" s="739">
        <v>4000</v>
      </c>
      <c r="V656" s="739">
        <v>1120</v>
      </c>
      <c r="W656" s="739">
        <v>1121</v>
      </c>
      <c r="X656" s="212">
        <v>1</v>
      </c>
      <c r="Y656" s="636">
        <v>4000</v>
      </c>
      <c r="Z656" s="212">
        <v>1</v>
      </c>
      <c r="AA656" s="731">
        <v>4000</v>
      </c>
      <c r="AB656" s="731">
        <v>4040</v>
      </c>
      <c r="AC656" s="732" t="s">
        <v>1971</v>
      </c>
      <c r="AD656" s="733">
        <v>60509416020</v>
      </c>
      <c r="AE656" s="734">
        <v>0.79861111111111116</v>
      </c>
      <c r="AF656" s="640">
        <v>0.81597222222222221</v>
      </c>
      <c r="AG656" s="640">
        <v>0.81597222222222221</v>
      </c>
      <c r="AH656" s="640">
        <v>0.82291666666666663</v>
      </c>
      <c r="AI656" s="212" t="s">
        <v>533</v>
      </c>
      <c r="AJ656" s="635"/>
      <c r="AK656" s="635" t="s">
        <v>683</v>
      </c>
      <c r="AL656" s="719" t="s">
        <v>7</v>
      </c>
      <c r="AM656" s="635" t="s">
        <v>460</v>
      </c>
      <c r="AN656" s="635">
        <v>1</v>
      </c>
      <c r="AO656" s="212"/>
      <c r="AP656" s="212" t="s">
        <v>383</v>
      </c>
      <c r="AQ656" s="212"/>
      <c r="AR656" s="212"/>
      <c r="AS656" s="212"/>
      <c r="AT656" s="223">
        <f t="shared" si="32"/>
        <v>1.7361111111111049E-2</v>
      </c>
      <c r="AU656" s="223">
        <f t="shared" si="33"/>
        <v>6.9444444444444198E-3</v>
      </c>
    </row>
    <row r="657" spans="1:47" ht="14.25">
      <c r="B657" s="29">
        <v>2026</v>
      </c>
      <c r="C657" s="29">
        <v>5</v>
      </c>
      <c r="D657" s="29">
        <v>9</v>
      </c>
      <c r="E657" s="227" t="s">
        <v>469</v>
      </c>
      <c r="F657" s="29"/>
      <c r="G657" s="31"/>
      <c r="H657" s="32" t="s">
        <v>441</v>
      </c>
      <c r="I657" s="327" t="s">
        <v>565</v>
      </c>
      <c r="J657" s="635" t="s">
        <v>442</v>
      </c>
      <c r="K657" s="212"/>
      <c r="L657" s="639"/>
      <c r="M657" s="170"/>
      <c r="N657" s="651"/>
      <c r="O657" s="212"/>
      <c r="P657" s="728">
        <v>31</v>
      </c>
      <c r="Q657" s="738" t="s">
        <v>566</v>
      </c>
      <c r="R657" s="739">
        <v>1120</v>
      </c>
      <c r="S657" s="739"/>
      <c r="T657" s="740" t="s">
        <v>1445</v>
      </c>
      <c r="U657" s="710">
        <v>350</v>
      </c>
      <c r="V657" s="739">
        <v>1120</v>
      </c>
      <c r="W657" s="636"/>
      <c r="X657" s="212">
        <v>1</v>
      </c>
      <c r="Y657" s="636"/>
      <c r="Z657" s="212">
        <v>1</v>
      </c>
      <c r="AA657" s="711">
        <v>350</v>
      </c>
      <c r="AB657" s="731">
        <v>12550</v>
      </c>
      <c r="AC657" s="732" t="s">
        <v>1543</v>
      </c>
      <c r="AD657" s="733">
        <v>60509416020</v>
      </c>
      <c r="AE657" s="734">
        <v>0.82291666666666663</v>
      </c>
      <c r="AF657" s="640">
        <v>0.82638888888888884</v>
      </c>
      <c r="AG657" s="640"/>
      <c r="AH657" s="640"/>
      <c r="AI657" s="212"/>
      <c r="AJ657" s="635"/>
      <c r="AK657" s="635" t="s">
        <v>683</v>
      </c>
      <c r="AL657" s="718" t="s">
        <v>18</v>
      </c>
      <c r="AM657" s="635" t="s">
        <v>460</v>
      </c>
      <c r="AN657" s="635">
        <v>1</v>
      </c>
      <c r="AO657" s="212"/>
      <c r="AP657" s="212"/>
      <c r="AQ657" s="212"/>
      <c r="AR657" s="212"/>
      <c r="AS657" s="212"/>
      <c r="AT657" s="223">
        <f t="shared" si="32"/>
        <v>3.4722222222222099E-3</v>
      </c>
      <c r="AU657" s="223" t="str">
        <f t="shared" si="33"/>
        <v/>
      </c>
    </row>
    <row r="658" spans="1:47" ht="14.25">
      <c r="B658" s="29">
        <v>2026</v>
      </c>
      <c r="C658" s="29">
        <v>5</v>
      </c>
      <c r="D658" s="29">
        <v>9</v>
      </c>
      <c r="E658" s="227" t="s">
        <v>469</v>
      </c>
      <c r="F658" s="29"/>
      <c r="G658" s="31"/>
      <c r="H658" s="32" t="s">
        <v>441</v>
      </c>
      <c r="I658" s="327"/>
      <c r="J658" s="635"/>
      <c r="K658" s="212"/>
      <c r="L658" s="639"/>
      <c r="M658" s="170"/>
      <c r="N658" s="651"/>
      <c r="O658" s="212"/>
      <c r="P658" s="737"/>
      <c r="Q658" s="738"/>
      <c r="R658" s="739"/>
      <c r="S658" s="739"/>
      <c r="T658" s="740"/>
      <c r="U658" s="739"/>
      <c r="V658" s="739"/>
      <c r="W658" s="636"/>
      <c r="X658" s="212"/>
      <c r="Y658" s="636"/>
      <c r="Z658" s="212"/>
      <c r="AA658" s="731"/>
      <c r="AB658" s="731"/>
      <c r="AC658" s="732"/>
      <c r="AD658" s="733"/>
      <c r="AE658" s="734"/>
      <c r="AF658" s="640"/>
      <c r="AG658" s="640">
        <v>0.82638888888888884</v>
      </c>
      <c r="AH658" s="640">
        <v>0.84722222222222221</v>
      </c>
      <c r="AI658" s="212" t="s">
        <v>533</v>
      </c>
      <c r="AJ658" s="635"/>
      <c r="AK658" s="635"/>
      <c r="AL658" s="641"/>
      <c r="AM658" s="635"/>
      <c r="AN658" s="635"/>
      <c r="AO658" s="212"/>
      <c r="AP658" s="212"/>
      <c r="AQ658" s="212"/>
      <c r="AR658" s="212"/>
      <c r="AS658" s="212"/>
      <c r="AT658" s="223" t="str">
        <f t="shared" si="32"/>
        <v/>
      </c>
      <c r="AU658" s="223">
        <f t="shared" si="33"/>
        <v>2.083333333333337E-2</v>
      </c>
    </row>
    <row r="659" spans="1:47" ht="14.25">
      <c r="B659" s="29">
        <v>2026</v>
      </c>
      <c r="C659" s="29">
        <v>5</v>
      </c>
      <c r="D659" s="29">
        <v>9</v>
      </c>
      <c r="E659" s="227" t="s">
        <v>469</v>
      </c>
      <c r="F659" s="29"/>
      <c r="G659" s="31"/>
      <c r="H659" s="32" t="s">
        <v>441</v>
      </c>
      <c r="I659" s="327" t="s">
        <v>1446</v>
      </c>
      <c r="J659" s="635" t="s">
        <v>442</v>
      </c>
      <c r="K659" s="212"/>
      <c r="L659" s="639"/>
      <c r="M659" s="170"/>
      <c r="N659" s="651"/>
      <c r="O659" s="212"/>
      <c r="P659" s="737">
        <v>12</v>
      </c>
      <c r="Q659" s="738" t="s">
        <v>566</v>
      </c>
      <c r="R659" s="739">
        <v>1120</v>
      </c>
      <c r="S659" s="739"/>
      <c r="T659" s="740" t="s">
        <v>1445</v>
      </c>
      <c r="U659" s="739">
        <v>200</v>
      </c>
      <c r="V659" s="739">
        <v>1120</v>
      </c>
      <c r="W659" s="636"/>
      <c r="X659" s="212">
        <v>1</v>
      </c>
      <c r="Y659" s="636">
        <v>200</v>
      </c>
      <c r="Z659" s="212">
        <v>1</v>
      </c>
      <c r="AA659" s="731">
        <v>200</v>
      </c>
      <c r="AB659" s="731"/>
      <c r="AC659" s="732"/>
      <c r="AD659" s="733"/>
      <c r="AE659" s="734"/>
      <c r="AF659" s="640"/>
      <c r="AG659" s="640"/>
      <c r="AH659" s="640"/>
      <c r="AI659" s="212"/>
      <c r="AJ659" s="635"/>
      <c r="AK659" s="635"/>
      <c r="AL659" s="641"/>
      <c r="AM659" s="635"/>
      <c r="AN659" s="635"/>
      <c r="AO659" s="212"/>
      <c r="AP659" s="212"/>
      <c r="AQ659" s="212"/>
      <c r="AR659" s="212"/>
      <c r="AS659" s="212"/>
      <c r="AT659" s="223" t="str">
        <f t="shared" si="32"/>
        <v/>
      </c>
      <c r="AU659" s="223" t="str">
        <f t="shared" si="33"/>
        <v/>
      </c>
    </row>
    <row r="660" spans="1:47" ht="14.25">
      <c r="A660" s="167">
        <v>1</v>
      </c>
      <c r="B660" s="29">
        <v>2026</v>
      </c>
      <c r="C660" s="29">
        <v>5</v>
      </c>
      <c r="D660" s="29">
        <v>9</v>
      </c>
      <c r="E660" s="227" t="s">
        <v>469</v>
      </c>
      <c r="F660" s="29">
        <v>3</v>
      </c>
      <c r="G660" s="31" t="s">
        <v>459</v>
      </c>
      <c r="H660" s="32" t="s">
        <v>441</v>
      </c>
      <c r="I660" s="327" t="s">
        <v>1514</v>
      </c>
      <c r="J660" s="635" t="s">
        <v>442</v>
      </c>
      <c r="K660" s="212">
        <v>3894345</v>
      </c>
      <c r="L660" s="639">
        <v>22</v>
      </c>
      <c r="M660" s="170">
        <v>26</v>
      </c>
      <c r="N660" s="651" t="s">
        <v>567</v>
      </c>
      <c r="O660" s="212" t="s">
        <v>1539</v>
      </c>
      <c r="P660" s="737">
        <v>50</v>
      </c>
      <c r="Q660" s="738" t="s">
        <v>485</v>
      </c>
      <c r="R660" s="739">
        <v>1120</v>
      </c>
      <c r="S660" s="739">
        <v>1121</v>
      </c>
      <c r="T660" s="740">
        <v>4000</v>
      </c>
      <c r="U660" s="739">
        <v>4000</v>
      </c>
      <c r="V660" s="739">
        <v>1120</v>
      </c>
      <c r="W660" s="739">
        <v>1121</v>
      </c>
      <c r="X660" s="212">
        <v>1</v>
      </c>
      <c r="Y660" s="636">
        <v>4000</v>
      </c>
      <c r="Z660" s="212">
        <v>1</v>
      </c>
      <c r="AA660" s="731">
        <v>4000</v>
      </c>
      <c r="AB660" s="731">
        <v>4030</v>
      </c>
      <c r="AC660" s="732" t="s">
        <v>1972</v>
      </c>
      <c r="AD660" s="733"/>
      <c r="AE660" s="734">
        <v>0.84722222222222221</v>
      </c>
      <c r="AF660" s="640">
        <v>0.86805555555555558</v>
      </c>
      <c r="AG660" s="640">
        <v>0.86805555555555558</v>
      </c>
      <c r="AH660" s="640">
        <v>0.875</v>
      </c>
      <c r="AI660" s="212" t="s">
        <v>533</v>
      </c>
      <c r="AJ660" s="635"/>
      <c r="AK660" s="635" t="s">
        <v>683</v>
      </c>
      <c r="AL660" s="719" t="s">
        <v>7</v>
      </c>
      <c r="AM660" s="635" t="s">
        <v>460</v>
      </c>
      <c r="AN660" s="635">
        <v>1</v>
      </c>
      <c r="AO660" s="212"/>
      <c r="AP660" s="212" t="s">
        <v>383</v>
      </c>
      <c r="AQ660" s="212"/>
      <c r="AR660" s="212"/>
      <c r="AS660" s="212"/>
      <c r="AT660" s="223">
        <f t="shared" si="32"/>
        <v>2.083333333333337E-2</v>
      </c>
      <c r="AU660" s="223">
        <f t="shared" si="33"/>
        <v>6.9444444444444198E-3</v>
      </c>
    </row>
    <row r="661" spans="1:47" ht="14.25">
      <c r="B661" s="29">
        <v>2026</v>
      </c>
      <c r="C661" s="29">
        <v>5</v>
      </c>
      <c r="D661" s="29">
        <v>9</v>
      </c>
      <c r="E661" s="227" t="s">
        <v>469</v>
      </c>
      <c r="F661" s="29">
        <v>3</v>
      </c>
      <c r="G661" s="31" t="s">
        <v>459</v>
      </c>
      <c r="H661" s="32" t="s">
        <v>441</v>
      </c>
      <c r="I661" s="327" t="s">
        <v>1514</v>
      </c>
      <c r="J661" s="635" t="s">
        <v>442</v>
      </c>
      <c r="K661" s="212">
        <v>3894345</v>
      </c>
      <c r="L661" s="639">
        <v>23</v>
      </c>
      <c r="M661" s="170">
        <v>26</v>
      </c>
      <c r="N661" s="651" t="s">
        <v>567</v>
      </c>
      <c r="O661" s="212" t="s">
        <v>1539</v>
      </c>
      <c r="P661" s="737">
        <v>50</v>
      </c>
      <c r="Q661" s="738" t="s">
        <v>485</v>
      </c>
      <c r="R661" s="739">
        <v>1120</v>
      </c>
      <c r="S661" s="739">
        <v>1121</v>
      </c>
      <c r="T661" s="740">
        <v>4000</v>
      </c>
      <c r="U661" s="739">
        <v>4000</v>
      </c>
      <c r="V661" s="739">
        <v>1120</v>
      </c>
      <c r="W661" s="739">
        <v>1121</v>
      </c>
      <c r="X661" s="212">
        <v>1</v>
      </c>
      <c r="Y661" s="636">
        <v>4000</v>
      </c>
      <c r="Z661" s="212">
        <v>1</v>
      </c>
      <c r="AA661" s="731">
        <v>4000</v>
      </c>
      <c r="AB661" s="731">
        <v>4040</v>
      </c>
      <c r="AC661" s="732" t="s">
        <v>1973</v>
      </c>
      <c r="AD661" s="733"/>
      <c r="AE661" s="734">
        <v>0.875</v>
      </c>
      <c r="AF661" s="640">
        <v>0.89236111111111116</v>
      </c>
      <c r="AG661" s="640">
        <v>0.89236111111111116</v>
      </c>
      <c r="AH661" s="640">
        <v>0.89930555555555558</v>
      </c>
      <c r="AI661" s="212" t="s">
        <v>533</v>
      </c>
      <c r="AJ661" s="635"/>
      <c r="AK661" s="635" t="s">
        <v>683</v>
      </c>
      <c r="AL661" s="719" t="s">
        <v>7</v>
      </c>
      <c r="AM661" s="635" t="s">
        <v>460</v>
      </c>
      <c r="AN661" s="635">
        <v>1</v>
      </c>
      <c r="AO661" s="212"/>
      <c r="AP661" s="212" t="s">
        <v>383</v>
      </c>
      <c r="AQ661" s="212"/>
      <c r="AR661" s="212"/>
      <c r="AS661" s="212"/>
      <c r="AT661" s="223">
        <f t="shared" si="32"/>
        <v>1.736111111111116E-2</v>
      </c>
      <c r="AU661" s="223">
        <f t="shared" si="33"/>
        <v>6.9444444444444198E-3</v>
      </c>
    </row>
    <row r="662" spans="1:47" ht="14.25">
      <c r="B662" s="29">
        <v>2026</v>
      </c>
      <c r="C662" s="29">
        <v>5</v>
      </c>
      <c r="D662" s="29">
        <v>9</v>
      </c>
      <c r="E662" s="227" t="s">
        <v>470</v>
      </c>
      <c r="F662" s="29">
        <v>3</v>
      </c>
      <c r="G662" s="31" t="s">
        <v>459</v>
      </c>
      <c r="H662" s="32" t="s">
        <v>441</v>
      </c>
      <c r="I662" s="327" t="s">
        <v>1514</v>
      </c>
      <c r="J662" s="635" t="s">
        <v>442</v>
      </c>
      <c r="K662" s="212">
        <v>3894345</v>
      </c>
      <c r="L662" s="639">
        <v>24</v>
      </c>
      <c r="M662" s="170">
        <v>26</v>
      </c>
      <c r="N662" s="651" t="s">
        <v>567</v>
      </c>
      <c r="O662" s="212" t="s">
        <v>1539</v>
      </c>
      <c r="P662" s="737">
        <v>50</v>
      </c>
      <c r="Q662" s="738" t="s">
        <v>485</v>
      </c>
      <c r="R662" s="739">
        <v>1120</v>
      </c>
      <c r="S662" s="739">
        <v>1121</v>
      </c>
      <c r="T662" s="740">
        <v>4000</v>
      </c>
      <c r="U662" s="739">
        <v>4000</v>
      </c>
      <c r="V662" s="739">
        <v>1120</v>
      </c>
      <c r="W662" s="739">
        <v>1121</v>
      </c>
      <c r="X662" s="212">
        <v>1</v>
      </c>
      <c r="Y662" s="636">
        <v>4000</v>
      </c>
      <c r="Z662" s="212">
        <v>1</v>
      </c>
      <c r="AA662" s="731">
        <v>4000</v>
      </c>
      <c r="AB662" s="731">
        <v>4050</v>
      </c>
      <c r="AC662" s="732" t="s">
        <v>1974</v>
      </c>
      <c r="AD662" s="733">
        <v>60509416030</v>
      </c>
      <c r="AE662" s="734">
        <v>0.93055555555555558</v>
      </c>
      <c r="AF662" s="640">
        <v>0.94791666666666663</v>
      </c>
      <c r="AG662" s="640">
        <v>0.94791666666666663</v>
      </c>
      <c r="AH662" s="640">
        <v>0.95486111111111116</v>
      </c>
      <c r="AI662" s="212" t="s">
        <v>533</v>
      </c>
      <c r="AJ662" s="635"/>
      <c r="AK662" s="635" t="s">
        <v>683</v>
      </c>
      <c r="AL662" s="719" t="s">
        <v>7</v>
      </c>
      <c r="AM662" s="635" t="s">
        <v>460</v>
      </c>
      <c r="AN662" s="635">
        <v>1</v>
      </c>
      <c r="AO662" s="212"/>
      <c r="AP662" s="212" t="s">
        <v>383</v>
      </c>
      <c r="AQ662" s="212"/>
      <c r="AR662" s="212"/>
      <c r="AS662" s="212"/>
      <c r="AT662" s="223">
        <f t="shared" si="32"/>
        <v>1.7361111111111049E-2</v>
      </c>
      <c r="AU662" s="223">
        <f t="shared" si="33"/>
        <v>6.9444444444445308E-3</v>
      </c>
    </row>
    <row r="663" spans="1:47" ht="14.25">
      <c r="B663" s="29">
        <v>2026</v>
      </c>
      <c r="C663" s="29">
        <v>5</v>
      </c>
      <c r="D663" s="29">
        <v>9</v>
      </c>
      <c r="E663" s="227" t="s">
        <v>470</v>
      </c>
      <c r="F663" s="29"/>
      <c r="G663" s="31"/>
      <c r="H663" s="32" t="s">
        <v>441</v>
      </c>
      <c r="I663" s="327" t="s">
        <v>565</v>
      </c>
      <c r="J663" s="635" t="s">
        <v>442</v>
      </c>
      <c r="K663" s="212"/>
      <c r="L663" s="639"/>
      <c r="M663" s="170"/>
      <c r="N663" s="651"/>
      <c r="O663" s="212"/>
      <c r="P663" s="728">
        <v>31</v>
      </c>
      <c r="Q663" s="738" t="s">
        <v>566</v>
      </c>
      <c r="R663" s="739">
        <v>1120</v>
      </c>
      <c r="S663" s="739"/>
      <c r="T663" s="740" t="s">
        <v>1445</v>
      </c>
      <c r="U663" s="710">
        <v>350</v>
      </c>
      <c r="V663" s="739">
        <v>1120</v>
      </c>
      <c r="W663" s="636"/>
      <c r="X663" s="212">
        <v>1</v>
      </c>
      <c r="Y663" s="636"/>
      <c r="Z663" s="212">
        <v>1</v>
      </c>
      <c r="AA663" s="711">
        <v>350</v>
      </c>
      <c r="AB663" s="731">
        <v>12550</v>
      </c>
      <c r="AC663" s="732" t="s">
        <v>1543</v>
      </c>
      <c r="AD663" s="733">
        <v>60509416030</v>
      </c>
      <c r="AE663" s="734">
        <v>0.95486111111111116</v>
      </c>
      <c r="AF663" s="640">
        <v>0.95833333333333337</v>
      </c>
      <c r="AG663" s="640"/>
      <c r="AH663" s="640"/>
      <c r="AI663" s="212"/>
      <c r="AJ663" s="635"/>
      <c r="AK663" s="635" t="s">
        <v>683</v>
      </c>
      <c r="AL663" s="719" t="s">
        <v>7</v>
      </c>
      <c r="AM663" s="635" t="s">
        <v>460</v>
      </c>
      <c r="AN663" s="635">
        <v>1</v>
      </c>
      <c r="AO663" s="212"/>
      <c r="AP663" s="212"/>
      <c r="AQ663" s="212"/>
      <c r="AR663" s="212"/>
      <c r="AS663" s="212"/>
      <c r="AT663" s="223">
        <f t="shared" si="32"/>
        <v>3.4722222222222099E-3</v>
      </c>
      <c r="AU663" s="223" t="str">
        <f t="shared" si="33"/>
        <v/>
      </c>
    </row>
    <row r="664" spans="1:47" ht="14.25">
      <c r="B664" s="29">
        <v>2026</v>
      </c>
      <c r="C664" s="29">
        <v>5</v>
      </c>
      <c r="D664" s="29">
        <v>9</v>
      </c>
      <c r="E664" s="227" t="s">
        <v>470</v>
      </c>
      <c r="F664" s="29"/>
      <c r="G664" s="31"/>
      <c r="H664" s="32" t="s">
        <v>441</v>
      </c>
      <c r="I664" s="327"/>
      <c r="J664" s="635"/>
      <c r="K664" s="212"/>
      <c r="L664" s="639"/>
      <c r="M664" s="170"/>
      <c r="N664" s="651"/>
      <c r="O664" s="212"/>
      <c r="P664" s="737"/>
      <c r="Q664" s="738"/>
      <c r="R664" s="739"/>
      <c r="S664" s="739"/>
      <c r="T664" s="740"/>
      <c r="U664" s="739"/>
      <c r="V664" s="739"/>
      <c r="W664" s="636"/>
      <c r="X664" s="212"/>
      <c r="Y664" s="636"/>
      <c r="Z664" s="212"/>
      <c r="AA664" s="731"/>
      <c r="AB664" s="731"/>
      <c r="AC664" s="732"/>
      <c r="AD664" s="733"/>
      <c r="AE664" s="734"/>
      <c r="AF664" s="640"/>
      <c r="AG664" s="640">
        <v>0.95833333333333337</v>
      </c>
      <c r="AH664" s="640">
        <v>1.3888888888888888E-2</v>
      </c>
      <c r="AI664" s="212" t="s">
        <v>533</v>
      </c>
      <c r="AJ664" s="635"/>
      <c r="AK664" s="635"/>
      <c r="AL664" s="641"/>
      <c r="AM664" s="635"/>
      <c r="AN664" s="635"/>
      <c r="AO664" s="212" t="s">
        <v>1975</v>
      </c>
      <c r="AP664" s="212"/>
      <c r="AQ664" s="212"/>
      <c r="AR664" s="212"/>
      <c r="AS664" s="212"/>
      <c r="AT664" s="223" t="str">
        <f t="shared" si="32"/>
        <v/>
      </c>
      <c r="AU664" s="223">
        <f t="shared" si="33"/>
        <v>5.5555555555555518E-2</v>
      </c>
    </row>
    <row r="665" spans="1:47" ht="14.25">
      <c r="A665" s="167">
        <v>1</v>
      </c>
      <c r="B665" s="29">
        <v>2026</v>
      </c>
      <c r="C665" s="29">
        <v>5</v>
      </c>
      <c r="D665" s="29">
        <v>9</v>
      </c>
      <c r="E665" s="227" t="s">
        <v>470</v>
      </c>
      <c r="F665" s="29">
        <v>4</v>
      </c>
      <c r="G665" s="31" t="s">
        <v>459</v>
      </c>
      <c r="H665" s="32" t="s">
        <v>441</v>
      </c>
      <c r="I665" s="327" t="s">
        <v>1514</v>
      </c>
      <c r="J665" s="635" t="s">
        <v>442</v>
      </c>
      <c r="K665" s="212">
        <v>3894345</v>
      </c>
      <c r="L665" s="639">
        <v>25</v>
      </c>
      <c r="M665" s="170">
        <v>26</v>
      </c>
      <c r="N665" s="651" t="s">
        <v>567</v>
      </c>
      <c r="O665" s="212" t="s">
        <v>1539</v>
      </c>
      <c r="P665" s="737">
        <v>50</v>
      </c>
      <c r="Q665" s="738" t="s">
        <v>485</v>
      </c>
      <c r="R665" s="739">
        <v>1120</v>
      </c>
      <c r="S665" s="739">
        <v>1121</v>
      </c>
      <c r="T665" s="740">
        <v>4000</v>
      </c>
      <c r="U665" s="739">
        <v>4000</v>
      </c>
      <c r="V665" s="739">
        <v>1120</v>
      </c>
      <c r="W665" s="636">
        <v>1121</v>
      </c>
      <c r="X665" s="212">
        <v>1</v>
      </c>
      <c r="Y665" s="636">
        <v>4000</v>
      </c>
      <c r="Z665" s="212">
        <v>1</v>
      </c>
      <c r="AA665" s="731">
        <v>4000</v>
      </c>
      <c r="AB665" s="731">
        <v>4000</v>
      </c>
      <c r="AC665" s="732" t="s">
        <v>1976</v>
      </c>
      <c r="AD665" s="733"/>
      <c r="AE665" s="734"/>
      <c r="AF665" s="640"/>
      <c r="AG665" s="640"/>
      <c r="AH665" s="640"/>
      <c r="AI665" s="212"/>
      <c r="AJ665" s="635"/>
      <c r="AK665" s="635" t="s">
        <v>683</v>
      </c>
      <c r="AL665" s="719" t="s">
        <v>7</v>
      </c>
      <c r="AM665" s="635" t="s">
        <v>444</v>
      </c>
      <c r="AN665" s="635"/>
      <c r="AO665" s="212"/>
      <c r="AP665" s="212"/>
      <c r="AQ665" s="212"/>
      <c r="AR665" s="212"/>
      <c r="AS665" s="212"/>
      <c r="AT665" s="223" t="str">
        <f t="shared" si="32"/>
        <v/>
      </c>
      <c r="AU665" s="223" t="str">
        <f t="shared" si="33"/>
        <v/>
      </c>
    </row>
    <row r="666" spans="1:47" ht="14.25">
      <c r="B666" s="29">
        <v>2026</v>
      </c>
      <c r="C666" s="29">
        <v>5</v>
      </c>
      <c r="D666" s="29">
        <v>9</v>
      </c>
      <c r="E666" s="227" t="s">
        <v>470</v>
      </c>
      <c r="F666" s="29">
        <v>4</v>
      </c>
      <c r="G666" s="31" t="s">
        <v>459</v>
      </c>
      <c r="H666" s="32" t="s">
        <v>441</v>
      </c>
      <c r="I666" s="327" t="s">
        <v>1514</v>
      </c>
      <c r="J666" s="635" t="s">
        <v>442</v>
      </c>
      <c r="K666" s="212">
        <v>3894345</v>
      </c>
      <c r="L666" s="639">
        <v>26</v>
      </c>
      <c r="M666" s="170">
        <v>26</v>
      </c>
      <c r="N666" s="651" t="s">
        <v>567</v>
      </c>
      <c r="O666" s="212" t="s">
        <v>1539</v>
      </c>
      <c r="P666" s="737">
        <v>50</v>
      </c>
      <c r="Q666" s="738" t="s">
        <v>485</v>
      </c>
      <c r="R666" s="739">
        <v>1120</v>
      </c>
      <c r="S666" s="739">
        <v>1121</v>
      </c>
      <c r="T666" s="740">
        <v>4000</v>
      </c>
      <c r="U666" s="739">
        <v>4000</v>
      </c>
      <c r="V666" s="739">
        <v>1120</v>
      </c>
      <c r="W666" s="636">
        <v>1121</v>
      </c>
      <c r="X666" s="212">
        <v>1</v>
      </c>
      <c r="Y666" s="636">
        <v>4000</v>
      </c>
      <c r="Z666" s="212">
        <v>1</v>
      </c>
      <c r="AA666" s="731">
        <v>4000</v>
      </c>
      <c r="AB666" s="731">
        <v>4020</v>
      </c>
      <c r="AC666" s="732" t="s">
        <v>1977</v>
      </c>
      <c r="AD666" s="733">
        <v>60509416040</v>
      </c>
      <c r="AE666" s="734">
        <v>1.3888888888888888E-2</v>
      </c>
      <c r="AF666" s="640">
        <v>3.125E-2</v>
      </c>
      <c r="AG666" s="640">
        <v>3.125E-2</v>
      </c>
      <c r="AH666" s="640">
        <v>3.8194444444444448E-2</v>
      </c>
      <c r="AI666" s="212" t="s">
        <v>533</v>
      </c>
      <c r="AJ666" s="635"/>
      <c r="AK666" s="635" t="s">
        <v>683</v>
      </c>
      <c r="AL666" s="719" t="s">
        <v>7</v>
      </c>
      <c r="AM666" s="635" t="s">
        <v>444</v>
      </c>
      <c r="AN666" s="635">
        <v>1</v>
      </c>
      <c r="AO666" s="212"/>
      <c r="AP666" s="212" t="s">
        <v>383</v>
      </c>
      <c r="AQ666" s="212"/>
      <c r="AR666" s="212"/>
      <c r="AS666" s="212"/>
      <c r="AT666" s="223">
        <f t="shared" si="32"/>
        <v>1.7361111111111112E-2</v>
      </c>
      <c r="AU666" s="223">
        <f t="shared" si="33"/>
        <v>6.9444444444444475E-3</v>
      </c>
    </row>
    <row r="667" spans="1:47" ht="14.25">
      <c r="B667" s="29">
        <v>2026</v>
      </c>
      <c r="C667" s="29">
        <v>5</v>
      </c>
      <c r="D667" s="29">
        <v>9</v>
      </c>
      <c r="E667" s="227" t="s">
        <v>470</v>
      </c>
      <c r="F667" s="29">
        <v>4</v>
      </c>
      <c r="G667" s="31"/>
      <c r="H667" s="32" t="s">
        <v>441</v>
      </c>
      <c r="I667" s="327" t="s">
        <v>565</v>
      </c>
      <c r="J667" s="635" t="s">
        <v>442</v>
      </c>
      <c r="K667" s="212"/>
      <c r="L667" s="639"/>
      <c r="M667" s="170"/>
      <c r="N667" s="651"/>
      <c r="O667" s="212"/>
      <c r="P667" s="728">
        <v>31</v>
      </c>
      <c r="Q667" s="738" t="s">
        <v>566</v>
      </c>
      <c r="R667" s="739">
        <v>1120</v>
      </c>
      <c r="S667" s="739"/>
      <c r="T667" s="740" t="s">
        <v>1445</v>
      </c>
      <c r="U667" s="710">
        <v>350</v>
      </c>
      <c r="V667" s="739">
        <v>1120</v>
      </c>
      <c r="W667" s="636"/>
      <c r="X667" s="212">
        <v>1</v>
      </c>
      <c r="Y667" s="636"/>
      <c r="Z667" s="212">
        <v>1</v>
      </c>
      <c r="AA667" s="711">
        <v>350</v>
      </c>
      <c r="AB667" s="731">
        <v>8350</v>
      </c>
      <c r="AC667" s="732" t="s">
        <v>1543</v>
      </c>
      <c r="AD667" s="733">
        <v>60509416040</v>
      </c>
      <c r="AE667" s="734">
        <v>3.8194444444444448E-2</v>
      </c>
      <c r="AF667" s="640">
        <v>4.1666666666666664E-2</v>
      </c>
      <c r="AG667" s="640"/>
      <c r="AH667" s="640"/>
      <c r="AI667" s="212"/>
      <c r="AJ667" s="635"/>
      <c r="AK667" s="635" t="s">
        <v>683</v>
      </c>
      <c r="AL667" s="719" t="s">
        <v>7</v>
      </c>
      <c r="AM667" s="635" t="s">
        <v>444</v>
      </c>
      <c r="AN667" s="635">
        <v>1</v>
      </c>
      <c r="AO667" s="212"/>
      <c r="AP667" s="212"/>
      <c r="AQ667" s="212"/>
      <c r="AR667" s="212"/>
      <c r="AS667" s="212"/>
      <c r="AT667" s="223">
        <f t="shared" si="32"/>
        <v>3.4722222222222168E-3</v>
      </c>
      <c r="AU667" s="223" t="str">
        <f t="shared" si="33"/>
        <v/>
      </c>
    </row>
    <row r="668" spans="1:47" ht="14.25">
      <c r="B668" s="29">
        <v>2026</v>
      </c>
      <c r="C668" s="29">
        <v>5</v>
      </c>
      <c r="D668" s="29">
        <v>9</v>
      </c>
      <c r="E668" s="227" t="s">
        <v>470</v>
      </c>
      <c r="F668" s="29"/>
      <c r="G668" s="31"/>
      <c r="H668" s="32" t="s">
        <v>441</v>
      </c>
      <c r="I668" s="327"/>
      <c r="J668" s="635"/>
      <c r="K668" s="212"/>
      <c r="L668" s="639"/>
      <c r="M668" s="170"/>
      <c r="N668" s="651"/>
      <c r="O668" s="212"/>
      <c r="P668" s="737"/>
      <c r="Q668" s="738"/>
      <c r="R668" s="739"/>
      <c r="S668" s="739"/>
      <c r="T668" s="740"/>
      <c r="U668" s="739"/>
      <c r="V668" s="739"/>
      <c r="W668" s="636"/>
      <c r="X668" s="212"/>
      <c r="Y668" s="636"/>
      <c r="Z668" s="212"/>
      <c r="AA668" s="731"/>
      <c r="AB668" s="731"/>
      <c r="AC668" s="732"/>
      <c r="AD668" s="733"/>
      <c r="AE668" s="734"/>
      <c r="AF668" s="640"/>
      <c r="AG668" s="640">
        <v>4.1666666666666664E-2</v>
      </c>
      <c r="AH668" s="640">
        <v>0.10416666666666667</v>
      </c>
      <c r="AI668" s="212" t="s">
        <v>533</v>
      </c>
      <c r="AJ668" s="635"/>
      <c r="AK668" s="635"/>
      <c r="AL668" s="641"/>
      <c r="AM668" s="635"/>
      <c r="AN668" s="635"/>
      <c r="AO668" s="212" t="s">
        <v>1975</v>
      </c>
      <c r="AP668" s="212"/>
      <c r="AQ668" s="212"/>
      <c r="AR668" s="212"/>
      <c r="AS668" s="212"/>
      <c r="AT668" s="223" t="str">
        <f t="shared" si="32"/>
        <v/>
      </c>
      <c r="AU668" s="223">
        <f t="shared" si="33"/>
        <v>6.25E-2</v>
      </c>
    </row>
    <row r="669" spans="1:47" ht="14.25">
      <c r="B669" s="29">
        <v>2026</v>
      </c>
      <c r="C669" s="29">
        <v>5</v>
      </c>
      <c r="D669" s="29">
        <v>9</v>
      </c>
      <c r="E669" s="227" t="s">
        <v>470</v>
      </c>
      <c r="F669" s="29"/>
      <c r="G669" s="31"/>
      <c r="H669" s="32" t="s">
        <v>441</v>
      </c>
      <c r="I669" s="327" t="s">
        <v>1446</v>
      </c>
      <c r="J669" s="635" t="s">
        <v>442</v>
      </c>
      <c r="K669" s="212"/>
      <c r="L669" s="639"/>
      <c r="M669" s="170"/>
      <c r="N669" s="651"/>
      <c r="O669" s="212"/>
      <c r="P669" s="737">
        <v>12</v>
      </c>
      <c r="Q669" s="738" t="s">
        <v>566</v>
      </c>
      <c r="R669" s="739">
        <v>1005</v>
      </c>
      <c r="S669" s="739"/>
      <c r="T669" s="740" t="s">
        <v>1445</v>
      </c>
      <c r="U669" s="739">
        <v>200</v>
      </c>
      <c r="V669" s="739">
        <v>1005</v>
      </c>
      <c r="W669" s="636"/>
      <c r="X669" s="212">
        <v>1</v>
      </c>
      <c r="Y669" s="636">
        <v>200</v>
      </c>
      <c r="Z669" s="212">
        <v>1</v>
      </c>
      <c r="AA669" s="731">
        <v>200</v>
      </c>
      <c r="AB669" s="731"/>
      <c r="AC669" s="732"/>
      <c r="AD669" s="709" t="s">
        <v>1541</v>
      </c>
      <c r="AE669" s="734"/>
      <c r="AF669" s="640"/>
      <c r="AG669" s="640"/>
      <c r="AH669" s="640"/>
      <c r="AI669" s="212"/>
      <c r="AJ669" s="635"/>
      <c r="AK669" s="635"/>
      <c r="AL669" s="641"/>
      <c r="AM669" s="635"/>
      <c r="AN669" s="635"/>
      <c r="AO669" s="212"/>
      <c r="AP669" s="212"/>
      <c r="AQ669" s="212"/>
      <c r="AR669" s="212"/>
      <c r="AS669" s="212"/>
      <c r="AT669" s="223" t="str">
        <f t="shared" si="32"/>
        <v/>
      </c>
      <c r="AU669" s="223" t="str">
        <f t="shared" si="33"/>
        <v/>
      </c>
    </row>
    <row r="670" spans="1:47" ht="14.25">
      <c r="A670" s="167">
        <v>1</v>
      </c>
      <c r="B670" s="29">
        <v>2026</v>
      </c>
      <c r="C670" s="29">
        <v>5</v>
      </c>
      <c r="D670" s="29">
        <v>9</v>
      </c>
      <c r="E670" s="227" t="s">
        <v>470</v>
      </c>
      <c r="F670" s="29">
        <v>5</v>
      </c>
      <c r="G670" s="31" t="s">
        <v>459</v>
      </c>
      <c r="H670" s="32" t="s">
        <v>441</v>
      </c>
      <c r="I670" s="327" t="s">
        <v>1514</v>
      </c>
      <c r="J670" s="635" t="s">
        <v>442</v>
      </c>
      <c r="K670" s="212">
        <v>3894355</v>
      </c>
      <c r="L670" s="639">
        <v>1</v>
      </c>
      <c r="M670" s="170">
        <v>1</v>
      </c>
      <c r="N670" s="651" t="s">
        <v>723</v>
      </c>
      <c r="O670" s="212" t="s">
        <v>1539</v>
      </c>
      <c r="P670" s="737">
        <v>50</v>
      </c>
      <c r="Q670" s="738" t="s">
        <v>209</v>
      </c>
      <c r="R670" s="739">
        <v>1005</v>
      </c>
      <c r="S670" s="745">
        <v>1006</v>
      </c>
      <c r="T670" s="740">
        <v>4000</v>
      </c>
      <c r="U670" s="739">
        <v>4000</v>
      </c>
      <c r="V670" s="739">
        <v>1005</v>
      </c>
      <c r="W670" s="636">
        <v>1006</v>
      </c>
      <c r="X670" s="212">
        <v>1</v>
      </c>
      <c r="Y670" s="636">
        <v>4000</v>
      </c>
      <c r="Z670" s="212">
        <v>1</v>
      </c>
      <c r="AA670" s="731">
        <v>4000</v>
      </c>
      <c r="AB670" s="731">
        <v>4090</v>
      </c>
      <c r="AC670" s="732" t="s">
        <v>1978</v>
      </c>
      <c r="AD670" s="733">
        <v>60509416050</v>
      </c>
      <c r="AE670" s="734">
        <v>0.10416666666666667</v>
      </c>
      <c r="AF670" s="640">
        <v>0.125</v>
      </c>
      <c r="AG670" s="640">
        <v>0.125</v>
      </c>
      <c r="AH670" s="640">
        <v>0.1736111111111111</v>
      </c>
      <c r="AI670" s="212" t="s">
        <v>533</v>
      </c>
      <c r="AJ670" s="635"/>
      <c r="AK670" s="635" t="s">
        <v>683</v>
      </c>
      <c r="AL670" s="719" t="s">
        <v>7</v>
      </c>
      <c r="AM670" s="635" t="s">
        <v>460</v>
      </c>
      <c r="AN670" s="635">
        <v>1</v>
      </c>
      <c r="AO670" s="212"/>
      <c r="AP670" s="212" t="s">
        <v>383</v>
      </c>
      <c r="AQ670" s="212"/>
      <c r="AR670" s="212"/>
      <c r="AS670" s="212"/>
      <c r="AT670" s="223">
        <f t="shared" si="32"/>
        <v>2.0833333333333329E-2</v>
      </c>
      <c r="AU670" s="223">
        <f t="shared" si="33"/>
        <v>4.8611111111111105E-2</v>
      </c>
    </row>
    <row r="671" spans="1:47" ht="14.25">
      <c r="B671" s="29">
        <v>2026</v>
      </c>
      <c r="C671" s="29">
        <v>5</v>
      </c>
      <c r="D671" s="29">
        <v>9</v>
      </c>
      <c r="E671" s="227" t="s">
        <v>470</v>
      </c>
      <c r="F671" s="29"/>
      <c r="G671" s="31"/>
      <c r="H671" s="32" t="s">
        <v>441</v>
      </c>
      <c r="I671" s="327" t="s">
        <v>565</v>
      </c>
      <c r="J671" s="635" t="s">
        <v>442</v>
      </c>
      <c r="K671" s="212"/>
      <c r="L671" s="639"/>
      <c r="M671" s="170"/>
      <c r="N671" s="651"/>
      <c r="O671" s="212"/>
      <c r="P671" s="705">
        <v>25</v>
      </c>
      <c r="Q671" s="738" t="s">
        <v>566</v>
      </c>
      <c r="R671" s="739">
        <v>1005</v>
      </c>
      <c r="S671" s="739"/>
      <c r="T671" s="740" t="s">
        <v>1445</v>
      </c>
      <c r="U671" s="710">
        <v>350</v>
      </c>
      <c r="V671" s="739">
        <v>1005</v>
      </c>
      <c r="W671" s="636"/>
      <c r="X671" s="212">
        <v>1</v>
      </c>
      <c r="Y671" s="636"/>
      <c r="Z671" s="212">
        <v>1</v>
      </c>
      <c r="AA671" s="711">
        <v>350</v>
      </c>
      <c r="AB671" s="731">
        <v>4550</v>
      </c>
      <c r="AC671" s="732" t="s">
        <v>577</v>
      </c>
      <c r="AD671" s="733">
        <v>60509416050</v>
      </c>
      <c r="AE671" s="734">
        <v>0.1736111111111111</v>
      </c>
      <c r="AF671" s="640">
        <v>0.17708333333333334</v>
      </c>
      <c r="AG671" s="640"/>
      <c r="AH671" s="640"/>
      <c r="AI671" s="212"/>
      <c r="AJ671" s="635"/>
      <c r="AK671" s="635" t="s">
        <v>683</v>
      </c>
      <c r="AL671" s="719" t="s">
        <v>7</v>
      </c>
      <c r="AM671" s="635" t="s">
        <v>460</v>
      </c>
      <c r="AN671" s="635">
        <v>1</v>
      </c>
      <c r="AO671" s="212"/>
      <c r="AP671" s="212"/>
      <c r="AQ671" s="212"/>
      <c r="AR671" s="212"/>
      <c r="AS671" s="212"/>
      <c r="AT671" s="223">
        <f t="shared" si="32"/>
        <v>3.4722222222222376E-3</v>
      </c>
      <c r="AU671" s="223" t="str">
        <f t="shared" si="33"/>
        <v/>
      </c>
    </row>
    <row r="672" spans="1:47" ht="14.25">
      <c r="B672" s="29">
        <v>2026</v>
      </c>
      <c r="C672" s="29">
        <v>5</v>
      </c>
      <c r="D672" s="29">
        <v>9</v>
      </c>
      <c r="E672" s="227" t="s">
        <v>470</v>
      </c>
      <c r="F672" s="29"/>
      <c r="G672" s="31"/>
      <c r="H672" s="32" t="s">
        <v>441</v>
      </c>
      <c r="I672" s="327"/>
      <c r="J672" s="635"/>
      <c r="K672" s="212"/>
      <c r="L672" s="639"/>
      <c r="M672" s="170"/>
      <c r="N672" s="651"/>
      <c r="O672" s="212"/>
      <c r="P672" s="737"/>
      <c r="Q672" s="738"/>
      <c r="R672" s="739"/>
      <c r="S672" s="739"/>
      <c r="T672" s="740"/>
      <c r="U672" s="739"/>
      <c r="V672" s="739"/>
      <c r="W672" s="636"/>
      <c r="X672" s="212"/>
      <c r="Y672" s="636"/>
      <c r="Z672" s="212"/>
      <c r="AA672" s="731"/>
      <c r="AB672" s="731"/>
      <c r="AC672" s="732"/>
      <c r="AD672" s="733"/>
      <c r="AE672" s="734"/>
      <c r="AF672" s="640"/>
      <c r="AG672" s="640">
        <v>0.17708333333333334</v>
      </c>
      <c r="AH672" s="640">
        <v>0.28125</v>
      </c>
      <c r="AI672" s="212" t="s">
        <v>1569</v>
      </c>
      <c r="AJ672" s="635"/>
      <c r="AK672" s="635"/>
      <c r="AL672" s="641"/>
      <c r="AM672" s="635"/>
      <c r="AN672" s="635"/>
      <c r="AO672" s="212" t="s">
        <v>1946</v>
      </c>
      <c r="AP672" s="212"/>
      <c r="AQ672" s="212"/>
      <c r="AR672" s="212"/>
      <c r="AS672" s="212"/>
      <c r="AT672" s="223" t="str">
        <f t="shared" si="32"/>
        <v/>
      </c>
      <c r="AU672" s="223">
        <f t="shared" si="33"/>
        <v>0.10416666666666666</v>
      </c>
    </row>
    <row r="673" spans="1:47" ht="14.25">
      <c r="B673" s="29">
        <v>2026</v>
      </c>
      <c r="C673" s="29">
        <v>5</v>
      </c>
      <c r="D673" s="29">
        <v>11</v>
      </c>
      <c r="E673" s="227" t="s">
        <v>469</v>
      </c>
      <c r="F673" s="29"/>
      <c r="G673" s="31"/>
      <c r="H673" s="32" t="s">
        <v>441</v>
      </c>
      <c r="I673" s="327"/>
      <c r="J673" s="635"/>
      <c r="K673" s="212"/>
      <c r="L673" s="639"/>
      <c r="M673" s="170"/>
      <c r="N673" s="651"/>
      <c r="O673" s="212"/>
      <c r="P673" s="737"/>
      <c r="Q673" s="738"/>
      <c r="R673" s="739"/>
      <c r="S673" s="739"/>
      <c r="T673" s="740"/>
      <c r="U673" s="739"/>
      <c r="V673" s="739"/>
      <c r="W673" s="636"/>
      <c r="X673" s="212"/>
      <c r="Y673" s="636"/>
      <c r="Z673" s="212"/>
      <c r="AA673" s="731"/>
      <c r="AB673" s="731"/>
      <c r="AC673" s="732"/>
      <c r="AD673" s="733"/>
      <c r="AE673" s="734"/>
      <c r="AF673" s="640"/>
      <c r="AG673" s="640">
        <v>0.28125</v>
      </c>
      <c r="AH673" s="640">
        <v>0.58333333333333337</v>
      </c>
      <c r="AI673" s="212" t="s">
        <v>1569</v>
      </c>
      <c r="AJ673" s="635"/>
      <c r="AK673" s="635"/>
      <c r="AL673" s="641"/>
      <c r="AM673" s="635"/>
      <c r="AN673" s="635"/>
      <c r="AO673" s="212" t="s">
        <v>1981</v>
      </c>
      <c r="AP673" s="212"/>
      <c r="AQ673" s="212"/>
      <c r="AR673" s="212"/>
      <c r="AS673" s="212"/>
      <c r="AT673" s="223" t="str">
        <f t="shared" ref="AT673:AT679" si="34">IF(IF(AE673&gt;AF673,1-AE673+AF673,AF673-AE673)=0,"",IF(AE673&gt;AF673,1-AE673+AF673,AF673-AE673))</f>
        <v/>
      </c>
      <c r="AU673" s="223">
        <f t="shared" ref="AU673:AU679" si="35">IF(IF(AG673&gt;AH673,1-AG673+AH673,AH673-AG673)=0,"",IF(AG673&gt;AH673,1-AG673+AH673,AH673-AG673))</f>
        <v>0.30208333333333337</v>
      </c>
    </row>
    <row r="674" spans="1:47" ht="14.25">
      <c r="B674" s="29">
        <v>2026</v>
      </c>
      <c r="C674" s="29">
        <v>5</v>
      </c>
      <c r="D674" s="29">
        <v>11</v>
      </c>
      <c r="E674" s="227" t="s">
        <v>470</v>
      </c>
      <c r="F674" s="29"/>
      <c r="G674" s="31"/>
      <c r="H674" s="32" t="s">
        <v>441</v>
      </c>
      <c r="I674" s="327"/>
      <c r="J674" s="635"/>
      <c r="K674" s="212"/>
      <c r="L674" s="639"/>
      <c r="M674" s="170"/>
      <c r="N674" s="651"/>
      <c r="O674" s="212"/>
      <c r="P674" s="737"/>
      <c r="Q674" s="738"/>
      <c r="R674" s="739"/>
      <c r="S674" s="739"/>
      <c r="T674" s="740"/>
      <c r="U674" s="739"/>
      <c r="V674" s="739"/>
      <c r="W674" s="636"/>
      <c r="X674" s="212"/>
      <c r="Y674" s="636"/>
      <c r="Z674" s="212"/>
      <c r="AA674" s="731"/>
      <c r="AB674" s="731"/>
      <c r="AC674" s="732"/>
      <c r="AD674" s="733"/>
      <c r="AE674" s="734"/>
      <c r="AF674" s="640"/>
      <c r="AG674" s="640">
        <v>0.58333333333333337</v>
      </c>
      <c r="AH674" s="640">
        <v>0.91666666666666663</v>
      </c>
      <c r="AI674" s="212" t="s">
        <v>1569</v>
      </c>
      <c r="AJ674" s="635"/>
      <c r="AK674" s="635"/>
      <c r="AL674" s="641"/>
      <c r="AM674" s="635"/>
      <c r="AN674" s="635"/>
      <c r="AO674" s="212" t="s">
        <v>1986</v>
      </c>
      <c r="AP674" s="212"/>
      <c r="AQ674" s="212"/>
      <c r="AR674" s="212"/>
      <c r="AS674" s="212"/>
      <c r="AT674" s="223" t="str">
        <f t="shared" si="34"/>
        <v/>
      </c>
      <c r="AU674" s="223">
        <f t="shared" si="35"/>
        <v>0.33333333333333326</v>
      </c>
    </row>
    <row r="675" spans="1:47" ht="14.25">
      <c r="B675" s="29">
        <v>2026</v>
      </c>
      <c r="C675" s="29">
        <v>5</v>
      </c>
      <c r="D675" s="29">
        <v>11</v>
      </c>
      <c r="E675" s="227" t="s">
        <v>468</v>
      </c>
      <c r="F675" s="29"/>
      <c r="G675" s="31"/>
      <c r="H675" s="32" t="s">
        <v>441</v>
      </c>
      <c r="I675" s="327"/>
      <c r="J675" s="635"/>
      <c r="K675" s="212"/>
      <c r="L675" s="639"/>
      <c r="M675" s="170"/>
      <c r="N675" s="651"/>
      <c r="O675" s="212"/>
      <c r="P675" s="737"/>
      <c r="Q675" s="738"/>
      <c r="R675" s="739"/>
      <c r="S675" s="739"/>
      <c r="T675" s="740"/>
      <c r="U675" s="739"/>
      <c r="V675" s="739"/>
      <c r="W675" s="636"/>
      <c r="X675" s="212"/>
      <c r="Y675" s="636"/>
      <c r="Z675" s="212"/>
      <c r="AA675" s="731"/>
      <c r="AB675" s="731"/>
      <c r="AC675" s="732"/>
      <c r="AD675" s="733"/>
      <c r="AE675" s="734"/>
      <c r="AF675" s="640"/>
      <c r="AG675" s="640">
        <v>0.91666666666666663</v>
      </c>
      <c r="AH675" s="640">
        <v>0.92361111111111116</v>
      </c>
      <c r="AI675" s="212" t="s">
        <v>533</v>
      </c>
      <c r="AJ675" s="635"/>
      <c r="AK675" s="635"/>
      <c r="AL675" s="641"/>
      <c r="AM675" s="635"/>
      <c r="AN675" s="635"/>
      <c r="AO675" s="212"/>
      <c r="AP675" s="212"/>
      <c r="AQ675" s="212"/>
      <c r="AR675" s="212"/>
      <c r="AS675" s="212"/>
      <c r="AT675" s="223" t="str">
        <f t="shared" si="34"/>
        <v/>
      </c>
      <c r="AU675" s="223">
        <f t="shared" si="35"/>
        <v>6.9444444444445308E-3</v>
      </c>
    </row>
    <row r="676" spans="1:47" ht="14.25">
      <c r="B676" s="29">
        <v>2026</v>
      </c>
      <c r="C676" s="29">
        <v>5</v>
      </c>
      <c r="D676" s="29">
        <v>11</v>
      </c>
      <c r="E676" s="227" t="s">
        <v>468</v>
      </c>
      <c r="F676" s="29"/>
      <c r="G676" s="31"/>
      <c r="H676" s="32" t="s">
        <v>441</v>
      </c>
      <c r="I676" s="327" t="s">
        <v>1446</v>
      </c>
      <c r="J676" s="635" t="s">
        <v>442</v>
      </c>
      <c r="K676" s="212"/>
      <c r="L676" s="639"/>
      <c r="M676" s="170"/>
      <c r="N676" s="651"/>
      <c r="O676" s="212"/>
      <c r="P676" s="737">
        <v>12</v>
      </c>
      <c r="Q676" s="738" t="s">
        <v>566</v>
      </c>
      <c r="R676" s="739">
        <v>1120</v>
      </c>
      <c r="S676" s="739"/>
      <c r="T676" s="740" t="s">
        <v>1445</v>
      </c>
      <c r="U676" s="739">
        <v>200</v>
      </c>
      <c r="V676" s="739">
        <v>1120</v>
      </c>
      <c r="W676" s="636"/>
      <c r="X676" s="212">
        <v>1</v>
      </c>
      <c r="Y676" s="636">
        <v>200</v>
      </c>
      <c r="Z676" s="212">
        <v>1</v>
      </c>
      <c r="AA676" s="731">
        <v>200</v>
      </c>
      <c r="AB676" s="731"/>
      <c r="AC676" s="732"/>
      <c r="AD676" s="712" t="s">
        <v>1449</v>
      </c>
      <c r="AE676" s="734"/>
      <c r="AF676" s="640"/>
      <c r="AG676" s="640"/>
      <c r="AH676" s="640"/>
      <c r="AI676" s="212"/>
      <c r="AJ676" s="635"/>
      <c r="AK676" s="635"/>
      <c r="AL676" s="641"/>
      <c r="AM676" s="635"/>
      <c r="AN676" s="635"/>
      <c r="AO676" s="212"/>
      <c r="AP676" s="212"/>
      <c r="AQ676" s="212"/>
      <c r="AR676" s="212"/>
      <c r="AS676" s="212"/>
      <c r="AT676" s="223" t="str">
        <f t="shared" si="34"/>
        <v/>
      </c>
      <c r="AU676" s="223" t="str">
        <f t="shared" si="35"/>
        <v/>
      </c>
    </row>
    <row r="677" spans="1:47" ht="14.25">
      <c r="A677" s="167">
        <v>1</v>
      </c>
      <c r="B677" s="29">
        <v>2026</v>
      </c>
      <c r="C677" s="29">
        <v>5</v>
      </c>
      <c r="D677" s="29">
        <v>11</v>
      </c>
      <c r="E677" s="227" t="s">
        <v>468</v>
      </c>
      <c r="F677" s="29">
        <v>1</v>
      </c>
      <c r="G677" s="31" t="s">
        <v>459</v>
      </c>
      <c r="H677" s="32" t="s">
        <v>441</v>
      </c>
      <c r="I677" s="327" t="s">
        <v>1514</v>
      </c>
      <c r="J677" s="635" t="s">
        <v>442</v>
      </c>
      <c r="K677" s="212">
        <v>3894344</v>
      </c>
      <c r="L677" s="639">
        <v>1</v>
      </c>
      <c r="M677" s="170">
        <v>6</v>
      </c>
      <c r="N677" s="651" t="s">
        <v>567</v>
      </c>
      <c r="O677" s="212" t="s">
        <v>1539</v>
      </c>
      <c r="P677" s="737">
        <v>25</v>
      </c>
      <c r="Q677" s="738" t="s">
        <v>485</v>
      </c>
      <c r="R677" s="739">
        <v>1120</v>
      </c>
      <c r="S677" s="344">
        <v>1121</v>
      </c>
      <c r="T677" s="740">
        <v>4000</v>
      </c>
      <c r="U677" s="739">
        <v>4000</v>
      </c>
      <c r="V677" s="739">
        <v>1120</v>
      </c>
      <c r="W677" s="636">
        <v>1121</v>
      </c>
      <c r="X677" s="212">
        <v>1</v>
      </c>
      <c r="Y677" s="636">
        <v>4000</v>
      </c>
      <c r="Z677" s="212">
        <v>1</v>
      </c>
      <c r="AA677" s="731">
        <v>4000</v>
      </c>
      <c r="AB677" s="731">
        <v>4000</v>
      </c>
      <c r="AC677" s="732" t="s">
        <v>1980</v>
      </c>
      <c r="AD677" s="733"/>
      <c r="AE677" s="734">
        <v>0.92361111111111116</v>
      </c>
      <c r="AF677" s="640">
        <v>0.94097222222222221</v>
      </c>
      <c r="AG677" s="640">
        <v>0.94097222222222221</v>
      </c>
      <c r="AH677" s="640">
        <v>0.94791666666666663</v>
      </c>
      <c r="AI677" s="212" t="s">
        <v>533</v>
      </c>
      <c r="AJ677" s="635"/>
      <c r="AK677" s="635" t="s">
        <v>827</v>
      </c>
      <c r="AL677" s="719" t="s">
        <v>7</v>
      </c>
      <c r="AM677" s="635" t="s">
        <v>460</v>
      </c>
      <c r="AN677" s="635">
        <v>1</v>
      </c>
      <c r="AO677" s="212"/>
      <c r="AP677" s="212" t="s">
        <v>383</v>
      </c>
      <c r="AQ677" s="212" t="s">
        <v>1984</v>
      </c>
      <c r="AR677" s="212"/>
      <c r="AS677" s="212"/>
      <c r="AT677" s="223">
        <f t="shared" si="34"/>
        <v>1.7361111111111049E-2</v>
      </c>
      <c r="AU677" s="223">
        <f t="shared" si="35"/>
        <v>6.9444444444444198E-3</v>
      </c>
    </row>
    <row r="678" spans="1:47" ht="14.25">
      <c r="B678" s="29">
        <v>2026</v>
      </c>
      <c r="C678" s="29">
        <v>5</v>
      </c>
      <c r="D678" s="29">
        <v>11</v>
      </c>
      <c r="E678" s="227" t="s">
        <v>468</v>
      </c>
      <c r="F678" s="29">
        <v>1</v>
      </c>
      <c r="G678" s="31" t="s">
        <v>459</v>
      </c>
      <c r="H678" s="32" t="s">
        <v>441</v>
      </c>
      <c r="I678" s="327" t="s">
        <v>1514</v>
      </c>
      <c r="J678" s="635" t="s">
        <v>442</v>
      </c>
      <c r="K678" s="212">
        <v>3894344</v>
      </c>
      <c r="L678" s="639">
        <v>2</v>
      </c>
      <c r="M678" s="170">
        <v>6</v>
      </c>
      <c r="N678" s="651" t="s">
        <v>567</v>
      </c>
      <c r="O678" s="212" t="s">
        <v>1539</v>
      </c>
      <c r="P678" s="737">
        <v>25</v>
      </c>
      <c r="Q678" s="738" t="s">
        <v>485</v>
      </c>
      <c r="R678" s="739">
        <v>1120</v>
      </c>
      <c r="S678" s="739">
        <v>1121</v>
      </c>
      <c r="T678" s="740">
        <v>3970</v>
      </c>
      <c r="U678" s="739">
        <v>3970</v>
      </c>
      <c r="V678" s="739">
        <v>1120</v>
      </c>
      <c r="W678" s="636">
        <v>1121</v>
      </c>
      <c r="X678" s="212">
        <v>1</v>
      </c>
      <c r="Y678" s="636">
        <v>4000</v>
      </c>
      <c r="Z678" s="212">
        <v>1</v>
      </c>
      <c r="AA678" s="731">
        <v>4000</v>
      </c>
      <c r="AB678" s="731">
        <v>3980</v>
      </c>
      <c r="AC678" s="732" t="s">
        <v>1985</v>
      </c>
      <c r="AD678" s="733"/>
      <c r="AE678" s="734">
        <v>0.94791666666666663</v>
      </c>
      <c r="AF678" s="640">
        <v>0.96875</v>
      </c>
      <c r="AG678" s="640">
        <v>0.96875</v>
      </c>
      <c r="AH678" s="640">
        <v>0.97569444444444442</v>
      </c>
      <c r="AI678" s="212" t="s">
        <v>533</v>
      </c>
      <c r="AJ678" s="635"/>
      <c r="AK678" s="635" t="s">
        <v>827</v>
      </c>
      <c r="AL678" s="718" t="s">
        <v>18</v>
      </c>
      <c r="AM678" s="635" t="s">
        <v>460</v>
      </c>
      <c r="AN678" s="635">
        <v>1</v>
      </c>
      <c r="AO678" s="212"/>
      <c r="AP678" s="212" t="s">
        <v>383</v>
      </c>
      <c r="AQ678" s="212"/>
      <c r="AR678" s="212"/>
      <c r="AS678" s="212"/>
      <c r="AT678" s="223">
        <f t="shared" si="34"/>
        <v>2.083333333333337E-2</v>
      </c>
      <c r="AU678" s="223">
        <f t="shared" si="35"/>
        <v>6.9444444444444198E-3</v>
      </c>
    </row>
    <row r="679" spans="1:47" ht="14.25">
      <c r="B679" s="29">
        <v>2026</v>
      </c>
      <c r="C679" s="29">
        <v>5</v>
      </c>
      <c r="D679" s="29">
        <v>11</v>
      </c>
      <c r="E679" s="227" t="s">
        <v>468</v>
      </c>
      <c r="F679" s="29">
        <v>1</v>
      </c>
      <c r="G679" s="31" t="s">
        <v>459</v>
      </c>
      <c r="H679" s="32" t="s">
        <v>441</v>
      </c>
      <c r="I679" s="327" t="s">
        <v>1514</v>
      </c>
      <c r="J679" s="635" t="s">
        <v>442</v>
      </c>
      <c r="K679" s="212">
        <v>3894344</v>
      </c>
      <c r="L679" s="639">
        <v>3</v>
      </c>
      <c r="M679" s="170">
        <v>6</v>
      </c>
      <c r="N679" s="651" t="s">
        <v>567</v>
      </c>
      <c r="O679" s="212" t="s">
        <v>1539</v>
      </c>
      <c r="P679" s="737">
        <v>25</v>
      </c>
      <c r="Q679" s="738" t="s">
        <v>485</v>
      </c>
      <c r="R679" s="739">
        <v>1120</v>
      </c>
      <c r="S679" s="739">
        <v>1121</v>
      </c>
      <c r="T679" s="740">
        <v>3990</v>
      </c>
      <c r="U679" s="739">
        <v>3990</v>
      </c>
      <c r="V679" s="739">
        <v>1120</v>
      </c>
      <c r="W679" s="636">
        <v>1121</v>
      </c>
      <c r="X679" s="212">
        <v>1</v>
      </c>
      <c r="Y679" s="636">
        <v>4000</v>
      </c>
      <c r="Z679" s="212">
        <v>1</v>
      </c>
      <c r="AA679" s="731">
        <v>4000</v>
      </c>
      <c r="AB679" s="731">
        <v>4000</v>
      </c>
      <c r="AC679" s="732" t="s">
        <v>1987</v>
      </c>
      <c r="AD679" s="733">
        <v>60511416010</v>
      </c>
      <c r="AE679" s="734">
        <v>0.97569444444444442</v>
      </c>
      <c r="AF679" s="640">
        <v>0.99305555555555558</v>
      </c>
      <c r="AG679" s="640">
        <v>0.99305555555555558</v>
      </c>
      <c r="AH679" s="640">
        <v>0</v>
      </c>
      <c r="AI679" s="212" t="s">
        <v>533</v>
      </c>
      <c r="AJ679" s="635"/>
      <c r="AK679" s="635" t="s">
        <v>827</v>
      </c>
      <c r="AL679" s="719" t="s">
        <v>7</v>
      </c>
      <c r="AM679" s="635" t="s">
        <v>460</v>
      </c>
      <c r="AN679" s="635">
        <v>1</v>
      </c>
      <c r="AO679" s="212"/>
      <c r="AP679" s="212" t="s">
        <v>383</v>
      </c>
      <c r="AQ679" s="212"/>
      <c r="AR679" s="212"/>
      <c r="AS679" s="212"/>
      <c r="AT679" s="223">
        <f t="shared" si="34"/>
        <v>1.736111111111116E-2</v>
      </c>
      <c r="AU679" s="223">
        <f t="shared" si="35"/>
        <v>6.9444444444444198E-3</v>
      </c>
    </row>
    <row r="680" spans="1:47" ht="14.25">
      <c r="B680" s="29">
        <v>2026</v>
      </c>
      <c r="C680" s="29">
        <v>5</v>
      </c>
      <c r="D680" s="29">
        <v>11</v>
      </c>
      <c r="E680" s="227" t="s">
        <v>468</v>
      </c>
      <c r="F680" s="29"/>
      <c r="G680" s="31"/>
      <c r="H680" s="32" t="s">
        <v>441</v>
      </c>
      <c r="I680" s="327" t="s">
        <v>565</v>
      </c>
      <c r="J680" s="635" t="s">
        <v>442</v>
      </c>
      <c r="K680" s="212"/>
      <c r="L680" s="639"/>
      <c r="M680" s="170"/>
      <c r="N680" s="651"/>
      <c r="O680" s="212"/>
      <c r="P680" s="728">
        <v>31</v>
      </c>
      <c r="Q680" s="738" t="s">
        <v>566</v>
      </c>
      <c r="R680" s="739">
        <v>1120</v>
      </c>
      <c r="S680" s="739"/>
      <c r="T680" s="740" t="s">
        <v>1445</v>
      </c>
      <c r="U680" s="706">
        <v>500</v>
      </c>
      <c r="V680" s="739">
        <v>1120</v>
      </c>
      <c r="W680" s="636"/>
      <c r="X680" s="212">
        <v>1</v>
      </c>
      <c r="Y680" s="636"/>
      <c r="Z680" s="212">
        <v>1</v>
      </c>
      <c r="AA680" s="707">
        <v>500</v>
      </c>
      <c r="AB680" s="731">
        <v>12700</v>
      </c>
      <c r="AC680" s="732" t="s">
        <v>1990</v>
      </c>
      <c r="AD680" s="733">
        <v>60511416010</v>
      </c>
      <c r="AE680" s="734">
        <v>0</v>
      </c>
      <c r="AF680" s="640">
        <v>3.472222222222222E-3</v>
      </c>
      <c r="AG680" s="640"/>
      <c r="AH680" s="640"/>
      <c r="AI680" s="212"/>
      <c r="AJ680" s="635"/>
      <c r="AK680" s="635" t="s">
        <v>827</v>
      </c>
      <c r="AL680" s="718" t="s">
        <v>18</v>
      </c>
      <c r="AM680" s="635" t="s">
        <v>460</v>
      </c>
      <c r="AN680" s="635">
        <v>1</v>
      </c>
      <c r="AO680" s="212"/>
      <c r="AP680" s="212"/>
      <c r="AQ680" s="212"/>
      <c r="AR680" s="212"/>
      <c r="AS680" s="212"/>
      <c r="AT680" s="223">
        <f t="shared" si="32"/>
        <v>3.472222222222222E-3</v>
      </c>
      <c r="AU680" s="223" t="str">
        <f t="shared" si="33"/>
        <v/>
      </c>
    </row>
    <row r="681" spans="1:47" ht="14.25">
      <c r="B681" s="29">
        <v>2026</v>
      </c>
      <c r="C681" s="29">
        <v>5</v>
      </c>
      <c r="D681" s="29">
        <v>11</v>
      </c>
      <c r="E681" s="227" t="s">
        <v>468</v>
      </c>
      <c r="F681" s="29"/>
      <c r="G681" s="31"/>
      <c r="H681" s="32" t="s">
        <v>441</v>
      </c>
      <c r="I681" s="327"/>
      <c r="J681" s="635"/>
      <c r="K681" s="212"/>
      <c r="L681" s="639"/>
      <c r="M681" s="170"/>
      <c r="N681" s="651"/>
      <c r="O681" s="212"/>
      <c r="P681" s="737"/>
      <c r="Q681" s="738"/>
      <c r="R681" s="739"/>
      <c r="S681" s="739"/>
      <c r="T681" s="740"/>
      <c r="U681" s="739"/>
      <c r="V681" s="739"/>
      <c r="W681" s="636"/>
      <c r="X681" s="212"/>
      <c r="Y681" s="636"/>
      <c r="Z681" s="212"/>
      <c r="AA681" s="731"/>
      <c r="AB681" s="731"/>
      <c r="AC681" s="732"/>
      <c r="AD681" s="733"/>
      <c r="AE681" s="734"/>
      <c r="AF681" s="640"/>
      <c r="AG681" s="640">
        <v>3.472222222222222E-3</v>
      </c>
      <c r="AH681" s="640">
        <v>2.4305555555555556E-2</v>
      </c>
      <c r="AI681" s="212" t="s">
        <v>533</v>
      </c>
      <c r="AJ681" s="635"/>
      <c r="AK681" s="635"/>
      <c r="AL681" s="641"/>
      <c r="AM681" s="635"/>
      <c r="AN681" s="635"/>
      <c r="AO681" s="212"/>
      <c r="AP681" s="212"/>
      <c r="AQ681" s="212"/>
      <c r="AR681" s="212"/>
      <c r="AS681" s="212"/>
      <c r="AT681" s="223" t="str">
        <f t="shared" si="32"/>
        <v/>
      </c>
      <c r="AU681" s="223">
        <f t="shared" si="33"/>
        <v>2.0833333333333336E-2</v>
      </c>
    </row>
    <row r="682" spans="1:47" ht="14.25">
      <c r="B682" s="29">
        <v>2026</v>
      </c>
      <c r="C682" s="29">
        <v>5</v>
      </c>
      <c r="D682" s="29">
        <v>11</v>
      </c>
      <c r="E682" s="227" t="s">
        <v>468</v>
      </c>
      <c r="F682" s="29"/>
      <c r="G682" s="31"/>
      <c r="H682" s="32" t="s">
        <v>441</v>
      </c>
      <c r="I682" s="327" t="s">
        <v>1446</v>
      </c>
      <c r="J682" s="635" t="s">
        <v>442</v>
      </c>
      <c r="K682" s="212"/>
      <c r="L682" s="639"/>
      <c r="M682" s="170"/>
      <c r="N682" s="651"/>
      <c r="O682" s="212"/>
      <c r="P682" s="737">
        <v>12</v>
      </c>
      <c r="Q682" s="738" t="s">
        <v>566</v>
      </c>
      <c r="R682" s="739">
        <v>1120</v>
      </c>
      <c r="S682" s="739"/>
      <c r="T682" s="740" t="s">
        <v>1445</v>
      </c>
      <c r="U682" s="739">
        <v>200</v>
      </c>
      <c r="V682" s="739">
        <v>1120</v>
      </c>
      <c r="W682" s="636"/>
      <c r="X682" s="212">
        <v>1</v>
      </c>
      <c r="Y682" s="636">
        <v>200</v>
      </c>
      <c r="Z682" s="212">
        <v>1</v>
      </c>
      <c r="AA682" s="731">
        <v>200</v>
      </c>
      <c r="AB682" s="731"/>
      <c r="AC682" s="732"/>
      <c r="AD682" s="712" t="s">
        <v>1449</v>
      </c>
      <c r="AE682" s="734"/>
      <c r="AF682" s="640"/>
      <c r="AG682" s="640"/>
      <c r="AH682" s="640"/>
      <c r="AI682" s="212"/>
      <c r="AJ682" s="635"/>
      <c r="AK682" s="635"/>
      <c r="AL682" s="641"/>
      <c r="AM682" s="635"/>
      <c r="AN682" s="635"/>
      <c r="AO682" s="212"/>
      <c r="AP682" s="212"/>
      <c r="AQ682" s="212"/>
      <c r="AR682" s="212"/>
      <c r="AS682" s="212"/>
      <c r="AT682" s="223" t="str">
        <f t="shared" si="32"/>
        <v/>
      </c>
      <c r="AU682" s="223" t="str">
        <f t="shared" si="33"/>
        <v/>
      </c>
    </row>
    <row r="683" spans="1:47" ht="14.25">
      <c r="A683" s="167">
        <v>1</v>
      </c>
      <c r="B683" s="29">
        <v>2026</v>
      </c>
      <c r="C683" s="29">
        <v>5</v>
      </c>
      <c r="D683" s="29">
        <v>11</v>
      </c>
      <c r="E683" s="227" t="s">
        <v>468</v>
      </c>
      <c r="F683" s="29">
        <v>2</v>
      </c>
      <c r="G683" s="31" t="s">
        <v>459</v>
      </c>
      <c r="H683" s="32" t="s">
        <v>441</v>
      </c>
      <c r="I683" s="327" t="s">
        <v>1514</v>
      </c>
      <c r="J683" s="635" t="s">
        <v>442</v>
      </c>
      <c r="K683" s="212">
        <v>3894344</v>
      </c>
      <c r="L683" s="639">
        <v>4</v>
      </c>
      <c r="M683" s="170">
        <v>6</v>
      </c>
      <c r="N683" s="651" t="s">
        <v>567</v>
      </c>
      <c r="O683" s="212" t="s">
        <v>1539</v>
      </c>
      <c r="P683" s="737">
        <v>25</v>
      </c>
      <c r="Q683" s="738" t="s">
        <v>485</v>
      </c>
      <c r="R683" s="739">
        <v>1120</v>
      </c>
      <c r="S683" s="739">
        <v>1121</v>
      </c>
      <c r="T683" s="740">
        <v>4020</v>
      </c>
      <c r="U683" s="739">
        <v>4020</v>
      </c>
      <c r="V683" s="739">
        <v>1120</v>
      </c>
      <c r="W683" s="636">
        <v>1121</v>
      </c>
      <c r="X683" s="212">
        <v>1</v>
      </c>
      <c r="Y683" s="636">
        <v>4000</v>
      </c>
      <c r="Z683" s="212">
        <v>1</v>
      </c>
      <c r="AA683" s="731">
        <v>4000</v>
      </c>
      <c r="AB683" s="731">
        <v>4020</v>
      </c>
      <c r="AC683" s="732" t="s">
        <v>1988</v>
      </c>
      <c r="AD683" s="733"/>
      <c r="AE683" s="734">
        <v>2.4305555555555556E-2</v>
      </c>
      <c r="AF683" s="640">
        <v>4.5138888888888888E-2</v>
      </c>
      <c r="AG683" s="640">
        <v>4.5138888888888888E-2</v>
      </c>
      <c r="AH683" s="640">
        <v>9.375E-2</v>
      </c>
      <c r="AI683" s="212" t="s">
        <v>533</v>
      </c>
      <c r="AJ683" s="635"/>
      <c r="AK683" s="635" t="s">
        <v>827</v>
      </c>
      <c r="AL683" s="719" t="s">
        <v>7</v>
      </c>
      <c r="AM683" s="635" t="s">
        <v>460</v>
      </c>
      <c r="AN683" s="635">
        <v>1</v>
      </c>
      <c r="AO683" s="212"/>
      <c r="AP683" s="212" t="s">
        <v>383</v>
      </c>
      <c r="AQ683" s="212"/>
      <c r="AR683" s="212"/>
      <c r="AS683" s="212"/>
      <c r="AT683" s="223">
        <f t="shared" si="32"/>
        <v>2.0833333333333332E-2</v>
      </c>
      <c r="AU683" s="223">
        <f t="shared" si="33"/>
        <v>4.8611111111111112E-2</v>
      </c>
    </row>
    <row r="684" spans="1:47" ht="14.25">
      <c r="B684" s="29">
        <v>2026</v>
      </c>
      <c r="C684" s="29">
        <v>5</v>
      </c>
      <c r="D684" s="29">
        <v>11</v>
      </c>
      <c r="E684" s="227" t="s">
        <v>468</v>
      </c>
      <c r="F684" s="29">
        <v>2</v>
      </c>
      <c r="G684" s="31" t="s">
        <v>459</v>
      </c>
      <c r="H684" s="32" t="s">
        <v>441</v>
      </c>
      <c r="I684" s="327" t="s">
        <v>1514</v>
      </c>
      <c r="J684" s="635" t="s">
        <v>442</v>
      </c>
      <c r="K684" s="212">
        <v>3894344</v>
      </c>
      <c r="L684" s="639">
        <v>5</v>
      </c>
      <c r="M684" s="170">
        <v>6</v>
      </c>
      <c r="N684" s="651" t="s">
        <v>567</v>
      </c>
      <c r="O684" s="212" t="s">
        <v>1539</v>
      </c>
      <c r="P684" s="737">
        <v>25</v>
      </c>
      <c r="Q684" s="738" t="s">
        <v>485</v>
      </c>
      <c r="R684" s="739">
        <v>1120</v>
      </c>
      <c r="S684" s="739">
        <v>1121</v>
      </c>
      <c r="T684" s="740">
        <v>3940</v>
      </c>
      <c r="U684" s="739">
        <v>3940</v>
      </c>
      <c r="V684" s="739">
        <v>1120</v>
      </c>
      <c r="W684" s="636">
        <v>1121</v>
      </c>
      <c r="X684" s="212">
        <v>1</v>
      </c>
      <c r="Y684" s="636">
        <v>4000</v>
      </c>
      <c r="Z684" s="212">
        <v>1</v>
      </c>
      <c r="AA684" s="731">
        <v>4000</v>
      </c>
      <c r="AB684" s="731">
        <v>3940</v>
      </c>
      <c r="AC684" s="732" t="s">
        <v>1989</v>
      </c>
      <c r="AD684" s="733"/>
      <c r="AE684" s="734">
        <v>9.375E-2</v>
      </c>
      <c r="AF684" s="640">
        <v>0.1111111111111111</v>
      </c>
      <c r="AG684" s="640">
        <v>0.1111111111111111</v>
      </c>
      <c r="AH684" s="640">
        <v>0.11805555555555555</v>
      </c>
      <c r="AI684" s="212" t="s">
        <v>533</v>
      </c>
      <c r="AJ684" s="635"/>
      <c r="AK684" s="635" t="s">
        <v>827</v>
      </c>
      <c r="AL684" s="718" t="s">
        <v>18</v>
      </c>
      <c r="AM684" s="635" t="s">
        <v>460</v>
      </c>
      <c r="AN684" s="635">
        <v>2</v>
      </c>
      <c r="AO684" s="212" t="s">
        <v>2019</v>
      </c>
      <c r="AP684" s="212" t="s">
        <v>383</v>
      </c>
      <c r="AQ684" s="212"/>
      <c r="AR684" s="212"/>
      <c r="AS684" s="212"/>
      <c r="AT684" s="223">
        <f t="shared" ref="AT684:AT745" si="36">IF(IF(AE684&gt;AF684,1-AE684+AF684,AF684-AE684)=0,"",IF(AE684&gt;AF684,1-AE684+AF684,AF684-AE684))</f>
        <v>1.7361111111111105E-2</v>
      </c>
      <c r="AU684" s="223">
        <f t="shared" ref="AU684:AU745" si="37">IF(IF(AG684&gt;AH684,1-AG684+AH684,AH684-AG684)=0,"",IF(AG684&gt;AH684,1-AG684+AH684,AH684-AG684))</f>
        <v>6.9444444444444475E-3</v>
      </c>
    </row>
    <row r="685" spans="1:47" ht="14.25">
      <c r="B685" s="29">
        <v>2026</v>
      </c>
      <c r="C685" s="29">
        <v>5</v>
      </c>
      <c r="D685" s="29">
        <v>11</v>
      </c>
      <c r="E685" s="227" t="s">
        <v>468</v>
      </c>
      <c r="F685" s="29">
        <v>2</v>
      </c>
      <c r="G685" s="31" t="s">
        <v>459</v>
      </c>
      <c r="H685" s="32" t="s">
        <v>441</v>
      </c>
      <c r="I685" s="327" t="s">
        <v>1514</v>
      </c>
      <c r="J685" s="635" t="s">
        <v>442</v>
      </c>
      <c r="K685" s="212">
        <v>3894344</v>
      </c>
      <c r="L685" s="639">
        <v>6</v>
      </c>
      <c r="M685" s="170">
        <v>6</v>
      </c>
      <c r="N685" s="651" t="s">
        <v>567</v>
      </c>
      <c r="O685" s="212" t="s">
        <v>1539</v>
      </c>
      <c r="P685" s="737">
        <v>25</v>
      </c>
      <c r="Q685" s="738" t="s">
        <v>485</v>
      </c>
      <c r="R685" s="739">
        <v>1120</v>
      </c>
      <c r="S685" s="739">
        <v>1121</v>
      </c>
      <c r="T685" s="740">
        <v>3970</v>
      </c>
      <c r="U685" s="739">
        <v>3970</v>
      </c>
      <c r="V685" s="739">
        <v>1120</v>
      </c>
      <c r="W685" s="636">
        <v>1121</v>
      </c>
      <c r="X685" s="212">
        <v>1</v>
      </c>
      <c r="Y685" s="636">
        <v>4000</v>
      </c>
      <c r="Z685" s="212">
        <v>1</v>
      </c>
      <c r="AA685" s="731">
        <v>4000</v>
      </c>
      <c r="AB685" s="731">
        <v>3970</v>
      </c>
      <c r="AC685" s="732" t="s">
        <v>1992</v>
      </c>
      <c r="AD685" s="733">
        <v>60511416020</v>
      </c>
      <c r="AE685" s="734">
        <v>0.11805555555555555</v>
      </c>
      <c r="AF685" s="640">
        <v>0.13541666666666666</v>
      </c>
      <c r="AG685" s="640">
        <v>0.13541666666666666</v>
      </c>
      <c r="AH685" s="640">
        <v>0.1423611111111111</v>
      </c>
      <c r="AI685" s="212" t="s">
        <v>533</v>
      </c>
      <c r="AJ685" s="635"/>
      <c r="AK685" s="635" t="s">
        <v>827</v>
      </c>
      <c r="AL685" s="718" t="s">
        <v>18</v>
      </c>
      <c r="AM685" s="635" t="s">
        <v>460</v>
      </c>
      <c r="AN685" s="635">
        <v>2</v>
      </c>
      <c r="AO685" s="212" t="s">
        <v>1991</v>
      </c>
      <c r="AP685" s="212" t="s">
        <v>383</v>
      </c>
      <c r="AQ685" s="212"/>
      <c r="AR685" s="212"/>
      <c r="AS685" s="212"/>
      <c r="AT685" s="223">
        <f t="shared" si="36"/>
        <v>1.7361111111111105E-2</v>
      </c>
      <c r="AU685" s="223">
        <f t="shared" si="37"/>
        <v>6.9444444444444475E-3</v>
      </c>
    </row>
    <row r="686" spans="1:47" ht="14.25">
      <c r="B686" s="29">
        <v>2026</v>
      </c>
      <c r="C686" s="29">
        <v>5</v>
      </c>
      <c r="D686" s="29">
        <v>11</v>
      </c>
      <c r="E686" s="227" t="s">
        <v>468</v>
      </c>
      <c r="F686" s="29"/>
      <c r="G686" s="31"/>
      <c r="H686" s="32" t="s">
        <v>441</v>
      </c>
      <c r="I686" s="327" t="s">
        <v>565</v>
      </c>
      <c r="J686" s="635" t="s">
        <v>442</v>
      </c>
      <c r="K686" s="212"/>
      <c r="L686" s="639"/>
      <c r="M686" s="170"/>
      <c r="N686" s="651"/>
      <c r="O686" s="212"/>
      <c r="P686" s="728">
        <v>31</v>
      </c>
      <c r="Q686" s="738" t="s">
        <v>566</v>
      </c>
      <c r="R686" s="739">
        <v>1120</v>
      </c>
      <c r="S686" s="739"/>
      <c r="T686" s="740" t="s">
        <v>1445</v>
      </c>
      <c r="U686" s="706">
        <v>500</v>
      </c>
      <c r="V686" s="739">
        <v>1120</v>
      </c>
      <c r="W686" s="636"/>
      <c r="X686" s="212">
        <v>1</v>
      </c>
      <c r="Y686" s="636"/>
      <c r="Z686" s="212">
        <v>1</v>
      </c>
      <c r="AA686" s="707">
        <v>500</v>
      </c>
      <c r="AB686" s="731">
        <v>12700</v>
      </c>
      <c r="AC686" s="732" t="s">
        <v>1990</v>
      </c>
      <c r="AD686" s="733">
        <v>60511416020</v>
      </c>
      <c r="AE686" s="734">
        <v>0.1423611111111111</v>
      </c>
      <c r="AF686" s="640">
        <v>0.14583333333333334</v>
      </c>
      <c r="AG686" s="640"/>
      <c r="AH686" s="640"/>
      <c r="AI686" s="212"/>
      <c r="AJ686" s="635"/>
      <c r="AK686" s="635" t="s">
        <v>827</v>
      </c>
      <c r="AL686" s="718" t="s">
        <v>18</v>
      </c>
      <c r="AM686" s="635" t="s">
        <v>460</v>
      </c>
      <c r="AN686" s="635">
        <v>1</v>
      </c>
      <c r="AO686" s="212"/>
      <c r="AP686" s="212"/>
      <c r="AQ686" s="212"/>
      <c r="AR686" s="212"/>
      <c r="AS686" s="212"/>
      <c r="AT686" s="223">
        <f t="shared" si="36"/>
        <v>3.4722222222222376E-3</v>
      </c>
      <c r="AU686" s="223" t="str">
        <f t="shared" si="37"/>
        <v/>
      </c>
    </row>
    <row r="687" spans="1:47" ht="14.25">
      <c r="B687" s="29">
        <v>2026</v>
      </c>
      <c r="C687" s="29">
        <v>5</v>
      </c>
      <c r="D687" s="29">
        <v>11</v>
      </c>
      <c r="E687" s="227" t="s">
        <v>468</v>
      </c>
      <c r="F687" s="29"/>
      <c r="G687" s="31"/>
      <c r="H687" s="32" t="s">
        <v>441</v>
      </c>
      <c r="I687" s="327"/>
      <c r="J687" s="635"/>
      <c r="K687" s="212"/>
      <c r="L687" s="639"/>
      <c r="M687" s="170"/>
      <c r="N687" s="651"/>
      <c r="O687" s="212"/>
      <c r="P687" s="737"/>
      <c r="Q687" s="738"/>
      <c r="R687" s="739"/>
      <c r="S687" s="739"/>
      <c r="T687" s="740"/>
      <c r="U687" s="739"/>
      <c r="V687" s="739"/>
      <c r="W687" s="636"/>
      <c r="X687" s="212"/>
      <c r="Y687" s="636"/>
      <c r="Z687" s="212"/>
      <c r="AA687" s="731"/>
      <c r="AB687" s="731"/>
      <c r="AC687" s="732"/>
      <c r="AD687" s="733"/>
      <c r="AE687" s="734"/>
      <c r="AF687" s="640"/>
      <c r="AG687" s="640">
        <v>0.14583333333333334</v>
      </c>
      <c r="AH687" s="640">
        <v>0.16666666666666666</v>
      </c>
      <c r="AI687" s="212" t="s">
        <v>533</v>
      </c>
      <c r="AJ687" s="635"/>
      <c r="AK687" s="635"/>
      <c r="AL687" s="719"/>
      <c r="AM687" s="635"/>
      <c r="AN687" s="635"/>
      <c r="AO687" s="212" t="s">
        <v>1983</v>
      </c>
      <c r="AP687" s="212"/>
      <c r="AQ687" s="212"/>
      <c r="AR687" s="212"/>
      <c r="AS687" s="212"/>
      <c r="AT687" s="223" t="str">
        <f t="shared" si="36"/>
        <v/>
      </c>
      <c r="AU687" s="223">
        <f t="shared" si="37"/>
        <v>2.0833333333333315E-2</v>
      </c>
    </row>
    <row r="688" spans="1:47" ht="14.25">
      <c r="B688" s="29">
        <v>2026</v>
      </c>
      <c r="C688" s="29">
        <v>5</v>
      </c>
      <c r="D688" s="29">
        <v>11</v>
      </c>
      <c r="E688" s="227" t="s">
        <v>468</v>
      </c>
      <c r="F688" s="29"/>
      <c r="G688" s="31"/>
      <c r="H688" s="32" t="s">
        <v>441</v>
      </c>
      <c r="I688" s="327" t="s">
        <v>1446</v>
      </c>
      <c r="J688" s="635" t="s">
        <v>442</v>
      </c>
      <c r="K688" s="212"/>
      <c r="L688" s="639"/>
      <c r="M688" s="170"/>
      <c r="N688" s="651"/>
      <c r="O688" s="212"/>
      <c r="P688" s="737">
        <v>12</v>
      </c>
      <c r="Q688" s="738" t="s">
        <v>566</v>
      </c>
      <c r="R688" s="739">
        <v>1050</v>
      </c>
      <c r="S688" s="739"/>
      <c r="T688" s="740" t="s">
        <v>1445</v>
      </c>
      <c r="U688" s="739">
        <v>200</v>
      </c>
      <c r="V688" s="739">
        <v>1050</v>
      </c>
      <c r="W688" s="636"/>
      <c r="X688" s="212">
        <v>1</v>
      </c>
      <c r="Y688" s="636">
        <v>200</v>
      </c>
      <c r="Z688" s="212">
        <v>1</v>
      </c>
      <c r="AA688" s="731">
        <v>200</v>
      </c>
      <c r="AB688" s="731"/>
      <c r="AC688" s="732"/>
      <c r="AD688" s="733"/>
      <c r="AE688" s="734"/>
      <c r="AF688" s="640"/>
      <c r="AG688" s="640"/>
      <c r="AH688" s="640"/>
      <c r="AI688" s="212"/>
      <c r="AJ688" s="635"/>
      <c r="AK688" s="635"/>
      <c r="AL688" s="719"/>
      <c r="AM688" s="635"/>
      <c r="AN688" s="635"/>
      <c r="AO688" s="212"/>
      <c r="AP688" s="212"/>
      <c r="AQ688" s="212"/>
      <c r="AR688" s="212"/>
      <c r="AS688" s="212"/>
      <c r="AT688" s="223" t="str">
        <f t="shared" si="36"/>
        <v/>
      </c>
      <c r="AU688" s="223" t="str">
        <f t="shared" si="37"/>
        <v/>
      </c>
    </row>
    <row r="689" spans="1:47" ht="14.25">
      <c r="A689" s="167">
        <v>1</v>
      </c>
      <c r="B689" s="29">
        <v>2026</v>
      </c>
      <c r="C689" s="29">
        <v>5</v>
      </c>
      <c r="D689" s="29">
        <v>11</v>
      </c>
      <c r="E689" s="227" t="s">
        <v>468</v>
      </c>
      <c r="F689" s="29">
        <v>3</v>
      </c>
      <c r="G689" s="31" t="s">
        <v>459</v>
      </c>
      <c r="H689" s="32" t="s">
        <v>441</v>
      </c>
      <c r="I689" s="327" t="s">
        <v>1514</v>
      </c>
      <c r="J689" s="635" t="s">
        <v>442</v>
      </c>
      <c r="K689" s="212">
        <v>3894583</v>
      </c>
      <c r="L689" s="639">
        <v>1</v>
      </c>
      <c r="M689" s="170">
        <v>2</v>
      </c>
      <c r="N689" s="651" t="s">
        <v>582</v>
      </c>
      <c r="O689" s="212" t="s">
        <v>1539</v>
      </c>
      <c r="P689" s="737">
        <v>25</v>
      </c>
      <c r="Q689" s="738" t="s">
        <v>450</v>
      </c>
      <c r="R689" s="739">
        <v>1050</v>
      </c>
      <c r="S689" s="739">
        <v>1050</v>
      </c>
      <c r="T689" s="740">
        <v>3940</v>
      </c>
      <c r="U689" s="739">
        <v>3940</v>
      </c>
      <c r="V689" s="739">
        <v>1050</v>
      </c>
      <c r="W689" s="636">
        <v>1050</v>
      </c>
      <c r="X689" s="212">
        <v>1</v>
      </c>
      <c r="Y689" s="636">
        <v>4000</v>
      </c>
      <c r="Z689" s="212">
        <v>1</v>
      </c>
      <c r="AA689" s="731">
        <v>4000</v>
      </c>
      <c r="AB689" s="731">
        <v>3940</v>
      </c>
      <c r="AC689" s="732" t="s">
        <v>1993</v>
      </c>
      <c r="AD689" s="712" t="s">
        <v>1449</v>
      </c>
      <c r="AE689" s="734">
        <v>0.16666666666666666</v>
      </c>
      <c r="AF689" s="640">
        <v>0.1875</v>
      </c>
      <c r="AG689" s="640">
        <v>0.1875</v>
      </c>
      <c r="AH689" s="640">
        <v>0.19444444444444445</v>
      </c>
      <c r="AI689" s="212" t="s">
        <v>533</v>
      </c>
      <c r="AJ689" s="635"/>
      <c r="AK689" s="635" t="s">
        <v>827</v>
      </c>
      <c r="AL689" s="718" t="s">
        <v>18</v>
      </c>
      <c r="AM689" s="635" t="s">
        <v>460</v>
      </c>
      <c r="AN689" s="635">
        <v>1</v>
      </c>
      <c r="AO689" s="212"/>
      <c r="AP689" s="212" t="s">
        <v>383</v>
      </c>
      <c r="AQ689" s="212"/>
      <c r="AR689" s="212"/>
      <c r="AS689" s="212"/>
      <c r="AT689" s="223">
        <f t="shared" si="36"/>
        <v>2.0833333333333343E-2</v>
      </c>
      <c r="AU689" s="223">
        <f t="shared" si="37"/>
        <v>6.9444444444444475E-3</v>
      </c>
    </row>
    <row r="690" spans="1:47" ht="14.25">
      <c r="B690" s="29">
        <v>2026</v>
      </c>
      <c r="C690" s="29">
        <v>5</v>
      </c>
      <c r="D690" s="29">
        <v>11</v>
      </c>
      <c r="E690" s="227" t="s">
        <v>468</v>
      </c>
      <c r="F690" s="29">
        <v>3</v>
      </c>
      <c r="G690" s="31" t="s">
        <v>459</v>
      </c>
      <c r="H690" s="32" t="s">
        <v>441</v>
      </c>
      <c r="I690" s="327" t="s">
        <v>1514</v>
      </c>
      <c r="J690" s="635" t="s">
        <v>442</v>
      </c>
      <c r="K690" s="212">
        <v>3894583</v>
      </c>
      <c r="L690" s="639">
        <v>2</v>
      </c>
      <c r="M690" s="170">
        <v>2</v>
      </c>
      <c r="N690" s="651" t="s">
        <v>582</v>
      </c>
      <c r="O690" s="212" t="s">
        <v>1539</v>
      </c>
      <c r="P690" s="737">
        <v>25</v>
      </c>
      <c r="Q690" s="738" t="s">
        <v>450</v>
      </c>
      <c r="R690" s="739">
        <v>1050</v>
      </c>
      <c r="S690" s="739">
        <v>1050</v>
      </c>
      <c r="T690" s="740">
        <v>3950</v>
      </c>
      <c r="U690" s="739">
        <v>3950</v>
      </c>
      <c r="V690" s="739">
        <v>1050</v>
      </c>
      <c r="W690" s="636">
        <v>1050</v>
      </c>
      <c r="X690" s="212">
        <v>1</v>
      </c>
      <c r="Y690" s="636">
        <v>4000</v>
      </c>
      <c r="Z690" s="212">
        <v>1</v>
      </c>
      <c r="AA690" s="731">
        <v>4000</v>
      </c>
      <c r="AB690" s="731">
        <v>3960</v>
      </c>
      <c r="AC690" s="732" t="s">
        <v>1994</v>
      </c>
      <c r="AD690" s="733">
        <v>60511416030</v>
      </c>
      <c r="AE690" s="734">
        <v>0.19444444444444445</v>
      </c>
      <c r="AF690" s="640">
        <v>0.21180555555555555</v>
      </c>
      <c r="AG690" s="640">
        <v>0.21180555555555555</v>
      </c>
      <c r="AH690" s="640">
        <v>0.21875</v>
      </c>
      <c r="AI690" s="212" t="s">
        <v>533</v>
      </c>
      <c r="AJ690" s="635"/>
      <c r="AK690" s="635" t="s">
        <v>827</v>
      </c>
      <c r="AL690" s="718" t="s">
        <v>18</v>
      </c>
      <c r="AM690" s="635" t="s">
        <v>460</v>
      </c>
      <c r="AN690" s="635">
        <v>1</v>
      </c>
      <c r="AO690" s="212"/>
      <c r="AP690" s="212" t="s">
        <v>383</v>
      </c>
      <c r="AQ690" s="212"/>
      <c r="AR690" s="212"/>
      <c r="AS690" s="212"/>
      <c r="AT690" s="223">
        <f t="shared" si="36"/>
        <v>1.7361111111111105E-2</v>
      </c>
      <c r="AU690" s="223">
        <f t="shared" si="37"/>
        <v>6.9444444444444475E-3</v>
      </c>
    </row>
    <row r="691" spans="1:47" ht="14.25">
      <c r="B691" s="29">
        <v>2026</v>
      </c>
      <c r="C691" s="29">
        <v>5</v>
      </c>
      <c r="D691" s="29">
        <v>11</v>
      </c>
      <c r="E691" s="227" t="s">
        <v>468</v>
      </c>
      <c r="F691" s="29"/>
      <c r="G691" s="31"/>
      <c r="H691" s="32" t="s">
        <v>441</v>
      </c>
      <c r="I691" s="327" t="s">
        <v>565</v>
      </c>
      <c r="J691" s="635" t="s">
        <v>442</v>
      </c>
      <c r="K691" s="212"/>
      <c r="L691" s="639"/>
      <c r="M691" s="170"/>
      <c r="N691" s="651"/>
      <c r="O691" s="212"/>
      <c r="P691" s="705">
        <v>25</v>
      </c>
      <c r="Q691" s="738" t="s">
        <v>566</v>
      </c>
      <c r="R691" s="739">
        <v>1050</v>
      </c>
      <c r="S691" s="739"/>
      <c r="T691" s="740" t="s">
        <v>1445</v>
      </c>
      <c r="U691" s="706">
        <v>500</v>
      </c>
      <c r="V691" s="739">
        <v>1050</v>
      </c>
      <c r="W691" s="636"/>
      <c r="X691" s="212">
        <v>1</v>
      </c>
      <c r="Y691" s="636"/>
      <c r="Z691" s="212">
        <v>1</v>
      </c>
      <c r="AA691" s="707">
        <v>500</v>
      </c>
      <c r="AB691" s="731">
        <v>8700</v>
      </c>
      <c r="AC691" s="732" t="s">
        <v>1540</v>
      </c>
      <c r="AD691" s="733">
        <v>60511416030</v>
      </c>
      <c r="AE691" s="734">
        <v>0.21875</v>
      </c>
      <c r="AF691" s="640">
        <v>0.22222222222222221</v>
      </c>
      <c r="AG691" s="640"/>
      <c r="AH691" s="640"/>
      <c r="AI691" s="212"/>
      <c r="AJ691" s="635"/>
      <c r="AK691" s="635" t="s">
        <v>827</v>
      </c>
      <c r="AL691" s="718" t="s">
        <v>18</v>
      </c>
      <c r="AM691" s="635" t="s">
        <v>460</v>
      </c>
      <c r="AN691" s="635">
        <v>1</v>
      </c>
      <c r="AO691" s="212"/>
      <c r="AP691" s="212"/>
      <c r="AQ691" s="212"/>
      <c r="AR691" s="212"/>
      <c r="AS691" s="212"/>
      <c r="AT691" s="223">
        <f t="shared" si="36"/>
        <v>3.4722222222222099E-3</v>
      </c>
      <c r="AU691" s="223" t="str">
        <f t="shared" si="37"/>
        <v/>
      </c>
    </row>
    <row r="692" spans="1:47" ht="14.25">
      <c r="B692" s="29">
        <v>2026</v>
      </c>
      <c r="C692" s="29">
        <v>5</v>
      </c>
      <c r="D692" s="29">
        <v>11</v>
      </c>
      <c r="E692" s="227" t="s">
        <v>468</v>
      </c>
      <c r="F692" s="29"/>
      <c r="G692" s="31"/>
      <c r="H692" s="32" t="s">
        <v>441</v>
      </c>
      <c r="I692" s="327"/>
      <c r="J692" s="635"/>
      <c r="K692" s="212"/>
      <c r="L692" s="639"/>
      <c r="M692" s="170"/>
      <c r="N692" s="651"/>
      <c r="O692" s="212"/>
      <c r="P692" s="737"/>
      <c r="Q692" s="738"/>
      <c r="R692" s="739"/>
      <c r="S692" s="739"/>
      <c r="T692" s="740"/>
      <c r="U692" s="739"/>
      <c r="V692" s="739"/>
      <c r="W692" s="636"/>
      <c r="X692" s="212"/>
      <c r="Y692" s="636"/>
      <c r="Z692" s="212"/>
      <c r="AA692" s="731"/>
      <c r="AB692" s="731"/>
      <c r="AC692" s="732"/>
      <c r="AD692" s="733"/>
      <c r="AE692" s="734"/>
      <c r="AF692" s="640"/>
      <c r="AG692" s="640">
        <v>0.22222222222222221</v>
      </c>
      <c r="AH692" s="640">
        <v>0.24305555555555555</v>
      </c>
      <c r="AI692" s="212" t="s">
        <v>533</v>
      </c>
      <c r="AJ692" s="635"/>
      <c r="AK692" s="635"/>
      <c r="AL692" s="641"/>
      <c r="AM692" s="635"/>
      <c r="AN692" s="635"/>
      <c r="AO692" s="212" t="s">
        <v>1983</v>
      </c>
      <c r="AP692" s="212"/>
      <c r="AQ692" s="212"/>
      <c r="AR692" s="212"/>
      <c r="AS692" s="212"/>
      <c r="AT692" s="223" t="str">
        <f t="shared" si="36"/>
        <v/>
      </c>
      <c r="AU692" s="223">
        <f t="shared" si="37"/>
        <v>2.0833333333333343E-2</v>
      </c>
    </row>
    <row r="693" spans="1:47" ht="14.25">
      <c r="B693" s="29">
        <v>2026</v>
      </c>
      <c r="C693" s="29">
        <v>5</v>
      </c>
      <c r="D693" s="29">
        <v>12</v>
      </c>
      <c r="E693" s="227" t="s">
        <v>468</v>
      </c>
      <c r="F693" s="29"/>
      <c r="G693" s="31"/>
      <c r="H693" s="32" t="s">
        <v>441</v>
      </c>
      <c r="I693" s="327" t="s">
        <v>1446</v>
      </c>
      <c r="J693" s="635" t="s">
        <v>1515</v>
      </c>
      <c r="K693" s="212"/>
      <c r="L693" s="639"/>
      <c r="M693" s="170"/>
      <c r="N693" s="651"/>
      <c r="O693" s="212"/>
      <c r="P693" s="737">
        <v>12</v>
      </c>
      <c r="Q693" s="738" t="s">
        <v>566</v>
      </c>
      <c r="R693" s="739">
        <v>1005</v>
      </c>
      <c r="S693" s="739"/>
      <c r="T693" s="740" t="s">
        <v>1445</v>
      </c>
      <c r="U693" s="739">
        <v>200</v>
      </c>
      <c r="V693" s="739">
        <v>1005</v>
      </c>
      <c r="W693" s="636"/>
      <c r="X693" s="212">
        <v>1</v>
      </c>
      <c r="Y693" s="636">
        <v>200</v>
      </c>
      <c r="Z693" s="212">
        <v>1</v>
      </c>
      <c r="AA693" s="731">
        <v>200</v>
      </c>
      <c r="AB693" s="731"/>
      <c r="AC693" s="732"/>
      <c r="AD693" s="709" t="s">
        <v>1541</v>
      </c>
      <c r="AE693" s="734"/>
      <c r="AF693" s="640"/>
      <c r="AG693" s="640"/>
      <c r="AH693" s="640"/>
      <c r="AI693" s="212"/>
      <c r="AJ693" s="635"/>
      <c r="AK693" s="635"/>
      <c r="AL693" s="641"/>
      <c r="AM693" s="635"/>
      <c r="AN693" s="635"/>
      <c r="AO693" s="212"/>
      <c r="AP693" s="212"/>
      <c r="AQ693" s="212"/>
      <c r="AR693" s="212"/>
      <c r="AS693" s="212"/>
      <c r="AT693" s="223" t="str">
        <f t="shared" si="36"/>
        <v/>
      </c>
      <c r="AU693" s="223" t="str">
        <f t="shared" si="37"/>
        <v/>
      </c>
    </row>
    <row r="694" spans="1:47" ht="14.25">
      <c r="A694" s="167">
        <v>1</v>
      </c>
      <c r="B694" s="29">
        <v>2026</v>
      </c>
      <c r="C694" s="29">
        <v>5</v>
      </c>
      <c r="D694" s="29">
        <v>12</v>
      </c>
      <c r="E694" s="227" t="s">
        <v>468</v>
      </c>
      <c r="F694" s="29">
        <v>1</v>
      </c>
      <c r="G694" s="31" t="s">
        <v>459</v>
      </c>
      <c r="H694" s="32" t="s">
        <v>441</v>
      </c>
      <c r="I694" s="327" t="s">
        <v>1514</v>
      </c>
      <c r="J694" s="635" t="s">
        <v>1515</v>
      </c>
      <c r="K694" s="212">
        <v>3894357</v>
      </c>
      <c r="L694" s="639">
        <v>1</v>
      </c>
      <c r="M694" s="170">
        <v>2</v>
      </c>
      <c r="N694" s="651" t="s">
        <v>598</v>
      </c>
      <c r="O694" s="212" t="s">
        <v>1539</v>
      </c>
      <c r="P694" s="737">
        <v>50</v>
      </c>
      <c r="Q694" s="738" t="s">
        <v>578</v>
      </c>
      <c r="R694" s="739">
        <v>1005</v>
      </c>
      <c r="S694" s="739">
        <v>1007</v>
      </c>
      <c r="T694" s="740">
        <v>4030</v>
      </c>
      <c r="U694" s="739">
        <v>4030</v>
      </c>
      <c r="V694" s="739">
        <v>1005</v>
      </c>
      <c r="W694" s="636">
        <v>1007</v>
      </c>
      <c r="X694" s="212">
        <v>1</v>
      </c>
      <c r="Y694" s="212">
        <v>4000</v>
      </c>
      <c r="Z694" s="212">
        <v>1</v>
      </c>
      <c r="AA694" s="731">
        <v>4000</v>
      </c>
      <c r="AB694" s="731">
        <v>4030</v>
      </c>
      <c r="AC694" s="732" t="s">
        <v>1995</v>
      </c>
      <c r="AD694" s="733"/>
      <c r="AE694" s="734">
        <v>0.24305555555555555</v>
      </c>
      <c r="AF694" s="640">
        <v>0.26041666666666669</v>
      </c>
      <c r="AG694" s="640">
        <v>0.26041666666666669</v>
      </c>
      <c r="AH694" s="640">
        <v>0.2673611111111111</v>
      </c>
      <c r="AI694" s="212" t="s">
        <v>533</v>
      </c>
      <c r="AJ694" s="635"/>
      <c r="AK694" s="635" t="s">
        <v>683</v>
      </c>
      <c r="AL694" s="719" t="s">
        <v>7</v>
      </c>
      <c r="AM694" s="635" t="s">
        <v>460</v>
      </c>
      <c r="AN694" s="635">
        <v>1</v>
      </c>
      <c r="AO694" s="212"/>
      <c r="AP694" s="212" t="s">
        <v>383</v>
      </c>
      <c r="AQ694" s="212"/>
      <c r="AR694" s="212"/>
      <c r="AS694" s="212"/>
      <c r="AT694" s="223">
        <f t="shared" si="36"/>
        <v>1.7361111111111133E-2</v>
      </c>
      <c r="AU694" s="223">
        <f t="shared" si="37"/>
        <v>6.9444444444444198E-3</v>
      </c>
    </row>
    <row r="695" spans="1:47" ht="14.25">
      <c r="B695" s="29">
        <v>2026</v>
      </c>
      <c r="C695" s="29">
        <v>5</v>
      </c>
      <c r="D695" s="29">
        <v>12</v>
      </c>
      <c r="E695" s="227" t="s">
        <v>469</v>
      </c>
      <c r="F695" s="29">
        <v>1</v>
      </c>
      <c r="G695" s="31" t="s">
        <v>459</v>
      </c>
      <c r="H695" s="32" t="s">
        <v>441</v>
      </c>
      <c r="I695" s="327" t="s">
        <v>1514</v>
      </c>
      <c r="J695" s="635" t="s">
        <v>1515</v>
      </c>
      <c r="K695" s="212">
        <v>3894357</v>
      </c>
      <c r="L695" s="639">
        <v>2</v>
      </c>
      <c r="M695" s="170">
        <v>2</v>
      </c>
      <c r="N695" s="651" t="s">
        <v>598</v>
      </c>
      <c r="O695" s="212" t="s">
        <v>1539</v>
      </c>
      <c r="P695" s="737">
        <v>50</v>
      </c>
      <c r="Q695" s="738" t="s">
        <v>578</v>
      </c>
      <c r="R695" s="739">
        <v>1005</v>
      </c>
      <c r="S695" s="739">
        <v>1006</v>
      </c>
      <c r="T695" s="740">
        <v>4030</v>
      </c>
      <c r="U695" s="739">
        <v>4030</v>
      </c>
      <c r="V695" s="739">
        <v>1005</v>
      </c>
      <c r="W695" s="636">
        <v>1006</v>
      </c>
      <c r="X695" s="34">
        <v>1</v>
      </c>
      <c r="Y695" s="212">
        <v>4000</v>
      </c>
      <c r="Z695" s="212">
        <v>1</v>
      </c>
      <c r="AA695" s="731">
        <v>4000</v>
      </c>
      <c r="AB695" s="731">
        <v>4020</v>
      </c>
      <c r="AC695" s="732" t="s">
        <v>1996</v>
      </c>
      <c r="AD695" s="733">
        <v>60512416011</v>
      </c>
      <c r="AE695" s="734">
        <v>0.2673611111111111</v>
      </c>
      <c r="AF695" s="640">
        <v>0.28819444444444442</v>
      </c>
      <c r="AG695" s="640">
        <v>0.28819444444444442</v>
      </c>
      <c r="AH695" s="640">
        <v>0.2951388888888889</v>
      </c>
      <c r="AI695" s="212" t="s">
        <v>533</v>
      </c>
      <c r="AJ695" s="635"/>
      <c r="AK695" s="635" t="s">
        <v>683</v>
      </c>
      <c r="AL695" s="719" t="s">
        <v>7</v>
      </c>
      <c r="AM695" s="635" t="s">
        <v>460</v>
      </c>
      <c r="AN695" s="635">
        <v>1</v>
      </c>
      <c r="AO695" s="212"/>
      <c r="AP695" s="212" t="s">
        <v>383</v>
      </c>
      <c r="AQ695" s="212"/>
      <c r="AR695" s="212"/>
      <c r="AS695" s="212"/>
      <c r="AT695" s="223">
        <f t="shared" si="36"/>
        <v>2.0833333333333315E-2</v>
      </c>
      <c r="AU695" s="223">
        <f t="shared" si="37"/>
        <v>6.9444444444444753E-3</v>
      </c>
    </row>
    <row r="696" spans="1:47" ht="14.25">
      <c r="B696" s="29">
        <v>2026</v>
      </c>
      <c r="C696" s="29">
        <v>5</v>
      </c>
      <c r="D696" s="29">
        <v>12</v>
      </c>
      <c r="E696" s="227" t="s">
        <v>469</v>
      </c>
      <c r="F696" s="29"/>
      <c r="G696" s="31"/>
      <c r="H696" s="32" t="s">
        <v>441</v>
      </c>
      <c r="I696" s="327" t="s">
        <v>565</v>
      </c>
      <c r="J696" s="635" t="s">
        <v>1515</v>
      </c>
      <c r="K696" s="212"/>
      <c r="L696" s="639"/>
      <c r="M696" s="170"/>
      <c r="N696" s="651"/>
      <c r="O696" s="212"/>
      <c r="P696" s="705">
        <v>25</v>
      </c>
      <c r="Q696" s="738" t="s">
        <v>566</v>
      </c>
      <c r="R696" s="739">
        <v>1005</v>
      </c>
      <c r="S696" s="739"/>
      <c r="T696" s="740" t="s">
        <v>1445</v>
      </c>
      <c r="U696" s="710">
        <v>350</v>
      </c>
      <c r="V696" s="739">
        <v>1005</v>
      </c>
      <c r="W696" s="636"/>
      <c r="X696" s="212">
        <v>1</v>
      </c>
      <c r="Y696" s="636"/>
      <c r="Z696" s="212">
        <v>1</v>
      </c>
      <c r="AA696" s="711">
        <v>350</v>
      </c>
      <c r="AB696" s="731">
        <v>8550</v>
      </c>
      <c r="AC696" s="732" t="s">
        <v>577</v>
      </c>
      <c r="AD696" s="733">
        <v>60512416011</v>
      </c>
      <c r="AE696" s="734">
        <v>0.2951388888888889</v>
      </c>
      <c r="AF696" s="640">
        <v>0.2986111111111111</v>
      </c>
      <c r="AG696" s="640"/>
      <c r="AH696" s="640"/>
      <c r="AI696" s="212"/>
      <c r="AJ696" s="635"/>
      <c r="AK696" s="635" t="s">
        <v>683</v>
      </c>
      <c r="AL696" s="719" t="s">
        <v>7</v>
      </c>
      <c r="AM696" s="635" t="s">
        <v>460</v>
      </c>
      <c r="AN696" s="635">
        <v>1</v>
      </c>
      <c r="AO696" s="212"/>
      <c r="AP696" s="212"/>
      <c r="AQ696" s="212"/>
      <c r="AR696" s="212"/>
      <c r="AS696" s="212"/>
      <c r="AT696" s="223">
        <f t="shared" si="36"/>
        <v>3.4722222222222099E-3</v>
      </c>
      <c r="AU696" s="223" t="str">
        <f t="shared" si="37"/>
        <v/>
      </c>
    </row>
    <row r="697" spans="1:47" ht="14.25">
      <c r="B697" s="29">
        <v>2026</v>
      </c>
      <c r="C697" s="29">
        <v>5</v>
      </c>
      <c r="D697" s="29">
        <v>12</v>
      </c>
      <c r="E697" s="227" t="s">
        <v>469</v>
      </c>
      <c r="F697" s="29"/>
      <c r="G697" s="31"/>
      <c r="H697" s="32" t="s">
        <v>441</v>
      </c>
      <c r="I697" s="327"/>
      <c r="J697" s="635"/>
      <c r="K697" s="212"/>
      <c r="L697" s="639"/>
      <c r="M697" s="170"/>
      <c r="N697" s="651"/>
      <c r="O697" s="212"/>
      <c r="P697" s="737"/>
      <c r="Q697" s="738"/>
      <c r="R697" s="739"/>
      <c r="S697" s="739"/>
      <c r="T697" s="740"/>
      <c r="U697" s="739"/>
      <c r="V697" s="739"/>
      <c r="W697" s="636"/>
      <c r="X697" s="212"/>
      <c r="Y697" s="636"/>
      <c r="Z697" s="212"/>
      <c r="AA697" s="731"/>
      <c r="AB697" s="731"/>
      <c r="AC697" s="732"/>
      <c r="AD697" s="733"/>
      <c r="AE697" s="734"/>
      <c r="AF697" s="640"/>
      <c r="AG697" s="640">
        <v>0.2986111111111111</v>
      </c>
      <c r="AH697" s="640">
        <v>0.31944444444444442</v>
      </c>
      <c r="AI697" s="212" t="s">
        <v>533</v>
      </c>
      <c r="AJ697" s="635"/>
      <c r="AK697" s="635"/>
      <c r="AL697" s="641"/>
      <c r="AM697" s="635"/>
      <c r="AN697" s="635"/>
      <c r="AO697" s="212"/>
      <c r="AP697" s="212"/>
      <c r="AQ697" s="212"/>
      <c r="AR697" s="212"/>
      <c r="AS697" s="212"/>
      <c r="AT697" s="223" t="str">
        <f t="shared" si="36"/>
        <v/>
      </c>
      <c r="AU697" s="223">
        <f t="shared" si="37"/>
        <v>2.0833333333333315E-2</v>
      </c>
    </row>
    <row r="698" spans="1:47" ht="14.25">
      <c r="B698" s="29">
        <v>2026</v>
      </c>
      <c r="C698" s="29">
        <v>5</v>
      </c>
      <c r="D698" s="29">
        <v>12</v>
      </c>
      <c r="E698" s="227" t="s">
        <v>469</v>
      </c>
      <c r="F698" s="29"/>
      <c r="G698" s="31"/>
      <c r="H698" s="32" t="s">
        <v>441</v>
      </c>
      <c r="I698" s="327" t="s">
        <v>1446</v>
      </c>
      <c r="J698" s="635" t="s">
        <v>1515</v>
      </c>
      <c r="K698" s="212"/>
      <c r="L698" s="639"/>
      <c r="M698" s="170"/>
      <c r="N698" s="651"/>
      <c r="O698" s="212"/>
      <c r="P698" s="737">
        <v>12</v>
      </c>
      <c r="Q698" s="738" t="s">
        <v>566</v>
      </c>
      <c r="R698" s="739">
        <v>1005</v>
      </c>
      <c r="S698" s="739"/>
      <c r="T698" s="740" t="s">
        <v>1445</v>
      </c>
      <c r="U698" s="739">
        <v>200</v>
      </c>
      <c r="V698" s="739">
        <v>1005</v>
      </c>
      <c r="W698" s="636"/>
      <c r="X698" s="212">
        <v>1</v>
      </c>
      <c r="Y698" s="636">
        <v>200</v>
      </c>
      <c r="Z698" s="212">
        <v>1</v>
      </c>
      <c r="AA698" s="731">
        <v>200</v>
      </c>
      <c r="AB698" s="731"/>
      <c r="AC698" s="732"/>
      <c r="AD698" s="709" t="s">
        <v>1541</v>
      </c>
      <c r="AE698" s="734"/>
      <c r="AF698" s="640"/>
      <c r="AG698" s="640"/>
      <c r="AH698" s="640"/>
      <c r="AI698" s="212"/>
      <c r="AJ698" s="635"/>
      <c r="AK698" s="635"/>
      <c r="AL698" s="641"/>
      <c r="AM698" s="635"/>
      <c r="AN698" s="635"/>
      <c r="AO698" s="212"/>
      <c r="AP698" s="212"/>
      <c r="AQ698" s="212"/>
      <c r="AR698" s="212"/>
      <c r="AS698" s="212"/>
      <c r="AT698" s="223" t="str">
        <f t="shared" si="36"/>
        <v/>
      </c>
      <c r="AU698" s="223" t="str">
        <f t="shared" si="37"/>
        <v/>
      </c>
    </row>
    <row r="699" spans="1:47" ht="14.25">
      <c r="A699" s="167">
        <v>1</v>
      </c>
      <c r="B699" s="29">
        <v>2026</v>
      </c>
      <c r="C699" s="29">
        <v>5</v>
      </c>
      <c r="D699" s="29">
        <v>12</v>
      </c>
      <c r="E699" s="227" t="s">
        <v>469</v>
      </c>
      <c r="F699" s="29">
        <v>2</v>
      </c>
      <c r="G699" s="31" t="s">
        <v>459</v>
      </c>
      <c r="H699" s="32" t="s">
        <v>441</v>
      </c>
      <c r="I699" s="327" t="s">
        <v>1514</v>
      </c>
      <c r="J699" s="635" t="s">
        <v>1515</v>
      </c>
      <c r="K699" s="212">
        <v>3898205</v>
      </c>
      <c r="L699" s="639">
        <v>1</v>
      </c>
      <c r="M699" s="170">
        <v>6</v>
      </c>
      <c r="N699" s="651" t="s">
        <v>227</v>
      </c>
      <c r="O699" s="212" t="s">
        <v>1539</v>
      </c>
      <c r="P699" s="737">
        <v>50</v>
      </c>
      <c r="Q699" s="738" t="s">
        <v>667</v>
      </c>
      <c r="R699" s="739">
        <v>1002</v>
      </c>
      <c r="S699" s="739">
        <v>1004</v>
      </c>
      <c r="T699" s="740">
        <v>4030</v>
      </c>
      <c r="U699" s="739">
        <v>4030</v>
      </c>
      <c r="V699" s="739">
        <v>1002</v>
      </c>
      <c r="W699" s="636">
        <v>1004</v>
      </c>
      <c r="X699" s="212">
        <v>1</v>
      </c>
      <c r="Y699" s="636">
        <v>4100</v>
      </c>
      <c r="Z699" s="212">
        <v>1</v>
      </c>
      <c r="AA699" s="731">
        <v>4100</v>
      </c>
      <c r="AB699" s="731">
        <v>4030</v>
      </c>
      <c r="AC699" s="732" t="s">
        <v>1997</v>
      </c>
      <c r="AD699" s="733"/>
      <c r="AE699" s="734">
        <v>0.31944444444444442</v>
      </c>
      <c r="AF699" s="640">
        <v>0.34027777777777779</v>
      </c>
      <c r="AG699" s="640">
        <v>0.34027777777777779</v>
      </c>
      <c r="AH699" s="640">
        <v>0.34722222222222221</v>
      </c>
      <c r="AI699" s="212" t="s">
        <v>533</v>
      </c>
      <c r="AJ699" s="635"/>
      <c r="AK699" s="635" t="s">
        <v>683</v>
      </c>
      <c r="AL699" s="718" t="s">
        <v>18</v>
      </c>
      <c r="AM699" s="635" t="s">
        <v>460</v>
      </c>
      <c r="AN699" s="635">
        <v>1</v>
      </c>
      <c r="AO699" s="212"/>
      <c r="AP699" s="212" t="s">
        <v>383</v>
      </c>
      <c r="AQ699" s="212"/>
      <c r="AR699" s="212"/>
      <c r="AS699" s="212"/>
      <c r="AT699" s="223">
        <f t="shared" si="36"/>
        <v>2.083333333333337E-2</v>
      </c>
      <c r="AU699" s="223">
        <f t="shared" si="37"/>
        <v>6.9444444444444198E-3</v>
      </c>
    </row>
    <row r="700" spans="1:47" ht="14.25">
      <c r="B700" s="29">
        <v>2026</v>
      </c>
      <c r="C700" s="29">
        <v>5</v>
      </c>
      <c r="D700" s="29">
        <v>12</v>
      </c>
      <c r="E700" s="227" t="s">
        <v>469</v>
      </c>
      <c r="F700" s="29">
        <v>2</v>
      </c>
      <c r="G700" s="31" t="s">
        <v>459</v>
      </c>
      <c r="H700" s="32" t="s">
        <v>441</v>
      </c>
      <c r="I700" s="327" t="s">
        <v>1514</v>
      </c>
      <c r="J700" s="635" t="s">
        <v>1515</v>
      </c>
      <c r="K700" s="212">
        <v>3898205</v>
      </c>
      <c r="L700" s="639">
        <v>2</v>
      </c>
      <c r="M700" s="170">
        <v>6</v>
      </c>
      <c r="N700" s="651" t="s">
        <v>227</v>
      </c>
      <c r="O700" s="212" t="s">
        <v>1539</v>
      </c>
      <c r="P700" s="737">
        <v>50</v>
      </c>
      <c r="Q700" s="738" t="s">
        <v>667</v>
      </c>
      <c r="R700" s="739">
        <v>1002</v>
      </c>
      <c r="S700" s="739">
        <v>1003</v>
      </c>
      <c r="T700" s="740">
        <v>4030</v>
      </c>
      <c r="U700" s="739">
        <v>4030</v>
      </c>
      <c r="V700" s="739">
        <v>1002</v>
      </c>
      <c r="W700" s="636">
        <v>1003</v>
      </c>
      <c r="X700" s="212">
        <v>1</v>
      </c>
      <c r="Y700" s="636">
        <v>4100</v>
      </c>
      <c r="Z700" s="212">
        <v>1</v>
      </c>
      <c r="AA700" s="731">
        <v>4100</v>
      </c>
      <c r="AB700" s="731">
        <v>4030</v>
      </c>
      <c r="AC700" s="732" t="s">
        <v>1998</v>
      </c>
      <c r="AD700" s="733"/>
      <c r="AE700" s="734">
        <v>0.34722222222222221</v>
      </c>
      <c r="AF700" s="640">
        <v>0.36805555555555558</v>
      </c>
      <c r="AG700" s="640">
        <v>0.36805555555555558</v>
      </c>
      <c r="AH700" s="640">
        <v>0.375</v>
      </c>
      <c r="AI700" s="212" t="s">
        <v>533</v>
      </c>
      <c r="AJ700" s="635"/>
      <c r="AK700" s="635" t="s">
        <v>683</v>
      </c>
      <c r="AL700" s="718" t="s">
        <v>18</v>
      </c>
      <c r="AM700" s="635" t="s">
        <v>460</v>
      </c>
      <c r="AN700" s="635">
        <v>1</v>
      </c>
      <c r="AO700" s="212"/>
      <c r="AP700" s="212" t="s">
        <v>383</v>
      </c>
      <c r="AQ700" s="212"/>
      <c r="AR700" s="212"/>
      <c r="AS700" s="212"/>
      <c r="AT700" s="223">
        <f t="shared" si="36"/>
        <v>2.083333333333337E-2</v>
      </c>
      <c r="AU700" s="223">
        <f t="shared" si="37"/>
        <v>6.9444444444444198E-3</v>
      </c>
    </row>
    <row r="701" spans="1:47" ht="14.25">
      <c r="B701" s="29">
        <v>2026</v>
      </c>
      <c r="C701" s="29">
        <v>5</v>
      </c>
      <c r="D701" s="29">
        <v>12</v>
      </c>
      <c r="E701" s="227" t="s">
        <v>469</v>
      </c>
      <c r="F701" s="29">
        <v>2</v>
      </c>
      <c r="G701" s="31" t="s">
        <v>459</v>
      </c>
      <c r="H701" s="32" t="s">
        <v>441</v>
      </c>
      <c r="I701" s="327" t="s">
        <v>1514</v>
      </c>
      <c r="J701" s="635" t="s">
        <v>1515</v>
      </c>
      <c r="K701" s="212">
        <v>3898205</v>
      </c>
      <c r="L701" s="639">
        <v>3</v>
      </c>
      <c r="M701" s="170">
        <v>6</v>
      </c>
      <c r="N701" s="651" t="s">
        <v>227</v>
      </c>
      <c r="O701" s="212" t="s">
        <v>1539</v>
      </c>
      <c r="P701" s="737">
        <v>50</v>
      </c>
      <c r="Q701" s="738" t="s">
        <v>667</v>
      </c>
      <c r="R701" s="739">
        <v>1002</v>
      </c>
      <c r="S701" s="739">
        <v>1003</v>
      </c>
      <c r="T701" s="740">
        <v>4030</v>
      </c>
      <c r="U701" s="739">
        <v>4030</v>
      </c>
      <c r="V701" s="739">
        <v>1002</v>
      </c>
      <c r="W701" s="636">
        <v>1003</v>
      </c>
      <c r="X701" s="212">
        <v>1</v>
      </c>
      <c r="Y701" s="636">
        <v>4100</v>
      </c>
      <c r="Z701" s="212">
        <v>1</v>
      </c>
      <c r="AA701" s="731">
        <v>4100</v>
      </c>
      <c r="AB701" s="731">
        <v>4030</v>
      </c>
      <c r="AC701" s="732" t="s">
        <v>1999</v>
      </c>
      <c r="AD701" s="733">
        <v>60512416021</v>
      </c>
      <c r="AE701" s="734">
        <v>0.375</v>
      </c>
      <c r="AF701" s="640">
        <v>0.39583333333333331</v>
      </c>
      <c r="AG701" s="640">
        <v>0.39583333333333331</v>
      </c>
      <c r="AH701" s="640">
        <v>0.40277777777777779</v>
      </c>
      <c r="AI701" s="212" t="s">
        <v>533</v>
      </c>
      <c r="AJ701" s="635"/>
      <c r="AK701" s="635" t="s">
        <v>683</v>
      </c>
      <c r="AL701" s="718" t="s">
        <v>18</v>
      </c>
      <c r="AM701" s="635" t="s">
        <v>460</v>
      </c>
      <c r="AN701" s="635">
        <v>1</v>
      </c>
      <c r="AO701" s="212"/>
      <c r="AP701" s="212" t="s">
        <v>383</v>
      </c>
      <c r="AQ701" s="212"/>
      <c r="AR701" s="212"/>
      <c r="AS701" s="212"/>
      <c r="AT701" s="223">
        <f t="shared" si="36"/>
        <v>2.0833333333333315E-2</v>
      </c>
      <c r="AU701" s="223">
        <f t="shared" si="37"/>
        <v>6.9444444444444753E-3</v>
      </c>
    </row>
    <row r="702" spans="1:47" ht="14.25">
      <c r="B702" s="29">
        <v>2026</v>
      </c>
      <c r="C702" s="29">
        <v>5</v>
      </c>
      <c r="D702" s="29">
        <v>12</v>
      </c>
      <c r="E702" s="227" t="s">
        <v>469</v>
      </c>
      <c r="F702" s="29"/>
      <c r="G702" s="31"/>
      <c r="H702" s="32" t="s">
        <v>441</v>
      </c>
      <c r="I702" s="327" t="s">
        <v>565</v>
      </c>
      <c r="J702" s="635" t="s">
        <v>1515</v>
      </c>
      <c r="K702" s="212"/>
      <c r="L702" s="639"/>
      <c r="M702" s="170"/>
      <c r="N702" s="651"/>
      <c r="O702" s="212"/>
      <c r="P702" s="705">
        <v>25</v>
      </c>
      <c r="Q702" s="738" t="s">
        <v>566</v>
      </c>
      <c r="R702" s="739">
        <v>1005</v>
      </c>
      <c r="S702" s="739"/>
      <c r="T702" s="740" t="s">
        <v>1445</v>
      </c>
      <c r="U702" s="710">
        <v>350</v>
      </c>
      <c r="V702" s="739">
        <v>1005</v>
      </c>
      <c r="W702" s="636"/>
      <c r="X702" s="212">
        <v>1</v>
      </c>
      <c r="Y702" s="636"/>
      <c r="Z702" s="212">
        <v>1</v>
      </c>
      <c r="AA702" s="711">
        <v>350</v>
      </c>
      <c r="AB702" s="731">
        <v>12850</v>
      </c>
      <c r="AC702" s="732" t="s">
        <v>577</v>
      </c>
      <c r="AD702" s="733">
        <v>60512416021</v>
      </c>
      <c r="AE702" s="734">
        <v>0.40277777777777779</v>
      </c>
      <c r="AF702" s="640">
        <v>0.40625</v>
      </c>
      <c r="AG702" s="640"/>
      <c r="AH702" s="640"/>
      <c r="AI702" s="212"/>
      <c r="AJ702" s="635"/>
      <c r="AK702" s="635" t="s">
        <v>683</v>
      </c>
      <c r="AL702" s="718" t="s">
        <v>18</v>
      </c>
      <c r="AM702" s="635" t="s">
        <v>460</v>
      </c>
      <c r="AN702" s="635">
        <v>1</v>
      </c>
      <c r="AO702" s="212"/>
      <c r="AP702" s="212"/>
      <c r="AQ702" s="212"/>
      <c r="AR702" s="212"/>
      <c r="AS702" s="212"/>
      <c r="AT702" s="223">
        <f t="shared" si="36"/>
        <v>3.4722222222222099E-3</v>
      </c>
      <c r="AU702" s="223" t="str">
        <f t="shared" si="37"/>
        <v/>
      </c>
    </row>
    <row r="703" spans="1:47" ht="14.25">
      <c r="B703" s="29">
        <v>2026</v>
      </c>
      <c r="C703" s="29">
        <v>5</v>
      </c>
      <c r="D703" s="29">
        <v>12</v>
      </c>
      <c r="E703" s="227" t="s">
        <v>469</v>
      </c>
      <c r="F703" s="29"/>
      <c r="G703" s="31"/>
      <c r="H703" s="32" t="s">
        <v>441</v>
      </c>
      <c r="I703" s="327"/>
      <c r="J703" s="635"/>
      <c r="K703" s="212"/>
      <c r="L703" s="639"/>
      <c r="M703" s="170"/>
      <c r="N703" s="651"/>
      <c r="O703" s="212"/>
      <c r="P703" s="737"/>
      <c r="Q703" s="738"/>
      <c r="R703" s="739"/>
      <c r="S703" s="739"/>
      <c r="T703" s="740"/>
      <c r="U703" s="739"/>
      <c r="V703" s="739"/>
      <c r="W703" s="636"/>
      <c r="X703" s="212"/>
      <c r="Y703" s="636"/>
      <c r="Z703" s="212"/>
      <c r="AA703" s="731"/>
      <c r="AB703" s="731"/>
      <c r="AC703" s="732"/>
      <c r="AD703" s="733"/>
      <c r="AE703" s="734"/>
      <c r="AF703" s="640"/>
      <c r="AG703" s="640">
        <v>0.40625</v>
      </c>
      <c r="AH703" s="640">
        <v>0.42708333333333331</v>
      </c>
      <c r="AI703" s="212" t="s">
        <v>533</v>
      </c>
      <c r="AJ703" s="635"/>
      <c r="AK703" s="635"/>
      <c r="AL703" s="641"/>
      <c r="AM703" s="635"/>
      <c r="AN703" s="635"/>
      <c r="AO703" s="212"/>
      <c r="AP703" s="212"/>
      <c r="AQ703" s="212"/>
      <c r="AR703" s="212"/>
      <c r="AS703" s="212"/>
      <c r="AT703" s="223" t="str">
        <f t="shared" si="36"/>
        <v/>
      </c>
      <c r="AU703" s="223">
        <f t="shared" si="37"/>
        <v>2.0833333333333315E-2</v>
      </c>
    </row>
    <row r="704" spans="1:47" ht="14.25">
      <c r="B704" s="29">
        <v>2026</v>
      </c>
      <c r="C704" s="29">
        <v>5</v>
      </c>
      <c r="D704" s="29">
        <v>12</v>
      </c>
      <c r="E704" s="227" t="s">
        <v>469</v>
      </c>
      <c r="F704" s="29"/>
      <c r="G704" s="31"/>
      <c r="H704" s="32" t="s">
        <v>441</v>
      </c>
      <c r="I704" s="327" t="s">
        <v>1446</v>
      </c>
      <c r="J704" s="635" t="s">
        <v>1515</v>
      </c>
      <c r="K704" s="212"/>
      <c r="L704" s="639"/>
      <c r="M704" s="170"/>
      <c r="N704" s="651"/>
      <c r="O704" s="212"/>
      <c r="P704" s="737">
        <v>12</v>
      </c>
      <c r="Q704" s="738" t="s">
        <v>566</v>
      </c>
      <c r="R704" s="739">
        <v>1005</v>
      </c>
      <c r="S704" s="739"/>
      <c r="T704" s="740" t="s">
        <v>1445</v>
      </c>
      <c r="U704" s="739">
        <v>200</v>
      </c>
      <c r="V704" s="739">
        <v>1005</v>
      </c>
      <c r="W704" s="636"/>
      <c r="X704" s="212">
        <v>1</v>
      </c>
      <c r="Y704" s="636">
        <v>200</v>
      </c>
      <c r="Z704" s="212">
        <v>1</v>
      </c>
      <c r="AA704" s="731">
        <v>200</v>
      </c>
      <c r="AB704" s="731"/>
      <c r="AC704" s="732"/>
      <c r="AD704" s="709" t="s">
        <v>1541</v>
      </c>
      <c r="AE704" s="734"/>
      <c r="AF704" s="640"/>
      <c r="AG704" s="640"/>
      <c r="AH704" s="640"/>
      <c r="AI704" s="212"/>
      <c r="AJ704" s="635"/>
      <c r="AK704" s="635"/>
      <c r="AL704" s="641"/>
      <c r="AM704" s="635"/>
      <c r="AN704" s="635"/>
      <c r="AO704" s="212"/>
      <c r="AP704" s="212"/>
      <c r="AQ704" s="212"/>
      <c r="AR704" s="212"/>
      <c r="AS704" s="212"/>
      <c r="AT704" s="223" t="str">
        <f t="shared" si="36"/>
        <v/>
      </c>
      <c r="AU704" s="223" t="str">
        <f t="shared" si="37"/>
        <v/>
      </c>
    </row>
    <row r="705" spans="1:47" ht="14.25">
      <c r="A705" s="167">
        <v>1</v>
      </c>
      <c r="B705" s="29">
        <v>2026</v>
      </c>
      <c r="C705" s="29">
        <v>5</v>
      </c>
      <c r="D705" s="29">
        <v>12</v>
      </c>
      <c r="E705" s="227" t="s">
        <v>469</v>
      </c>
      <c r="F705" s="29">
        <v>3</v>
      </c>
      <c r="G705" s="31" t="s">
        <v>459</v>
      </c>
      <c r="H705" s="32" t="s">
        <v>441</v>
      </c>
      <c r="I705" s="327" t="s">
        <v>1514</v>
      </c>
      <c r="J705" s="635" t="s">
        <v>1515</v>
      </c>
      <c r="K705" s="212">
        <v>3898205</v>
      </c>
      <c r="L705" s="639">
        <v>4</v>
      </c>
      <c r="M705" s="170">
        <v>6</v>
      </c>
      <c r="N705" s="651" t="s">
        <v>227</v>
      </c>
      <c r="O705" s="212" t="s">
        <v>1539</v>
      </c>
      <c r="P705" s="737">
        <v>50</v>
      </c>
      <c r="Q705" s="738" t="s">
        <v>667</v>
      </c>
      <c r="R705" s="739">
        <v>1002</v>
      </c>
      <c r="S705" s="739">
        <v>1004</v>
      </c>
      <c r="T705" s="740">
        <v>4030</v>
      </c>
      <c r="U705" s="740">
        <v>4030</v>
      </c>
      <c r="V705" s="739">
        <v>1002</v>
      </c>
      <c r="W705" s="636">
        <v>1004</v>
      </c>
      <c r="X705" s="212">
        <v>1</v>
      </c>
      <c r="Y705" s="636">
        <v>4100</v>
      </c>
      <c r="Z705" s="212">
        <v>1</v>
      </c>
      <c r="AA705" s="731">
        <v>4100</v>
      </c>
      <c r="AB705" s="731">
        <v>4030</v>
      </c>
      <c r="AC705" s="732" t="s">
        <v>2000</v>
      </c>
      <c r="AD705" s="733"/>
      <c r="AE705" s="734">
        <v>0.42708333333333331</v>
      </c>
      <c r="AF705" s="640">
        <v>0.44791666666666669</v>
      </c>
      <c r="AG705" s="640">
        <v>0.44791666666666669</v>
      </c>
      <c r="AH705" s="640">
        <v>0.49652777777777779</v>
      </c>
      <c r="AI705" s="212" t="s">
        <v>533</v>
      </c>
      <c r="AJ705" s="635"/>
      <c r="AK705" s="635" t="s">
        <v>683</v>
      </c>
      <c r="AL705" s="718" t="s">
        <v>18</v>
      </c>
      <c r="AM705" s="635" t="s">
        <v>460</v>
      </c>
      <c r="AN705" s="635">
        <v>1</v>
      </c>
      <c r="AO705" s="212" t="s">
        <v>2004</v>
      </c>
      <c r="AP705" s="212" t="s">
        <v>383</v>
      </c>
      <c r="AQ705" s="212"/>
      <c r="AR705" s="212"/>
      <c r="AS705" s="212"/>
      <c r="AT705" s="223">
        <f t="shared" si="36"/>
        <v>2.083333333333337E-2</v>
      </c>
      <c r="AU705" s="223">
        <f t="shared" si="37"/>
        <v>4.8611111111111105E-2</v>
      </c>
    </row>
    <row r="706" spans="1:47" ht="14.25">
      <c r="B706" s="29">
        <v>2026</v>
      </c>
      <c r="C706" s="29">
        <v>5</v>
      </c>
      <c r="D706" s="29">
        <v>12</v>
      </c>
      <c r="E706" s="227" t="s">
        <v>469</v>
      </c>
      <c r="F706" s="29">
        <v>3</v>
      </c>
      <c r="G706" s="31" t="s">
        <v>459</v>
      </c>
      <c r="H706" s="32" t="s">
        <v>441</v>
      </c>
      <c r="I706" s="327" t="s">
        <v>1514</v>
      </c>
      <c r="J706" s="635" t="s">
        <v>1515</v>
      </c>
      <c r="K706" s="212">
        <v>3898205</v>
      </c>
      <c r="L706" s="639">
        <v>5</v>
      </c>
      <c r="M706" s="170">
        <v>6</v>
      </c>
      <c r="N706" s="651" t="s">
        <v>227</v>
      </c>
      <c r="O706" s="212" t="s">
        <v>1539</v>
      </c>
      <c r="P706" s="737">
        <v>50</v>
      </c>
      <c r="Q706" s="738" t="s">
        <v>667</v>
      </c>
      <c r="R706" s="739">
        <v>1002</v>
      </c>
      <c r="S706" s="739">
        <v>1004</v>
      </c>
      <c r="T706" s="740">
        <v>4030</v>
      </c>
      <c r="U706" s="740">
        <v>4030</v>
      </c>
      <c r="V706" s="739">
        <v>1002</v>
      </c>
      <c r="W706" s="636">
        <v>1004</v>
      </c>
      <c r="X706" s="212">
        <v>1</v>
      </c>
      <c r="Y706" s="636">
        <v>4100</v>
      </c>
      <c r="Z706" s="212">
        <v>1</v>
      </c>
      <c r="AA706" s="731">
        <v>4100</v>
      </c>
      <c r="AB706" s="731">
        <v>4030</v>
      </c>
      <c r="AC706" s="732" t="s">
        <v>2001</v>
      </c>
      <c r="AD706" s="733"/>
      <c r="AE706" s="734">
        <v>0.49652777777777779</v>
      </c>
      <c r="AF706" s="640">
        <v>0.51736111111111116</v>
      </c>
      <c r="AG706" s="640">
        <v>0.51736111111111116</v>
      </c>
      <c r="AH706" s="640">
        <v>0.52430555555555558</v>
      </c>
      <c r="AI706" s="212" t="s">
        <v>533</v>
      </c>
      <c r="AJ706" s="635"/>
      <c r="AK706" s="635" t="s">
        <v>683</v>
      </c>
      <c r="AL706" s="718" t="s">
        <v>18</v>
      </c>
      <c r="AM706" s="635" t="s">
        <v>460</v>
      </c>
      <c r="AN706" s="635">
        <v>1</v>
      </c>
      <c r="AO706" s="212" t="s">
        <v>2005</v>
      </c>
      <c r="AP706" s="212" t="s">
        <v>383</v>
      </c>
      <c r="AQ706" s="212"/>
      <c r="AR706" s="212"/>
      <c r="AS706" s="212"/>
      <c r="AT706" s="223">
        <f t="shared" si="36"/>
        <v>2.083333333333337E-2</v>
      </c>
      <c r="AU706" s="223">
        <f t="shared" si="37"/>
        <v>6.9444444444444198E-3</v>
      </c>
    </row>
    <row r="707" spans="1:47" ht="14.25">
      <c r="B707" s="29">
        <v>2026</v>
      </c>
      <c r="C707" s="29">
        <v>5</v>
      </c>
      <c r="D707" s="29">
        <v>12</v>
      </c>
      <c r="E707" s="227" t="s">
        <v>469</v>
      </c>
      <c r="F707" s="29">
        <v>3</v>
      </c>
      <c r="G707" s="31" t="s">
        <v>459</v>
      </c>
      <c r="H707" s="32" t="s">
        <v>441</v>
      </c>
      <c r="I707" s="327" t="s">
        <v>1514</v>
      </c>
      <c r="J707" s="635" t="s">
        <v>1515</v>
      </c>
      <c r="K707" s="212">
        <v>3898205</v>
      </c>
      <c r="L707" s="639">
        <v>6</v>
      </c>
      <c r="M707" s="170">
        <v>6</v>
      </c>
      <c r="N707" s="651" t="s">
        <v>227</v>
      </c>
      <c r="O707" s="212" t="s">
        <v>1539</v>
      </c>
      <c r="P707" s="737">
        <v>50</v>
      </c>
      <c r="Q707" s="738" t="s">
        <v>667</v>
      </c>
      <c r="R707" s="739">
        <v>1002</v>
      </c>
      <c r="S707" s="739">
        <v>1004</v>
      </c>
      <c r="T707" s="740">
        <v>4030</v>
      </c>
      <c r="U707" s="740">
        <v>4030</v>
      </c>
      <c r="V707" s="739">
        <v>1002</v>
      </c>
      <c r="W707" s="636">
        <v>1004</v>
      </c>
      <c r="X707" s="212">
        <v>1</v>
      </c>
      <c r="Y707" s="636">
        <v>4100</v>
      </c>
      <c r="Z707" s="212">
        <v>1</v>
      </c>
      <c r="AA707" s="731">
        <v>4100</v>
      </c>
      <c r="AB707" s="731">
        <v>4030</v>
      </c>
      <c r="AC707" s="732" t="s">
        <v>2003</v>
      </c>
      <c r="AD707" s="733">
        <v>60512416031</v>
      </c>
      <c r="AE707" s="734">
        <v>0.52430555555555558</v>
      </c>
      <c r="AF707" s="640">
        <v>0.54513888888888884</v>
      </c>
      <c r="AG707" s="640">
        <v>0.54513888888888884</v>
      </c>
      <c r="AH707" s="640">
        <v>0.55208333333333337</v>
      </c>
      <c r="AI707" s="212" t="s">
        <v>533</v>
      </c>
      <c r="AJ707" s="635"/>
      <c r="AK707" s="635" t="s">
        <v>683</v>
      </c>
      <c r="AL707" s="718" t="s">
        <v>18</v>
      </c>
      <c r="AM707" s="635" t="s">
        <v>460</v>
      </c>
      <c r="AN707" s="635">
        <v>1</v>
      </c>
      <c r="AO707" s="212"/>
      <c r="AP707" s="212" t="s">
        <v>383</v>
      </c>
      <c r="AQ707" s="212"/>
      <c r="AR707" s="212"/>
      <c r="AS707" s="212"/>
      <c r="AT707" s="223">
        <f t="shared" si="36"/>
        <v>2.0833333333333259E-2</v>
      </c>
      <c r="AU707" s="223">
        <f t="shared" si="37"/>
        <v>6.9444444444445308E-3</v>
      </c>
    </row>
    <row r="708" spans="1:47" ht="14.25">
      <c r="B708" s="29">
        <v>2026</v>
      </c>
      <c r="C708" s="29">
        <v>5</v>
      </c>
      <c r="D708" s="29">
        <v>12</v>
      </c>
      <c r="E708" s="227" t="s">
        <v>469</v>
      </c>
      <c r="F708" s="29"/>
      <c r="G708" s="31"/>
      <c r="H708" s="32" t="s">
        <v>441</v>
      </c>
      <c r="I708" s="327" t="s">
        <v>565</v>
      </c>
      <c r="J708" s="635" t="s">
        <v>1515</v>
      </c>
      <c r="K708" s="212"/>
      <c r="L708" s="639"/>
      <c r="M708" s="170"/>
      <c r="N708" s="651"/>
      <c r="O708" s="212"/>
      <c r="P708" s="705">
        <v>25</v>
      </c>
      <c r="Q708" s="738" t="s">
        <v>566</v>
      </c>
      <c r="R708" s="739">
        <v>1005</v>
      </c>
      <c r="S708" s="739"/>
      <c r="T708" s="740" t="s">
        <v>1445</v>
      </c>
      <c r="U708" s="710">
        <v>350</v>
      </c>
      <c r="V708" s="739">
        <v>1005</v>
      </c>
      <c r="W708" s="636"/>
      <c r="X708" s="212">
        <v>1</v>
      </c>
      <c r="Y708" s="636"/>
      <c r="Z708" s="212">
        <v>1</v>
      </c>
      <c r="AA708" s="711">
        <v>350</v>
      </c>
      <c r="AB708" s="731">
        <v>12850</v>
      </c>
      <c r="AC708" s="732" t="s">
        <v>577</v>
      </c>
      <c r="AD708" s="733">
        <v>60512416031</v>
      </c>
      <c r="AE708" s="734">
        <v>0.55208333333333337</v>
      </c>
      <c r="AF708" s="640">
        <v>0.55555555555555558</v>
      </c>
      <c r="AG708" s="640"/>
      <c r="AH708" s="640"/>
      <c r="AI708" s="212"/>
      <c r="AJ708" s="635"/>
      <c r="AK708" s="635" t="s">
        <v>683</v>
      </c>
      <c r="AL708" s="718" t="s">
        <v>18</v>
      </c>
      <c r="AM708" s="635" t="s">
        <v>460</v>
      </c>
      <c r="AN708" s="635">
        <v>1</v>
      </c>
      <c r="AO708" s="212"/>
      <c r="AP708" s="212"/>
      <c r="AQ708" s="212"/>
      <c r="AR708" s="212"/>
      <c r="AS708" s="212"/>
      <c r="AT708" s="223">
        <f t="shared" ref="AT708:AT718" si="38">IF(IF(AE708&gt;AF708,1-AE708+AF708,AF708-AE708)=0,"",IF(AE708&gt;AF708,1-AE708+AF708,AF708-AE708))</f>
        <v>3.4722222222222099E-3</v>
      </c>
      <c r="AU708" s="223" t="str">
        <f t="shared" ref="AU708:AU718" si="39">IF(IF(AG708&gt;AH708,1-AG708+AH708,AH708-AG708)=0,"",IF(AG708&gt;AH708,1-AG708+AH708,AH708-AG708))</f>
        <v/>
      </c>
    </row>
    <row r="709" spans="1:47" ht="14.25">
      <c r="B709" s="29">
        <v>2026</v>
      </c>
      <c r="C709" s="29">
        <v>5</v>
      </c>
      <c r="D709" s="29">
        <v>12</v>
      </c>
      <c r="E709" s="227" t="s">
        <v>470</v>
      </c>
      <c r="F709" s="29"/>
      <c r="G709" s="31"/>
      <c r="H709" s="32" t="s">
        <v>441</v>
      </c>
      <c r="I709" s="327"/>
      <c r="J709" s="635"/>
      <c r="K709" s="212"/>
      <c r="L709" s="639"/>
      <c r="M709" s="170"/>
      <c r="N709" s="651"/>
      <c r="O709" s="212"/>
      <c r="P709" s="737"/>
      <c r="Q709" s="738"/>
      <c r="R709" s="739"/>
      <c r="S709" s="739"/>
      <c r="T709" s="740"/>
      <c r="U709" s="739"/>
      <c r="V709" s="739"/>
      <c r="W709" s="636"/>
      <c r="X709" s="212"/>
      <c r="Y709" s="636"/>
      <c r="Z709" s="212"/>
      <c r="AA709" s="731"/>
      <c r="AB709" s="731"/>
      <c r="AC709" s="732"/>
      <c r="AD709" s="733"/>
      <c r="AE709" s="734"/>
      <c r="AF709" s="640"/>
      <c r="AG709" s="640">
        <v>0.55555555555555558</v>
      </c>
      <c r="AH709" s="640">
        <v>0.625</v>
      </c>
      <c r="AI709" s="212" t="s">
        <v>533</v>
      </c>
      <c r="AJ709" s="635"/>
      <c r="AK709" s="635"/>
      <c r="AL709" s="641"/>
      <c r="AM709" s="635"/>
      <c r="AN709" s="635"/>
      <c r="AO709" s="212"/>
      <c r="AP709" s="212"/>
      <c r="AQ709" s="212"/>
      <c r="AR709" s="212"/>
      <c r="AS709" s="212"/>
      <c r="AT709" s="223" t="str">
        <f t="shared" si="38"/>
        <v/>
      </c>
      <c r="AU709" s="223">
        <f t="shared" si="39"/>
        <v>6.944444444444442E-2</v>
      </c>
    </row>
    <row r="710" spans="1:47" ht="14.25">
      <c r="A710" s="167">
        <v>1</v>
      </c>
      <c r="B710" s="29">
        <v>2026</v>
      </c>
      <c r="C710" s="29">
        <v>5</v>
      </c>
      <c r="D710" s="29">
        <v>12</v>
      </c>
      <c r="E710" s="227" t="s">
        <v>470</v>
      </c>
      <c r="F710" s="29">
        <v>4</v>
      </c>
      <c r="G710" s="31" t="s">
        <v>459</v>
      </c>
      <c r="H710" s="32" t="s">
        <v>441</v>
      </c>
      <c r="I710" s="327" t="s">
        <v>1514</v>
      </c>
      <c r="J710" s="635" t="s">
        <v>442</v>
      </c>
      <c r="K710" s="212">
        <v>3894346</v>
      </c>
      <c r="L710" s="639">
        <v>1</v>
      </c>
      <c r="M710" s="170">
        <v>2</v>
      </c>
      <c r="N710" s="651" t="s">
        <v>582</v>
      </c>
      <c r="O710" s="212" t="s">
        <v>1539</v>
      </c>
      <c r="P710" s="737">
        <v>38</v>
      </c>
      <c r="Q710" s="738" t="s">
        <v>450</v>
      </c>
      <c r="R710" s="739">
        <v>1005</v>
      </c>
      <c r="S710" s="739">
        <v>1006</v>
      </c>
      <c r="T710" s="740">
        <v>4200</v>
      </c>
      <c r="U710" s="739">
        <v>4200</v>
      </c>
      <c r="V710" s="739">
        <v>1005</v>
      </c>
      <c r="W710" s="636">
        <v>1006</v>
      </c>
      <c r="X710" s="212">
        <v>1</v>
      </c>
      <c r="Y710" s="636">
        <v>4100</v>
      </c>
      <c r="Z710" s="212">
        <v>1</v>
      </c>
      <c r="AA710" s="731">
        <v>4100</v>
      </c>
      <c r="AB710" s="731">
        <v>4200</v>
      </c>
      <c r="AC710" s="732" t="s">
        <v>2006</v>
      </c>
      <c r="AD710" s="712" t="s">
        <v>1449</v>
      </c>
      <c r="AE710" s="734"/>
      <c r="AF710" s="640"/>
      <c r="AG710" s="640"/>
      <c r="AH710" s="640"/>
      <c r="AI710" s="212"/>
      <c r="AJ710" s="635"/>
      <c r="AK710" s="635" t="s">
        <v>827</v>
      </c>
      <c r="AL710" s="719" t="s">
        <v>7</v>
      </c>
      <c r="AM710" s="635" t="s">
        <v>444</v>
      </c>
      <c r="AN710" s="635"/>
      <c r="AO710" s="212"/>
      <c r="AP710" s="212" t="s">
        <v>383</v>
      </c>
      <c r="AQ710" s="212"/>
      <c r="AR710" s="212"/>
      <c r="AS710" s="212"/>
      <c r="AT710" s="223" t="str">
        <f t="shared" si="38"/>
        <v/>
      </c>
      <c r="AU710" s="223" t="str">
        <f t="shared" si="39"/>
        <v/>
      </c>
    </row>
    <row r="711" spans="1:47" ht="14.25">
      <c r="B711" s="29">
        <v>2026</v>
      </c>
      <c r="C711" s="29">
        <v>5</v>
      </c>
      <c r="D711" s="29">
        <v>12</v>
      </c>
      <c r="E711" s="227" t="s">
        <v>470</v>
      </c>
      <c r="F711" s="29">
        <v>4</v>
      </c>
      <c r="G711" s="31" t="s">
        <v>459</v>
      </c>
      <c r="H711" s="32" t="s">
        <v>441</v>
      </c>
      <c r="I711" s="327" t="s">
        <v>1514</v>
      </c>
      <c r="J711" s="635" t="s">
        <v>442</v>
      </c>
      <c r="K711" s="212">
        <v>3894346</v>
      </c>
      <c r="L711" s="639">
        <v>2</v>
      </c>
      <c r="M711" s="170">
        <v>2</v>
      </c>
      <c r="N711" s="651" t="s">
        <v>582</v>
      </c>
      <c r="O711" s="212" t="s">
        <v>1539</v>
      </c>
      <c r="P711" s="737">
        <v>38</v>
      </c>
      <c r="Q711" s="738" t="s">
        <v>450</v>
      </c>
      <c r="R711" s="739">
        <v>1005</v>
      </c>
      <c r="S711" s="739">
        <v>1006</v>
      </c>
      <c r="T711" s="740">
        <v>4180</v>
      </c>
      <c r="U711" s="739">
        <v>4180</v>
      </c>
      <c r="V711" s="739">
        <v>1005</v>
      </c>
      <c r="W711" s="636">
        <v>1006</v>
      </c>
      <c r="X711" s="212">
        <v>1</v>
      </c>
      <c r="Y711" s="636">
        <v>4100</v>
      </c>
      <c r="Z711" s="212">
        <v>1</v>
      </c>
      <c r="AA711" s="731">
        <v>4100</v>
      </c>
      <c r="AB711" s="731">
        <v>4120</v>
      </c>
      <c r="AC711" s="732" t="s">
        <v>2007</v>
      </c>
      <c r="AD711" s="733">
        <v>60512416040</v>
      </c>
      <c r="AE711" s="734">
        <v>0.625</v>
      </c>
      <c r="AF711" s="640">
        <v>0.64236111111111116</v>
      </c>
      <c r="AG711" s="640">
        <v>0.64236111111111116</v>
      </c>
      <c r="AH711" s="640">
        <v>0.64930555555555558</v>
      </c>
      <c r="AI711" s="212" t="s">
        <v>533</v>
      </c>
      <c r="AJ711" s="635"/>
      <c r="AK711" s="635" t="s">
        <v>827</v>
      </c>
      <c r="AL711" s="719" t="s">
        <v>7</v>
      </c>
      <c r="AM711" s="635" t="s">
        <v>444</v>
      </c>
      <c r="AN711" s="635">
        <v>1</v>
      </c>
      <c r="AO711" s="212"/>
      <c r="AP711" s="212" t="s">
        <v>383</v>
      </c>
      <c r="AQ711" s="212"/>
      <c r="AR711" s="212"/>
      <c r="AS711" s="212"/>
      <c r="AT711" s="223">
        <f t="shared" si="38"/>
        <v>1.736111111111116E-2</v>
      </c>
      <c r="AU711" s="223">
        <f t="shared" si="39"/>
        <v>6.9444444444444198E-3</v>
      </c>
    </row>
    <row r="712" spans="1:47" ht="14.25">
      <c r="B712" s="29">
        <v>2026</v>
      </c>
      <c r="C712" s="29">
        <v>5</v>
      </c>
      <c r="D712" s="29">
        <v>12</v>
      </c>
      <c r="E712" s="227" t="s">
        <v>470</v>
      </c>
      <c r="F712" s="29"/>
      <c r="G712" s="31"/>
      <c r="H712" s="32" t="s">
        <v>441</v>
      </c>
      <c r="I712" s="327" t="s">
        <v>565</v>
      </c>
      <c r="J712" s="635" t="s">
        <v>442</v>
      </c>
      <c r="K712" s="212"/>
      <c r="L712" s="639"/>
      <c r="M712" s="170"/>
      <c r="N712" s="651"/>
      <c r="O712" s="212"/>
      <c r="P712" s="705">
        <v>25</v>
      </c>
      <c r="Q712" s="738" t="s">
        <v>566</v>
      </c>
      <c r="R712" s="739">
        <v>1005</v>
      </c>
      <c r="S712" s="739"/>
      <c r="T712" s="740" t="s">
        <v>1445</v>
      </c>
      <c r="U712" s="710">
        <v>350</v>
      </c>
      <c r="V712" s="739">
        <v>1005</v>
      </c>
      <c r="W712" s="636"/>
      <c r="X712" s="212">
        <v>1</v>
      </c>
      <c r="Y712" s="636"/>
      <c r="Z712" s="212">
        <v>1</v>
      </c>
      <c r="AA712" s="711">
        <v>350</v>
      </c>
      <c r="AB712" s="731">
        <v>8550</v>
      </c>
      <c r="AC712" s="732" t="s">
        <v>577</v>
      </c>
      <c r="AD712" s="733">
        <v>60512416040</v>
      </c>
      <c r="AE712" s="734">
        <v>0.64930555555555558</v>
      </c>
      <c r="AF712" s="640">
        <v>0.65277777777777779</v>
      </c>
      <c r="AG712" s="640"/>
      <c r="AH712" s="640"/>
      <c r="AI712" s="212"/>
      <c r="AJ712" s="635"/>
      <c r="AK712" s="635" t="s">
        <v>827</v>
      </c>
      <c r="AL712" s="719" t="s">
        <v>7</v>
      </c>
      <c r="AM712" s="635" t="s">
        <v>444</v>
      </c>
      <c r="AN712" s="635">
        <v>1</v>
      </c>
      <c r="AO712" s="212"/>
      <c r="AP712" s="212"/>
      <c r="AQ712" s="212"/>
      <c r="AR712" s="212"/>
      <c r="AS712" s="212"/>
      <c r="AT712" s="223">
        <f t="shared" si="38"/>
        <v>3.4722222222222099E-3</v>
      </c>
      <c r="AU712" s="223" t="str">
        <f t="shared" si="39"/>
        <v/>
      </c>
    </row>
    <row r="713" spans="1:47" ht="14.25">
      <c r="B713" s="29">
        <v>2026</v>
      </c>
      <c r="C713" s="29">
        <v>5</v>
      </c>
      <c r="D713" s="29">
        <v>12</v>
      </c>
      <c r="E713" s="227" t="s">
        <v>470</v>
      </c>
      <c r="F713" s="29"/>
      <c r="G713" s="31"/>
      <c r="H713" s="32" t="s">
        <v>441</v>
      </c>
      <c r="I713" s="327"/>
      <c r="J713" s="635"/>
      <c r="K713" s="212"/>
      <c r="L713" s="639"/>
      <c r="M713" s="170"/>
      <c r="N713" s="651"/>
      <c r="O713" s="212"/>
      <c r="P713" s="737"/>
      <c r="Q713" s="738"/>
      <c r="R713" s="739"/>
      <c r="S713" s="739"/>
      <c r="T713" s="740"/>
      <c r="U713" s="739"/>
      <c r="V713" s="739"/>
      <c r="W713" s="636"/>
      <c r="X713" s="212"/>
      <c r="Y713" s="636"/>
      <c r="Z713" s="212"/>
      <c r="AA713" s="731"/>
      <c r="AB713" s="731"/>
      <c r="AC713" s="732"/>
      <c r="AD713" s="733"/>
      <c r="AE713" s="734"/>
      <c r="AF713" s="640"/>
      <c r="AG713" s="640">
        <v>0.65277777777777779</v>
      </c>
      <c r="AH713" s="640">
        <v>0.83333333333333337</v>
      </c>
      <c r="AI713" s="212" t="s">
        <v>1534</v>
      </c>
      <c r="AJ713" s="635"/>
      <c r="AK713" s="635"/>
      <c r="AL713" s="641"/>
      <c r="AM713" s="635"/>
      <c r="AN713" s="635"/>
      <c r="AO713" s="212" t="s">
        <v>2010</v>
      </c>
      <c r="AP713" s="212"/>
      <c r="AQ713" s="212"/>
      <c r="AR713" s="212"/>
      <c r="AS713" s="212"/>
      <c r="AT713" s="223" t="str">
        <f t="shared" si="38"/>
        <v/>
      </c>
      <c r="AU713" s="223">
        <f t="shared" si="39"/>
        <v>0.18055555555555558</v>
      </c>
    </row>
    <row r="714" spans="1:47" ht="14.25">
      <c r="B714" s="29">
        <v>2026</v>
      </c>
      <c r="C714" s="29">
        <v>5</v>
      </c>
      <c r="D714" s="29">
        <v>12</v>
      </c>
      <c r="E714" s="227" t="s">
        <v>470</v>
      </c>
      <c r="F714" s="29"/>
      <c r="G714" s="31"/>
      <c r="H714" s="32" t="s">
        <v>441</v>
      </c>
      <c r="I714" s="327" t="s">
        <v>39</v>
      </c>
      <c r="J714" s="635"/>
      <c r="K714" s="212"/>
      <c r="L714" s="639"/>
      <c r="M714" s="170"/>
      <c r="N714" s="651" t="s">
        <v>39</v>
      </c>
      <c r="O714" s="212"/>
      <c r="P714" s="737">
        <v>31</v>
      </c>
      <c r="Q714" s="738" t="s">
        <v>2011</v>
      </c>
      <c r="R714" s="739">
        <v>1370</v>
      </c>
      <c r="S714" s="739">
        <v>1370</v>
      </c>
      <c r="T714" s="740">
        <v>13450</v>
      </c>
      <c r="U714" s="739">
        <v>13450</v>
      </c>
      <c r="V714" s="739">
        <v>1050</v>
      </c>
      <c r="W714" s="636">
        <v>1051</v>
      </c>
      <c r="X714" s="212">
        <v>1</v>
      </c>
      <c r="Y714" s="636">
        <v>13450</v>
      </c>
      <c r="Z714" s="212">
        <v>1</v>
      </c>
      <c r="AA714" s="636">
        <v>13450</v>
      </c>
      <c r="AB714" s="636">
        <v>13450</v>
      </c>
      <c r="AC714" s="732" t="s">
        <v>2013</v>
      </c>
      <c r="AD714" s="746" t="s">
        <v>2009</v>
      </c>
      <c r="AE714" s="734">
        <v>0.83333333333333337</v>
      </c>
      <c r="AF714" s="640">
        <v>2.0833333333333332E-2</v>
      </c>
      <c r="AG714" s="640"/>
      <c r="AH714" s="640"/>
      <c r="AI714" s="212"/>
      <c r="AJ714" s="635"/>
      <c r="AK714" s="635"/>
      <c r="AL714" s="641"/>
      <c r="AM714" s="635" t="s">
        <v>460</v>
      </c>
      <c r="AN714" s="635"/>
      <c r="AO714" s="212" t="s">
        <v>2012</v>
      </c>
      <c r="AP714" s="212"/>
      <c r="AQ714" s="212"/>
      <c r="AR714" s="212"/>
      <c r="AS714" s="212"/>
      <c r="AT714" s="223">
        <f t="shared" si="38"/>
        <v>0.18749999999999997</v>
      </c>
      <c r="AU714" s="223" t="str">
        <f t="shared" si="39"/>
        <v/>
      </c>
    </row>
    <row r="715" spans="1:47" ht="14.25">
      <c r="B715" s="29">
        <v>2026</v>
      </c>
      <c r="C715" s="29">
        <v>5</v>
      </c>
      <c r="D715" s="29">
        <v>12</v>
      </c>
      <c r="E715" s="227" t="s">
        <v>468</v>
      </c>
      <c r="F715" s="29"/>
      <c r="G715" s="31"/>
      <c r="H715" s="32" t="s">
        <v>441</v>
      </c>
      <c r="I715" s="327"/>
      <c r="J715" s="635"/>
      <c r="K715" s="212"/>
      <c r="L715" s="639"/>
      <c r="M715" s="170"/>
      <c r="N715" s="651"/>
      <c r="O715" s="212"/>
      <c r="P715" s="737"/>
      <c r="Q715" s="738"/>
      <c r="R715" s="739"/>
      <c r="S715" s="739"/>
      <c r="T715" s="740"/>
      <c r="U715" s="739"/>
      <c r="V715" s="739"/>
      <c r="W715" s="636"/>
      <c r="X715" s="212"/>
      <c r="Y715" s="636"/>
      <c r="Z715" s="212"/>
      <c r="AA715" s="731"/>
      <c r="AB715" s="731"/>
      <c r="AC715" s="732"/>
      <c r="AD715" s="733"/>
      <c r="AE715" s="734"/>
      <c r="AF715" s="640"/>
      <c r="AG715" s="640">
        <v>2.0833333333333332E-2</v>
      </c>
      <c r="AH715" s="640">
        <v>4.1666666666666664E-2</v>
      </c>
      <c r="AI715" s="212" t="s">
        <v>533</v>
      </c>
      <c r="AJ715" s="635"/>
      <c r="AK715" s="635"/>
      <c r="AL715" s="641"/>
      <c r="AM715" s="635"/>
      <c r="AN715" s="635"/>
      <c r="AO715" s="212"/>
      <c r="AP715" s="212"/>
      <c r="AQ715" s="212"/>
      <c r="AR715" s="212"/>
      <c r="AS715" s="212"/>
      <c r="AT715" s="223" t="str">
        <f t="shared" si="38"/>
        <v/>
      </c>
      <c r="AU715" s="223">
        <f t="shared" si="39"/>
        <v>2.0833333333333332E-2</v>
      </c>
    </row>
    <row r="716" spans="1:47" ht="14.25">
      <c r="B716" s="29">
        <v>2026</v>
      </c>
      <c r="C716" s="29">
        <v>5</v>
      </c>
      <c r="D716" s="29">
        <v>12</v>
      </c>
      <c r="E716" s="227" t="s">
        <v>468</v>
      </c>
      <c r="F716" s="29"/>
      <c r="G716" s="31"/>
      <c r="H716" s="32" t="s">
        <v>441</v>
      </c>
      <c r="I716" s="327" t="s">
        <v>39</v>
      </c>
      <c r="J716" s="635"/>
      <c r="K716" s="212"/>
      <c r="L716" s="639"/>
      <c r="M716" s="170"/>
      <c r="N716" s="651" t="s">
        <v>39</v>
      </c>
      <c r="O716" s="212"/>
      <c r="P716" s="737">
        <v>31</v>
      </c>
      <c r="Q716" s="738" t="s">
        <v>2011</v>
      </c>
      <c r="R716" s="739">
        <v>1370</v>
      </c>
      <c r="S716" s="739">
        <v>1370</v>
      </c>
      <c r="T716" s="740">
        <v>13450</v>
      </c>
      <c r="U716" s="739">
        <v>13450</v>
      </c>
      <c r="V716" s="739">
        <v>1050</v>
      </c>
      <c r="W716" s="636">
        <v>1051</v>
      </c>
      <c r="X716" s="212">
        <v>1</v>
      </c>
      <c r="Y716" s="636">
        <v>13450</v>
      </c>
      <c r="Z716" s="212">
        <v>1</v>
      </c>
      <c r="AA716" s="636">
        <v>13450</v>
      </c>
      <c r="AB716" s="636">
        <v>13450</v>
      </c>
      <c r="AC716" s="732" t="s">
        <v>2014</v>
      </c>
      <c r="AD716" s="747" t="s">
        <v>2008</v>
      </c>
      <c r="AE716" s="734">
        <v>4.1666666666666664E-2</v>
      </c>
      <c r="AF716" s="640">
        <v>0.14583333333333334</v>
      </c>
      <c r="AG716" s="640"/>
      <c r="AH716" s="640"/>
      <c r="AI716" s="212"/>
      <c r="AJ716" s="635"/>
      <c r="AK716" s="635"/>
      <c r="AL716" s="641"/>
      <c r="AM716" s="635" t="s">
        <v>460</v>
      </c>
      <c r="AN716" s="635"/>
      <c r="AO716" s="212" t="s">
        <v>2015</v>
      </c>
      <c r="AP716" s="212"/>
      <c r="AQ716" s="212"/>
      <c r="AR716" s="212"/>
      <c r="AS716" s="212"/>
      <c r="AT716" s="223">
        <f t="shared" si="38"/>
        <v>0.10416666666666669</v>
      </c>
      <c r="AU716" s="223" t="str">
        <f t="shared" si="39"/>
        <v/>
      </c>
    </row>
    <row r="717" spans="1:47" ht="14.25">
      <c r="B717" s="29">
        <v>2026</v>
      </c>
      <c r="C717" s="29">
        <v>5</v>
      </c>
      <c r="D717" s="29">
        <v>12</v>
      </c>
      <c r="E717" s="227" t="s">
        <v>468</v>
      </c>
      <c r="F717" s="29"/>
      <c r="G717" s="31"/>
      <c r="H717" s="32" t="s">
        <v>441</v>
      </c>
      <c r="I717" s="327"/>
      <c r="J717" s="635"/>
      <c r="K717" s="212"/>
      <c r="L717" s="639"/>
      <c r="M717" s="170"/>
      <c r="N717" s="651"/>
      <c r="O717" s="212"/>
      <c r="P717" s="737"/>
      <c r="Q717" s="738"/>
      <c r="R717" s="739"/>
      <c r="S717" s="739"/>
      <c r="T717" s="740"/>
      <c r="U717" s="739"/>
      <c r="V717" s="739"/>
      <c r="W717" s="636"/>
      <c r="X717" s="212"/>
      <c r="Y717" s="636"/>
      <c r="Z717" s="212"/>
      <c r="AA717" s="731"/>
      <c r="AB717" s="731"/>
      <c r="AC717" s="732"/>
      <c r="AD717" s="733"/>
      <c r="AE717" s="734"/>
      <c r="AF717" s="640"/>
      <c r="AG717" s="640">
        <v>0.14583333333333334</v>
      </c>
      <c r="AH717" s="640">
        <v>0.20833333333333334</v>
      </c>
      <c r="AI717" s="212" t="s">
        <v>533</v>
      </c>
      <c r="AJ717" s="635"/>
      <c r="AK717" s="635"/>
      <c r="AL717" s="641"/>
      <c r="AM717" s="635"/>
      <c r="AN717" s="635"/>
      <c r="AO717" s="212"/>
      <c r="AP717" s="212"/>
      <c r="AQ717" s="212"/>
      <c r="AR717" s="212"/>
      <c r="AS717" s="212"/>
      <c r="AT717" s="223" t="str">
        <f t="shared" si="38"/>
        <v/>
      </c>
      <c r="AU717" s="223">
        <f t="shared" si="39"/>
        <v>6.25E-2</v>
      </c>
    </row>
    <row r="718" spans="1:47" ht="14.25">
      <c r="B718" s="29">
        <v>2026</v>
      </c>
      <c r="C718" s="29">
        <v>5</v>
      </c>
      <c r="D718" s="29">
        <v>12</v>
      </c>
      <c r="E718" s="227" t="s">
        <v>468</v>
      </c>
      <c r="F718" s="29"/>
      <c r="G718" s="31"/>
      <c r="H718" s="32" t="s">
        <v>441</v>
      </c>
      <c r="I718" s="327" t="s">
        <v>39</v>
      </c>
      <c r="J718" s="635"/>
      <c r="K718" s="212"/>
      <c r="L718" s="639"/>
      <c r="M718" s="170"/>
      <c r="N718" s="246" t="s">
        <v>1885</v>
      </c>
      <c r="O718" s="212"/>
      <c r="P718" s="737">
        <v>12</v>
      </c>
      <c r="Q718" s="738"/>
      <c r="R718" s="739">
        <v>1170</v>
      </c>
      <c r="S718" s="739">
        <v>1170</v>
      </c>
      <c r="T718" s="740">
        <v>12600</v>
      </c>
      <c r="U718" s="739">
        <v>12600</v>
      </c>
      <c r="V718" s="739">
        <v>1120</v>
      </c>
      <c r="W718" s="636">
        <v>1122</v>
      </c>
      <c r="X718" s="212">
        <v>1</v>
      </c>
      <c r="Y718" s="636">
        <v>6300</v>
      </c>
      <c r="Z718" s="212">
        <v>1</v>
      </c>
      <c r="AA718" s="731">
        <v>6300</v>
      </c>
      <c r="AB718" s="731">
        <v>6300</v>
      </c>
      <c r="AC718" s="732"/>
      <c r="AD718" s="339" t="s">
        <v>1892</v>
      </c>
      <c r="AE718" s="734">
        <v>0.20833333333333334</v>
      </c>
      <c r="AF718" s="640">
        <v>0.25347222222222221</v>
      </c>
      <c r="AG718" s="640">
        <v>0.25347222222222221</v>
      </c>
      <c r="AH718" s="640">
        <v>0.27430555555555558</v>
      </c>
      <c r="AI718" s="212" t="s">
        <v>1568</v>
      </c>
      <c r="AJ718" s="635"/>
      <c r="AK718" s="635"/>
      <c r="AL718" s="641"/>
      <c r="AM718" s="635" t="s">
        <v>444</v>
      </c>
      <c r="AN718" s="635"/>
      <c r="AO718" s="212"/>
      <c r="AP718" s="212"/>
      <c r="AQ718" s="212"/>
      <c r="AR718" s="212"/>
      <c r="AS718" s="212"/>
      <c r="AT718" s="223">
        <f t="shared" si="38"/>
        <v>4.5138888888888867E-2</v>
      </c>
      <c r="AU718" s="223">
        <f t="shared" si="39"/>
        <v>2.083333333333337E-2</v>
      </c>
    </row>
    <row r="719" spans="1:47" ht="14.25">
      <c r="B719" s="29">
        <v>2026</v>
      </c>
      <c r="C719" s="29">
        <v>5</v>
      </c>
      <c r="D719" s="29">
        <v>13</v>
      </c>
      <c r="E719" s="227" t="s">
        <v>469</v>
      </c>
      <c r="F719" s="29"/>
      <c r="G719" s="31"/>
      <c r="H719" s="32" t="s">
        <v>441</v>
      </c>
      <c r="I719" s="327" t="s">
        <v>39</v>
      </c>
      <c r="J719" s="635"/>
      <c r="K719" s="212"/>
      <c r="L719" s="639"/>
      <c r="M719" s="170"/>
      <c r="N719" s="246" t="s">
        <v>1885</v>
      </c>
      <c r="O719" s="212"/>
      <c r="P719" s="737">
        <v>12</v>
      </c>
      <c r="Q719" s="738"/>
      <c r="R719" s="739">
        <v>1170</v>
      </c>
      <c r="S719" s="739">
        <v>1170</v>
      </c>
      <c r="T719" s="740">
        <v>12600</v>
      </c>
      <c r="U719" s="739">
        <v>12600</v>
      </c>
      <c r="V719" s="739">
        <v>1005</v>
      </c>
      <c r="W719" s="636">
        <v>1007</v>
      </c>
      <c r="X719" s="212">
        <v>1</v>
      </c>
      <c r="Y719" s="636">
        <v>5750</v>
      </c>
      <c r="Z719" s="212">
        <v>1</v>
      </c>
      <c r="AA719" s="731">
        <v>5750</v>
      </c>
      <c r="AB719" s="731">
        <v>5750</v>
      </c>
      <c r="AC719" s="732"/>
      <c r="AD719" s="339" t="s">
        <v>1897</v>
      </c>
      <c r="AE719" s="734">
        <v>0.27430555555555558</v>
      </c>
      <c r="AF719" s="640">
        <v>0.3125</v>
      </c>
      <c r="AG719" s="640"/>
      <c r="AH719" s="640"/>
      <c r="AI719" s="212"/>
      <c r="AJ719" s="635"/>
      <c r="AK719" s="635"/>
      <c r="AL719" s="641"/>
      <c r="AM719" s="635" t="s">
        <v>444</v>
      </c>
      <c r="AN719" s="635"/>
      <c r="AO719" s="212"/>
      <c r="AP719" s="212"/>
      <c r="AQ719" s="212"/>
      <c r="AR719" s="212"/>
      <c r="AS719" s="212"/>
      <c r="AT719" s="223">
        <f t="shared" ref="AT719:AT727" si="40">IF(IF(AE719&gt;AF719,1-AE719+AF719,AF719-AE719)=0,"",IF(AE719&gt;AF719,1-AE719+AF719,AF719-AE719))</f>
        <v>3.819444444444442E-2</v>
      </c>
      <c r="AU719" s="223" t="str">
        <f t="shared" ref="AU719:AU727" si="41">IF(IF(AG719&gt;AH719,1-AG719+AH719,AH719-AG719)=0,"",IF(AG719&gt;AH719,1-AG719+AH719,AH719-AG719))</f>
        <v/>
      </c>
    </row>
    <row r="720" spans="1:47" ht="14.25">
      <c r="B720" s="29">
        <v>2026</v>
      </c>
      <c r="C720" s="29">
        <v>5</v>
      </c>
      <c r="D720" s="29">
        <v>13</v>
      </c>
      <c r="E720" s="227" t="s">
        <v>469</v>
      </c>
      <c r="F720" s="29"/>
      <c r="G720" s="31"/>
      <c r="H720" s="32" t="s">
        <v>441</v>
      </c>
      <c r="I720" s="327"/>
      <c r="J720" s="635"/>
      <c r="K720" s="212"/>
      <c r="L720" s="639"/>
      <c r="M720" s="170"/>
      <c r="N720" s="651"/>
      <c r="O720" s="212"/>
      <c r="P720" s="737"/>
      <c r="Q720" s="738"/>
      <c r="R720" s="739"/>
      <c r="S720" s="739"/>
      <c r="T720" s="740"/>
      <c r="U720" s="739"/>
      <c r="V720" s="739"/>
      <c r="W720" s="636"/>
      <c r="X720" s="212"/>
      <c r="Y720" s="636"/>
      <c r="Z720" s="212"/>
      <c r="AA720" s="731"/>
      <c r="AB720" s="731"/>
      <c r="AC720" s="732"/>
      <c r="AD720" s="733"/>
      <c r="AE720" s="734"/>
      <c r="AF720" s="640"/>
      <c r="AG720" s="640">
        <v>0.3125</v>
      </c>
      <c r="AH720" s="640">
        <v>0.35416666666666669</v>
      </c>
      <c r="AI720" s="212" t="s">
        <v>1534</v>
      </c>
      <c r="AJ720" s="635"/>
      <c r="AK720" s="635"/>
      <c r="AL720" s="641"/>
      <c r="AM720" s="635"/>
      <c r="AN720" s="635"/>
      <c r="AO720" s="212" t="s">
        <v>2018</v>
      </c>
      <c r="AP720" s="212"/>
      <c r="AQ720" s="212"/>
      <c r="AR720" s="212"/>
      <c r="AS720" s="212"/>
      <c r="AT720" s="223" t="str">
        <f t="shared" si="40"/>
        <v/>
      </c>
      <c r="AU720" s="223">
        <f t="shared" si="41"/>
        <v>4.1666666666666685E-2</v>
      </c>
    </row>
    <row r="721" spans="1:47" ht="14.25">
      <c r="A721" s="167">
        <v>1</v>
      </c>
      <c r="B721" s="29">
        <v>2026</v>
      </c>
      <c r="C721" s="29">
        <v>5</v>
      </c>
      <c r="D721" s="29">
        <v>13</v>
      </c>
      <c r="E721" s="227" t="s">
        <v>469</v>
      </c>
      <c r="F721" s="29">
        <v>1</v>
      </c>
      <c r="G721" s="31" t="s">
        <v>459</v>
      </c>
      <c r="H721" s="43" t="s">
        <v>441</v>
      </c>
      <c r="I721" s="327" t="s">
        <v>1514</v>
      </c>
      <c r="J721" s="635" t="s">
        <v>1515</v>
      </c>
      <c r="K721" s="212">
        <v>3897139</v>
      </c>
      <c r="L721" s="639">
        <v>4</v>
      </c>
      <c r="M721" s="170">
        <v>60</v>
      </c>
      <c r="N721" s="651" t="s">
        <v>1516</v>
      </c>
      <c r="O721" s="212" t="s">
        <v>1517</v>
      </c>
      <c r="P721" s="212">
        <v>25</v>
      </c>
      <c r="Q721" s="327" t="s">
        <v>451</v>
      </c>
      <c r="R721" s="636">
        <v>1110</v>
      </c>
      <c r="S721" s="636">
        <v>1110</v>
      </c>
      <c r="T721" s="667">
        <v>12100</v>
      </c>
      <c r="U721" s="636">
        <v>12100</v>
      </c>
      <c r="V721" s="636">
        <v>1110</v>
      </c>
      <c r="W721" s="636">
        <v>1110</v>
      </c>
      <c r="X721" s="212">
        <v>1</v>
      </c>
      <c r="Y721" s="636">
        <v>12100</v>
      </c>
      <c r="Z721" s="212">
        <v>1</v>
      </c>
      <c r="AA721" s="637">
        <v>12100</v>
      </c>
      <c r="AB721" s="637">
        <v>12100</v>
      </c>
      <c r="AC721" s="638" t="s">
        <v>2017</v>
      </c>
      <c r="AD721" s="639">
        <v>60430416041</v>
      </c>
      <c r="AE721" s="640"/>
      <c r="AF721" s="640"/>
      <c r="AG721" s="640"/>
      <c r="AH721" s="640"/>
      <c r="AI721" s="212" t="s">
        <v>533</v>
      </c>
      <c r="AJ721" s="635"/>
      <c r="AK721" s="635" t="s">
        <v>683</v>
      </c>
      <c r="AL721" s="719" t="s">
        <v>7</v>
      </c>
      <c r="AM721" s="635" t="s">
        <v>460</v>
      </c>
      <c r="AN721" s="635"/>
      <c r="AO721" s="212"/>
      <c r="AP721" s="212"/>
      <c r="AQ721" s="212"/>
      <c r="AR721" s="212"/>
      <c r="AS721" s="212"/>
      <c r="AT721" s="223" t="str">
        <f t="shared" si="40"/>
        <v/>
      </c>
      <c r="AU721" s="223" t="str">
        <f t="shared" si="41"/>
        <v/>
      </c>
    </row>
    <row r="722" spans="1:47" ht="14.25">
      <c r="B722" s="29">
        <v>2026</v>
      </c>
      <c r="C722" s="29">
        <v>5</v>
      </c>
      <c r="D722" s="29">
        <v>13</v>
      </c>
      <c r="E722" s="227" t="s">
        <v>469</v>
      </c>
      <c r="F722" s="29"/>
      <c r="G722" s="31"/>
      <c r="H722" s="32" t="s">
        <v>441</v>
      </c>
      <c r="I722" s="327" t="s">
        <v>565</v>
      </c>
      <c r="J722" s="635" t="s">
        <v>1515</v>
      </c>
      <c r="K722" s="212"/>
      <c r="L722" s="639"/>
      <c r="M722" s="170"/>
      <c r="N722" s="651"/>
      <c r="O722" s="212"/>
      <c r="P722" s="705">
        <v>25</v>
      </c>
      <c r="Q722" s="327" t="s">
        <v>566</v>
      </c>
      <c r="R722" s="636">
        <v>1110</v>
      </c>
      <c r="S722" s="636"/>
      <c r="T722" s="667">
        <v>1000</v>
      </c>
      <c r="U722" s="706">
        <v>1000</v>
      </c>
      <c r="V722" s="636">
        <v>1110</v>
      </c>
      <c r="W722" s="636"/>
      <c r="X722" s="212">
        <v>1</v>
      </c>
      <c r="Y722" s="636">
        <v>1000</v>
      </c>
      <c r="Z722" s="212">
        <v>1</v>
      </c>
      <c r="AA722" s="707">
        <v>1000</v>
      </c>
      <c r="AB722" s="637">
        <v>13100</v>
      </c>
      <c r="AC722" s="638" t="s">
        <v>1518</v>
      </c>
      <c r="AD722" s="639">
        <v>60430416041</v>
      </c>
      <c r="AE722" s="640">
        <v>0.35416666666666669</v>
      </c>
      <c r="AF722" s="640">
        <v>0.3611111111111111</v>
      </c>
      <c r="AG722" s="640"/>
      <c r="AH722" s="640"/>
      <c r="AI722" s="212"/>
      <c r="AJ722" s="635"/>
      <c r="AK722" s="635" t="s">
        <v>683</v>
      </c>
      <c r="AL722" s="719" t="s">
        <v>7</v>
      </c>
      <c r="AM722" s="635" t="s">
        <v>460</v>
      </c>
      <c r="AN722" s="635">
        <v>1</v>
      </c>
      <c r="AO722" s="212" t="s">
        <v>2025</v>
      </c>
      <c r="AP722" s="212"/>
      <c r="AQ722" s="212"/>
      <c r="AR722" s="212"/>
      <c r="AS722" s="212"/>
      <c r="AT722" s="223">
        <f t="shared" si="40"/>
        <v>6.9444444444444198E-3</v>
      </c>
      <c r="AU722" s="223" t="str">
        <f t="shared" si="41"/>
        <v/>
      </c>
    </row>
    <row r="723" spans="1:47" ht="14.25">
      <c r="B723" s="29">
        <v>2026</v>
      </c>
      <c r="C723" s="29">
        <v>5</v>
      </c>
      <c r="D723" s="29">
        <v>13</v>
      </c>
      <c r="E723" s="227" t="s">
        <v>469</v>
      </c>
      <c r="F723" s="29"/>
      <c r="G723" s="31"/>
      <c r="H723" s="32" t="s">
        <v>441</v>
      </c>
      <c r="I723" s="327"/>
      <c r="J723" s="635"/>
      <c r="K723" s="212"/>
      <c r="L723" s="639"/>
      <c r="M723" s="170"/>
      <c r="N723" s="651"/>
      <c r="O723" s="212"/>
      <c r="P723" s="737"/>
      <c r="Q723" s="738"/>
      <c r="R723" s="739"/>
      <c r="S723" s="739"/>
      <c r="T723" s="740"/>
      <c r="U723" s="739"/>
      <c r="V723" s="739"/>
      <c r="W723" s="636"/>
      <c r="X723" s="212"/>
      <c r="Y723" s="636"/>
      <c r="Z723" s="212"/>
      <c r="AA723" s="731"/>
      <c r="AB723" s="731"/>
      <c r="AC723" s="732"/>
      <c r="AD723" s="733"/>
      <c r="AE723" s="734"/>
      <c r="AF723" s="640"/>
      <c r="AG723" s="640">
        <v>0.3611111111111111</v>
      </c>
      <c r="AH723" s="640">
        <v>0.55555555555555558</v>
      </c>
      <c r="AI723" s="212" t="s">
        <v>1534</v>
      </c>
      <c r="AJ723" s="635"/>
      <c r="AK723" s="635"/>
      <c r="AL723" s="641"/>
      <c r="AM723" s="635"/>
      <c r="AN723" s="635"/>
      <c r="AO723" s="212" t="s">
        <v>2024</v>
      </c>
      <c r="AP723" s="212"/>
      <c r="AQ723" s="212"/>
      <c r="AR723" s="212"/>
      <c r="AS723" s="212"/>
      <c r="AT723" s="223" t="str">
        <f t="shared" si="40"/>
        <v/>
      </c>
      <c r="AU723" s="223">
        <f t="shared" si="41"/>
        <v>0.19444444444444448</v>
      </c>
    </row>
    <row r="724" spans="1:47" ht="14.25">
      <c r="B724" s="29">
        <v>2026</v>
      </c>
      <c r="C724" s="29">
        <v>5</v>
      </c>
      <c r="D724" s="29">
        <v>13</v>
      </c>
      <c r="E724" s="227" t="s">
        <v>469</v>
      </c>
      <c r="F724" s="29"/>
      <c r="G724" s="31"/>
      <c r="H724" s="32" t="s">
        <v>441</v>
      </c>
      <c r="I724" s="327" t="s">
        <v>1446</v>
      </c>
      <c r="J724" s="635" t="s">
        <v>442</v>
      </c>
      <c r="K724" s="212"/>
      <c r="L724" s="639"/>
      <c r="M724" s="170"/>
      <c r="N724" s="651"/>
      <c r="O724" s="212"/>
      <c r="P724" s="737">
        <v>12</v>
      </c>
      <c r="Q724" s="738" t="s">
        <v>566</v>
      </c>
      <c r="R724" s="739">
        <v>1005</v>
      </c>
      <c r="S724" s="739"/>
      <c r="T724" s="740" t="s">
        <v>1445</v>
      </c>
      <c r="U724" s="739">
        <v>200</v>
      </c>
      <c r="V724" s="739">
        <v>1005</v>
      </c>
      <c r="W724" s="636"/>
      <c r="X724" s="212">
        <v>1</v>
      </c>
      <c r="Y724" s="636">
        <v>200</v>
      </c>
      <c r="Z724" s="212">
        <v>1</v>
      </c>
      <c r="AA724" s="731">
        <v>200</v>
      </c>
      <c r="AB724" s="731"/>
      <c r="AC724" s="732"/>
      <c r="AD724" s="733"/>
      <c r="AE724" s="734"/>
      <c r="AF724" s="640"/>
      <c r="AG724" s="640"/>
      <c r="AH724" s="640"/>
      <c r="AI724" s="212"/>
      <c r="AJ724" s="635"/>
      <c r="AK724" s="635"/>
      <c r="AL724" s="641"/>
      <c r="AM724" s="635"/>
      <c r="AN724" s="635"/>
      <c r="AO724" s="212"/>
      <c r="AP724" s="212"/>
      <c r="AQ724" s="212"/>
      <c r="AR724" s="212"/>
      <c r="AS724" s="212"/>
      <c r="AT724" s="223" t="str">
        <f t="shared" si="40"/>
        <v/>
      </c>
      <c r="AU724" s="223" t="str">
        <f t="shared" si="41"/>
        <v/>
      </c>
    </row>
    <row r="725" spans="1:47" ht="14.25">
      <c r="A725" s="167">
        <v>1</v>
      </c>
      <c r="B725" s="29">
        <v>2026</v>
      </c>
      <c r="C725" s="29">
        <v>5</v>
      </c>
      <c r="D725" s="29">
        <v>13</v>
      </c>
      <c r="E725" s="227" t="s">
        <v>470</v>
      </c>
      <c r="F725" s="29">
        <v>2</v>
      </c>
      <c r="G725" s="31" t="s">
        <v>459</v>
      </c>
      <c r="H725" s="32" t="s">
        <v>441</v>
      </c>
      <c r="I725" s="327" t="s">
        <v>1514</v>
      </c>
      <c r="J725" s="635" t="s">
        <v>442</v>
      </c>
      <c r="K725" s="212">
        <v>3894350</v>
      </c>
      <c r="L725" s="639">
        <v>1</v>
      </c>
      <c r="M725" s="170">
        <v>2</v>
      </c>
      <c r="N725" s="651" t="s">
        <v>210</v>
      </c>
      <c r="O725" s="212" t="s">
        <v>1539</v>
      </c>
      <c r="P725" s="737">
        <v>50</v>
      </c>
      <c r="Q725" s="738" t="s">
        <v>209</v>
      </c>
      <c r="R725" s="739">
        <v>1000</v>
      </c>
      <c r="S725" s="745">
        <v>1000</v>
      </c>
      <c r="T725" s="740">
        <v>4000</v>
      </c>
      <c r="U725" s="739">
        <v>4000</v>
      </c>
      <c r="V725" s="739">
        <v>1000</v>
      </c>
      <c r="W725" s="636">
        <v>1000</v>
      </c>
      <c r="X725" s="212">
        <v>1</v>
      </c>
      <c r="Y725" s="636">
        <v>4000</v>
      </c>
      <c r="Z725" s="212">
        <v>1</v>
      </c>
      <c r="AA725" s="731">
        <v>4000</v>
      </c>
      <c r="AB725" s="731">
        <v>4050</v>
      </c>
      <c r="AC725" s="340" t="s">
        <v>2022</v>
      </c>
      <c r="AD725" s="733"/>
      <c r="AE725" s="734">
        <v>0.55555555555555558</v>
      </c>
      <c r="AF725" s="640">
        <v>0.57291666666666663</v>
      </c>
      <c r="AG725" s="640">
        <v>0.57291666666666663</v>
      </c>
      <c r="AH725" s="640">
        <v>0.57986111111111116</v>
      </c>
      <c r="AI725" s="212" t="s">
        <v>533</v>
      </c>
      <c r="AJ725" s="635"/>
      <c r="AK725" s="635" t="s">
        <v>683</v>
      </c>
      <c r="AL725" s="719" t="s">
        <v>7</v>
      </c>
      <c r="AM725" s="635" t="s">
        <v>460</v>
      </c>
      <c r="AN725" s="635">
        <v>1</v>
      </c>
      <c r="AO725" s="212"/>
      <c r="AP725" s="212" t="s">
        <v>383</v>
      </c>
      <c r="AQ725" s="212"/>
      <c r="AR725" s="212"/>
      <c r="AS725" s="212"/>
      <c r="AT725" s="223">
        <f t="shared" si="40"/>
        <v>1.7361111111111049E-2</v>
      </c>
      <c r="AU725" s="223">
        <f t="shared" si="41"/>
        <v>6.9444444444445308E-3</v>
      </c>
    </row>
    <row r="726" spans="1:47" ht="14.25">
      <c r="B726" s="29">
        <v>2026</v>
      </c>
      <c r="C726" s="29">
        <v>5</v>
      </c>
      <c r="D726" s="29">
        <v>13</v>
      </c>
      <c r="E726" s="227" t="s">
        <v>470</v>
      </c>
      <c r="F726" s="29">
        <v>2</v>
      </c>
      <c r="G726" s="31" t="s">
        <v>459</v>
      </c>
      <c r="H726" s="32" t="s">
        <v>441</v>
      </c>
      <c r="I726" s="327" t="s">
        <v>1514</v>
      </c>
      <c r="J726" s="635" t="s">
        <v>442</v>
      </c>
      <c r="K726" s="212">
        <v>3894350</v>
      </c>
      <c r="L726" s="639">
        <v>2</v>
      </c>
      <c r="M726" s="170">
        <v>2</v>
      </c>
      <c r="N726" s="651" t="s">
        <v>210</v>
      </c>
      <c r="O726" s="212" t="s">
        <v>1539</v>
      </c>
      <c r="P726" s="737">
        <v>50</v>
      </c>
      <c r="Q726" s="738" t="s">
        <v>209</v>
      </c>
      <c r="R726" s="739">
        <v>1000</v>
      </c>
      <c r="S726" s="745">
        <v>1000</v>
      </c>
      <c r="T726" s="740">
        <v>4000</v>
      </c>
      <c r="U726" s="739">
        <v>4000</v>
      </c>
      <c r="V726" s="739">
        <v>1000</v>
      </c>
      <c r="W726" s="636">
        <v>1000</v>
      </c>
      <c r="X726" s="212">
        <v>1</v>
      </c>
      <c r="Y726" s="636">
        <v>4000</v>
      </c>
      <c r="Z726" s="212">
        <v>1</v>
      </c>
      <c r="AA726" s="731">
        <v>4000</v>
      </c>
      <c r="AB726" s="731">
        <v>4050</v>
      </c>
      <c r="AC726" s="732" t="s">
        <v>2023</v>
      </c>
      <c r="AD726" s="733"/>
      <c r="AE726" s="734">
        <v>0.57986111111111116</v>
      </c>
      <c r="AF726" s="640">
        <v>0.60069444444444442</v>
      </c>
      <c r="AG726" s="640">
        <v>0.60069444444444442</v>
      </c>
      <c r="AH726" s="640">
        <v>0.60763888888888884</v>
      </c>
      <c r="AI726" s="212" t="s">
        <v>533</v>
      </c>
      <c r="AJ726" s="635"/>
      <c r="AK726" s="635" t="s">
        <v>683</v>
      </c>
      <c r="AL726" s="719" t="s">
        <v>7</v>
      </c>
      <c r="AM726" s="635" t="s">
        <v>460</v>
      </c>
      <c r="AN726" s="635">
        <v>1</v>
      </c>
      <c r="AO726" s="212"/>
      <c r="AP726" s="212" t="s">
        <v>383</v>
      </c>
      <c r="AQ726" s="212"/>
      <c r="AR726" s="212"/>
      <c r="AS726" s="212"/>
      <c r="AT726" s="223">
        <f t="shared" si="40"/>
        <v>2.0833333333333259E-2</v>
      </c>
      <c r="AU726" s="223">
        <f t="shared" si="41"/>
        <v>6.9444444444444198E-3</v>
      </c>
    </row>
    <row r="727" spans="1:47" ht="14.25">
      <c r="B727" s="29">
        <v>2026</v>
      </c>
      <c r="C727" s="29">
        <v>5</v>
      </c>
      <c r="D727" s="29">
        <v>13</v>
      </c>
      <c r="E727" s="227" t="s">
        <v>470</v>
      </c>
      <c r="F727" s="29">
        <v>2</v>
      </c>
      <c r="G727" s="31" t="s">
        <v>459</v>
      </c>
      <c r="H727" s="32" t="s">
        <v>441</v>
      </c>
      <c r="I727" s="327" t="s">
        <v>1514</v>
      </c>
      <c r="J727" s="635" t="s">
        <v>442</v>
      </c>
      <c r="K727" s="212">
        <v>3894351</v>
      </c>
      <c r="L727" s="639">
        <v>1</v>
      </c>
      <c r="M727" s="170">
        <v>13</v>
      </c>
      <c r="N727" s="651" t="s">
        <v>210</v>
      </c>
      <c r="O727" s="212" t="s">
        <v>1539</v>
      </c>
      <c r="P727" s="737">
        <v>50</v>
      </c>
      <c r="Q727" s="738" t="s">
        <v>209</v>
      </c>
      <c r="R727" s="739">
        <v>1000</v>
      </c>
      <c r="S727" s="745">
        <v>1001</v>
      </c>
      <c r="T727" s="740">
        <v>4000</v>
      </c>
      <c r="U727" s="739">
        <v>4000</v>
      </c>
      <c r="V727" s="739">
        <v>1000</v>
      </c>
      <c r="W727" s="636">
        <v>1001</v>
      </c>
      <c r="X727" s="212">
        <v>1</v>
      </c>
      <c r="Y727" s="636">
        <v>4000</v>
      </c>
      <c r="Z727" s="212">
        <v>1</v>
      </c>
      <c r="AA727" s="731">
        <v>4000</v>
      </c>
      <c r="AB727" s="731">
        <v>4050</v>
      </c>
      <c r="AC727" s="732" t="s">
        <v>2026</v>
      </c>
      <c r="AD727" s="639">
        <v>60513416010</v>
      </c>
      <c r="AE727" s="734">
        <v>0.60763888888888884</v>
      </c>
      <c r="AF727" s="640">
        <v>0.625</v>
      </c>
      <c r="AG727" s="640">
        <v>0.625</v>
      </c>
      <c r="AH727" s="640">
        <v>0.63194444444444442</v>
      </c>
      <c r="AI727" s="212" t="s">
        <v>533</v>
      </c>
      <c r="AJ727" s="635"/>
      <c r="AK727" s="635" t="s">
        <v>683</v>
      </c>
      <c r="AL727" s="719" t="s">
        <v>7</v>
      </c>
      <c r="AM727" s="635" t="s">
        <v>460</v>
      </c>
      <c r="AN727" s="635">
        <v>1</v>
      </c>
      <c r="AO727" s="212"/>
      <c r="AP727" s="212" t="s">
        <v>383</v>
      </c>
      <c r="AQ727" s="212"/>
      <c r="AR727" s="212"/>
      <c r="AS727" s="212"/>
      <c r="AT727" s="223">
        <f t="shared" si="40"/>
        <v>1.736111111111116E-2</v>
      </c>
      <c r="AU727" s="223">
        <f t="shared" si="41"/>
        <v>6.9444444444444198E-3</v>
      </c>
    </row>
    <row r="728" spans="1:47" ht="14.25">
      <c r="B728" s="29">
        <v>2026</v>
      </c>
      <c r="C728" s="29">
        <v>5</v>
      </c>
      <c r="D728" s="29">
        <v>13</v>
      </c>
      <c r="E728" s="227" t="s">
        <v>470</v>
      </c>
      <c r="F728" s="29"/>
      <c r="G728" s="31"/>
      <c r="H728" s="32" t="s">
        <v>441</v>
      </c>
      <c r="I728" s="327" t="s">
        <v>565</v>
      </c>
      <c r="J728" s="635" t="s">
        <v>442</v>
      </c>
      <c r="K728" s="212"/>
      <c r="L728" s="639"/>
      <c r="M728" s="170"/>
      <c r="N728" s="651"/>
      <c r="O728" s="212"/>
      <c r="P728" s="705">
        <v>25</v>
      </c>
      <c r="Q728" s="738" t="s">
        <v>566</v>
      </c>
      <c r="R728" s="739">
        <v>1000</v>
      </c>
      <c r="S728" s="739"/>
      <c r="T728" s="740" t="s">
        <v>1445</v>
      </c>
      <c r="U728" s="710">
        <v>350</v>
      </c>
      <c r="V728" s="739">
        <v>1000</v>
      </c>
      <c r="W728" s="636"/>
      <c r="X728" s="212">
        <v>1</v>
      </c>
      <c r="Y728" s="636"/>
      <c r="Z728" s="212">
        <v>1</v>
      </c>
      <c r="AA728" s="711">
        <v>350</v>
      </c>
      <c r="AB728" s="731">
        <v>12550</v>
      </c>
      <c r="AC728" s="732" t="s">
        <v>1546</v>
      </c>
      <c r="AD728" s="639">
        <v>60513416010</v>
      </c>
      <c r="AE728" s="734">
        <v>0.63194444444444442</v>
      </c>
      <c r="AF728" s="640">
        <v>0.63541666666666663</v>
      </c>
      <c r="AG728" s="640"/>
      <c r="AH728" s="640"/>
      <c r="AI728" s="212"/>
      <c r="AJ728" s="635"/>
      <c r="AK728" s="635" t="s">
        <v>683</v>
      </c>
      <c r="AL728" s="719" t="s">
        <v>7</v>
      </c>
      <c r="AM728" s="635" t="s">
        <v>460</v>
      </c>
      <c r="AN728" s="635">
        <v>1</v>
      </c>
      <c r="AO728" s="212"/>
      <c r="AP728" s="212"/>
      <c r="AQ728" s="212"/>
      <c r="AR728" s="212"/>
      <c r="AS728" s="212"/>
      <c r="AT728" s="223">
        <f t="shared" si="36"/>
        <v>3.4722222222222099E-3</v>
      </c>
      <c r="AU728" s="223" t="str">
        <f t="shared" si="37"/>
        <v/>
      </c>
    </row>
    <row r="729" spans="1:47" ht="14.25">
      <c r="B729" s="29">
        <v>2026</v>
      </c>
      <c r="C729" s="29">
        <v>5</v>
      </c>
      <c r="D729" s="29">
        <v>13</v>
      </c>
      <c r="E729" s="227" t="s">
        <v>470</v>
      </c>
      <c r="F729" s="29"/>
      <c r="G729" s="31"/>
      <c r="H729" s="32" t="s">
        <v>441</v>
      </c>
      <c r="I729" s="327"/>
      <c r="J729" s="635"/>
      <c r="K729" s="212"/>
      <c r="L729" s="639"/>
      <c r="M729" s="170"/>
      <c r="N729" s="651"/>
      <c r="O729" s="212"/>
      <c r="P729" s="737"/>
      <c r="Q729" s="738"/>
      <c r="R729" s="739"/>
      <c r="S729" s="739"/>
      <c r="T729" s="740"/>
      <c r="U729" s="739"/>
      <c r="V729" s="739"/>
      <c r="W729" s="636"/>
      <c r="X729" s="212"/>
      <c r="Y729" s="636"/>
      <c r="Z729" s="212"/>
      <c r="AA729" s="731"/>
      <c r="AB729" s="731"/>
      <c r="AC729" s="732"/>
      <c r="AD729" s="733"/>
      <c r="AE729" s="734"/>
      <c r="AF729" s="640"/>
      <c r="AG729" s="640">
        <v>0.63541666666666663</v>
      </c>
      <c r="AH729" s="640">
        <v>0.65625</v>
      </c>
      <c r="AI729" s="212" t="s">
        <v>533</v>
      </c>
      <c r="AJ729" s="635"/>
      <c r="AK729" s="635"/>
      <c r="AL729" s="641"/>
      <c r="AM729" s="635"/>
      <c r="AN729" s="635"/>
      <c r="AO729" s="212"/>
      <c r="AP729" s="212"/>
      <c r="AQ729" s="212"/>
      <c r="AR729" s="212"/>
      <c r="AS729" s="212"/>
      <c r="AT729" s="223" t="str">
        <f t="shared" si="36"/>
        <v/>
      </c>
      <c r="AU729" s="223">
        <f t="shared" si="37"/>
        <v>2.083333333333337E-2</v>
      </c>
    </row>
    <row r="730" spans="1:47" ht="14.25">
      <c r="B730" s="29">
        <v>2026</v>
      </c>
      <c r="C730" s="29">
        <v>5</v>
      </c>
      <c r="D730" s="29">
        <v>13</v>
      </c>
      <c r="E730" s="227" t="s">
        <v>470</v>
      </c>
      <c r="F730" s="29"/>
      <c r="G730" s="31"/>
      <c r="H730" s="32" t="s">
        <v>441</v>
      </c>
      <c r="I730" s="327" t="s">
        <v>1446</v>
      </c>
      <c r="J730" s="635" t="s">
        <v>442</v>
      </c>
      <c r="K730" s="212"/>
      <c r="L730" s="639"/>
      <c r="M730" s="170"/>
      <c r="N730" s="651"/>
      <c r="O730" s="212"/>
      <c r="P730" s="737">
        <v>12</v>
      </c>
      <c r="Q730" s="738" t="s">
        <v>566</v>
      </c>
      <c r="R730" s="739">
        <v>1005</v>
      </c>
      <c r="S730" s="739"/>
      <c r="T730" s="740" t="s">
        <v>1445</v>
      </c>
      <c r="U730" s="739">
        <v>200</v>
      </c>
      <c r="V730" s="739">
        <v>1005</v>
      </c>
      <c r="W730" s="636"/>
      <c r="X730" s="212">
        <v>1</v>
      </c>
      <c r="Y730" s="636">
        <v>200</v>
      </c>
      <c r="Z730" s="212">
        <v>1</v>
      </c>
      <c r="AA730" s="731">
        <v>200</v>
      </c>
      <c r="AB730" s="731"/>
      <c r="AC730" s="732"/>
      <c r="AD730" s="733"/>
      <c r="AE730" s="734"/>
      <c r="AF730" s="640"/>
      <c r="AG730" s="640"/>
      <c r="AH730" s="640"/>
      <c r="AI730" s="212"/>
      <c r="AJ730" s="635"/>
      <c r="AK730" s="635"/>
      <c r="AL730" s="641"/>
      <c r="AM730" s="635"/>
      <c r="AN730" s="635"/>
      <c r="AO730" s="212"/>
      <c r="AP730" s="212"/>
      <c r="AQ730" s="212"/>
      <c r="AR730" s="212"/>
      <c r="AS730" s="212"/>
      <c r="AT730" s="223" t="str">
        <f t="shared" si="36"/>
        <v/>
      </c>
      <c r="AU730" s="223" t="str">
        <f t="shared" si="37"/>
        <v/>
      </c>
    </row>
    <row r="731" spans="1:47" ht="14.25">
      <c r="A731" s="167">
        <v>1</v>
      </c>
      <c r="B731" s="29">
        <v>2026</v>
      </c>
      <c r="C731" s="29">
        <v>5</v>
      </c>
      <c r="D731" s="29">
        <v>13</v>
      </c>
      <c r="E731" s="227" t="s">
        <v>470</v>
      </c>
      <c r="F731" s="29">
        <v>3</v>
      </c>
      <c r="G731" s="31" t="s">
        <v>459</v>
      </c>
      <c r="H731" s="32" t="s">
        <v>441</v>
      </c>
      <c r="I731" s="327" t="s">
        <v>1514</v>
      </c>
      <c r="J731" s="635" t="s">
        <v>442</v>
      </c>
      <c r="K731" s="212">
        <v>3894351</v>
      </c>
      <c r="L731" s="639">
        <v>2</v>
      </c>
      <c r="M731" s="170">
        <v>13</v>
      </c>
      <c r="N731" s="651" t="s">
        <v>210</v>
      </c>
      <c r="O731" s="212" t="s">
        <v>1539</v>
      </c>
      <c r="P731" s="737">
        <v>50</v>
      </c>
      <c r="Q731" s="738" t="s">
        <v>209</v>
      </c>
      <c r="R731" s="739">
        <v>1000</v>
      </c>
      <c r="S731" s="745">
        <v>1000</v>
      </c>
      <c r="T731" s="740">
        <v>4000</v>
      </c>
      <c r="U731" s="739">
        <v>4000</v>
      </c>
      <c r="V731" s="739">
        <v>1000</v>
      </c>
      <c r="W731" s="636">
        <v>1000</v>
      </c>
      <c r="X731" s="212">
        <v>1</v>
      </c>
      <c r="Y731" s="636">
        <v>4000</v>
      </c>
      <c r="Z731" s="212">
        <v>1</v>
      </c>
      <c r="AA731" s="731">
        <v>4000</v>
      </c>
      <c r="AB731" s="731">
        <v>4050</v>
      </c>
      <c r="AC731" s="732" t="s">
        <v>2027</v>
      </c>
      <c r="AD731" s="733"/>
      <c r="AE731" s="734">
        <v>0.65625</v>
      </c>
      <c r="AF731" s="640">
        <v>0.67361111111111116</v>
      </c>
      <c r="AG731" s="640">
        <v>0.67361111111111116</v>
      </c>
      <c r="AH731" s="640">
        <v>0.68055555555555558</v>
      </c>
      <c r="AI731" s="212" t="s">
        <v>533</v>
      </c>
      <c r="AJ731" s="635"/>
      <c r="AK731" s="635" t="s">
        <v>683</v>
      </c>
      <c r="AL731" s="719" t="s">
        <v>7</v>
      </c>
      <c r="AM731" s="635" t="s">
        <v>460</v>
      </c>
      <c r="AN731" s="635">
        <v>1</v>
      </c>
      <c r="AO731" s="212"/>
      <c r="AP731" s="212" t="s">
        <v>383</v>
      </c>
      <c r="AQ731" s="212"/>
      <c r="AR731" s="212"/>
      <c r="AS731" s="212"/>
      <c r="AT731" s="223">
        <f t="shared" si="36"/>
        <v>1.736111111111116E-2</v>
      </c>
      <c r="AU731" s="223">
        <f t="shared" si="37"/>
        <v>6.9444444444444198E-3</v>
      </c>
    </row>
    <row r="732" spans="1:47" ht="14.25">
      <c r="B732" s="29">
        <v>2026</v>
      </c>
      <c r="C732" s="29">
        <v>5</v>
      </c>
      <c r="D732" s="29">
        <v>13</v>
      </c>
      <c r="E732" s="227" t="s">
        <v>470</v>
      </c>
      <c r="F732" s="29">
        <v>3</v>
      </c>
      <c r="G732" s="31" t="s">
        <v>459</v>
      </c>
      <c r="H732" s="32" t="s">
        <v>441</v>
      </c>
      <c r="I732" s="327" t="s">
        <v>1514</v>
      </c>
      <c r="J732" s="635" t="s">
        <v>442</v>
      </c>
      <c r="K732" s="212">
        <v>3894351</v>
      </c>
      <c r="L732" s="639">
        <v>3</v>
      </c>
      <c r="M732" s="170">
        <v>13</v>
      </c>
      <c r="N732" s="651" t="s">
        <v>210</v>
      </c>
      <c r="O732" s="212" t="s">
        <v>1539</v>
      </c>
      <c r="P732" s="737">
        <v>50</v>
      </c>
      <c r="Q732" s="738" t="s">
        <v>209</v>
      </c>
      <c r="R732" s="739">
        <v>1000</v>
      </c>
      <c r="S732" s="745">
        <v>1001</v>
      </c>
      <c r="T732" s="740">
        <v>4000</v>
      </c>
      <c r="U732" s="739">
        <v>4000</v>
      </c>
      <c r="V732" s="739">
        <v>1000</v>
      </c>
      <c r="W732" s="636">
        <v>1001</v>
      </c>
      <c r="X732" s="212">
        <v>1</v>
      </c>
      <c r="Y732" s="636">
        <v>4000</v>
      </c>
      <c r="Z732" s="212">
        <v>1</v>
      </c>
      <c r="AA732" s="731">
        <v>4000</v>
      </c>
      <c r="AB732" s="731">
        <v>4050</v>
      </c>
      <c r="AC732" s="732" t="s">
        <v>2028</v>
      </c>
      <c r="AD732" s="733"/>
      <c r="AE732" s="734">
        <v>0.68055555555555558</v>
      </c>
      <c r="AF732" s="640">
        <v>0.70138888888888884</v>
      </c>
      <c r="AG732" s="640">
        <v>0.70138888888888884</v>
      </c>
      <c r="AH732" s="640">
        <v>0.70833333333333337</v>
      </c>
      <c r="AI732" s="212" t="s">
        <v>533</v>
      </c>
      <c r="AJ732" s="635"/>
      <c r="AK732" s="635" t="s">
        <v>683</v>
      </c>
      <c r="AL732" s="719" t="s">
        <v>7</v>
      </c>
      <c r="AM732" s="635" t="s">
        <v>460</v>
      </c>
      <c r="AN732" s="635">
        <v>1</v>
      </c>
      <c r="AO732" s="212"/>
      <c r="AP732" s="212" t="s">
        <v>383</v>
      </c>
      <c r="AQ732" s="212"/>
      <c r="AR732" s="212"/>
      <c r="AS732" s="212"/>
      <c r="AT732" s="223">
        <f t="shared" si="36"/>
        <v>2.0833333333333259E-2</v>
      </c>
      <c r="AU732" s="223">
        <f t="shared" si="37"/>
        <v>6.9444444444445308E-3</v>
      </c>
    </row>
    <row r="733" spans="1:47" ht="14.25">
      <c r="B733" s="29">
        <v>2026</v>
      </c>
      <c r="C733" s="29">
        <v>5</v>
      </c>
      <c r="D733" s="29">
        <v>13</v>
      </c>
      <c r="E733" s="227" t="s">
        <v>470</v>
      </c>
      <c r="F733" s="29">
        <v>3</v>
      </c>
      <c r="G733" s="31" t="s">
        <v>459</v>
      </c>
      <c r="H733" s="32" t="s">
        <v>441</v>
      </c>
      <c r="I733" s="327" t="s">
        <v>1514</v>
      </c>
      <c r="J733" s="635" t="s">
        <v>442</v>
      </c>
      <c r="K733" s="212">
        <v>3894351</v>
      </c>
      <c r="L733" s="639">
        <v>4</v>
      </c>
      <c r="M733" s="170">
        <v>13</v>
      </c>
      <c r="N733" s="651" t="s">
        <v>210</v>
      </c>
      <c r="O733" s="212" t="s">
        <v>1539</v>
      </c>
      <c r="P733" s="737">
        <v>50</v>
      </c>
      <c r="Q733" s="738" t="s">
        <v>209</v>
      </c>
      <c r="R733" s="739">
        <v>1000</v>
      </c>
      <c r="S733" s="745">
        <v>1000</v>
      </c>
      <c r="T733" s="740">
        <v>4000</v>
      </c>
      <c r="U733" s="739">
        <v>4000</v>
      </c>
      <c r="V733" s="739">
        <v>1000</v>
      </c>
      <c r="W733" s="636">
        <v>1000</v>
      </c>
      <c r="X733" s="212">
        <v>1</v>
      </c>
      <c r="Y733" s="636">
        <v>4000</v>
      </c>
      <c r="Z733" s="212">
        <v>1</v>
      </c>
      <c r="AA733" s="731">
        <v>4000</v>
      </c>
      <c r="AB733" s="731">
        <v>4050</v>
      </c>
      <c r="AC733" s="732" t="s">
        <v>2029</v>
      </c>
      <c r="AD733" s="639">
        <v>60513416020</v>
      </c>
      <c r="AE733" s="734">
        <v>0.70833333333333337</v>
      </c>
      <c r="AF733" s="640">
        <v>0.72569444444444442</v>
      </c>
      <c r="AG733" s="640">
        <v>0.72569444444444442</v>
      </c>
      <c r="AH733" s="640">
        <v>0.77430555555555558</v>
      </c>
      <c r="AI733" s="212" t="s">
        <v>533</v>
      </c>
      <c r="AJ733" s="635"/>
      <c r="AK733" s="635" t="s">
        <v>683</v>
      </c>
      <c r="AL733" s="719" t="s">
        <v>7</v>
      </c>
      <c r="AM733" s="635" t="s">
        <v>460</v>
      </c>
      <c r="AN733" s="635">
        <v>1</v>
      </c>
      <c r="AO733" s="212"/>
      <c r="AP733" s="212" t="s">
        <v>383</v>
      </c>
      <c r="AQ733" s="212"/>
      <c r="AR733" s="212"/>
      <c r="AS733" s="212"/>
      <c r="AT733" s="223">
        <f t="shared" si="36"/>
        <v>1.7361111111111049E-2</v>
      </c>
      <c r="AU733" s="223">
        <f t="shared" si="37"/>
        <v>4.861111111111116E-2</v>
      </c>
    </row>
    <row r="734" spans="1:47" ht="14.25">
      <c r="B734" s="29">
        <v>2026</v>
      </c>
      <c r="C734" s="29">
        <v>5</v>
      </c>
      <c r="D734" s="29">
        <v>13</v>
      </c>
      <c r="E734" s="227" t="s">
        <v>470</v>
      </c>
      <c r="F734" s="29"/>
      <c r="G734" s="31"/>
      <c r="H734" s="32" t="s">
        <v>441</v>
      </c>
      <c r="I734" s="327" t="s">
        <v>565</v>
      </c>
      <c r="J734" s="635" t="s">
        <v>442</v>
      </c>
      <c r="K734" s="212"/>
      <c r="L734" s="639"/>
      <c r="M734" s="170"/>
      <c r="N734" s="651"/>
      <c r="O734" s="212"/>
      <c r="P734" s="705">
        <v>25</v>
      </c>
      <c r="Q734" s="738" t="s">
        <v>566</v>
      </c>
      <c r="R734" s="739">
        <v>1000</v>
      </c>
      <c r="S734" s="739"/>
      <c r="T734" s="740" t="s">
        <v>1445</v>
      </c>
      <c r="U734" s="710">
        <v>350</v>
      </c>
      <c r="V734" s="739">
        <v>1000</v>
      </c>
      <c r="W734" s="636"/>
      <c r="X734" s="212">
        <v>1</v>
      </c>
      <c r="Y734" s="636"/>
      <c r="Z734" s="212">
        <v>1</v>
      </c>
      <c r="AA734" s="711">
        <v>350</v>
      </c>
      <c r="AB734" s="731">
        <v>12550</v>
      </c>
      <c r="AC734" s="732" t="s">
        <v>1546</v>
      </c>
      <c r="AD734" s="639">
        <v>60513416020</v>
      </c>
      <c r="AE734" s="734">
        <v>0.77430555555555558</v>
      </c>
      <c r="AF734" s="640">
        <v>0.77777777777777779</v>
      </c>
      <c r="AG734" s="640"/>
      <c r="AH734" s="640"/>
      <c r="AI734" s="212"/>
      <c r="AJ734" s="635"/>
      <c r="AK734" s="635" t="s">
        <v>683</v>
      </c>
      <c r="AL734" s="719" t="s">
        <v>7</v>
      </c>
      <c r="AM734" s="635" t="s">
        <v>460</v>
      </c>
      <c r="AN734" s="635">
        <v>1</v>
      </c>
      <c r="AO734" s="212"/>
      <c r="AP734" s="212"/>
      <c r="AQ734" s="212"/>
      <c r="AR734" s="212"/>
      <c r="AS734" s="212"/>
      <c r="AT734" s="223">
        <f t="shared" si="36"/>
        <v>3.4722222222222099E-3</v>
      </c>
      <c r="AU734" s="223" t="str">
        <f t="shared" si="37"/>
        <v/>
      </c>
    </row>
    <row r="735" spans="1:47" ht="14.25">
      <c r="B735" s="29">
        <v>2026</v>
      </c>
      <c r="C735" s="29">
        <v>5</v>
      </c>
      <c r="D735" s="29">
        <v>13</v>
      </c>
      <c r="E735" s="227" t="s">
        <v>470</v>
      </c>
      <c r="F735" s="29"/>
      <c r="G735" s="31"/>
      <c r="H735" s="32" t="s">
        <v>441</v>
      </c>
      <c r="I735" s="327"/>
      <c r="J735" s="635"/>
      <c r="K735" s="212"/>
      <c r="L735" s="639"/>
      <c r="M735" s="170"/>
      <c r="N735" s="651"/>
      <c r="O735" s="212"/>
      <c r="P735" s="737"/>
      <c r="Q735" s="738"/>
      <c r="R735" s="739"/>
      <c r="S735" s="739"/>
      <c r="T735" s="740"/>
      <c r="U735" s="739"/>
      <c r="V735" s="739"/>
      <c r="W735" s="636"/>
      <c r="X735" s="212"/>
      <c r="Y735" s="636"/>
      <c r="Z735" s="212"/>
      <c r="AA735" s="731"/>
      <c r="AB735" s="731"/>
      <c r="AC735" s="732"/>
      <c r="AD735" s="733"/>
      <c r="AE735" s="734"/>
      <c r="AF735" s="640"/>
      <c r="AG735" s="640">
        <v>0.77777777777777779</v>
      </c>
      <c r="AH735" s="640">
        <v>0.79861111111111116</v>
      </c>
      <c r="AI735" s="212" t="s">
        <v>533</v>
      </c>
      <c r="AJ735" s="635"/>
      <c r="AK735" s="635"/>
      <c r="AL735" s="641"/>
      <c r="AM735" s="635"/>
      <c r="AN735" s="635"/>
      <c r="AO735" s="212"/>
      <c r="AP735" s="212"/>
      <c r="AQ735" s="212"/>
      <c r="AR735" s="212"/>
      <c r="AS735" s="212"/>
      <c r="AT735" s="223" t="str">
        <f t="shared" si="36"/>
        <v/>
      </c>
      <c r="AU735" s="223">
        <f t="shared" si="37"/>
        <v>2.083333333333337E-2</v>
      </c>
    </row>
    <row r="736" spans="1:47" ht="14.25">
      <c r="B736" s="29">
        <v>2026</v>
      </c>
      <c r="C736" s="29">
        <v>5</v>
      </c>
      <c r="D736" s="29">
        <v>13</v>
      </c>
      <c r="E736" s="227" t="s">
        <v>470</v>
      </c>
      <c r="F736" s="29"/>
      <c r="G736" s="31"/>
      <c r="H736" s="32" t="s">
        <v>441</v>
      </c>
      <c r="I736" s="327" t="s">
        <v>1446</v>
      </c>
      <c r="J736" s="635" t="s">
        <v>442</v>
      </c>
      <c r="K736" s="212"/>
      <c r="L736" s="639"/>
      <c r="M736" s="170"/>
      <c r="N736" s="651"/>
      <c r="O736" s="212"/>
      <c r="P736" s="737">
        <v>12</v>
      </c>
      <c r="Q736" s="738" t="s">
        <v>566</v>
      </c>
      <c r="R736" s="739">
        <v>1005</v>
      </c>
      <c r="S736" s="739"/>
      <c r="T736" s="740" t="s">
        <v>1445</v>
      </c>
      <c r="U736" s="739">
        <v>200</v>
      </c>
      <c r="V736" s="739">
        <v>1005</v>
      </c>
      <c r="W736" s="636"/>
      <c r="X736" s="212">
        <v>1</v>
      </c>
      <c r="Y736" s="636">
        <v>200</v>
      </c>
      <c r="Z736" s="212">
        <v>1</v>
      </c>
      <c r="AA736" s="731">
        <v>200</v>
      </c>
      <c r="AB736" s="731"/>
      <c r="AC736" s="732"/>
      <c r="AD736" s="733"/>
      <c r="AE736" s="734"/>
      <c r="AF736" s="640"/>
      <c r="AG736" s="640"/>
      <c r="AH736" s="640"/>
      <c r="AI736" s="212"/>
      <c r="AJ736" s="635"/>
      <c r="AK736" s="635"/>
      <c r="AL736" s="641"/>
      <c r="AM736" s="635"/>
      <c r="AN736" s="635"/>
      <c r="AO736" s="212"/>
      <c r="AP736" s="212"/>
      <c r="AQ736" s="212"/>
      <c r="AR736" s="212"/>
      <c r="AS736" s="212"/>
      <c r="AT736" s="223" t="str">
        <f t="shared" si="36"/>
        <v/>
      </c>
      <c r="AU736" s="223" t="str">
        <f t="shared" si="37"/>
        <v/>
      </c>
    </row>
    <row r="737" spans="1:47" ht="14.25">
      <c r="A737" s="167">
        <v>1</v>
      </c>
      <c r="B737" s="29">
        <v>2026</v>
      </c>
      <c r="C737" s="29">
        <v>5</v>
      </c>
      <c r="D737" s="29">
        <v>13</v>
      </c>
      <c r="E737" s="227" t="s">
        <v>470</v>
      </c>
      <c r="F737" s="29">
        <v>4</v>
      </c>
      <c r="G737" s="31" t="s">
        <v>459</v>
      </c>
      <c r="H737" s="32" t="s">
        <v>441</v>
      </c>
      <c r="I737" s="327" t="s">
        <v>1514</v>
      </c>
      <c r="J737" s="635" t="s">
        <v>442</v>
      </c>
      <c r="K737" s="212">
        <v>3894351</v>
      </c>
      <c r="L737" s="639">
        <v>5</v>
      </c>
      <c r="M737" s="170">
        <v>13</v>
      </c>
      <c r="N737" s="651" t="s">
        <v>210</v>
      </c>
      <c r="O737" s="212" t="s">
        <v>1539</v>
      </c>
      <c r="P737" s="737">
        <v>50</v>
      </c>
      <c r="Q737" s="738" t="s">
        <v>209</v>
      </c>
      <c r="R737" s="739">
        <v>1000</v>
      </c>
      <c r="S737" s="745">
        <v>1000</v>
      </c>
      <c r="T737" s="740">
        <v>4000</v>
      </c>
      <c r="U737" s="739">
        <v>4000</v>
      </c>
      <c r="V737" s="739">
        <v>1000</v>
      </c>
      <c r="W737" s="636">
        <v>1000</v>
      </c>
      <c r="X737" s="212">
        <v>1</v>
      </c>
      <c r="Y737" s="636">
        <v>4000</v>
      </c>
      <c r="Z737" s="212">
        <v>1</v>
      </c>
      <c r="AA737" s="731">
        <v>4000</v>
      </c>
      <c r="AB737" s="731">
        <v>4050</v>
      </c>
      <c r="AC737" s="732" t="s">
        <v>2030</v>
      </c>
      <c r="AD737" s="733"/>
      <c r="AE737" s="734">
        <v>0.79861111111111116</v>
      </c>
      <c r="AF737" s="640">
        <v>0.81944444444444442</v>
      </c>
      <c r="AG737" s="640">
        <v>0.81944444444444442</v>
      </c>
      <c r="AH737" s="640">
        <v>0.82638888888888884</v>
      </c>
      <c r="AI737" s="212" t="s">
        <v>533</v>
      </c>
      <c r="AJ737" s="635"/>
      <c r="AK737" s="635" t="s">
        <v>683</v>
      </c>
      <c r="AL737" s="719" t="s">
        <v>7</v>
      </c>
      <c r="AM737" s="635" t="s">
        <v>460</v>
      </c>
      <c r="AN737" s="635">
        <v>1</v>
      </c>
      <c r="AO737" s="212"/>
      <c r="AP737" s="212" t="s">
        <v>383</v>
      </c>
      <c r="AQ737" s="212"/>
      <c r="AR737" s="212"/>
      <c r="AS737" s="212"/>
      <c r="AT737" s="223">
        <f t="shared" si="36"/>
        <v>2.0833333333333259E-2</v>
      </c>
      <c r="AU737" s="223">
        <f t="shared" si="37"/>
        <v>6.9444444444444198E-3</v>
      </c>
    </row>
    <row r="738" spans="1:47" ht="14.25">
      <c r="B738" s="29">
        <v>2026</v>
      </c>
      <c r="C738" s="29">
        <v>5</v>
      </c>
      <c r="D738" s="29">
        <v>13</v>
      </c>
      <c r="E738" s="227" t="s">
        <v>470</v>
      </c>
      <c r="F738" s="29">
        <v>4</v>
      </c>
      <c r="G738" s="31" t="s">
        <v>459</v>
      </c>
      <c r="H738" s="32" t="s">
        <v>441</v>
      </c>
      <c r="I738" s="327" t="s">
        <v>1514</v>
      </c>
      <c r="J738" s="635" t="s">
        <v>442</v>
      </c>
      <c r="K738" s="212">
        <v>3894351</v>
      </c>
      <c r="L738" s="639">
        <v>6</v>
      </c>
      <c r="M738" s="170">
        <v>13</v>
      </c>
      <c r="N738" s="651" t="s">
        <v>210</v>
      </c>
      <c r="O738" s="212" t="s">
        <v>1539</v>
      </c>
      <c r="P738" s="737">
        <v>50</v>
      </c>
      <c r="Q738" s="738" t="s">
        <v>209</v>
      </c>
      <c r="R738" s="739">
        <v>1000</v>
      </c>
      <c r="S738" s="745">
        <v>1000</v>
      </c>
      <c r="T738" s="740">
        <v>4000</v>
      </c>
      <c r="U738" s="739">
        <v>4000</v>
      </c>
      <c r="V738" s="739">
        <v>1000</v>
      </c>
      <c r="W738" s="636">
        <v>1000</v>
      </c>
      <c r="X738" s="212">
        <v>1</v>
      </c>
      <c r="Y738" s="636">
        <v>4000</v>
      </c>
      <c r="Z738" s="212">
        <v>1</v>
      </c>
      <c r="AA738" s="731">
        <v>4000</v>
      </c>
      <c r="AB738" s="731">
        <v>4050</v>
      </c>
      <c r="AC738" s="732" t="s">
        <v>2031</v>
      </c>
      <c r="AD738" s="733"/>
      <c r="AE738" s="734">
        <v>0.82638888888888884</v>
      </c>
      <c r="AF738" s="640">
        <v>0.84375</v>
      </c>
      <c r="AG738" s="640">
        <v>0.84375</v>
      </c>
      <c r="AH738" s="640">
        <v>0.85069444444444442</v>
      </c>
      <c r="AI738" s="212" t="s">
        <v>533</v>
      </c>
      <c r="AJ738" s="635"/>
      <c r="AK738" s="635" t="s">
        <v>683</v>
      </c>
      <c r="AL738" s="719" t="s">
        <v>7</v>
      </c>
      <c r="AM738" s="635" t="s">
        <v>460</v>
      </c>
      <c r="AN738" s="635">
        <v>1</v>
      </c>
      <c r="AO738" s="212"/>
      <c r="AP738" s="212" t="s">
        <v>383</v>
      </c>
      <c r="AQ738" s="212"/>
      <c r="AR738" s="212"/>
      <c r="AS738" s="212"/>
      <c r="AT738" s="223">
        <f t="shared" si="36"/>
        <v>1.736111111111116E-2</v>
      </c>
      <c r="AU738" s="223">
        <f t="shared" si="37"/>
        <v>6.9444444444444198E-3</v>
      </c>
    </row>
    <row r="739" spans="1:47" ht="14.25">
      <c r="B739" s="29">
        <v>2026</v>
      </c>
      <c r="C739" s="29">
        <v>5</v>
      </c>
      <c r="D739" s="29">
        <v>13</v>
      </c>
      <c r="E739" s="227" t="s">
        <v>470</v>
      </c>
      <c r="F739" s="29">
        <v>4</v>
      </c>
      <c r="G739" s="31" t="s">
        <v>459</v>
      </c>
      <c r="H739" s="32" t="s">
        <v>441</v>
      </c>
      <c r="I739" s="327" t="s">
        <v>1514</v>
      </c>
      <c r="J739" s="635" t="s">
        <v>442</v>
      </c>
      <c r="K739" s="212">
        <v>3894351</v>
      </c>
      <c r="L739" s="639">
        <v>7</v>
      </c>
      <c r="M739" s="170">
        <v>13</v>
      </c>
      <c r="N739" s="651" t="s">
        <v>210</v>
      </c>
      <c r="O739" s="212" t="s">
        <v>1539</v>
      </c>
      <c r="P739" s="737">
        <v>50</v>
      </c>
      <c r="Q739" s="738" t="s">
        <v>209</v>
      </c>
      <c r="R739" s="739">
        <v>1000</v>
      </c>
      <c r="S739" s="745">
        <v>1000</v>
      </c>
      <c r="T739" s="740">
        <v>4000</v>
      </c>
      <c r="U739" s="739">
        <v>4000</v>
      </c>
      <c r="V739" s="739">
        <v>1000</v>
      </c>
      <c r="W739" s="636">
        <v>1000</v>
      </c>
      <c r="X739" s="212">
        <v>1</v>
      </c>
      <c r="Y739" s="636">
        <v>4000</v>
      </c>
      <c r="Z739" s="212">
        <v>1</v>
      </c>
      <c r="AA739" s="731">
        <v>4000</v>
      </c>
      <c r="AB739" s="731">
        <v>4050</v>
      </c>
      <c r="AC739" s="732" t="s">
        <v>2032</v>
      </c>
      <c r="AD739" s="639">
        <v>60513416030</v>
      </c>
      <c r="AE739" s="734">
        <v>0.85069444444444442</v>
      </c>
      <c r="AF739" s="640">
        <v>0.86805555555555558</v>
      </c>
      <c r="AG739" s="640">
        <v>0.86805555555555558</v>
      </c>
      <c r="AH739" s="640">
        <v>0.875</v>
      </c>
      <c r="AI739" s="212" t="s">
        <v>533</v>
      </c>
      <c r="AJ739" s="635"/>
      <c r="AK739" s="635" t="s">
        <v>683</v>
      </c>
      <c r="AL739" s="719" t="s">
        <v>7</v>
      </c>
      <c r="AM739" s="635" t="s">
        <v>460</v>
      </c>
      <c r="AN739" s="635">
        <v>1</v>
      </c>
      <c r="AO739" s="212"/>
      <c r="AP739" s="212" t="s">
        <v>383</v>
      </c>
      <c r="AQ739" s="212"/>
      <c r="AR739" s="212"/>
      <c r="AS739" s="212"/>
      <c r="AT739" s="223">
        <f t="shared" si="36"/>
        <v>1.736111111111116E-2</v>
      </c>
      <c r="AU739" s="223">
        <f t="shared" si="37"/>
        <v>6.9444444444444198E-3</v>
      </c>
    </row>
    <row r="740" spans="1:47" ht="14.25">
      <c r="B740" s="29">
        <v>2026</v>
      </c>
      <c r="C740" s="29">
        <v>5</v>
      </c>
      <c r="D740" s="29">
        <v>13</v>
      </c>
      <c r="E740" s="227" t="s">
        <v>470</v>
      </c>
      <c r="F740" s="29"/>
      <c r="G740" s="31"/>
      <c r="H740" s="32" t="s">
        <v>441</v>
      </c>
      <c r="I740" s="327" t="s">
        <v>565</v>
      </c>
      <c r="J740" s="635" t="s">
        <v>442</v>
      </c>
      <c r="K740" s="212"/>
      <c r="L740" s="639"/>
      <c r="M740" s="170"/>
      <c r="N740" s="651"/>
      <c r="O740" s="212"/>
      <c r="P740" s="705">
        <v>25</v>
      </c>
      <c r="Q740" s="738" t="s">
        <v>566</v>
      </c>
      <c r="R740" s="739">
        <v>1000</v>
      </c>
      <c r="S740" s="739"/>
      <c r="T740" s="740" t="s">
        <v>1445</v>
      </c>
      <c r="U740" s="710">
        <v>350</v>
      </c>
      <c r="V740" s="739">
        <v>1000</v>
      </c>
      <c r="W740" s="636"/>
      <c r="X740" s="212">
        <v>1</v>
      </c>
      <c r="Y740" s="636"/>
      <c r="Z740" s="212">
        <v>1</v>
      </c>
      <c r="AA740" s="711">
        <v>350</v>
      </c>
      <c r="AB740" s="731">
        <v>12550</v>
      </c>
      <c r="AC740" s="732" t="s">
        <v>1546</v>
      </c>
      <c r="AD740" s="639">
        <v>60513416030</v>
      </c>
      <c r="AE740" s="734">
        <v>0.875</v>
      </c>
      <c r="AF740" s="640">
        <v>0.87847222222222221</v>
      </c>
      <c r="AG740" s="640"/>
      <c r="AH740" s="640"/>
      <c r="AI740" s="212"/>
      <c r="AJ740" s="635"/>
      <c r="AK740" s="635" t="s">
        <v>683</v>
      </c>
      <c r="AL740" s="719" t="s">
        <v>7</v>
      </c>
      <c r="AM740" s="635" t="s">
        <v>460</v>
      </c>
      <c r="AN740" s="635">
        <v>1</v>
      </c>
      <c r="AO740" s="212"/>
      <c r="AP740" s="212"/>
      <c r="AQ740" s="212"/>
      <c r="AR740" s="212"/>
      <c r="AS740" s="212"/>
      <c r="AT740" s="223">
        <f t="shared" si="36"/>
        <v>3.4722222222222099E-3</v>
      </c>
      <c r="AU740" s="223" t="str">
        <f t="shared" si="37"/>
        <v/>
      </c>
    </row>
    <row r="741" spans="1:47" ht="14.25">
      <c r="B741" s="29">
        <v>2026</v>
      </c>
      <c r="C741" s="29">
        <v>5</v>
      </c>
      <c r="D741" s="29">
        <v>13</v>
      </c>
      <c r="E741" s="227" t="s">
        <v>470</v>
      </c>
      <c r="F741" s="29"/>
      <c r="G741" s="31"/>
      <c r="H741" s="32" t="s">
        <v>441</v>
      </c>
      <c r="I741" s="327"/>
      <c r="J741" s="635"/>
      <c r="K741" s="212"/>
      <c r="L741" s="639"/>
      <c r="M741" s="170"/>
      <c r="N741" s="651"/>
      <c r="O741" s="212"/>
      <c r="P741" s="737"/>
      <c r="Q741" s="738"/>
      <c r="R741" s="739"/>
      <c r="S741" s="739"/>
      <c r="T741" s="740"/>
      <c r="U741" s="739"/>
      <c r="V741" s="739"/>
      <c r="W741" s="636"/>
      <c r="X741" s="212"/>
      <c r="Y741" s="636"/>
      <c r="Z741" s="212"/>
      <c r="AA741" s="731"/>
      <c r="AB741" s="731"/>
      <c r="AC741" s="732"/>
      <c r="AD741" s="733"/>
      <c r="AE741" s="734"/>
      <c r="AF741" s="640"/>
      <c r="AG741" s="640">
        <v>0.87847222222222221</v>
      </c>
      <c r="AH741" s="640">
        <v>0.89930555555555558</v>
      </c>
      <c r="AI741" s="212" t="s">
        <v>533</v>
      </c>
      <c r="AJ741" s="635"/>
      <c r="AK741" s="635"/>
      <c r="AL741" s="641"/>
      <c r="AM741" s="635"/>
      <c r="AN741" s="635"/>
      <c r="AO741" s="212"/>
      <c r="AP741" s="212"/>
      <c r="AQ741" s="212"/>
      <c r="AR741" s="212"/>
      <c r="AS741" s="212"/>
      <c r="AT741" s="223" t="str">
        <f t="shared" si="36"/>
        <v/>
      </c>
      <c r="AU741" s="223">
        <f t="shared" si="37"/>
        <v>2.083333333333337E-2</v>
      </c>
    </row>
    <row r="742" spans="1:47" ht="14.25">
      <c r="B742" s="29">
        <v>2026</v>
      </c>
      <c r="C742" s="29">
        <v>5</v>
      </c>
      <c r="D742" s="29">
        <v>13</v>
      </c>
      <c r="E742" s="227" t="s">
        <v>468</v>
      </c>
      <c r="F742" s="29"/>
      <c r="G742" s="31"/>
      <c r="H742" s="32" t="s">
        <v>441</v>
      </c>
      <c r="I742" s="327" t="s">
        <v>1446</v>
      </c>
      <c r="J742" s="635" t="s">
        <v>442</v>
      </c>
      <c r="K742" s="212"/>
      <c r="L742" s="639"/>
      <c r="M742" s="170"/>
      <c r="N742" s="651"/>
      <c r="O742" s="212"/>
      <c r="P742" s="737">
        <v>12</v>
      </c>
      <c r="Q742" s="738" t="s">
        <v>566</v>
      </c>
      <c r="R742" s="739">
        <v>1005</v>
      </c>
      <c r="S742" s="739"/>
      <c r="T742" s="740" t="s">
        <v>1445</v>
      </c>
      <c r="U742" s="739">
        <v>200</v>
      </c>
      <c r="V742" s="739">
        <v>1005</v>
      </c>
      <c r="W742" s="636"/>
      <c r="X742" s="212">
        <v>1</v>
      </c>
      <c r="Y742" s="636">
        <v>200</v>
      </c>
      <c r="Z742" s="212">
        <v>1</v>
      </c>
      <c r="AA742" s="731">
        <v>200</v>
      </c>
      <c r="AB742" s="731"/>
      <c r="AC742" s="732"/>
      <c r="AD742" s="733"/>
      <c r="AE742" s="734"/>
      <c r="AF742" s="640"/>
      <c r="AG742" s="640"/>
      <c r="AH742" s="640"/>
      <c r="AI742" s="212"/>
      <c r="AJ742" s="635"/>
      <c r="AK742" s="635"/>
      <c r="AL742" s="641"/>
      <c r="AM742" s="635"/>
      <c r="AN742" s="635"/>
      <c r="AO742" s="212"/>
      <c r="AP742" s="212"/>
      <c r="AQ742" s="212"/>
      <c r="AR742" s="212"/>
      <c r="AS742" s="212"/>
      <c r="AT742" s="223" t="str">
        <f t="shared" si="36"/>
        <v/>
      </c>
      <c r="AU742" s="223" t="str">
        <f t="shared" si="37"/>
        <v/>
      </c>
    </row>
    <row r="743" spans="1:47" ht="14.25">
      <c r="A743" s="167">
        <v>1</v>
      </c>
      <c r="B743" s="29">
        <v>2026</v>
      </c>
      <c r="C743" s="29">
        <v>5</v>
      </c>
      <c r="D743" s="29">
        <v>13</v>
      </c>
      <c r="E743" s="227" t="s">
        <v>468</v>
      </c>
      <c r="F743" s="29">
        <v>5</v>
      </c>
      <c r="G743" s="31" t="s">
        <v>459</v>
      </c>
      <c r="H743" s="32" t="s">
        <v>441</v>
      </c>
      <c r="I743" s="327" t="s">
        <v>1514</v>
      </c>
      <c r="J743" s="635" t="s">
        <v>442</v>
      </c>
      <c r="K743" s="212">
        <v>3894351</v>
      </c>
      <c r="L743" s="639">
        <v>8</v>
      </c>
      <c r="M743" s="170">
        <v>13</v>
      </c>
      <c r="N743" s="651" t="s">
        <v>210</v>
      </c>
      <c r="O743" s="212" t="s">
        <v>1539</v>
      </c>
      <c r="P743" s="737">
        <v>50</v>
      </c>
      <c r="Q743" s="738" t="s">
        <v>209</v>
      </c>
      <c r="R743" s="739">
        <v>1000</v>
      </c>
      <c r="S743" s="745">
        <v>1000</v>
      </c>
      <c r="T743" s="740">
        <v>4000</v>
      </c>
      <c r="U743" s="739">
        <v>4000</v>
      </c>
      <c r="V743" s="739">
        <v>1000</v>
      </c>
      <c r="W743" s="636">
        <v>1000</v>
      </c>
      <c r="X743" s="212">
        <v>1</v>
      </c>
      <c r="Y743" s="636">
        <v>4000</v>
      </c>
      <c r="Z743" s="212">
        <v>1</v>
      </c>
      <c r="AA743" s="731">
        <v>4000</v>
      </c>
      <c r="AB743" s="731">
        <v>4050</v>
      </c>
      <c r="AC743" s="732" t="s">
        <v>2033</v>
      </c>
      <c r="AD743" s="733"/>
      <c r="AE743" s="734">
        <v>0.89930555555555558</v>
      </c>
      <c r="AF743" s="640">
        <v>0.91666666666666663</v>
      </c>
      <c r="AG743" s="640">
        <v>0.91666666666666663</v>
      </c>
      <c r="AH743" s="640">
        <v>0.92361111111111116</v>
      </c>
      <c r="AI743" s="212" t="s">
        <v>533</v>
      </c>
      <c r="AJ743" s="635"/>
      <c r="AK743" s="635" t="s">
        <v>683</v>
      </c>
      <c r="AL743" s="719" t="s">
        <v>7</v>
      </c>
      <c r="AM743" s="635" t="s">
        <v>460</v>
      </c>
      <c r="AN743" s="635">
        <v>1</v>
      </c>
      <c r="AO743" s="212"/>
      <c r="AP743" s="212" t="s">
        <v>383</v>
      </c>
      <c r="AQ743" s="212"/>
      <c r="AR743" s="212"/>
      <c r="AS743" s="212"/>
      <c r="AT743" s="223">
        <f t="shared" si="36"/>
        <v>1.7361111111111049E-2</v>
      </c>
      <c r="AU743" s="223">
        <f t="shared" si="37"/>
        <v>6.9444444444445308E-3</v>
      </c>
    </row>
    <row r="744" spans="1:47" ht="14.25">
      <c r="B744" s="29">
        <v>2026</v>
      </c>
      <c r="C744" s="29">
        <v>5</v>
      </c>
      <c r="D744" s="29">
        <v>13</v>
      </c>
      <c r="E744" s="227" t="s">
        <v>468</v>
      </c>
      <c r="F744" s="29">
        <v>5</v>
      </c>
      <c r="G744" s="31" t="s">
        <v>459</v>
      </c>
      <c r="H744" s="32" t="s">
        <v>441</v>
      </c>
      <c r="I744" s="327" t="s">
        <v>1514</v>
      </c>
      <c r="J744" s="635" t="s">
        <v>442</v>
      </c>
      <c r="K744" s="212">
        <v>3894351</v>
      </c>
      <c r="L744" s="639">
        <v>9</v>
      </c>
      <c r="M744" s="170">
        <v>13</v>
      </c>
      <c r="N744" s="651" t="s">
        <v>210</v>
      </c>
      <c r="O744" s="212" t="s">
        <v>1539</v>
      </c>
      <c r="P744" s="737">
        <v>50</v>
      </c>
      <c r="Q744" s="738" t="s">
        <v>209</v>
      </c>
      <c r="R744" s="739">
        <v>1000</v>
      </c>
      <c r="S744" s="745">
        <v>1001</v>
      </c>
      <c r="T744" s="740">
        <v>4000</v>
      </c>
      <c r="U744" s="739">
        <v>4000</v>
      </c>
      <c r="V744" s="739">
        <v>1000</v>
      </c>
      <c r="W744" s="636">
        <v>1001</v>
      </c>
      <c r="X744" s="212">
        <v>1</v>
      </c>
      <c r="Y744" s="636">
        <v>4000</v>
      </c>
      <c r="Z744" s="212">
        <v>1</v>
      </c>
      <c r="AA744" s="731">
        <v>4000</v>
      </c>
      <c r="AB744" s="731">
        <v>4050</v>
      </c>
      <c r="AC744" s="732" t="s">
        <v>2034</v>
      </c>
      <c r="AD744" s="733"/>
      <c r="AE744" s="734">
        <v>0.92361111111111116</v>
      </c>
      <c r="AF744" s="640">
        <v>0.94444444444444442</v>
      </c>
      <c r="AG744" s="640">
        <v>0.94444444444444442</v>
      </c>
      <c r="AH744" s="640">
        <v>0.95138888888888884</v>
      </c>
      <c r="AI744" s="212" t="s">
        <v>533</v>
      </c>
      <c r="AJ744" s="635"/>
      <c r="AK744" s="635" t="s">
        <v>683</v>
      </c>
      <c r="AL744" s="719" t="s">
        <v>7</v>
      </c>
      <c r="AM744" s="635" t="s">
        <v>460</v>
      </c>
      <c r="AN744" s="635">
        <v>1</v>
      </c>
      <c r="AO744" s="212"/>
      <c r="AP744" s="212" t="s">
        <v>383</v>
      </c>
      <c r="AQ744" s="212"/>
      <c r="AR744" s="212"/>
      <c r="AS744" s="212"/>
      <c r="AT744" s="223">
        <f t="shared" si="36"/>
        <v>2.0833333333333259E-2</v>
      </c>
      <c r="AU744" s="223">
        <f t="shared" si="37"/>
        <v>6.9444444444444198E-3</v>
      </c>
    </row>
    <row r="745" spans="1:47" ht="14.25">
      <c r="B745" s="29">
        <v>2026</v>
      </c>
      <c r="C745" s="29">
        <v>5</v>
      </c>
      <c r="D745" s="29">
        <v>13</v>
      </c>
      <c r="E745" s="227" t="s">
        <v>468</v>
      </c>
      <c r="F745" s="29">
        <v>5</v>
      </c>
      <c r="G745" s="31" t="s">
        <v>459</v>
      </c>
      <c r="H745" s="32" t="s">
        <v>441</v>
      </c>
      <c r="I745" s="327" t="s">
        <v>1514</v>
      </c>
      <c r="J745" s="635" t="s">
        <v>442</v>
      </c>
      <c r="K745" s="212">
        <v>3894351</v>
      </c>
      <c r="L745" s="639">
        <v>10</v>
      </c>
      <c r="M745" s="170">
        <v>13</v>
      </c>
      <c r="N745" s="651" t="s">
        <v>210</v>
      </c>
      <c r="O745" s="212" t="s">
        <v>1539</v>
      </c>
      <c r="P745" s="737">
        <v>50</v>
      </c>
      <c r="Q745" s="738" t="s">
        <v>209</v>
      </c>
      <c r="R745" s="739">
        <v>1000</v>
      </c>
      <c r="S745" s="745">
        <v>1000</v>
      </c>
      <c r="T745" s="740">
        <v>4000</v>
      </c>
      <c r="U745" s="739">
        <v>4000</v>
      </c>
      <c r="V745" s="739">
        <v>1000</v>
      </c>
      <c r="W745" s="636">
        <v>1000</v>
      </c>
      <c r="X745" s="212">
        <v>1</v>
      </c>
      <c r="Y745" s="636">
        <v>4000</v>
      </c>
      <c r="Z745" s="212">
        <v>1</v>
      </c>
      <c r="AA745" s="731">
        <v>4000</v>
      </c>
      <c r="AB745" s="731">
        <v>4050</v>
      </c>
      <c r="AC745" s="732" t="s">
        <v>2035</v>
      </c>
      <c r="AD745" s="639">
        <v>60513416040</v>
      </c>
      <c r="AE745" s="734">
        <v>0.95138888888888884</v>
      </c>
      <c r="AF745" s="640">
        <v>0.96875</v>
      </c>
      <c r="AG745" s="640">
        <v>0.96875</v>
      </c>
      <c r="AH745" s="640">
        <v>0.97569444444444442</v>
      </c>
      <c r="AI745" s="212" t="s">
        <v>533</v>
      </c>
      <c r="AJ745" s="635"/>
      <c r="AK745" s="635" t="s">
        <v>683</v>
      </c>
      <c r="AL745" s="719" t="s">
        <v>7</v>
      </c>
      <c r="AM745" s="635" t="s">
        <v>460</v>
      </c>
      <c r="AN745" s="635">
        <v>1</v>
      </c>
      <c r="AO745" s="212"/>
      <c r="AP745" s="212" t="s">
        <v>383</v>
      </c>
      <c r="AQ745" s="212"/>
      <c r="AR745" s="212"/>
      <c r="AS745" s="212"/>
      <c r="AT745" s="223">
        <f t="shared" si="36"/>
        <v>1.736111111111116E-2</v>
      </c>
      <c r="AU745" s="223">
        <f t="shared" si="37"/>
        <v>6.9444444444444198E-3</v>
      </c>
    </row>
    <row r="746" spans="1:47" ht="14.25">
      <c r="B746" s="29">
        <v>2026</v>
      </c>
      <c r="C746" s="29">
        <v>5</v>
      </c>
      <c r="D746" s="29">
        <v>13</v>
      </c>
      <c r="E746" s="227" t="s">
        <v>468</v>
      </c>
      <c r="F746" s="29"/>
      <c r="G746" s="31"/>
      <c r="H746" s="32" t="s">
        <v>441</v>
      </c>
      <c r="I746" s="327" t="s">
        <v>565</v>
      </c>
      <c r="J746" s="635" t="s">
        <v>442</v>
      </c>
      <c r="K746" s="212"/>
      <c r="L746" s="639"/>
      <c r="M746" s="170"/>
      <c r="N746" s="651"/>
      <c r="O746" s="212"/>
      <c r="P746" s="705">
        <v>25</v>
      </c>
      <c r="Q746" s="738" t="s">
        <v>566</v>
      </c>
      <c r="R746" s="739">
        <v>1000</v>
      </c>
      <c r="S746" s="739"/>
      <c r="T746" s="740" t="s">
        <v>1445</v>
      </c>
      <c r="U746" s="710">
        <v>350</v>
      </c>
      <c r="V746" s="739">
        <v>1000</v>
      </c>
      <c r="W746" s="636"/>
      <c r="X746" s="212">
        <v>1</v>
      </c>
      <c r="Y746" s="636"/>
      <c r="Z746" s="212">
        <v>1</v>
      </c>
      <c r="AA746" s="711">
        <v>350</v>
      </c>
      <c r="AB746" s="731">
        <v>12550</v>
      </c>
      <c r="AC746" s="732" t="s">
        <v>1546</v>
      </c>
      <c r="AD746" s="639">
        <v>60513416040</v>
      </c>
      <c r="AE746" s="734">
        <v>0.97569444444444442</v>
      </c>
      <c r="AF746" s="640">
        <v>0.97916666666666663</v>
      </c>
      <c r="AG746" s="640"/>
      <c r="AH746" s="640"/>
      <c r="AI746" s="212"/>
      <c r="AJ746" s="635"/>
      <c r="AK746" s="635" t="s">
        <v>683</v>
      </c>
      <c r="AL746" s="719" t="s">
        <v>7</v>
      </c>
      <c r="AM746" s="635" t="s">
        <v>460</v>
      </c>
      <c r="AN746" s="635">
        <v>1</v>
      </c>
      <c r="AO746" s="212"/>
      <c r="AP746" s="212"/>
      <c r="AQ746" s="212"/>
      <c r="AR746" s="212"/>
      <c r="AS746" s="212"/>
      <c r="AT746" s="223">
        <f t="shared" ref="AT746:AT777" si="42">IF(IF(AE746&gt;AF746,1-AE746+AF746,AF746-AE746)=0,"",IF(AE746&gt;AF746,1-AE746+AF746,AF746-AE746))</f>
        <v>3.4722222222222099E-3</v>
      </c>
      <c r="AU746" s="223" t="str">
        <f t="shared" ref="AU746:AU777" si="43">IF(IF(AG746&gt;AH746,1-AG746+AH746,AH746-AG746)=0,"",IF(AG746&gt;AH746,1-AG746+AH746,AH746-AG746))</f>
        <v/>
      </c>
    </row>
    <row r="747" spans="1:47" ht="14.25">
      <c r="B747" s="29">
        <v>2026</v>
      </c>
      <c r="C747" s="29">
        <v>5</v>
      </c>
      <c r="D747" s="29">
        <v>13</v>
      </c>
      <c r="E747" s="227" t="s">
        <v>468</v>
      </c>
      <c r="F747" s="29"/>
      <c r="G747" s="31"/>
      <c r="H747" s="32" t="s">
        <v>441</v>
      </c>
      <c r="I747" s="327"/>
      <c r="J747" s="635"/>
      <c r="K747" s="212"/>
      <c r="L747" s="639"/>
      <c r="M747" s="170"/>
      <c r="N747" s="651"/>
      <c r="O747" s="212"/>
      <c r="P747" s="737"/>
      <c r="Q747" s="738"/>
      <c r="R747" s="739"/>
      <c r="S747" s="739"/>
      <c r="T747" s="740"/>
      <c r="U747" s="739"/>
      <c r="V747" s="739"/>
      <c r="W747" s="636"/>
      <c r="X747" s="212"/>
      <c r="Y747" s="636"/>
      <c r="Z747" s="212"/>
      <c r="AA747" s="731"/>
      <c r="AB747" s="731"/>
      <c r="AC747" s="732"/>
      <c r="AD747" s="733"/>
      <c r="AE747" s="734"/>
      <c r="AF747" s="640"/>
      <c r="AG747" s="640">
        <v>0.97916666666666663</v>
      </c>
      <c r="AH747" s="640">
        <v>0</v>
      </c>
      <c r="AI747" s="212" t="s">
        <v>533</v>
      </c>
      <c r="AJ747" s="635"/>
      <c r="AK747" s="635"/>
      <c r="AL747" s="641"/>
      <c r="AM747" s="635"/>
      <c r="AN747" s="635"/>
      <c r="AO747" s="212"/>
      <c r="AP747" s="212"/>
      <c r="AQ747" s="212"/>
      <c r="AR747" s="212"/>
      <c r="AS747" s="212"/>
      <c r="AT747" s="223" t="str">
        <f t="shared" ref="AT747:AT751" si="44">IF(IF(AE747&gt;AF747,1-AE747+AF747,AF747-AE747)=0,"",IF(AE747&gt;AF747,1-AE747+AF747,AF747-AE747))</f>
        <v/>
      </c>
      <c r="AU747" s="223">
        <f t="shared" ref="AU747:AU751" si="45">IF(IF(AG747&gt;AH747,1-AG747+AH747,AH747-AG747)=0,"",IF(AG747&gt;AH747,1-AG747+AH747,AH747-AG747))</f>
        <v>2.083333333333337E-2</v>
      </c>
    </row>
    <row r="748" spans="1:47" ht="14.25">
      <c r="B748" s="29">
        <v>2026</v>
      </c>
      <c r="C748" s="29">
        <v>5</v>
      </c>
      <c r="D748" s="29">
        <v>13</v>
      </c>
      <c r="E748" s="227" t="s">
        <v>468</v>
      </c>
      <c r="F748" s="29"/>
      <c r="G748" s="31"/>
      <c r="H748" s="32" t="s">
        <v>441</v>
      </c>
      <c r="I748" s="327" t="s">
        <v>1446</v>
      </c>
      <c r="J748" s="635" t="s">
        <v>442</v>
      </c>
      <c r="K748" s="212"/>
      <c r="L748" s="639"/>
      <c r="M748" s="170"/>
      <c r="N748" s="651"/>
      <c r="O748" s="212"/>
      <c r="P748" s="737">
        <v>12</v>
      </c>
      <c r="Q748" s="738" t="s">
        <v>566</v>
      </c>
      <c r="R748" s="739">
        <v>1005</v>
      </c>
      <c r="S748" s="739"/>
      <c r="T748" s="740" t="s">
        <v>1445</v>
      </c>
      <c r="U748" s="739">
        <v>200</v>
      </c>
      <c r="V748" s="739">
        <v>1005</v>
      </c>
      <c r="W748" s="636"/>
      <c r="X748" s="212">
        <v>1</v>
      </c>
      <c r="Y748" s="636">
        <v>200</v>
      </c>
      <c r="Z748" s="212">
        <v>1</v>
      </c>
      <c r="AA748" s="731">
        <v>200</v>
      </c>
      <c r="AB748" s="731"/>
      <c r="AC748" s="732"/>
      <c r="AD748" s="733"/>
      <c r="AE748" s="734"/>
      <c r="AF748" s="640"/>
      <c r="AG748" s="640"/>
      <c r="AH748" s="640"/>
      <c r="AI748" s="212"/>
      <c r="AJ748" s="635"/>
      <c r="AK748" s="635"/>
      <c r="AL748" s="641"/>
      <c r="AM748" s="635"/>
      <c r="AN748" s="635"/>
      <c r="AO748" s="212"/>
      <c r="AP748" s="212"/>
      <c r="AQ748" s="212"/>
      <c r="AR748" s="212"/>
      <c r="AS748" s="212"/>
      <c r="AT748" s="223" t="str">
        <f t="shared" si="44"/>
        <v/>
      </c>
      <c r="AU748" s="223" t="str">
        <f t="shared" si="45"/>
        <v/>
      </c>
    </row>
    <row r="749" spans="1:47" ht="14.25">
      <c r="A749" s="167">
        <v>1</v>
      </c>
      <c r="B749" s="29">
        <v>2026</v>
      </c>
      <c r="C749" s="29">
        <v>5</v>
      </c>
      <c r="D749" s="29">
        <v>13</v>
      </c>
      <c r="E749" s="227" t="s">
        <v>468</v>
      </c>
      <c r="F749" s="29">
        <v>6</v>
      </c>
      <c r="G749" s="31" t="s">
        <v>459</v>
      </c>
      <c r="H749" s="32" t="s">
        <v>441</v>
      </c>
      <c r="I749" s="327" t="s">
        <v>1514</v>
      </c>
      <c r="J749" s="635" t="s">
        <v>442</v>
      </c>
      <c r="K749" s="212">
        <v>3894351</v>
      </c>
      <c r="L749" s="639">
        <v>11</v>
      </c>
      <c r="M749" s="170">
        <v>13</v>
      </c>
      <c r="N749" s="651" t="s">
        <v>210</v>
      </c>
      <c r="O749" s="212" t="s">
        <v>1539</v>
      </c>
      <c r="P749" s="737">
        <v>50</v>
      </c>
      <c r="Q749" s="738" t="s">
        <v>209</v>
      </c>
      <c r="R749" s="739">
        <v>1000</v>
      </c>
      <c r="S749" s="745">
        <v>1000</v>
      </c>
      <c r="T749" s="740">
        <v>4000</v>
      </c>
      <c r="U749" s="739">
        <v>4000</v>
      </c>
      <c r="V749" s="739">
        <v>1000</v>
      </c>
      <c r="W749" s="636">
        <v>1000</v>
      </c>
      <c r="X749" s="212">
        <v>1</v>
      </c>
      <c r="Y749" s="636">
        <v>4000</v>
      </c>
      <c r="Z749" s="212">
        <v>1</v>
      </c>
      <c r="AA749" s="731">
        <v>4000</v>
      </c>
      <c r="AB749" s="731">
        <v>4050</v>
      </c>
      <c r="AC749" s="732" t="s">
        <v>2036</v>
      </c>
      <c r="AD749" s="733"/>
      <c r="AE749" s="734">
        <v>0</v>
      </c>
      <c r="AF749" s="640">
        <v>2.0833333333333332E-2</v>
      </c>
      <c r="AG749" s="640">
        <v>2.0833333333333332E-2</v>
      </c>
      <c r="AH749" s="640">
        <v>2.7777777777777776E-2</v>
      </c>
      <c r="AI749" s="212" t="s">
        <v>533</v>
      </c>
      <c r="AJ749" s="635"/>
      <c r="AK749" s="635" t="s">
        <v>683</v>
      </c>
      <c r="AL749" s="719" t="s">
        <v>7</v>
      </c>
      <c r="AM749" s="635" t="s">
        <v>460</v>
      </c>
      <c r="AN749" s="635">
        <v>1</v>
      </c>
      <c r="AO749" s="212"/>
      <c r="AP749" s="212" t="s">
        <v>383</v>
      </c>
      <c r="AQ749" s="212"/>
      <c r="AR749" s="212"/>
      <c r="AS749" s="212"/>
      <c r="AT749" s="223">
        <f t="shared" si="44"/>
        <v>2.0833333333333332E-2</v>
      </c>
      <c r="AU749" s="223">
        <f t="shared" si="45"/>
        <v>6.9444444444444441E-3</v>
      </c>
    </row>
    <row r="750" spans="1:47" ht="14.25">
      <c r="B750" s="29">
        <v>2026</v>
      </c>
      <c r="C750" s="29">
        <v>5</v>
      </c>
      <c r="D750" s="29">
        <v>13</v>
      </c>
      <c r="E750" s="227" t="s">
        <v>468</v>
      </c>
      <c r="F750" s="29">
        <v>6</v>
      </c>
      <c r="G750" s="31" t="s">
        <v>459</v>
      </c>
      <c r="H750" s="32" t="s">
        <v>441</v>
      </c>
      <c r="I750" s="327" t="s">
        <v>1514</v>
      </c>
      <c r="J750" s="635" t="s">
        <v>442</v>
      </c>
      <c r="K750" s="212">
        <v>3894351</v>
      </c>
      <c r="L750" s="639">
        <v>12</v>
      </c>
      <c r="M750" s="170">
        <v>13</v>
      </c>
      <c r="N750" s="651" t="s">
        <v>210</v>
      </c>
      <c r="O750" s="212" t="s">
        <v>1539</v>
      </c>
      <c r="P750" s="737">
        <v>50</v>
      </c>
      <c r="Q750" s="738" t="s">
        <v>209</v>
      </c>
      <c r="R750" s="739">
        <v>1000</v>
      </c>
      <c r="S750" s="745">
        <v>1001</v>
      </c>
      <c r="T750" s="740">
        <v>4000</v>
      </c>
      <c r="U750" s="739">
        <v>4000</v>
      </c>
      <c r="V750" s="739">
        <v>1000</v>
      </c>
      <c r="W750" s="636">
        <v>1001</v>
      </c>
      <c r="X750" s="212">
        <v>1</v>
      </c>
      <c r="Y750" s="636">
        <v>4000</v>
      </c>
      <c r="Z750" s="212">
        <v>1</v>
      </c>
      <c r="AA750" s="731">
        <v>4000</v>
      </c>
      <c r="AB750" s="731">
        <v>4050</v>
      </c>
      <c r="AC750" s="732" t="s">
        <v>2038</v>
      </c>
      <c r="AD750" s="733"/>
      <c r="AE750" s="734">
        <v>2.7777777777777776E-2</v>
      </c>
      <c r="AF750" s="640">
        <v>4.5138888888888888E-2</v>
      </c>
      <c r="AG750" s="640">
        <v>4.5138888888888888E-2</v>
      </c>
      <c r="AH750" s="640">
        <v>9.375E-2</v>
      </c>
      <c r="AI750" s="212" t="s">
        <v>533</v>
      </c>
      <c r="AJ750" s="635"/>
      <c r="AK750" s="635" t="s">
        <v>683</v>
      </c>
      <c r="AL750" s="719" t="s">
        <v>7</v>
      </c>
      <c r="AM750" s="635" t="s">
        <v>460</v>
      </c>
      <c r="AN750" s="635">
        <v>1</v>
      </c>
      <c r="AO750" s="212"/>
      <c r="AP750" s="212" t="s">
        <v>383</v>
      </c>
      <c r="AQ750" s="212"/>
      <c r="AR750" s="212"/>
      <c r="AS750" s="212"/>
      <c r="AT750" s="223">
        <f t="shared" si="44"/>
        <v>1.7361111111111112E-2</v>
      </c>
      <c r="AU750" s="223">
        <f t="shared" si="45"/>
        <v>4.8611111111111112E-2</v>
      </c>
    </row>
    <row r="751" spans="1:47" ht="14.25">
      <c r="B751" s="29">
        <v>2026</v>
      </c>
      <c r="C751" s="29">
        <v>5</v>
      </c>
      <c r="D751" s="29">
        <v>13</v>
      </c>
      <c r="E751" s="227" t="s">
        <v>468</v>
      </c>
      <c r="F751" s="29">
        <v>6</v>
      </c>
      <c r="G751" s="31" t="s">
        <v>459</v>
      </c>
      <c r="H751" s="32" t="s">
        <v>441</v>
      </c>
      <c r="I751" s="327" t="s">
        <v>1514</v>
      </c>
      <c r="J751" s="635" t="s">
        <v>442</v>
      </c>
      <c r="K751" s="212">
        <v>3894351</v>
      </c>
      <c r="L751" s="639">
        <v>13</v>
      </c>
      <c r="M751" s="170">
        <v>13</v>
      </c>
      <c r="N751" s="651" t="s">
        <v>210</v>
      </c>
      <c r="O751" s="212" t="s">
        <v>1539</v>
      </c>
      <c r="P751" s="737">
        <v>50</v>
      </c>
      <c r="Q751" s="738" t="s">
        <v>209</v>
      </c>
      <c r="R751" s="739">
        <v>1000</v>
      </c>
      <c r="S751" s="745">
        <v>1000</v>
      </c>
      <c r="T751" s="740">
        <v>4000</v>
      </c>
      <c r="U751" s="739">
        <v>4000</v>
      </c>
      <c r="V751" s="739">
        <v>1000</v>
      </c>
      <c r="W751" s="636">
        <v>1000</v>
      </c>
      <c r="X751" s="212">
        <v>1</v>
      </c>
      <c r="Y751" s="636">
        <v>4000</v>
      </c>
      <c r="Z751" s="212">
        <v>1</v>
      </c>
      <c r="AA751" s="731">
        <v>4000</v>
      </c>
      <c r="AB751" s="731">
        <v>4050</v>
      </c>
      <c r="AC751" s="732" t="s">
        <v>2040</v>
      </c>
      <c r="AD751" s="639">
        <v>60513416050</v>
      </c>
      <c r="AE751" s="734">
        <v>9.375E-2</v>
      </c>
      <c r="AF751" s="640">
        <v>0.1111111111111111</v>
      </c>
      <c r="AG751" s="640">
        <v>0.1111111111111111</v>
      </c>
      <c r="AH751" s="640">
        <v>0.11805555555555555</v>
      </c>
      <c r="AI751" s="212" t="s">
        <v>533</v>
      </c>
      <c r="AJ751" s="635"/>
      <c r="AK751" s="635" t="s">
        <v>683</v>
      </c>
      <c r="AL751" s="719" t="s">
        <v>7</v>
      </c>
      <c r="AM751" s="635" t="s">
        <v>460</v>
      </c>
      <c r="AN751" s="635">
        <v>1</v>
      </c>
      <c r="AO751" s="212"/>
      <c r="AP751" s="212" t="s">
        <v>383</v>
      </c>
      <c r="AQ751" s="212"/>
      <c r="AR751" s="212"/>
      <c r="AS751" s="212"/>
      <c r="AT751" s="223">
        <f t="shared" si="44"/>
        <v>1.7361111111111105E-2</v>
      </c>
      <c r="AU751" s="223">
        <f t="shared" si="45"/>
        <v>6.9444444444444475E-3</v>
      </c>
    </row>
    <row r="752" spans="1:47" ht="14.25">
      <c r="B752" s="29">
        <v>2026</v>
      </c>
      <c r="C752" s="29">
        <v>5</v>
      </c>
      <c r="D752" s="29">
        <v>13</v>
      </c>
      <c r="E752" s="227" t="s">
        <v>468</v>
      </c>
      <c r="F752" s="29"/>
      <c r="G752" s="31"/>
      <c r="H752" s="32" t="s">
        <v>441</v>
      </c>
      <c r="I752" s="327" t="s">
        <v>565</v>
      </c>
      <c r="J752" s="635" t="s">
        <v>442</v>
      </c>
      <c r="K752" s="212"/>
      <c r="L752" s="639"/>
      <c r="M752" s="170"/>
      <c r="N752" s="651"/>
      <c r="O752" s="212"/>
      <c r="P752" s="705">
        <v>25</v>
      </c>
      <c r="Q752" s="738" t="s">
        <v>566</v>
      </c>
      <c r="R752" s="739">
        <v>1000</v>
      </c>
      <c r="S752" s="739"/>
      <c r="T752" s="740" t="s">
        <v>1445</v>
      </c>
      <c r="U752" s="710">
        <v>350</v>
      </c>
      <c r="V752" s="739">
        <v>1000</v>
      </c>
      <c r="W752" s="636"/>
      <c r="X752" s="212">
        <v>1</v>
      </c>
      <c r="Y752" s="636"/>
      <c r="Z752" s="212">
        <v>1</v>
      </c>
      <c r="AA752" s="711">
        <v>350</v>
      </c>
      <c r="AB752" s="731">
        <v>12550</v>
      </c>
      <c r="AC752" s="732" t="s">
        <v>1546</v>
      </c>
      <c r="AD752" s="639">
        <v>60513416050</v>
      </c>
      <c r="AE752" s="734">
        <v>0.11805555555555555</v>
      </c>
      <c r="AF752" s="640">
        <v>0.12152777777777778</v>
      </c>
      <c r="AG752" s="640"/>
      <c r="AH752" s="640"/>
      <c r="AI752" s="212"/>
      <c r="AJ752" s="635"/>
      <c r="AK752" s="635" t="s">
        <v>683</v>
      </c>
      <c r="AL752" s="719" t="s">
        <v>7</v>
      </c>
      <c r="AM752" s="635" t="s">
        <v>460</v>
      </c>
      <c r="AN752" s="635">
        <v>1</v>
      </c>
      <c r="AO752" s="212"/>
      <c r="AP752" s="212"/>
      <c r="AQ752" s="212"/>
      <c r="AR752" s="212"/>
      <c r="AS752" s="212"/>
      <c r="AT752" s="223">
        <f t="shared" ref="AT752:AT766" si="46">IF(IF(AE752&gt;AF752,1-AE752+AF752,AF752-AE752)=0,"",IF(AE752&gt;AF752,1-AE752+AF752,AF752-AE752))</f>
        <v>3.4722222222222238E-3</v>
      </c>
      <c r="AU752" s="223" t="str">
        <f t="shared" ref="AU752:AU766" si="47">IF(IF(AG752&gt;AH752,1-AG752+AH752,AH752-AG752)=0,"",IF(AG752&gt;AH752,1-AG752+AH752,AH752-AG752))</f>
        <v/>
      </c>
    </row>
    <row r="753" spans="1:47" ht="14.25">
      <c r="B753" s="29">
        <v>2026</v>
      </c>
      <c r="C753" s="29">
        <v>5</v>
      </c>
      <c r="D753" s="29">
        <v>13</v>
      </c>
      <c r="E753" s="227" t="s">
        <v>468</v>
      </c>
      <c r="F753" s="29"/>
      <c r="G753" s="31"/>
      <c r="H753" s="32" t="s">
        <v>441</v>
      </c>
      <c r="I753" s="327"/>
      <c r="J753" s="635"/>
      <c r="K753" s="212"/>
      <c r="L753" s="639"/>
      <c r="M753" s="170"/>
      <c r="N753" s="651"/>
      <c r="O753" s="212"/>
      <c r="P753" s="737"/>
      <c r="Q753" s="738"/>
      <c r="R753" s="739"/>
      <c r="S753" s="739"/>
      <c r="T753" s="740"/>
      <c r="U753" s="739"/>
      <c r="V753" s="739"/>
      <c r="W753" s="636"/>
      <c r="X753" s="212"/>
      <c r="Y753" s="636"/>
      <c r="Z753" s="212"/>
      <c r="AA753" s="731"/>
      <c r="AB753" s="731"/>
      <c r="AC753" s="732"/>
      <c r="AD753" s="733"/>
      <c r="AE753" s="734"/>
      <c r="AF753" s="640"/>
      <c r="AG753" s="640">
        <v>0.12152777777777778</v>
      </c>
      <c r="AH753" s="640">
        <v>0.16666666666666666</v>
      </c>
      <c r="AI753" s="212" t="s">
        <v>1534</v>
      </c>
      <c r="AJ753" s="635"/>
      <c r="AK753" s="635"/>
      <c r="AL753" s="641"/>
      <c r="AM753" s="635"/>
      <c r="AN753" s="635"/>
      <c r="AO753" s="212" t="s">
        <v>1605</v>
      </c>
      <c r="AP753" s="212"/>
      <c r="AQ753" s="212"/>
      <c r="AR753" s="212"/>
      <c r="AS753" s="212"/>
      <c r="AT753" s="223" t="str">
        <f t="shared" si="46"/>
        <v/>
      </c>
      <c r="AU753" s="223">
        <f t="shared" si="47"/>
        <v>4.5138888888888881E-2</v>
      </c>
    </row>
    <row r="754" spans="1:47" ht="14.25">
      <c r="B754" s="29">
        <v>2026</v>
      </c>
      <c r="C754" s="29">
        <v>5</v>
      </c>
      <c r="D754" s="29">
        <v>13</v>
      </c>
      <c r="E754" s="227" t="s">
        <v>468</v>
      </c>
      <c r="F754" s="29"/>
      <c r="G754" s="31"/>
      <c r="H754" s="32" t="s">
        <v>441</v>
      </c>
      <c r="I754" s="327"/>
      <c r="J754" s="635"/>
      <c r="K754" s="212"/>
      <c r="L754" s="639"/>
      <c r="M754" s="170"/>
      <c r="N754" s="651"/>
      <c r="O754" s="212"/>
      <c r="P754" s="737"/>
      <c r="Q754" s="738"/>
      <c r="R754" s="739"/>
      <c r="S754" s="739"/>
      <c r="T754" s="740"/>
      <c r="U754" s="739"/>
      <c r="V754" s="739"/>
      <c r="W754" s="636"/>
      <c r="X754" s="212"/>
      <c r="Y754" s="636"/>
      <c r="Z754" s="212"/>
      <c r="AA754" s="731"/>
      <c r="AB754" s="731"/>
      <c r="AC754" s="732"/>
      <c r="AD754" s="733"/>
      <c r="AE754" s="734"/>
      <c r="AF754" s="640"/>
      <c r="AG754" s="640">
        <v>0.16666666666666666</v>
      </c>
      <c r="AH754" s="640">
        <v>0.28125</v>
      </c>
      <c r="AI754" s="212" t="s">
        <v>1569</v>
      </c>
      <c r="AJ754" s="635"/>
      <c r="AK754" s="635"/>
      <c r="AL754" s="641"/>
      <c r="AM754" s="635"/>
      <c r="AN754" s="635"/>
      <c r="AO754" s="212" t="s">
        <v>2037</v>
      </c>
      <c r="AP754" s="212"/>
      <c r="AQ754" s="212"/>
      <c r="AR754" s="212"/>
      <c r="AS754" s="212"/>
      <c r="AT754" s="223" t="str">
        <f t="shared" si="46"/>
        <v/>
      </c>
      <c r="AU754" s="223">
        <f t="shared" si="47"/>
        <v>0.11458333333333334</v>
      </c>
    </row>
    <row r="755" spans="1:47" ht="14.25">
      <c r="B755" s="29">
        <v>2026</v>
      </c>
      <c r="C755" s="29">
        <v>5</v>
      </c>
      <c r="D755" s="29">
        <v>14</v>
      </c>
      <c r="E755" s="227" t="s">
        <v>469</v>
      </c>
      <c r="F755" s="29"/>
      <c r="G755" s="31"/>
      <c r="H755" s="32" t="s">
        <v>441</v>
      </c>
      <c r="I755" s="327"/>
      <c r="J755" s="635"/>
      <c r="K755" s="212"/>
      <c r="L755" s="639"/>
      <c r="M755" s="170"/>
      <c r="N755" s="651"/>
      <c r="O755" s="212"/>
      <c r="P755" s="737"/>
      <c r="Q755" s="738"/>
      <c r="R755" s="739"/>
      <c r="S755" s="739"/>
      <c r="T755" s="740"/>
      <c r="U755" s="739"/>
      <c r="V755" s="739"/>
      <c r="W755" s="636"/>
      <c r="X755" s="212"/>
      <c r="Y755" s="636"/>
      <c r="Z755" s="212"/>
      <c r="AA755" s="731"/>
      <c r="AB755" s="731"/>
      <c r="AC755" s="732"/>
      <c r="AD755" s="733"/>
      <c r="AE755" s="734"/>
      <c r="AF755" s="640"/>
      <c r="AG755" s="640">
        <v>0.28125</v>
      </c>
      <c r="AH755" s="640">
        <v>0.58333333333333337</v>
      </c>
      <c r="AI755" s="212" t="s">
        <v>1569</v>
      </c>
      <c r="AJ755" s="635"/>
      <c r="AK755" s="635"/>
      <c r="AL755" s="641"/>
      <c r="AM755" s="635"/>
      <c r="AN755" s="635"/>
      <c r="AO755" s="212" t="s">
        <v>2042</v>
      </c>
      <c r="AP755" s="212"/>
      <c r="AQ755" s="212"/>
      <c r="AR755" s="212"/>
      <c r="AS755" s="212"/>
      <c r="AT755" s="223" t="str">
        <f t="shared" si="46"/>
        <v/>
      </c>
      <c r="AU755" s="223">
        <f t="shared" si="47"/>
        <v>0.30208333333333337</v>
      </c>
    </row>
    <row r="756" spans="1:47" ht="14.25">
      <c r="B756" s="29">
        <v>2026</v>
      </c>
      <c r="C756" s="29">
        <v>5</v>
      </c>
      <c r="D756" s="29">
        <v>14</v>
      </c>
      <c r="E756" s="227" t="s">
        <v>470</v>
      </c>
      <c r="F756" s="29"/>
      <c r="G756" s="31"/>
      <c r="H756" s="32" t="s">
        <v>441</v>
      </c>
      <c r="I756" s="327"/>
      <c r="J756" s="635"/>
      <c r="K756" s="212"/>
      <c r="L756" s="639"/>
      <c r="M756" s="170"/>
      <c r="N756" s="651"/>
      <c r="O756" s="212"/>
      <c r="P756" s="737"/>
      <c r="Q756" s="738"/>
      <c r="R756" s="739"/>
      <c r="S756" s="739"/>
      <c r="T756" s="740"/>
      <c r="U756" s="739"/>
      <c r="V756" s="739"/>
      <c r="W756" s="636"/>
      <c r="X756" s="212"/>
      <c r="Y756" s="636"/>
      <c r="Z756" s="212"/>
      <c r="AA756" s="731"/>
      <c r="AB756" s="731"/>
      <c r="AC756" s="732"/>
      <c r="AD756" s="733"/>
      <c r="AE756" s="734"/>
      <c r="AF756" s="640"/>
      <c r="AG756" s="640">
        <v>0.58333333333333337</v>
      </c>
      <c r="AH756" s="640">
        <v>0.60416666666666663</v>
      </c>
      <c r="AI756" s="212" t="s">
        <v>533</v>
      </c>
      <c r="AJ756" s="635"/>
      <c r="AK756" s="635"/>
      <c r="AL756" s="641"/>
      <c r="AM756" s="635"/>
      <c r="AN756" s="635"/>
      <c r="AO756" s="212"/>
      <c r="AP756" s="212"/>
      <c r="AQ756" s="212"/>
      <c r="AR756" s="212"/>
      <c r="AS756" s="212"/>
      <c r="AT756" s="223" t="str">
        <f t="shared" si="46"/>
        <v/>
      </c>
      <c r="AU756" s="223">
        <f t="shared" si="47"/>
        <v>2.0833333333333259E-2</v>
      </c>
    </row>
    <row r="757" spans="1:47" ht="14.25">
      <c r="B757" s="29">
        <v>2026</v>
      </c>
      <c r="C757" s="29">
        <v>5</v>
      </c>
      <c r="D757" s="29">
        <v>14</v>
      </c>
      <c r="E757" s="227" t="s">
        <v>470</v>
      </c>
      <c r="F757" s="29"/>
      <c r="G757" s="31"/>
      <c r="H757" s="32" t="s">
        <v>441</v>
      </c>
      <c r="I757" s="327" t="s">
        <v>1446</v>
      </c>
      <c r="J757" s="635" t="s">
        <v>442</v>
      </c>
      <c r="K757" s="212"/>
      <c r="L757" s="639"/>
      <c r="M757" s="170"/>
      <c r="N757" s="651"/>
      <c r="O757" s="212"/>
      <c r="P757" s="737">
        <v>12</v>
      </c>
      <c r="Q757" s="738" t="s">
        <v>566</v>
      </c>
      <c r="R757" s="739">
        <v>1120</v>
      </c>
      <c r="S757" s="739"/>
      <c r="T757" s="740" t="s">
        <v>1445</v>
      </c>
      <c r="U757" s="739">
        <v>200</v>
      </c>
      <c r="V757" s="739">
        <v>1120</v>
      </c>
      <c r="W757" s="636"/>
      <c r="X757" s="212">
        <v>1</v>
      </c>
      <c r="Y757" s="636">
        <v>200</v>
      </c>
      <c r="Z757" s="212">
        <v>1</v>
      </c>
      <c r="AA757" s="731">
        <v>200</v>
      </c>
      <c r="AB757" s="731"/>
      <c r="AC757" s="732"/>
      <c r="AD757" s="733"/>
      <c r="AE757" s="734"/>
      <c r="AF757" s="640"/>
      <c r="AG757" s="640"/>
      <c r="AH757" s="640"/>
      <c r="AI757" s="212"/>
      <c r="AJ757" s="635"/>
      <c r="AK757" s="635"/>
      <c r="AL757" s="641"/>
      <c r="AM757" s="635"/>
      <c r="AN757" s="635"/>
      <c r="AO757" s="212"/>
      <c r="AP757" s="212"/>
      <c r="AQ757" s="212"/>
      <c r="AR757" s="212"/>
      <c r="AS757" s="212"/>
      <c r="AT757" s="223" t="str">
        <f t="shared" si="46"/>
        <v/>
      </c>
      <c r="AU757" s="223" t="str">
        <f t="shared" si="47"/>
        <v/>
      </c>
    </row>
    <row r="758" spans="1:47" ht="14.25">
      <c r="A758" s="167">
        <v>1</v>
      </c>
      <c r="B758" s="29">
        <v>2026</v>
      </c>
      <c r="C758" s="29">
        <v>5</v>
      </c>
      <c r="D758" s="29">
        <v>14</v>
      </c>
      <c r="E758" s="227" t="s">
        <v>470</v>
      </c>
      <c r="F758" s="29">
        <v>1</v>
      </c>
      <c r="G758" s="31" t="s">
        <v>459</v>
      </c>
      <c r="H758" s="32" t="s">
        <v>441</v>
      </c>
      <c r="I758" s="327" t="s">
        <v>1514</v>
      </c>
      <c r="J758" s="635" t="s">
        <v>442</v>
      </c>
      <c r="K758" s="212">
        <v>3894360</v>
      </c>
      <c r="L758" s="639">
        <v>1</v>
      </c>
      <c r="M758" s="170">
        <v>10</v>
      </c>
      <c r="N758" s="651" t="s">
        <v>530</v>
      </c>
      <c r="O758" s="212" t="s">
        <v>1539</v>
      </c>
      <c r="P758" s="737">
        <v>50</v>
      </c>
      <c r="Q758" s="738" t="s">
        <v>209</v>
      </c>
      <c r="R758" s="739">
        <v>1120</v>
      </c>
      <c r="S758" s="745">
        <v>1120</v>
      </c>
      <c r="T758" s="740">
        <v>4000</v>
      </c>
      <c r="U758" s="739">
        <v>4000</v>
      </c>
      <c r="V758" s="739">
        <v>1120</v>
      </c>
      <c r="W758" s="636">
        <v>1120</v>
      </c>
      <c r="X758" s="212">
        <v>1</v>
      </c>
      <c r="Y758" s="636">
        <v>4000</v>
      </c>
      <c r="Z758" s="212">
        <v>1</v>
      </c>
      <c r="AA758" s="731">
        <v>4000</v>
      </c>
      <c r="AB758" s="731">
        <v>4050</v>
      </c>
      <c r="AC758" s="732" t="s">
        <v>2043</v>
      </c>
      <c r="AD758" s="733"/>
      <c r="AE758" s="734">
        <v>0.60416666666666663</v>
      </c>
      <c r="AF758" s="640">
        <v>0.62152777777777779</v>
      </c>
      <c r="AG758" s="640">
        <v>0.62152777777777779</v>
      </c>
      <c r="AH758" s="640">
        <v>0.62847222222222221</v>
      </c>
      <c r="AI758" s="212" t="s">
        <v>533</v>
      </c>
      <c r="AJ758" s="635"/>
      <c r="AK758" s="635" t="s">
        <v>683</v>
      </c>
      <c r="AL758" s="719" t="s">
        <v>7</v>
      </c>
      <c r="AM758" s="635" t="s">
        <v>460</v>
      </c>
      <c r="AN758" s="635">
        <v>1</v>
      </c>
      <c r="AO758" s="212"/>
      <c r="AP758" s="212" t="s">
        <v>383</v>
      </c>
      <c r="AQ758" s="212" t="s">
        <v>1750</v>
      </c>
      <c r="AR758" s="212"/>
      <c r="AS758" s="212"/>
      <c r="AT758" s="223">
        <f t="shared" si="46"/>
        <v>1.736111111111116E-2</v>
      </c>
      <c r="AU758" s="223">
        <f t="shared" si="47"/>
        <v>6.9444444444444198E-3</v>
      </c>
    </row>
    <row r="759" spans="1:47" ht="14.25">
      <c r="B759" s="29">
        <v>2026</v>
      </c>
      <c r="C759" s="29">
        <v>5</v>
      </c>
      <c r="D759" s="29">
        <v>14</v>
      </c>
      <c r="E759" s="227" t="s">
        <v>470</v>
      </c>
      <c r="F759" s="29">
        <v>1</v>
      </c>
      <c r="G759" s="31" t="s">
        <v>459</v>
      </c>
      <c r="H759" s="32" t="s">
        <v>441</v>
      </c>
      <c r="I759" s="327" t="s">
        <v>1514</v>
      </c>
      <c r="J759" s="635" t="s">
        <v>442</v>
      </c>
      <c r="K759" s="212">
        <v>3894360</v>
      </c>
      <c r="L759" s="639">
        <v>2</v>
      </c>
      <c r="M759" s="170">
        <v>10</v>
      </c>
      <c r="N759" s="651" t="s">
        <v>530</v>
      </c>
      <c r="O759" s="212" t="s">
        <v>1539</v>
      </c>
      <c r="P759" s="737">
        <v>50</v>
      </c>
      <c r="Q759" s="738" t="s">
        <v>209</v>
      </c>
      <c r="R759" s="739">
        <v>1120</v>
      </c>
      <c r="S759" s="745">
        <v>1120</v>
      </c>
      <c r="T759" s="740">
        <v>4000</v>
      </c>
      <c r="U759" s="739">
        <v>4000</v>
      </c>
      <c r="V759" s="739">
        <v>1120</v>
      </c>
      <c r="W759" s="636">
        <v>1120</v>
      </c>
      <c r="X759" s="212">
        <v>1</v>
      </c>
      <c r="Y759" s="636">
        <v>4000</v>
      </c>
      <c r="Z759" s="212">
        <v>1</v>
      </c>
      <c r="AA759" s="731">
        <v>4000</v>
      </c>
      <c r="AB759" s="731">
        <v>4050</v>
      </c>
      <c r="AC759" s="732" t="s">
        <v>2044</v>
      </c>
      <c r="AD759" s="733"/>
      <c r="AE759" s="734">
        <v>0.62847222222222221</v>
      </c>
      <c r="AF759" s="640">
        <v>0.64583333333333337</v>
      </c>
      <c r="AG759" s="640">
        <v>0.64583333333333337</v>
      </c>
      <c r="AH759" s="640">
        <v>0.65277777777777779</v>
      </c>
      <c r="AI759" s="212" t="s">
        <v>533</v>
      </c>
      <c r="AJ759" s="635"/>
      <c r="AK759" s="635" t="s">
        <v>683</v>
      </c>
      <c r="AL759" s="719" t="s">
        <v>7</v>
      </c>
      <c r="AM759" s="635" t="s">
        <v>460</v>
      </c>
      <c r="AN759" s="635">
        <v>1</v>
      </c>
      <c r="AO759" s="212"/>
      <c r="AP759" s="212" t="s">
        <v>383</v>
      </c>
      <c r="AQ759" s="212"/>
      <c r="AR759" s="212"/>
      <c r="AS759" s="212"/>
      <c r="AT759" s="223">
        <f t="shared" si="46"/>
        <v>1.736111111111116E-2</v>
      </c>
      <c r="AU759" s="223">
        <f t="shared" si="47"/>
        <v>6.9444444444444198E-3</v>
      </c>
    </row>
    <row r="760" spans="1:47" ht="14.25">
      <c r="B760" s="29">
        <v>2026</v>
      </c>
      <c r="C760" s="29">
        <v>5</v>
      </c>
      <c r="D760" s="29">
        <v>14</v>
      </c>
      <c r="E760" s="227" t="s">
        <v>470</v>
      </c>
      <c r="F760" s="29">
        <v>1</v>
      </c>
      <c r="G760" s="31" t="s">
        <v>459</v>
      </c>
      <c r="H760" s="32" t="s">
        <v>441</v>
      </c>
      <c r="I760" s="327" t="s">
        <v>1514</v>
      </c>
      <c r="J760" s="635" t="s">
        <v>442</v>
      </c>
      <c r="K760" s="212">
        <v>3894360</v>
      </c>
      <c r="L760" s="639">
        <v>3</v>
      </c>
      <c r="M760" s="170">
        <v>10</v>
      </c>
      <c r="N760" s="651" t="s">
        <v>530</v>
      </c>
      <c r="O760" s="212" t="s">
        <v>1539</v>
      </c>
      <c r="P760" s="737">
        <v>50</v>
      </c>
      <c r="Q760" s="738" t="s">
        <v>209</v>
      </c>
      <c r="R760" s="739">
        <v>1120</v>
      </c>
      <c r="S760" s="745">
        <v>1120</v>
      </c>
      <c r="T760" s="740">
        <v>4000</v>
      </c>
      <c r="U760" s="739">
        <v>4000</v>
      </c>
      <c r="V760" s="739">
        <v>1120</v>
      </c>
      <c r="W760" s="636">
        <v>1120</v>
      </c>
      <c r="X760" s="212">
        <v>1</v>
      </c>
      <c r="Y760" s="636">
        <v>4000</v>
      </c>
      <c r="Z760" s="212">
        <v>1</v>
      </c>
      <c r="AA760" s="731">
        <v>4000</v>
      </c>
      <c r="AB760" s="731">
        <v>4050</v>
      </c>
      <c r="AC760" s="732" t="s">
        <v>2045</v>
      </c>
      <c r="AD760" s="639">
        <v>60514416010</v>
      </c>
      <c r="AE760" s="734">
        <v>0.65277777777777779</v>
      </c>
      <c r="AF760" s="640">
        <v>0.67361111111111116</v>
      </c>
      <c r="AG760" s="640">
        <v>0.67361111111111116</v>
      </c>
      <c r="AH760" s="640">
        <v>0.68055555555555558</v>
      </c>
      <c r="AI760" s="212" t="s">
        <v>533</v>
      </c>
      <c r="AJ760" s="635"/>
      <c r="AK760" s="635" t="s">
        <v>683</v>
      </c>
      <c r="AL760" s="719" t="s">
        <v>7</v>
      </c>
      <c r="AM760" s="635" t="s">
        <v>460</v>
      </c>
      <c r="AN760" s="635">
        <v>1</v>
      </c>
      <c r="AO760" s="212"/>
      <c r="AP760" s="212" t="s">
        <v>383</v>
      </c>
      <c r="AQ760" s="212"/>
      <c r="AR760" s="212"/>
      <c r="AS760" s="212"/>
      <c r="AT760" s="223">
        <f t="shared" si="46"/>
        <v>2.083333333333337E-2</v>
      </c>
      <c r="AU760" s="223">
        <f t="shared" si="47"/>
        <v>6.9444444444444198E-3</v>
      </c>
    </row>
    <row r="761" spans="1:47" ht="14.25">
      <c r="B761" s="29">
        <v>2026</v>
      </c>
      <c r="C761" s="29">
        <v>5</v>
      </c>
      <c r="D761" s="29">
        <v>14</v>
      </c>
      <c r="E761" s="227" t="s">
        <v>470</v>
      </c>
      <c r="F761" s="29"/>
      <c r="G761" s="31"/>
      <c r="H761" s="32" t="s">
        <v>441</v>
      </c>
      <c r="I761" s="327" t="s">
        <v>565</v>
      </c>
      <c r="J761" s="635" t="s">
        <v>442</v>
      </c>
      <c r="K761" s="212"/>
      <c r="L761" s="639"/>
      <c r="M761" s="170"/>
      <c r="N761" s="651"/>
      <c r="O761" s="212"/>
      <c r="P761" s="728">
        <v>31</v>
      </c>
      <c r="Q761" s="738" t="s">
        <v>566</v>
      </c>
      <c r="R761" s="739">
        <v>1120</v>
      </c>
      <c r="S761" s="739"/>
      <c r="T761" s="740" t="s">
        <v>1445</v>
      </c>
      <c r="U761" s="710">
        <v>350</v>
      </c>
      <c r="V761" s="739">
        <v>1120</v>
      </c>
      <c r="W761" s="636"/>
      <c r="X761" s="212">
        <v>1</v>
      </c>
      <c r="Y761" s="636"/>
      <c r="Z761" s="212">
        <v>1</v>
      </c>
      <c r="AA761" s="711">
        <v>350</v>
      </c>
      <c r="AB761" s="731">
        <v>12550</v>
      </c>
      <c r="AC761" s="732" t="s">
        <v>1543</v>
      </c>
      <c r="AD761" s="639">
        <v>60514416010</v>
      </c>
      <c r="AE761" s="734">
        <v>0.68055555555555558</v>
      </c>
      <c r="AF761" s="640">
        <v>0.68402777777777779</v>
      </c>
      <c r="AG761" s="640"/>
      <c r="AH761" s="640"/>
      <c r="AI761" s="212"/>
      <c r="AJ761" s="635"/>
      <c r="AK761" s="635" t="s">
        <v>683</v>
      </c>
      <c r="AL761" s="719" t="s">
        <v>7</v>
      </c>
      <c r="AM761" s="635" t="s">
        <v>460</v>
      </c>
      <c r="AN761" s="635">
        <v>1</v>
      </c>
      <c r="AO761" s="212"/>
      <c r="AP761" s="212"/>
      <c r="AQ761" s="212"/>
      <c r="AR761" s="212"/>
      <c r="AS761" s="212"/>
      <c r="AT761" s="223">
        <f t="shared" si="46"/>
        <v>3.4722222222222099E-3</v>
      </c>
      <c r="AU761" s="223" t="str">
        <f t="shared" si="47"/>
        <v/>
      </c>
    </row>
    <row r="762" spans="1:47" ht="14.25">
      <c r="B762" s="29">
        <v>2026</v>
      </c>
      <c r="C762" s="29">
        <v>5</v>
      </c>
      <c r="D762" s="29">
        <v>14</v>
      </c>
      <c r="E762" s="227" t="s">
        <v>470</v>
      </c>
      <c r="F762" s="29"/>
      <c r="G762" s="31"/>
      <c r="H762" s="32" t="s">
        <v>441</v>
      </c>
      <c r="I762" s="327"/>
      <c r="J762" s="635"/>
      <c r="K762" s="212"/>
      <c r="L762" s="639"/>
      <c r="M762" s="170"/>
      <c r="N762" s="651"/>
      <c r="O762" s="212"/>
      <c r="P762" s="737"/>
      <c r="Q762" s="738"/>
      <c r="R762" s="739"/>
      <c r="S762" s="739"/>
      <c r="T762" s="740"/>
      <c r="U762" s="739"/>
      <c r="V762" s="739"/>
      <c r="W762" s="636"/>
      <c r="X762" s="212"/>
      <c r="Y762" s="636"/>
      <c r="Z762" s="212"/>
      <c r="AA762" s="731"/>
      <c r="AB762" s="731"/>
      <c r="AC762" s="732"/>
      <c r="AD762" s="733"/>
      <c r="AE762" s="734"/>
      <c r="AF762" s="640"/>
      <c r="AG762" s="640">
        <v>0.68402777777777779</v>
      </c>
      <c r="AH762" s="640">
        <v>0.70486111111111116</v>
      </c>
      <c r="AI762" s="212" t="s">
        <v>533</v>
      </c>
      <c r="AJ762" s="635"/>
      <c r="AK762" s="635"/>
      <c r="AL762" s="641"/>
      <c r="AM762" s="635"/>
      <c r="AN762" s="635"/>
      <c r="AO762" s="212"/>
      <c r="AP762" s="212"/>
      <c r="AQ762" s="212"/>
      <c r="AR762" s="212"/>
      <c r="AS762" s="212"/>
      <c r="AT762" s="223" t="str">
        <f t="shared" si="46"/>
        <v/>
      </c>
      <c r="AU762" s="223">
        <f t="shared" si="47"/>
        <v>2.083333333333337E-2</v>
      </c>
    </row>
    <row r="763" spans="1:47" ht="14.25">
      <c r="B763" s="29">
        <v>2026</v>
      </c>
      <c r="C763" s="29">
        <v>5</v>
      </c>
      <c r="D763" s="29">
        <v>14</v>
      </c>
      <c r="E763" s="227" t="s">
        <v>470</v>
      </c>
      <c r="F763" s="29"/>
      <c r="G763" s="31"/>
      <c r="H763" s="32" t="s">
        <v>441</v>
      </c>
      <c r="I763" s="327" t="s">
        <v>1446</v>
      </c>
      <c r="J763" s="635" t="s">
        <v>442</v>
      </c>
      <c r="K763" s="212"/>
      <c r="L763" s="639"/>
      <c r="M763" s="170"/>
      <c r="N763" s="651"/>
      <c r="O763" s="212"/>
      <c r="P763" s="737">
        <v>12</v>
      </c>
      <c r="Q763" s="738" t="s">
        <v>566</v>
      </c>
      <c r="R763" s="739">
        <v>1120</v>
      </c>
      <c r="S763" s="739"/>
      <c r="T763" s="740" t="s">
        <v>1445</v>
      </c>
      <c r="U763" s="739">
        <v>200</v>
      </c>
      <c r="V763" s="739">
        <v>1120</v>
      </c>
      <c r="W763" s="636"/>
      <c r="X763" s="212">
        <v>1</v>
      </c>
      <c r="Y763" s="636">
        <v>200</v>
      </c>
      <c r="Z763" s="212">
        <v>1</v>
      </c>
      <c r="AA763" s="731">
        <v>200</v>
      </c>
      <c r="AB763" s="731"/>
      <c r="AC763" s="732"/>
      <c r="AD763" s="733"/>
      <c r="AE763" s="734"/>
      <c r="AF763" s="640"/>
      <c r="AG763" s="640"/>
      <c r="AH763" s="640"/>
      <c r="AI763" s="212"/>
      <c r="AJ763" s="635"/>
      <c r="AK763" s="635"/>
      <c r="AL763" s="641"/>
      <c r="AM763" s="635"/>
      <c r="AN763" s="635"/>
      <c r="AO763" s="212"/>
      <c r="AP763" s="212"/>
      <c r="AQ763" s="212"/>
      <c r="AR763" s="212"/>
      <c r="AS763" s="212"/>
      <c r="AT763" s="223" t="str">
        <f t="shared" si="46"/>
        <v/>
      </c>
      <c r="AU763" s="223" t="str">
        <f t="shared" si="47"/>
        <v/>
      </c>
    </row>
    <row r="764" spans="1:47" ht="14.25">
      <c r="A764" s="167">
        <v>1</v>
      </c>
      <c r="B764" s="29">
        <v>2026</v>
      </c>
      <c r="C764" s="29">
        <v>5</v>
      </c>
      <c r="D764" s="29">
        <v>14</v>
      </c>
      <c r="E764" s="227" t="s">
        <v>470</v>
      </c>
      <c r="F764" s="29">
        <v>2</v>
      </c>
      <c r="G764" s="31" t="s">
        <v>459</v>
      </c>
      <c r="H764" s="32" t="s">
        <v>441</v>
      </c>
      <c r="I764" s="327" t="s">
        <v>1514</v>
      </c>
      <c r="J764" s="635" t="s">
        <v>442</v>
      </c>
      <c r="K764" s="212">
        <v>3894360</v>
      </c>
      <c r="L764" s="639">
        <v>4</v>
      </c>
      <c r="M764" s="170">
        <v>10</v>
      </c>
      <c r="N764" s="651" t="s">
        <v>530</v>
      </c>
      <c r="O764" s="212" t="s">
        <v>1539</v>
      </c>
      <c r="P764" s="737">
        <v>50</v>
      </c>
      <c r="Q764" s="738" t="s">
        <v>209</v>
      </c>
      <c r="R764" s="739">
        <v>1120</v>
      </c>
      <c r="S764" s="745">
        <v>1120</v>
      </c>
      <c r="T764" s="740">
        <v>4000</v>
      </c>
      <c r="U764" s="739">
        <v>4000</v>
      </c>
      <c r="V764" s="739">
        <v>1120</v>
      </c>
      <c r="W764" s="636">
        <v>1120</v>
      </c>
      <c r="X764" s="212">
        <v>1</v>
      </c>
      <c r="Y764" s="636">
        <v>4000</v>
      </c>
      <c r="Z764" s="212">
        <v>1</v>
      </c>
      <c r="AA764" s="731">
        <v>4000</v>
      </c>
      <c r="AB764" s="731">
        <v>4050</v>
      </c>
      <c r="AC764" s="732" t="s">
        <v>2046</v>
      </c>
      <c r="AD764" s="733"/>
      <c r="AE764" s="734">
        <v>0.70486111111111116</v>
      </c>
      <c r="AF764" s="640">
        <v>0.72222222222222221</v>
      </c>
      <c r="AG764" s="640">
        <v>0.72222222222222221</v>
      </c>
      <c r="AH764" s="640">
        <v>0.77083333333333337</v>
      </c>
      <c r="AI764" s="212" t="s">
        <v>533</v>
      </c>
      <c r="AJ764" s="635"/>
      <c r="AK764" s="635" t="s">
        <v>683</v>
      </c>
      <c r="AL764" s="719" t="s">
        <v>7</v>
      </c>
      <c r="AM764" s="635" t="s">
        <v>460</v>
      </c>
      <c r="AN764" s="635">
        <v>1</v>
      </c>
      <c r="AO764" s="212"/>
      <c r="AP764" s="212" t="s">
        <v>383</v>
      </c>
      <c r="AQ764" s="212"/>
      <c r="AR764" s="212"/>
      <c r="AS764" s="212"/>
      <c r="AT764" s="223">
        <f t="shared" si="46"/>
        <v>1.7361111111111049E-2</v>
      </c>
      <c r="AU764" s="223">
        <f t="shared" si="47"/>
        <v>4.861111111111116E-2</v>
      </c>
    </row>
    <row r="765" spans="1:47" ht="14.25">
      <c r="B765" s="29">
        <v>2026</v>
      </c>
      <c r="C765" s="29">
        <v>5</v>
      </c>
      <c r="D765" s="29">
        <v>14</v>
      </c>
      <c r="E765" s="227" t="s">
        <v>470</v>
      </c>
      <c r="F765" s="29">
        <v>2</v>
      </c>
      <c r="G765" s="31" t="s">
        <v>459</v>
      </c>
      <c r="H765" s="32" t="s">
        <v>441</v>
      </c>
      <c r="I765" s="327" t="s">
        <v>1514</v>
      </c>
      <c r="J765" s="635" t="s">
        <v>442</v>
      </c>
      <c r="K765" s="212">
        <v>3894360</v>
      </c>
      <c r="L765" s="639">
        <v>5</v>
      </c>
      <c r="M765" s="170">
        <v>10</v>
      </c>
      <c r="N765" s="651" t="s">
        <v>530</v>
      </c>
      <c r="O765" s="212" t="s">
        <v>1539</v>
      </c>
      <c r="P765" s="737">
        <v>50</v>
      </c>
      <c r="Q765" s="738" t="s">
        <v>209</v>
      </c>
      <c r="R765" s="739">
        <v>1120</v>
      </c>
      <c r="S765" s="745">
        <v>1120</v>
      </c>
      <c r="T765" s="740">
        <v>4000</v>
      </c>
      <c r="U765" s="739">
        <v>4000</v>
      </c>
      <c r="V765" s="739">
        <v>1120</v>
      </c>
      <c r="W765" s="636">
        <v>1120</v>
      </c>
      <c r="X765" s="212">
        <v>1</v>
      </c>
      <c r="Y765" s="636">
        <v>4000</v>
      </c>
      <c r="Z765" s="212">
        <v>1</v>
      </c>
      <c r="AA765" s="731">
        <v>4000</v>
      </c>
      <c r="AB765" s="731">
        <v>4050</v>
      </c>
      <c r="AC765" s="732" t="s">
        <v>2047</v>
      </c>
      <c r="AD765" s="733"/>
      <c r="AE765" s="734">
        <v>0.77083333333333337</v>
      </c>
      <c r="AF765" s="640">
        <v>0.79166666666666663</v>
      </c>
      <c r="AG765" s="640">
        <v>0.79166666666666663</v>
      </c>
      <c r="AH765" s="640">
        <v>0.79861111111111116</v>
      </c>
      <c r="AI765" s="212" t="s">
        <v>533</v>
      </c>
      <c r="AJ765" s="635"/>
      <c r="AK765" s="635" t="s">
        <v>683</v>
      </c>
      <c r="AL765" s="719" t="s">
        <v>7</v>
      </c>
      <c r="AM765" s="635" t="s">
        <v>460</v>
      </c>
      <c r="AN765" s="635">
        <v>1</v>
      </c>
      <c r="AO765" s="212"/>
      <c r="AP765" s="212" t="s">
        <v>383</v>
      </c>
      <c r="AQ765" s="212"/>
      <c r="AR765" s="212"/>
      <c r="AS765" s="212"/>
      <c r="AT765" s="223">
        <f t="shared" si="46"/>
        <v>2.0833333333333259E-2</v>
      </c>
      <c r="AU765" s="223">
        <f t="shared" si="47"/>
        <v>6.9444444444445308E-3</v>
      </c>
    </row>
    <row r="766" spans="1:47" ht="14.25">
      <c r="B766" s="29">
        <v>2026</v>
      </c>
      <c r="C766" s="29">
        <v>5</v>
      </c>
      <c r="D766" s="29">
        <v>14</v>
      </c>
      <c r="E766" s="227" t="s">
        <v>470</v>
      </c>
      <c r="F766" s="29">
        <v>2</v>
      </c>
      <c r="G766" s="31" t="s">
        <v>459</v>
      </c>
      <c r="H766" s="32" t="s">
        <v>441</v>
      </c>
      <c r="I766" s="327" t="s">
        <v>1514</v>
      </c>
      <c r="J766" s="635" t="s">
        <v>442</v>
      </c>
      <c r="K766" s="212">
        <v>3894360</v>
      </c>
      <c r="L766" s="639">
        <v>6</v>
      </c>
      <c r="M766" s="170">
        <v>10</v>
      </c>
      <c r="N766" s="651" t="s">
        <v>530</v>
      </c>
      <c r="O766" s="212" t="s">
        <v>1539</v>
      </c>
      <c r="P766" s="737">
        <v>50</v>
      </c>
      <c r="Q766" s="738" t="s">
        <v>209</v>
      </c>
      <c r="R766" s="739">
        <v>1120</v>
      </c>
      <c r="S766" s="745">
        <v>1120</v>
      </c>
      <c r="T766" s="740">
        <v>4000</v>
      </c>
      <c r="U766" s="739">
        <v>4000</v>
      </c>
      <c r="V766" s="739">
        <v>1120</v>
      </c>
      <c r="W766" s="636">
        <v>1120</v>
      </c>
      <c r="X766" s="212">
        <v>1</v>
      </c>
      <c r="Y766" s="636">
        <v>4000</v>
      </c>
      <c r="Z766" s="212">
        <v>1</v>
      </c>
      <c r="AA766" s="731">
        <v>4000</v>
      </c>
      <c r="AB766" s="731">
        <v>4050</v>
      </c>
      <c r="AC766" s="732" t="s">
        <v>2048</v>
      </c>
      <c r="AD766" s="639">
        <v>60514416020</v>
      </c>
      <c r="AE766" s="734">
        <v>0.79861111111111116</v>
      </c>
      <c r="AF766" s="640">
        <v>0.81597222222222221</v>
      </c>
      <c r="AG766" s="640">
        <v>0.81597222222222221</v>
      </c>
      <c r="AH766" s="640">
        <v>0.82291666666666663</v>
      </c>
      <c r="AI766" s="212" t="s">
        <v>533</v>
      </c>
      <c r="AJ766" s="635"/>
      <c r="AK766" s="635" t="s">
        <v>683</v>
      </c>
      <c r="AL766" s="719" t="s">
        <v>7</v>
      </c>
      <c r="AM766" s="635" t="s">
        <v>460</v>
      </c>
      <c r="AN766" s="635">
        <v>1</v>
      </c>
      <c r="AO766" s="212"/>
      <c r="AP766" s="212" t="s">
        <v>383</v>
      </c>
      <c r="AQ766" s="212"/>
      <c r="AR766" s="212"/>
      <c r="AS766" s="212"/>
      <c r="AT766" s="223">
        <f t="shared" si="46"/>
        <v>1.7361111111111049E-2</v>
      </c>
      <c r="AU766" s="223">
        <f t="shared" si="47"/>
        <v>6.9444444444444198E-3</v>
      </c>
    </row>
    <row r="767" spans="1:47" ht="14.25">
      <c r="B767" s="29">
        <v>2026</v>
      </c>
      <c r="C767" s="29">
        <v>5</v>
      </c>
      <c r="D767" s="29">
        <v>14</v>
      </c>
      <c r="E767" s="227" t="s">
        <v>470</v>
      </c>
      <c r="F767" s="29"/>
      <c r="G767" s="31"/>
      <c r="H767" s="32" t="s">
        <v>441</v>
      </c>
      <c r="I767" s="327" t="s">
        <v>565</v>
      </c>
      <c r="J767" s="635" t="s">
        <v>442</v>
      </c>
      <c r="K767" s="212"/>
      <c r="L767" s="639"/>
      <c r="M767" s="170"/>
      <c r="N767" s="651"/>
      <c r="O767" s="212"/>
      <c r="P767" s="728">
        <v>31</v>
      </c>
      <c r="Q767" s="738" t="s">
        <v>566</v>
      </c>
      <c r="R767" s="739">
        <v>1120</v>
      </c>
      <c r="S767" s="739"/>
      <c r="T767" s="740" t="s">
        <v>1445</v>
      </c>
      <c r="U767" s="710">
        <v>350</v>
      </c>
      <c r="V767" s="739">
        <v>1120</v>
      </c>
      <c r="W767" s="636"/>
      <c r="X767" s="212">
        <v>1</v>
      </c>
      <c r="Y767" s="636"/>
      <c r="Z767" s="212">
        <v>1</v>
      </c>
      <c r="AA767" s="711">
        <v>350</v>
      </c>
      <c r="AB767" s="731">
        <v>12550</v>
      </c>
      <c r="AC767" s="732" t="s">
        <v>1543</v>
      </c>
      <c r="AD767" s="639">
        <v>60514416020</v>
      </c>
      <c r="AE767" s="734">
        <v>0.82291666666666663</v>
      </c>
      <c r="AF767" s="640">
        <v>0.82638888888888884</v>
      </c>
      <c r="AG767" s="640"/>
      <c r="AH767" s="640"/>
      <c r="AI767" s="212"/>
      <c r="AJ767" s="635"/>
      <c r="AK767" s="635" t="s">
        <v>683</v>
      </c>
      <c r="AL767" s="719" t="s">
        <v>7</v>
      </c>
      <c r="AM767" s="635" t="s">
        <v>460</v>
      </c>
      <c r="AN767" s="635">
        <v>1</v>
      </c>
      <c r="AO767" s="212"/>
      <c r="AP767" s="212"/>
      <c r="AQ767" s="212"/>
      <c r="AR767" s="212"/>
      <c r="AS767" s="212"/>
      <c r="AT767" s="223">
        <f t="shared" si="42"/>
        <v>3.4722222222222099E-3</v>
      </c>
      <c r="AU767" s="223" t="str">
        <f t="shared" si="43"/>
        <v/>
      </c>
    </row>
    <row r="768" spans="1:47" ht="14.25">
      <c r="B768" s="29">
        <v>2026</v>
      </c>
      <c r="C768" s="29">
        <v>5</v>
      </c>
      <c r="D768" s="29">
        <v>14</v>
      </c>
      <c r="E768" s="227" t="s">
        <v>470</v>
      </c>
      <c r="F768" s="29"/>
      <c r="G768" s="31"/>
      <c r="H768" s="32" t="s">
        <v>441</v>
      </c>
      <c r="I768" s="327"/>
      <c r="J768" s="635"/>
      <c r="K768" s="212"/>
      <c r="L768" s="639"/>
      <c r="M768" s="170"/>
      <c r="N768" s="651"/>
      <c r="O768" s="212"/>
      <c r="P768" s="737"/>
      <c r="Q768" s="738"/>
      <c r="R768" s="739"/>
      <c r="S768" s="739"/>
      <c r="T768" s="740"/>
      <c r="U768" s="739"/>
      <c r="V768" s="739"/>
      <c r="W768" s="636"/>
      <c r="X768" s="212"/>
      <c r="Y768" s="636"/>
      <c r="Z768" s="212"/>
      <c r="AA768" s="731"/>
      <c r="AB768" s="731"/>
      <c r="AC768" s="732"/>
      <c r="AD768" s="733"/>
      <c r="AE768" s="734"/>
      <c r="AF768" s="640"/>
      <c r="AG768" s="640">
        <v>0.82638888888888884</v>
      </c>
      <c r="AH768" s="640">
        <v>0.84722222222222221</v>
      </c>
      <c r="AI768" s="212" t="s">
        <v>533</v>
      </c>
      <c r="AJ768" s="635"/>
      <c r="AK768" s="635"/>
      <c r="AL768" s="641"/>
      <c r="AM768" s="635"/>
      <c r="AN768" s="635"/>
      <c r="AO768" s="212"/>
      <c r="AP768" s="212"/>
      <c r="AQ768" s="212"/>
      <c r="AR768" s="212"/>
      <c r="AS768" s="212"/>
      <c r="AT768" s="223" t="str">
        <f t="shared" si="42"/>
        <v/>
      </c>
      <c r="AU768" s="223">
        <f t="shared" si="43"/>
        <v>2.083333333333337E-2</v>
      </c>
    </row>
    <row r="769" spans="1:47" ht="14.25">
      <c r="B769" s="29">
        <v>2026</v>
      </c>
      <c r="C769" s="29">
        <v>5</v>
      </c>
      <c r="D769" s="29">
        <v>14</v>
      </c>
      <c r="E769" s="227" t="s">
        <v>470</v>
      </c>
      <c r="F769" s="29"/>
      <c r="G769" s="31"/>
      <c r="H769" s="32" t="s">
        <v>441</v>
      </c>
      <c r="I769" s="327" t="s">
        <v>1446</v>
      </c>
      <c r="J769" s="635" t="s">
        <v>442</v>
      </c>
      <c r="K769" s="212"/>
      <c r="L769" s="639"/>
      <c r="M769" s="170"/>
      <c r="N769" s="651"/>
      <c r="O769" s="212"/>
      <c r="P769" s="737">
        <v>12</v>
      </c>
      <c r="Q769" s="738" t="s">
        <v>566</v>
      </c>
      <c r="R769" s="739">
        <v>1120</v>
      </c>
      <c r="S769" s="739"/>
      <c r="T769" s="740" t="s">
        <v>1445</v>
      </c>
      <c r="U769" s="739">
        <v>200</v>
      </c>
      <c r="V769" s="739">
        <v>1120</v>
      </c>
      <c r="W769" s="636"/>
      <c r="X769" s="212">
        <v>1</v>
      </c>
      <c r="Y769" s="636">
        <v>200</v>
      </c>
      <c r="Z769" s="212">
        <v>1</v>
      </c>
      <c r="AA769" s="731">
        <v>200</v>
      </c>
      <c r="AB769" s="731"/>
      <c r="AC769" s="732"/>
      <c r="AD769" s="733"/>
      <c r="AE769" s="734"/>
      <c r="AF769" s="640"/>
      <c r="AG769" s="640"/>
      <c r="AH769" s="640"/>
      <c r="AI769" s="212"/>
      <c r="AJ769" s="635"/>
      <c r="AK769" s="635"/>
      <c r="AL769" s="641"/>
      <c r="AM769" s="635"/>
      <c r="AN769" s="635"/>
      <c r="AO769" s="212"/>
      <c r="AP769" s="212"/>
      <c r="AQ769" s="212"/>
      <c r="AR769" s="212"/>
      <c r="AS769" s="212"/>
      <c r="AT769" s="223" t="str">
        <f t="shared" si="42"/>
        <v/>
      </c>
      <c r="AU769" s="223" t="str">
        <f t="shared" si="43"/>
        <v/>
      </c>
    </row>
    <row r="770" spans="1:47" ht="14.25">
      <c r="A770" s="167">
        <v>1</v>
      </c>
      <c r="B770" s="29">
        <v>2026</v>
      </c>
      <c r="C770" s="29">
        <v>5</v>
      </c>
      <c r="D770" s="29">
        <v>14</v>
      </c>
      <c r="E770" s="227" t="s">
        <v>470</v>
      </c>
      <c r="F770" s="29">
        <v>3</v>
      </c>
      <c r="G770" s="31" t="s">
        <v>459</v>
      </c>
      <c r="H770" s="32" t="s">
        <v>441</v>
      </c>
      <c r="I770" s="327" t="s">
        <v>1514</v>
      </c>
      <c r="J770" s="635" t="s">
        <v>442</v>
      </c>
      <c r="K770" s="212">
        <v>3894361</v>
      </c>
      <c r="L770" s="639">
        <v>1</v>
      </c>
      <c r="M770" s="170">
        <v>6</v>
      </c>
      <c r="N770" s="651" t="s">
        <v>833</v>
      </c>
      <c r="O770" s="212" t="s">
        <v>1539</v>
      </c>
      <c r="P770" s="737">
        <v>50</v>
      </c>
      <c r="Q770" s="738" t="s">
        <v>209</v>
      </c>
      <c r="R770" s="739">
        <v>1120</v>
      </c>
      <c r="S770" s="745">
        <v>1120</v>
      </c>
      <c r="T770" s="740">
        <v>4000</v>
      </c>
      <c r="U770" s="739">
        <v>4000</v>
      </c>
      <c r="V770" s="739">
        <v>1120</v>
      </c>
      <c r="W770" s="636">
        <v>1120</v>
      </c>
      <c r="X770" s="212">
        <v>1</v>
      </c>
      <c r="Y770" s="636">
        <v>4000</v>
      </c>
      <c r="Z770" s="212">
        <v>1</v>
      </c>
      <c r="AA770" s="731">
        <v>4000</v>
      </c>
      <c r="AB770" s="731">
        <v>4050</v>
      </c>
      <c r="AC770" s="732" t="s">
        <v>2049</v>
      </c>
      <c r="AD770" s="733"/>
      <c r="AE770" s="734">
        <v>0.84722222222222221</v>
      </c>
      <c r="AF770" s="640">
        <v>0.86458333333333337</v>
      </c>
      <c r="AG770" s="640">
        <v>0.86458333333333337</v>
      </c>
      <c r="AH770" s="640">
        <v>0.87152777777777779</v>
      </c>
      <c r="AI770" s="212" t="s">
        <v>533</v>
      </c>
      <c r="AJ770" s="635"/>
      <c r="AK770" s="635" t="s">
        <v>683</v>
      </c>
      <c r="AL770" s="719" t="s">
        <v>7</v>
      </c>
      <c r="AM770" s="635" t="s">
        <v>460</v>
      </c>
      <c r="AN770" s="635">
        <v>1</v>
      </c>
      <c r="AO770" s="212"/>
      <c r="AP770" s="212" t="s">
        <v>383</v>
      </c>
      <c r="AQ770" s="212"/>
      <c r="AR770" s="212"/>
      <c r="AS770" s="212"/>
      <c r="AT770" s="223">
        <f t="shared" si="42"/>
        <v>1.736111111111116E-2</v>
      </c>
      <c r="AU770" s="223">
        <f t="shared" si="43"/>
        <v>6.9444444444444198E-3</v>
      </c>
    </row>
    <row r="771" spans="1:47" ht="14.25">
      <c r="B771" s="29">
        <v>2026</v>
      </c>
      <c r="C771" s="29">
        <v>5</v>
      </c>
      <c r="D771" s="29">
        <v>14</v>
      </c>
      <c r="E771" s="227" t="s">
        <v>470</v>
      </c>
      <c r="F771" s="29">
        <v>3</v>
      </c>
      <c r="G771" s="31" t="s">
        <v>459</v>
      </c>
      <c r="H771" s="32" t="s">
        <v>441</v>
      </c>
      <c r="I771" s="327" t="s">
        <v>1514</v>
      </c>
      <c r="J771" s="635" t="s">
        <v>442</v>
      </c>
      <c r="K771" s="212">
        <v>3894361</v>
      </c>
      <c r="L771" s="639">
        <v>2</v>
      </c>
      <c r="M771" s="170">
        <v>6</v>
      </c>
      <c r="N771" s="651" t="s">
        <v>833</v>
      </c>
      <c r="O771" s="212" t="s">
        <v>1539</v>
      </c>
      <c r="P771" s="737">
        <v>50</v>
      </c>
      <c r="Q771" s="738" t="s">
        <v>209</v>
      </c>
      <c r="R771" s="739">
        <v>1120</v>
      </c>
      <c r="S771" s="745">
        <v>1120</v>
      </c>
      <c r="T771" s="740">
        <v>4000</v>
      </c>
      <c r="U771" s="739">
        <v>4000</v>
      </c>
      <c r="V771" s="739">
        <v>1120</v>
      </c>
      <c r="W771" s="636">
        <v>1120</v>
      </c>
      <c r="X771" s="212">
        <v>1</v>
      </c>
      <c r="Y771" s="636">
        <v>4000</v>
      </c>
      <c r="Z771" s="212">
        <v>1</v>
      </c>
      <c r="AA771" s="731">
        <v>4000</v>
      </c>
      <c r="AB771" s="731">
        <v>4050</v>
      </c>
      <c r="AC771" s="732" t="s">
        <v>2050</v>
      </c>
      <c r="AD771" s="733"/>
      <c r="AE771" s="734">
        <v>0.87152777777777779</v>
      </c>
      <c r="AF771" s="640">
        <v>0.89236111111111116</v>
      </c>
      <c r="AG771" s="640">
        <v>0.89236111111111116</v>
      </c>
      <c r="AH771" s="640">
        <v>0.89930555555555558</v>
      </c>
      <c r="AI771" s="212" t="s">
        <v>533</v>
      </c>
      <c r="AJ771" s="635"/>
      <c r="AK771" s="635" t="s">
        <v>683</v>
      </c>
      <c r="AL771" s="719" t="s">
        <v>7</v>
      </c>
      <c r="AM771" s="635" t="s">
        <v>460</v>
      </c>
      <c r="AN771" s="635">
        <v>1</v>
      </c>
      <c r="AO771" s="212"/>
      <c r="AP771" s="212" t="s">
        <v>383</v>
      </c>
      <c r="AQ771" s="212"/>
      <c r="AR771" s="212"/>
      <c r="AS771" s="212"/>
      <c r="AT771" s="223">
        <f t="shared" si="42"/>
        <v>2.083333333333337E-2</v>
      </c>
      <c r="AU771" s="223">
        <f t="shared" si="43"/>
        <v>6.9444444444444198E-3</v>
      </c>
    </row>
    <row r="772" spans="1:47" ht="14.25">
      <c r="B772" s="29">
        <v>2026</v>
      </c>
      <c r="C772" s="29">
        <v>5</v>
      </c>
      <c r="D772" s="29">
        <v>14</v>
      </c>
      <c r="E772" s="227" t="s">
        <v>470</v>
      </c>
      <c r="F772" s="29">
        <v>3</v>
      </c>
      <c r="G772" s="31" t="s">
        <v>459</v>
      </c>
      <c r="H772" s="32" t="s">
        <v>441</v>
      </c>
      <c r="I772" s="327" t="s">
        <v>1514</v>
      </c>
      <c r="J772" s="635" t="s">
        <v>442</v>
      </c>
      <c r="K772" s="212">
        <v>3894361</v>
      </c>
      <c r="L772" s="639">
        <v>3</v>
      </c>
      <c r="M772" s="170">
        <v>6</v>
      </c>
      <c r="N772" s="651" t="s">
        <v>833</v>
      </c>
      <c r="O772" s="212" t="s">
        <v>1539</v>
      </c>
      <c r="P772" s="737">
        <v>50</v>
      </c>
      <c r="Q772" s="738" t="s">
        <v>209</v>
      </c>
      <c r="R772" s="739">
        <v>1120</v>
      </c>
      <c r="S772" s="745">
        <v>1120</v>
      </c>
      <c r="T772" s="740">
        <v>4000</v>
      </c>
      <c r="U772" s="739">
        <v>4000</v>
      </c>
      <c r="V772" s="739">
        <v>1120</v>
      </c>
      <c r="W772" s="636">
        <v>1120</v>
      </c>
      <c r="X772" s="212">
        <v>1</v>
      </c>
      <c r="Y772" s="636">
        <v>4000</v>
      </c>
      <c r="Z772" s="212">
        <v>1</v>
      </c>
      <c r="AA772" s="731">
        <v>4000</v>
      </c>
      <c r="AB772" s="731">
        <v>4050</v>
      </c>
      <c r="AC772" s="732" t="s">
        <v>2051</v>
      </c>
      <c r="AD772" s="733">
        <v>60514416030</v>
      </c>
      <c r="AE772" s="734">
        <v>0.89930555555555558</v>
      </c>
      <c r="AF772" s="640">
        <v>0.91666666666666663</v>
      </c>
      <c r="AG772" s="640">
        <v>0.91666666666666663</v>
      </c>
      <c r="AH772" s="640">
        <v>0.92361111111111116</v>
      </c>
      <c r="AI772" s="212" t="s">
        <v>533</v>
      </c>
      <c r="AJ772" s="635"/>
      <c r="AK772" s="635" t="s">
        <v>683</v>
      </c>
      <c r="AL772" s="719" t="s">
        <v>7</v>
      </c>
      <c r="AM772" s="635" t="s">
        <v>460</v>
      </c>
      <c r="AN772" s="635">
        <v>1</v>
      </c>
      <c r="AO772" s="212"/>
      <c r="AP772" s="212" t="s">
        <v>383</v>
      </c>
      <c r="AQ772" s="212"/>
      <c r="AR772" s="212"/>
      <c r="AS772" s="212"/>
      <c r="AT772" s="223">
        <f t="shared" si="42"/>
        <v>1.7361111111111049E-2</v>
      </c>
      <c r="AU772" s="223">
        <f t="shared" si="43"/>
        <v>6.9444444444445308E-3</v>
      </c>
    </row>
    <row r="773" spans="1:47" ht="14.25">
      <c r="B773" s="29">
        <v>2026</v>
      </c>
      <c r="C773" s="29">
        <v>5</v>
      </c>
      <c r="D773" s="29">
        <v>14</v>
      </c>
      <c r="E773" s="227" t="s">
        <v>470</v>
      </c>
      <c r="F773" s="29"/>
      <c r="G773" s="31"/>
      <c r="H773" s="32" t="s">
        <v>441</v>
      </c>
      <c r="I773" s="327" t="s">
        <v>565</v>
      </c>
      <c r="J773" s="635" t="s">
        <v>442</v>
      </c>
      <c r="K773" s="212"/>
      <c r="L773" s="639"/>
      <c r="M773" s="170"/>
      <c r="N773" s="651"/>
      <c r="O773" s="212"/>
      <c r="P773" s="728">
        <v>31</v>
      </c>
      <c r="Q773" s="738" t="s">
        <v>566</v>
      </c>
      <c r="R773" s="739">
        <v>1120</v>
      </c>
      <c r="S773" s="739"/>
      <c r="T773" s="740" t="s">
        <v>1445</v>
      </c>
      <c r="U773" s="710">
        <v>350</v>
      </c>
      <c r="V773" s="739">
        <v>1120</v>
      </c>
      <c r="W773" s="636"/>
      <c r="X773" s="212">
        <v>1</v>
      </c>
      <c r="Y773" s="636"/>
      <c r="Z773" s="212">
        <v>1</v>
      </c>
      <c r="AA773" s="711">
        <v>350</v>
      </c>
      <c r="AB773" s="731">
        <v>12550</v>
      </c>
      <c r="AC773" s="732" t="s">
        <v>1990</v>
      </c>
      <c r="AD773" s="733">
        <v>60514416030</v>
      </c>
      <c r="AE773" s="734">
        <v>0.92361111111111116</v>
      </c>
      <c r="AF773" s="640">
        <v>0.92708333333333337</v>
      </c>
      <c r="AG773" s="640"/>
      <c r="AH773" s="640"/>
      <c r="AI773" s="212"/>
      <c r="AJ773" s="635"/>
      <c r="AK773" s="635" t="s">
        <v>683</v>
      </c>
      <c r="AL773" s="719" t="s">
        <v>7</v>
      </c>
      <c r="AM773" s="635" t="s">
        <v>460</v>
      </c>
      <c r="AN773" s="635">
        <v>1</v>
      </c>
      <c r="AO773" s="212"/>
      <c r="AP773" s="212"/>
      <c r="AQ773" s="212"/>
      <c r="AR773" s="212"/>
      <c r="AS773" s="212"/>
      <c r="AT773" s="223">
        <f t="shared" si="42"/>
        <v>3.4722222222222099E-3</v>
      </c>
      <c r="AU773" s="223" t="str">
        <f t="shared" si="43"/>
        <v/>
      </c>
    </row>
    <row r="774" spans="1:47" ht="14.25">
      <c r="B774" s="29">
        <v>2026</v>
      </c>
      <c r="C774" s="29">
        <v>5</v>
      </c>
      <c r="D774" s="29">
        <v>14</v>
      </c>
      <c r="E774" s="227" t="s">
        <v>468</v>
      </c>
      <c r="F774" s="29"/>
      <c r="G774" s="31"/>
      <c r="H774" s="32" t="s">
        <v>441</v>
      </c>
      <c r="I774" s="327"/>
      <c r="J774" s="635"/>
      <c r="K774" s="212"/>
      <c r="L774" s="639"/>
      <c r="M774" s="170"/>
      <c r="N774" s="651"/>
      <c r="O774" s="212"/>
      <c r="P774" s="737"/>
      <c r="Q774" s="738"/>
      <c r="R774" s="739"/>
      <c r="S774" s="739"/>
      <c r="T774" s="740"/>
      <c r="U774" s="739"/>
      <c r="V774" s="739"/>
      <c r="W774" s="636"/>
      <c r="X774" s="212"/>
      <c r="Y774" s="636"/>
      <c r="Z774" s="212"/>
      <c r="AA774" s="731"/>
      <c r="AB774" s="731"/>
      <c r="AC774" s="732"/>
      <c r="AD774" s="733"/>
      <c r="AE774" s="734"/>
      <c r="AF774" s="640"/>
      <c r="AG774" s="640">
        <v>0.92708333333333337</v>
      </c>
      <c r="AH774" s="640">
        <v>0.94791666666666663</v>
      </c>
      <c r="AI774" s="212" t="s">
        <v>533</v>
      </c>
      <c r="AJ774" s="635"/>
      <c r="AK774" s="635"/>
      <c r="AL774" s="641"/>
      <c r="AM774" s="635"/>
      <c r="AN774" s="635"/>
      <c r="AO774" s="212"/>
      <c r="AP774" s="212"/>
      <c r="AQ774" s="212"/>
      <c r="AR774" s="212"/>
      <c r="AS774" s="212"/>
      <c r="AT774" s="223" t="str">
        <f t="shared" si="42"/>
        <v/>
      </c>
      <c r="AU774" s="223">
        <f t="shared" si="43"/>
        <v>2.0833333333333259E-2</v>
      </c>
    </row>
    <row r="775" spans="1:47" ht="14.25">
      <c r="B775" s="29">
        <v>2026</v>
      </c>
      <c r="C775" s="29">
        <v>5</v>
      </c>
      <c r="D775" s="29">
        <v>14</v>
      </c>
      <c r="E775" s="227" t="s">
        <v>468</v>
      </c>
      <c r="F775" s="29"/>
      <c r="G775" s="31"/>
      <c r="H775" s="32" t="s">
        <v>441</v>
      </c>
      <c r="I775" s="327" t="s">
        <v>1446</v>
      </c>
      <c r="J775" s="635" t="s">
        <v>442</v>
      </c>
      <c r="K775" s="212"/>
      <c r="L775" s="639"/>
      <c r="M775" s="170"/>
      <c r="N775" s="651"/>
      <c r="O775" s="212"/>
      <c r="P775" s="737">
        <v>12</v>
      </c>
      <c r="Q775" s="738" t="s">
        <v>566</v>
      </c>
      <c r="R775" s="739">
        <v>1120</v>
      </c>
      <c r="S775" s="739"/>
      <c r="T775" s="740" t="s">
        <v>1445</v>
      </c>
      <c r="U775" s="739">
        <v>200</v>
      </c>
      <c r="V775" s="739">
        <v>1120</v>
      </c>
      <c r="W775" s="636"/>
      <c r="X775" s="212">
        <v>1</v>
      </c>
      <c r="Y775" s="636">
        <v>200</v>
      </c>
      <c r="Z775" s="212">
        <v>1</v>
      </c>
      <c r="AA775" s="731">
        <v>200</v>
      </c>
      <c r="AB775" s="731"/>
      <c r="AC775" s="732"/>
      <c r="AD775" s="733"/>
      <c r="AE775" s="734"/>
      <c r="AF775" s="640"/>
      <c r="AG775" s="640"/>
      <c r="AH775" s="640"/>
      <c r="AI775" s="212"/>
      <c r="AJ775" s="635"/>
      <c r="AK775" s="635"/>
      <c r="AL775" s="641"/>
      <c r="AM775" s="635"/>
      <c r="AN775" s="635"/>
      <c r="AO775" s="212"/>
      <c r="AP775" s="212"/>
      <c r="AQ775" s="212"/>
      <c r="AR775" s="212"/>
      <c r="AS775" s="212"/>
      <c r="AT775" s="223" t="str">
        <f t="shared" si="42"/>
        <v/>
      </c>
      <c r="AU775" s="223" t="str">
        <f t="shared" si="43"/>
        <v/>
      </c>
    </row>
    <row r="776" spans="1:47" ht="14.25">
      <c r="A776" s="167">
        <v>1</v>
      </c>
      <c r="B776" s="29">
        <v>2026</v>
      </c>
      <c r="C776" s="29">
        <v>5</v>
      </c>
      <c r="D776" s="29">
        <v>14</v>
      </c>
      <c r="E776" s="227" t="s">
        <v>468</v>
      </c>
      <c r="F776" s="29">
        <v>4</v>
      </c>
      <c r="G776" s="31" t="s">
        <v>459</v>
      </c>
      <c r="H776" s="32" t="s">
        <v>441</v>
      </c>
      <c r="I776" s="327" t="s">
        <v>1514</v>
      </c>
      <c r="J776" s="635" t="s">
        <v>442</v>
      </c>
      <c r="K776" s="212">
        <v>3894361</v>
      </c>
      <c r="L776" s="639">
        <v>4</v>
      </c>
      <c r="M776" s="170">
        <v>6</v>
      </c>
      <c r="N776" s="651" t="s">
        <v>833</v>
      </c>
      <c r="O776" s="212" t="s">
        <v>1539</v>
      </c>
      <c r="P776" s="737">
        <v>50</v>
      </c>
      <c r="Q776" s="738" t="s">
        <v>209</v>
      </c>
      <c r="R776" s="739">
        <v>1120</v>
      </c>
      <c r="S776" s="745">
        <v>1120</v>
      </c>
      <c r="T776" s="740">
        <v>4000</v>
      </c>
      <c r="U776" s="739">
        <v>4000</v>
      </c>
      <c r="V776" s="739">
        <v>1120</v>
      </c>
      <c r="W776" s="636">
        <v>1120</v>
      </c>
      <c r="X776" s="212">
        <v>1</v>
      </c>
      <c r="Y776" s="636">
        <v>4000</v>
      </c>
      <c r="Z776" s="212">
        <v>1</v>
      </c>
      <c r="AA776" s="731">
        <v>4000</v>
      </c>
      <c r="AB776" s="731">
        <v>4050</v>
      </c>
      <c r="AC776" s="732" t="s">
        <v>2053</v>
      </c>
      <c r="AD776" s="733"/>
      <c r="AE776" s="734">
        <v>0.94791666666666663</v>
      </c>
      <c r="AF776" s="640">
        <v>0.96527777777777779</v>
      </c>
      <c r="AG776" s="640">
        <v>0.96527777777777779</v>
      </c>
      <c r="AH776" s="640">
        <v>0.97222222222222221</v>
      </c>
      <c r="AI776" s="212" t="s">
        <v>533</v>
      </c>
      <c r="AJ776" s="635"/>
      <c r="AK776" s="635" t="s">
        <v>683</v>
      </c>
      <c r="AL776" s="719" t="s">
        <v>7</v>
      </c>
      <c r="AM776" s="635" t="s">
        <v>460</v>
      </c>
      <c r="AN776" s="635">
        <v>1</v>
      </c>
      <c r="AO776" s="212"/>
      <c r="AP776" s="212"/>
      <c r="AQ776" s="212"/>
      <c r="AR776" s="212"/>
      <c r="AS776" s="212"/>
      <c r="AT776" s="223">
        <f t="shared" si="42"/>
        <v>1.736111111111116E-2</v>
      </c>
      <c r="AU776" s="223">
        <f t="shared" si="43"/>
        <v>6.9444444444444198E-3</v>
      </c>
    </row>
    <row r="777" spans="1:47" ht="14.25">
      <c r="B777" s="29">
        <v>2026</v>
      </c>
      <c r="C777" s="29">
        <v>5</v>
      </c>
      <c r="D777" s="29">
        <v>14</v>
      </c>
      <c r="E777" s="227" t="s">
        <v>468</v>
      </c>
      <c r="F777" s="29">
        <v>4</v>
      </c>
      <c r="G777" s="31" t="s">
        <v>459</v>
      </c>
      <c r="H777" s="32" t="s">
        <v>441</v>
      </c>
      <c r="I777" s="327" t="s">
        <v>1514</v>
      </c>
      <c r="J777" s="635" t="s">
        <v>442</v>
      </c>
      <c r="K777" s="212">
        <v>3894361</v>
      </c>
      <c r="L777" s="639">
        <v>5</v>
      </c>
      <c r="M777" s="170">
        <v>6</v>
      </c>
      <c r="N777" s="651" t="s">
        <v>833</v>
      </c>
      <c r="O777" s="212" t="s">
        <v>1539</v>
      </c>
      <c r="P777" s="737">
        <v>50</v>
      </c>
      <c r="Q777" s="738" t="s">
        <v>209</v>
      </c>
      <c r="R777" s="739">
        <v>1120</v>
      </c>
      <c r="S777" s="745">
        <v>1120</v>
      </c>
      <c r="T777" s="740">
        <v>4000</v>
      </c>
      <c r="U777" s="739">
        <v>4000</v>
      </c>
      <c r="V777" s="739">
        <v>1120</v>
      </c>
      <c r="W777" s="636">
        <v>1120</v>
      </c>
      <c r="X777" s="212">
        <v>1</v>
      </c>
      <c r="Y777" s="636">
        <v>4000</v>
      </c>
      <c r="Z777" s="212">
        <v>1</v>
      </c>
      <c r="AA777" s="731">
        <v>4000</v>
      </c>
      <c r="AB777" s="731">
        <v>4050</v>
      </c>
      <c r="AC777" s="732" t="s">
        <v>2054</v>
      </c>
      <c r="AD777" s="733"/>
      <c r="AE777" s="734">
        <v>0.97222222222222221</v>
      </c>
      <c r="AF777" s="640">
        <v>0.99305555555555558</v>
      </c>
      <c r="AG777" s="640">
        <v>0.99305555555555558</v>
      </c>
      <c r="AH777" s="640">
        <v>1</v>
      </c>
      <c r="AI777" s="212" t="s">
        <v>533</v>
      </c>
      <c r="AJ777" s="635"/>
      <c r="AK777" s="635" t="s">
        <v>683</v>
      </c>
      <c r="AL777" s="719" t="s">
        <v>7</v>
      </c>
      <c r="AM777" s="635" t="s">
        <v>460</v>
      </c>
      <c r="AN777" s="635">
        <v>1</v>
      </c>
      <c r="AO777" s="212"/>
      <c r="AP777" s="212" t="s">
        <v>383</v>
      </c>
      <c r="AQ777" s="212"/>
      <c r="AR777" s="212"/>
      <c r="AS777" s="212"/>
      <c r="AT777" s="223">
        <f t="shared" si="42"/>
        <v>2.083333333333337E-2</v>
      </c>
      <c r="AU777" s="223">
        <f t="shared" si="43"/>
        <v>6.9444444444444198E-3</v>
      </c>
    </row>
    <row r="778" spans="1:47" ht="14.25">
      <c r="B778" s="29">
        <v>2026</v>
      </c>
      <c r="C778" s="29">
        <v>5</v>
      </c>
      <c r="D778" s="29">
        <v>14</v>
      </c>
      <c r="E778" s="227" t="s">
        <v>468</v>
      </c>
      <c r="F778" s="29">
        <v>4</v>
      </c>
      <c r="G778" s="31" t="s">
        <v>459</v>
      </c>
      <c r="H778" s="32" t="s">
        <v>441</v>
      </c>
      <c r="I778" s="327" t="s">
        <v>1514</v>
      </c>
      <c r="J778" s="635" t="s">
        <v>442</v>
      </c>
      <c r="K778" s="212">
        <v>3894361</v>
      </c>
      <c r="L778" s="639">
        <v>6</v>
      </c>
      <c r="M778" s="170">
        <v>6</v>
      </c>
      <c r="N778" s="651" t="s">
        <v>833</v>
      </c>
      <c r="O778" s="212" t="s">
        <v>1539</v>
      </c>
      <c r="P778" s="737">
        <v>50</v>
      </c>
      <c r="Q778" s="738" t="s">
        <v>209</v>
      </c>
      <c r="R778" s="739">
        <v>1120</v>
      </c>
      <c r="S778" s="745">
        <v>1120</v>
      </c>
      <c r="T778" s="740">
        <v>4000</v>
      </c>
      <c r="U778" s="739">
        <v>4000</v>
      </c>
      <c r="V778" s="739">
        <v>1120</v>
      </c>
      <c r="W778" s="636">
        <v>1120</v>
      </c>
      <c r="X778" s="212">
        <v>1</v>
      </c>
      <c r="Y778" s="636">
        <v>4000</v>
      </c>
      <c r="Z778" s="212">
        <v>1</v>
      </c>
      <c r="AA778" s="731">
        <v>4000</v>
      </c>
      <c r="AB778" s="731">
        <v>4050</v>
      </c>
      <c r="AC778" s="732" t="s">
        <v>2055</v>
      </c>
      <c r="AD778" s="733">
        <v>60514416040</v>
      </c>
      <c r="AE778" s="734">
        <v>1</v>
      </c>
      <c r="AF778" s="640">
        <v>1.7361111111111112E-2</v>
      </c>
      <c r="AG778" s="640">
        <v>1.7361111111111112E-2</v>
      </c>
      <c r="AH778" s="640">
        <v>2.4305555555555556E-2</v>
      </c>
      <c r="AI778" s="212" t="s">
        <v>533</v>
      </c>
      <c r="AJ778" s="635"/>
      <c r="AK778" s="635" t="s">
        <v>683</v>
      </c>
      <c r="AL778" s="719" t="s">
        <v>7</v>
      </c>
      <c r="AM778" s="635" t="s">
        <v>460</v>
      </c>
      <c r="AN778" s="635">
        <v>1</v>
      </c>
      <c r="AO778" s="212"/>
      <c r="AP778" s="212"/>
      <c r="AQ778" s="212"/>
      <c r="AR778" s="212"/>
      <c r="AS778" s="212"/>
      <c r="AT778" s="223">
        <f t="shared" ref="AT778:AT799" si="48">IF(IF(AE778&gt;AF778,1-AE778+AF778,AF778-AE778)=0,"",IF(AE778&gt;AF778,1-AE778+AF778,AF778-AE778))</f>
        <v>1.7361111111111112E-2</v>
      </c>
      <c r="AU778" s="223">
        <f t="shared" ref="AU778:AU799" si="49">IF(IF(AG778&gt;AH778,1-AG778+AH778,AH778-AG778)=0,"",IF(AG778&gt;AH778,1-AG778+AH778,AH778-AG778))</f>
        <v>6.9444444444444441E-3</v>
      </c>
    </row>
    <row r="779" spans="1:47" ht="14.25">
      <c r="B779" s="29">
        <v>2026</v>
      </c>
      <c r="C779" s="29">
        <v>5</v>
      </c>
      <c r="D779" s="29">
        <v>14</v>
      </c>
      <c r="E779" s="227" t="s">
        <v>468</v>
      </c>
      <c r="F779" s="29"/>
      <c r="G779" s="31"/>
      <c r="H779" s="32" t="s">
        <v>441</v>
      </c>
      <c r="I779" s="327" t="s">
        <v>565</v>
      </c>
      <c r="J779" s="635" t="s">
        <v>442</v>
      </c>
      <c r="K779" s="212"/>
      <c r="L779" s="639"/>
      <c r="M779" s="170"/>
      <c r="N779" s="651"/>
      <c r="O779" s="212"/>
      <c r="P779" s="728">
        <v>31</v>
      </c>
      <c r="Q779" s="738" t="s">
        <v>566</v>
      </c>
      <c r="R779" s="739">
        <v>1120</v>
      </c>
      <c r="S779" s="739"/>
      <c r="T779" s="740" t="s">
        <v>1445</v>
      </c>
      <c r="U779" s="710">
        <v>350</v>
      </c>
      <c r="V779" s="739">
        <v>1120</v>
      </c>
      <c r="W779" s="636"/>
      <c r="X779" s="212">
        <v>1</v>
      </c>
      <c r="Y779" s="636"/>
      <c r="Z779" s="212">
        <v>1</v>
      </c>
      <c r="AA779" s="711">
        <v>350</v>
      </c>
      <c r="AB779" s="731">
        <v>12550</v>
      </c>
      <c r="AC779" s="732" t="s">
        <v>1990</v>
      </c>
      <c r="AD779" s="733">
        <v>60514416040</v>
      </c>
      <c r="AE779" s="734">
        <v>2.4305555555555556E-2</v>
      </c>
      <c r="AF779" s="640">
        <v>2.7777777777777776E-2</v>
      </c>
      <c r="AG779" s="640"/>
      <c r="AH779" s="640"/>
      <c r="AI779" s="212"/>
      <c r="AJ779" s="635"/>
      <c r="AK779" s="635" t="s">
        <v>683</v>
      </c>
      <c r="AL779" s="719" t="s">
        <v>7</v>
      </c>
      <c r="AM779" s="635" t="s">
        <v>460</v>
      </c>
      <c r="AN779" s="635">
        <v>1</v>
      </c>
      <c r="AO779" s="212"/>
      <c r="AP779" s="212"/>
      <c r="AQ779" s="212"/>
      <c r="AR779" s="212"/>
      <c r="AS779" s="212"/>
      <c r="AT779" s="223">
        <f t="shared" si="48"/>
        <v>3.4722222222222203E-3</v>
      </c>
      <c r="AU779" s="223" t="str">
        <f t="shared" si="49"/>
        <v/>
      </c>
    </row>
    <row r="780" spans="1:47" ht="14.25">
      <c r="B780" s="29">
        <v>2026</v>
      </c>
      <c r="C780" s="29">
        <v>5</v>
      </c>
      <c r="D780" s="29">
        <v>14</v>
      </c>
      <c r="E780" s="227" t="s">
        <v>468</v>
      </c>
      <c r="F780" s="29"/>
      <c r="G780" s="31"/>
      <c r="H780" s="32" t="s">
        <v>441</v>
      </c>
      <c r="I780" s="327"/>
      <c r="J780" s="635"/>
      <c r="K780" s="212"/>
      <c r="L780" s="639"/>
      <c r="M780" s="170"/>
      <c r="N780" s="651"/>
      <c r="O780" s="212"/>
      <c r="P780" s="737"/>
      <c r="Q780" s="738"/>
      <c r="R780" s="739"/>
      <c r="S780" s="739"/>
      <c r="T780" s="740"/>
      <c r="U780" s="739"/>
      <c r="V780" s="739"/>
      <c r="W780" s="636"/>
      <c r="X780" s="212"/>
      <c r="Y780" s="636"/>
      <c r="Z780" s="212"/>
      <c r="AA780" s="731"/>
      <c r="AB780" s="731"/>
      <c r="AC780" s="732"/>
      <c r="AD780" s="733"/>
      <c r="AE780" s="734"/>
      <c r="AF780" s="640"/>
      <c r="AG780" s="640">
        <v>2.7777777777777776E-2</v>
      </c>
      <c r="AH780" s="640">
        <v>4.8611111111111112E-2</v>
      </c>
      <c r="AI780" s="212" t="s">
        <v>533</v>
      </c>
      <c r="AJ780" s="635"/>
      <c r="AK780" s="635"/>
      <c r="AL780" s="641"/>
      <c r="AM780" s="635"/>
      <c r="AN780" s="635"/>
      <c r="AO780" s="212" t="s">
        <v>2052</v>
      </c>
      <c r="AP780" s="212"/>
      <c r="AQ780" s="212"/>
      <c r="AR780" s="212"/>
      <c r="AS780" s="212"/>
      <c r="AT780" s="223" t="str">
        <f t="shared" si="48"/>
        <v/>
      </c>
      <c r="AU780" s="223">
        <f t="shared" si="49"/>
        <v>2.0833333333333336E-2</v>
      </c>
    </row>
    <row r="781" spans="1:47" ht="14.25">
      <c r="A781" s="167">
        <v>1</v>
      </c>
      <c r="B781" s="29">
        <v>2026</v>
      </c>
      <c r="C781" s="29">
        <v>5</v>
      </c>
      <c r="D781" s="29">
        <v>14</v>
      </c>
      <c r="E781" s="227" t="s">
        <v>468</v>
      </c>
      <c r="F781" s="29">
        <v>5</v>
      </c>
      <c r="G781" s="31" t="s">
        <v>459</v>
      </c>
      <c r="H781" s="32" t="s">
        <v>441</v>
      </c>
      <c r="I781" s="327" t="s">
        <v>1514</v>
      </c>
      <c r="J781" s="635" t="s">
        <v>442</v>
      </c>
      <c r="K781" s="212">
        <v>3894360</v>
      </c>
      <c r="L781" s="639">
        <v>7</v>
      </c>
      <c r="M781" s="170">
        <v>10</v>
      </c>
      <c r="N781" s="651" t="s">
        <v>530</v>
      </c>
      <c r="O781" s="212" t="s">
        <v>1539</v>
      </c>
      <c r="P781" s="737">
        <v>50</v>
      </c>
      <c r="Q781" s="738" t="s">
        <v>209</v>
      </c>
      <c r="R781" s="739">
        <v>1120</v>
      </c>
      <c r="S781" s="745">
        <v>1120</v>
      </c>
      <c r="T781" s="740">
        <v>4000</v>
      </c>
      <c r="U781" s="739">
        <v>4000</v>
      </c>
      <c r="V781" s="739">
        <v>1120</v>
      </c>
      <c r="W781" s="636">
        <v>1120</v>
      </c>
      <c r="X781" s="212">
        <v>1</v>
      </c>
      <c r="Y781" s="636">
        <v>4000</v>
      </c>
      <c r="Z781" s="212">
        <v>1</v>
      </c>
      <c r="AA781" s="731">
        <v>4000</v>
      </c>
      <c r="AB781" s="731">
        <v>4000</v>
      </c>
      <c r="AC781" s="732" t="s">
        <v>2056</v>
      </c>
      <c r="AD781" s="733"/>
      <c r="AE781" s="734"/>
      <c r="AF781" s="640"/>
      <c r="AG781" s="640"/>
      <c r="AH781" s="640"/>
      <c r="AI781" s="212"/>
      <c r="AJ781" s="635"/>
      <c r="AK781" s="635" t="s">
        <v>683</v>
      </c>
      <c r="AL781" s="719" t="s">
        <v>7</v>
      </c>
      <c r="AM781" s="635" t="s">
        <v>444</v>
      </c>
      <c r="AN781" s="635"/>
      <c r="AO781" s="212"/>
      <c r="AP781" s="212"/>
      <c r="AQ781" s="212"/>
      <c r="AR781" s="212"/>
      <c r="AS781" s="212"/>
      <c r="AT781" s="223" t="str">
        <f t="shared" si="48"/>
        <v/>
      </c>
      <c r="AU781" s="223" t="str">
        <f t="shared" si="49"/>
        <v/>
      </c>
    </row>
    <row r="782" spans="1:47" ht="14.25">
      <c r="B782" s="29">
        <v>2026</v>
      </c>
      <c r="C782" s="29">
        <v>5</v>
      </c>
      <c r="D782" s="29">
        <v>14</v>
      </c>
      <c r="E782" s="227" t="s">
        <v>468</v>
      </c>
      <c r="F782" s="29">
        <v>5</v>
      </c>
      <c r="G782" s="31" t="s">
        <v>459</v>
      </c>
      <c r="H782" s="32" t="s">
        <v>441</v>
      </c>
      <c r="I782" s="327" t="s">
        <v>1514</v>
      </c>
      <c r="J782" s="635" t="s">
        <v>442</v>
      </c>
      <c r="K782" s="212">
        <v>3894360</v>
      </c>
      <c r="L782" s="639">
        <v>8</v>
      </c>
      <c r="M782" s="170">
        <v>10</v>
      </c>
      <c r="N782" s="651" t="s">
        <v>530</v>
      </c>
      <c r="O782" s="212" t="s">
        <v>1539</v>
      </c>
      <c r="P782" s="737">
        <v>50</v>
      </c>
      <c r="Q782" s="738" t="s">
        <v>209</v>
      </c>
      <c r="R782" s="739">
        <v>1120</v>
      </c>
      <c r="S782" s="745">
        <v>1120</v>
      </c>
      <c r="T782" s="740">
        <v>4000</v>
      </c>
      <c r="U782" s="739">
        <v>4000</v>
      </c>
      <c r="V782" s="739">
        <v>1120</v>
      </c>
      <c r="W782" s="636">
        <v>1120</v>
      </c>
      <c r="X782" s="212">
        <v>1</v>
      </c>
      <c r="Y782" s="636">
        <v>4000</v>
      </c>
      <c r="Z782" s="212">
        <v>1</v>
      </c>
      <c r="AA782" s="731">
        <v>4000</v>
      </c>
      <c r="AB782" s="731">
        <v>4050</v>
      </c>
      <c r="AC782" s="732" t="s">
        <v>2057</v>
      </c>
      <c r="AD782" s="733">
        <v>60514416050</v>
      </c>
      <c r="AE782" s="734">
        <v>4.8611111111111112E-2</v>
      </c>
      <c r="AF782" s="640">
        <v>6.9444444444444448E-2</v>
      </c>
      <c r="AG782" s="640">
        <v>6.9444444444444448E-2</v>
      </c>
      <c r="AH782" s="640">
        <v>0.11805555555555555</v>
      </c>
      <c r="AI782" s="212" t="s">
        <v>533</v>
      </c>
      <c r="AJ782" s="635"/>
      <c r="AK782" s="635" t="s">
        <v>683</v>
      </c>
      <c r="AL782" s="719" t="s">
        <v>7</v>
      </c>
      <c r="AM782" s="635" t="s">
        <v>444</v>
      </c>
      <c r="AN782" s="635">
        <v>1</v>
      </c>
      <c r="AO782" s="212"/>
      <c r="AP782" s="212" t="s">
        <v>383</v>
      </c>
      <c r="AQ782" s="212"/>
      <c r="AR782" s="212"/>
      <c r="AS782" s="212"/>
      <c r="AT782" s="223">
        <f t="shared" si="48"/>
        <v>2.0833333333333336E-2</v>
      </c>
      <c r="AU782" s="223">
        <f t="shared" si="49"/>
        <v>4.8611111111111105E-2</v>
      </c>
    </row>
    <row r="783" spans="1:47" ht="14.25">
      <c r="B783" s="29">
        <v>2026</v>
      </c>
      <c r="C783" s="29">
        <v>5</v>
      </c>
      <c r="D783" s="29">
        <v>14</v>
      </c>
      <c r="E783" s="227" t="s">
        <v>468</v>
      </c>
      <c r="F783" s="29"/>
      <c r="G783" s="31"/>
      <c r="H783" s="32" t="s">
        <v>441</v>
      </c>
      <c r="I783" s="327" t="s">
        <v>565</v>
      </c>
      <c r="J783" s="635" t="s">
        <v>442</v>
      </c>
      <c r="K783" s="212"/>
      <c r="L783" s="639"/>
      <c r="M783" s="170"/>
      <c r="N783" s="651"/>
      <c r="O783" s="212"/>
      <c r="P783" s="728">
        <v>31</v>
      </c>
      <c r="Q783" s="738" t="s">
        <v>566</v>
      </c>
      <c r="R783" s="739">
        <v>1120</v>
      </c>
      <c r="S783" s="739"/>
      <c r="T783" s="740" t="s">
        <v>1445</v>
      </c>
      <c r="U783" s="710">
        <v>350</v>
      </c>
      <c r="V783" s="739">
        <v>1120</v>
      </c>
      <c r="W783" s="636"/>
      <c r="X783" s="212">
        <v>1</v>
      </c>
      <c r="Y783" s="636"/>
      <c r="Z783" s="212">
        <v>1</v>
      </c>
      <c r="AA783" s="711">
        <v>350</v>
      </c>
      <c r="AB783" s="731">
        <v>8350</v>
      </c>
      <c r="AC783" s="732" t="s">
        <v>1990</v>
      </c>
      <c r="AD783" s="733">
        <v>60514416050</v>
      </c>
      <c r="AE783" s="734">
        <v>0.11805555555555555</v>
      </c>
      <c r="AF783" s="640">
        <v>0.12152777777777778</v>
      </c>
      <c r="AG783" s="640"/>
      <c r="AH783" s="640"/>
      <c r="AI783" s="212"/>
      <c r="AJ783" s="635"/>
      <c r="AK783" s="635" t="s">
        <v>683</v>
      </c>
      <c r="AL783" s="719" t="s">
        <v>7</v>
      </c>
      <c r="AM783" s="635" t="s">
        <v>444</v>
      </c>
      <c r="AN783" s="635">
        <v>1</v>
      </c>
      <c r="AO783" s="212"/>
      <c r="AP783" s="212"/>
      <c r="AQ783" s="212"/>
      <c r="AR783" s="212"/>
      <c r="AS783" s="212"/>
      <c r="AT783" s="223">
        <f t="shared" si="48"/>
        <v>3.4722222222222238E-3</v>
      </c>
      <c r="AU783" s="223" t="str">
        <f t="shared" si="49"/>
        <v/>
      </c>
    </row>
    <row r="784" spans="1:47" ht="14.25">
      <c r="B784" s="29">
        <v>2026</v>
      </c>
      <c r="C784" s="29">
        <v>5</v>
      </c>
      <c r="D784" s="29">
        <v>14</v>
      </c>
      <c r="E784" s="227" t="s">
        <v>468</v>
      </c>
      <c r="F784" s="29"/>
      <c r="G784" s="31"/>
      <c r="H784" s="32" t="s">
        <v>441</v>
      </c>
      <c r="I784" s="327"/>
      <c r="J784" s="635"/>
      <c r="K784" s="212"/>
      <c r="L784" s="639"/>
      <c r="M784" s="170"/>
      <c r="N784" s="651"/>
      <c r="O784" s="212"/>
      <c r="P784" s="737"/>
      <c r="Q784" s="738"/>
      <c r="R784" s="739"/>
      <c r="S784" s="739"/>
      <c r="T784" s="740"/>
      <c r="U784" s="739"/>
      <c r="V784" s="739"/>
      <c r="W784" s="636"/>
      <c r="X784" s="212"/>
      <c r="Y784" s="636"/>
      <c r="Z784" s="212"/>
      <c r="AA784" s="731"/>
      <c r="AB784" s="731"/>
      <c r="AC784" s="732"/>
      <c r="AD784" s="733"/>
      <c r="AE784" s="734"/>
      <c r="AF784" s="640"/>
      <c r="AG784" s="640">
        <v>0.12152777777777778</v>
      </c>
      <c r="AH784" s="640">
        <v>0.1423611111111111</v>
      </c>
      <c r="AI784" s="212" t="s">
        <v>533</v>
      </c>
      <c r="AJ784" s="635"/>
      <c r="AK784" s="635"/>
      <c r="AL784" s="641"/>
      <c r="AM784" s="635"/>
      <c r="AN784" s="635"/>
      <c r="AO784" s="212"/>
      <c r="AP784" s="212"/>
      <c r="AQ784" s="212"/>
      <c r="AR784" s="212"/>
      <c r="AS784" s="212"/>
      <c r="AT784" s="223" t="str">
        <f t="shared" si="48"/>
        <v/>
      </c>
      <c r="AU784" s="223">
        <f t="shared" si="49"/>
        <v>2.0833333333333329E-2</v>
      </c>
    </row>
    <row r="785" spans="1:47" ht="14.25">
      <c r="A785" s="167">
        <v>1</v>
      </c>
      <c r="B785" s="29">
        <v>2026</v>
      </c>
      <c r="C785" s="29">
        <v>5</v>
      </c>
      <c r="D785" s="29">
        <v>14</v>
      </c>
      <c r="E785" s="227" t="s">
        <v>468</v>
      </c>
      <c r="F785" s="29">
        <v>6</v>
      </c>
      <c r="G785" s="31" t="s">
        <v>459</v>
      </c>
      <c r="H785" s="32" t="s">
        <v>441</v>
      </c>
      <c r="I785" s="327" t="s">
        <v>1514</v>
      </c>
      <c r="J785" s="635" t="s">
        <v>442</v>
      </c>
      <c r="K785" s="212">
        <v>3894360</v>
      </c>
      <c r="L785" s="639">
        <v>9</v>
      </c>
      <c r="M785" s="170">
        <v>10</v>
      </c>
      <c r="N785" s="651" t="s">
        <v>530</v>
      </c>
      <c r="O785" s="212" t="s">
        <v>1539</v>
      </c>
      <c r="P785" s="737">
        <v>50</v>
      </c>
      <c r="Q785" s="738" t="s">
        <v>209</v>
      </c>
      <c r="R785" s="739">
        <v>1120</v>
      </c>
      <c r="S785" s="745">
        <v>1120</v>
      </c>
      <c r="T785" s="740">
        <v>4000</v>
      </c>
      <c r="U785" s="739">
        <v>4000</v>
      </c>
      <c r="V785" s="739">
        <v>1120</v>
      </c>
      <c r="W785" s="636">
        <v>1120</v>
      </c>
      <c r="X785" s="212">
        <v>1</v>
      </c>
      <c r="Y785" s="636">
        <v>4000</v>
      </c>
      <c r="Z785" s="212">
        <v>1</v>
      </c>
      <c r="AA785" s="731">
        <v>4000</v>
      </c>
      <c r="AB785" s="731">
        <v>4000</v>
      </c>
      <c r="AC785" s="732" t="s">
        <v>2058</v>
      </c>
      <c r="AD785" s="733"/>
      <c r="AE785" s="734"/>
      <c r="AF785" s="640"/>
      <c r="AG785" s="640"/>
      <c r="AH785" s="640"/>
      <c r="AI785" s="212"/>
      <c r="AJ785" s="635"/>
      <c r="AK785" s="635" t="s">
        <v>683</v>
      </c>
      <c r="AL785" s="719" t="s">
        <v>7</v>
      </c>
      <c r="AM785" s="635" t="s">
        <v>444</v>
      </c>
      <c r="AN785" s="635"/>
      <c r="AO785" s="212"/>
      <c r="AP785" s="212"/>
      <c r="AQ785" s="212"/>
      <c r="AR785" s="212"/>
      <c r="AS785" s="212"/>
      <c r="AT785" s="223" t="str">
        <f t="shared" si="48"/>
        <v/>
      </c>
      <c r="AU785" s="223" t="str">
        <f t="shared" si="49"/>
        <v/>
      </c>
    </row>
    <row r="786" spans="1:47" ht="14.25">
      <c r="B786" s="29">
        <v>2026</v>
      </c>
      <c r="C786" s="29">
        <v>5</v>
      </c>
      <c r="D786" s="29">
        <v>14</v>
      </c>
      <c r="E786" s="227" t="s">
        <v>468</v>
      </c>
      <c r="F786" s="29">
        <v>6</v>
      </c>
      <c r="G786" s="31" t="s">
        <v>459</v>
      </c>
      <c r="H786" s="32" t="s">
        <v>441</v>
      </c>
      <c r="I786" s="327" t="s">
        <v>1514</v>
      </c>
      <c r="J786" s="635" t="s">
        <v>442</v>
      </c>
      <c r="K786" s="212">
        <v>3894360</v>
      </c>
      <c r="L786" s="639">
        <v>10</v>
      </c>
      <c r="M786" s="170">
        <v>10</v>
      </c>
      <c r="N786" s="651" t="s">
        <v>530</v>
      </c>
      <c r="O786" s="212" t="s">
        <v>1539</v>
      </c>
      <c r="P786" s="737">
        <v>50</v>
      </c>
      <c r="Q786" s="738" t="s">
        <v>209</v>
      </c>
      <c r="R786" s="739">
        <v>1120</v>
      </c>
      <c r="S786" s="745">
        <v>1120</v>
      </c>
      <c r="T786" s="740">
        <v>4000</v>
      </c>
      <c r="U786" s="739">
        <v>4000</v>
      </c>
      <c r="V786" s="739">
        <v>1120</v>
      </c>
      <c r="W786" s="636">
        <v>1120</v>
      </c>
      <c r="X786" s="212">
        <v>1</v>
      </c>
      <c r="Y786" s="636">
        <v>4000</v>
      </c>
      <c r="Z786" s="212">
        <v>1</v>
      </c>
      <c r="AA786" s="731">
        <v>4000</v>
      </c>
      <c r="AB786" s="731">
        <v>4050</v>
      </c>
      <c r="AC786" s="732" t="s">
        <v>2059</v>
      </c>
      <c r="AD786" s="733">
        <v>60514416060</v>
      </c>
      <c r="AE786" s="734">
        <v>0.1423611111111111</v>
      </c>
      <c r="AF786" s="640">
        <v>0.15972222222222221</v>
      </c>
      <c r="AG786" s="640">
        <v>0.15972222222222221</v>
      </c>
      <c r="AH786" s="640">
        <v>0.16666666666666666</v>
      </c>
      <c r="AI786" s="212" t="s">
        <v>533</v>
      </c>
      <c r="AJ786" s="635"/>
      <c r="AK786" s="635" t="s">
        <v>683</v>
      </c>
      <c r="AL786" s="719" t="s">
        <v>7</v>
      </c>
      <c r="AM786" s="635" t="s">
        <v>444</v>
      </c>
      <c r="AN786" s="635">
        <v>1</v>
      </c>
      <c r="AO786" s="212"/>
      <c r="AP786" s="212" t="s">
        <v>383</v>
      </c>
      <c r="AQ786" s="212"/>
      <c r="AR786" s="212"/>
      <c r="AS786" s="212"/>
      <c r="AT786" s="223">
        <f t="shared" si="48"/>
        <v>1.7361111111111105E-2</v>
      </c>
      <c r="AU786" s="223">
        <f t="shared" si="49"/>
        <v>6.9444444444444475E-3</v>
      </c>
    </row>
    <row r="787" spans="1:47" ht="14.25">
      <c r="B787" s="29">
        <v>2026</v>
      </c>
      <c r="C787" s="29">
        <v>5</v>
      </c>
      <c r="D787" s="29">
        <v>14</v>
      </c>
      <c r="E787" s="227" t="s">
        <v>468</v>
      </c>
      <c r="F787" s="29"/>
      <c r="G787" s="31"/>
      <c r="H787" s="32" t="s">
        <v>441</v>
      </c>
      <c r="I787" s="327" t="s">
        <v>565</v>
      </c>
      <c r="J787" s="635" t="s">
        <v>442</v>
      </c>
      <c r="K787" s="212"/>
      <c r="L787" s="639"/>
      <c r="M787" s="170"/>
      <c r="N787" s="651"/>
      <c r="O787" s="212"/>
      <c r="P787" s="728">
        <v>31</v>
      </c>
      <c r="Q787" s="738" t="s">
        <v>566</v>
      </c>
      <c r="R787" s="739">
        <v>1120</v>
      </c>
      <c r="S787" s="739"/>
      <c r="T787" s="740" t="s">
        <v>1445</v>
      </c>
      <c r="U787" s="710">
        <v>350</v>
      </c>
      <c r="V787" s="739">
        <v>1120</v>
      </c>
      <c r="W787" s="636"/>
      <c r="X787" s="212">
        <v>1</v>
      </c>
      <c r="Y787" s="636"/>
      <c r="Z787" s="212">
        <v>1</v>
      </c>
      <c r="AA787" s="711">
        <v>350</v>
      </c>
      <c r="AB787" s="731">
        <v>8350</v>
      </c>
      <c r="AC787" s="732" t="s">
        <v>1990</v>
      </c>
      <c r="AD787" s="733">
        <v>60514416060</v>
      </c>
      <c r="AE787" s="734">
        <v>0.16666666666666666</v>
      </c>
      <c r="AF787" s="640">
        <v>0.1701388888888889</v>
      </c>
      <c r="AG787" s="640"/>
      <c r="AH787" s="640"/>
      <c r="AI787" s="212"/>
      <c r="AJ787" s="635"/>
      <c r="AK787" s="635" t="s">
        <v>683</v>
      </c>
      <c r="AL787" s="719" t="s">
        <v>7</v>
      </c>
      <c r="AM787" s="635" t="s">
        <v>444</v>
      </c>
      <c r="AN787" s="635">
        <v>1</v>
      </c>
      <c r="AO787" s="212"/>
      <c r="AP787" s="212"/>
      <c r="AQ787" s="212"/>
      <c r="AR787" s="212"/>
      <c r="AS787" s="212"/>
      <c r="AT787" s="223">
        <f t="shared" si="48"/>
        <v>3.4722222222222376E-3</v>
      </c>
      <c r="AU787" s="223" t="str">
        <f t="shared" si="49"/>
        <v/>
      </c>
    </row>
    <row r="788" spans="1:47" ht="14.25">
      <c r="B788" s="29">
        <v>2026</v>
      </c>
      <c r="C788" s="29">
        <v>5</v>
      </c>
      <c r="D788" s="29">
        <v>14</v>
      </c>
      <c r="E788" s="227" t="s">
        <v>468</v>
      </c>
      <c r="F788" s="29"/>
      <c r="G788" s="31"/>
      <c r="H788" s="32" t="s">
        <v>441</v>
      </c>
      <c r="I788" s="327"/>
      <c r="J788" s="635"/>
      <c r="K788" s="212"/>
      <c r="L788" s="639"/>
      <c r="M788" s="170"/>
      <c r="N788" s="651"/>
      <c r="O788" s="212"/>
      <c r="P788" s="212"/>
      <c r="Q788" s="738"/>
      <c r="R788" s="739"/>
      <c r="S788" s="739"/>
      <c r="T788" s="740"/>
      <c r="U788" s="740"/>
      <c r="V788" s="739"/>
      <c r="W788" s="636"/>
      <c r="X788" s="212"/>
      <c r="Y788" s="636"/>
      <c r="Z788" s="212"/>
      <c r="AA788" s="212"/>
      <c r="AB788" s="731"/>
      <c r="AC788" s="732"/>
      <c r="AD788" s="733"/>
      <c r="AE788" s="734"/>
      <c r="AF788" s="640"/>
      <c r="AG788" s="640">
        <v>0.1701388888888889</v>
      </c>
      <c r="AH788" s="640">
        <v>0.19097222222222221</v>
      </c>
      <c r="AI788" s="212" t="s">
        <v>533</v>
      </c>
      <c r="AJ788" s="635"/>
      <c r="AK788" s="635"/>
      <c r="AL788" s="719"/>
      <c r="AM788" s="635"/>
      <c r="AN788" s="635"/>
      <c r="AO788" s="212"/>
      <c r="AP788" s="212"/>
      <c r="AQ788" s="212"/>
      <c r="AR788" s="212"/>
      <c r="AS788" s="212"/>
      <c r="AT788" s="223" t="str">
        <f t="shared" si="48"/>
        <v/>
      </c>
      <c r="AU788" s="223">
        <f t="shared" si="49"/>
        <v>2.0833333333333315E-2</v>
      </c>
    </row>
    <row r="789" spans="1:47" ht="14.25">
      <c r="A789" s="167">
        <v>1</v>
      </c>
      <c r="B789" s="29">
        <v>2026</v>
      </c>
      <c r="C789" s="29">
        <v>5</v>
      </c>
      <c r="D789" s="29">
        <v>14</v>
      </c>
      <c r="E789" s="227" t="s">
        <v>468</v>
      </c>
      <c r="F789" s="29">
        <v>7</v>
      </c>
      <c r="G789" s="31" t="s">
        <v>459</v>
      </c>
      <c r="H789" s="32" t="s">
        <v>441</v>
      </c>
      <c r="I789" s="327" t="s">
        <v>1514</v>
      </c>
      <c r="J789" s="635" t="s">
        <v>442</v>
      </c>
      <c r="K789" s="212">
        <v>3894362</v>
      </c>
      <c r="L789" s="639">
        <v>1</v>
      </c>
      <c r="M789" s="170">
        <v>4</v>
      </c>
      <c r="N789" s="651" t="s">
        <v>833</v>
      </c>
      <c r="O789" s="212" t="s">
        <v>1539</v>
      </c>
      <c r="P789" s="737">
        <v>50</v>
      </c>
      <c r="Q789" s="738" t="s">
        <v>209</v>
      </c>
      <c r="R789" s="739">
        <v>1120</v>
      </c>
      <c r="S789" s="745">
        <v>1120</v>
      </c>
      <c r="T789" s="740">
        <v>4000</v>
      </c>
      <c r="U789" s="739">
        <v>4000</v>
      </c>
      <c r="V789" s="739">
        <v>1120</v>
      </c>
      <c r="W789" s="636">
        <v>1120</v>
      </c>
      <c r="X789" s="212">
        <v>1</v>
      </c>
      <c r="Y789" s="636">
        <v>4000</v>
      </c>
      <c r="Z789" s="212">
        <v>1</v>
      </c>
      <c r="AA789" s="731">
        <v>4000</v>
      </c>
      <c r="AB789" s="731">
        <v>4000</v>
      </c>
      <c r="AC789" s="732" t="s">
        <v>2060</v>
      </c>
      <c r="AD789" s="733"/>
      <c r="AE789" s="734"/>
      <c r="AF789" s="640"/>
      <c r="AG789" s="640"/>
      <c r="AH789" s="640"/>
      <c r="AI789" s="212"/>
      <c r="AJ789" s="635"/>
      <c r="AK789" s="635" t="s">
        <v>683</v>
      </c>
      <c r="AL789" s="719" t="s">
        <v>7</v>
      </c>
      <c r="AM789" s="635" t="s">
        <v>444</v>
      </c>
      <c r="AN789" s="635"/>
      <c r="AO789" s="212"/>
      <c r="AP789" s="212"/>
      <c r="AQ789" s="212"/>
      <c r="AR789" s="212"/>
      <c r="AS789" s="212"/>
      <c r="AT789" s="223" t="str">
        <f t="shared" si="48"/>
        <v/>
      </c>
      <c r="AU789" s="223" t="str">
        <f t="shared" si="49"/>
        <v/>
      </c>
    </row>
    <row r="790" spans="1:47" ht="14.25">
      <c r="B790" s="29">
        <v>2026</v>
      </c>
      <c r="C790" s="29">
        <v>5</v>
      </c>
      <c r="D790" s="29">
        <v>14</v>
      </c>
      <c r="E790" s="227" t="s">
        <v>468</v>
      </c>
      <c r="F790" s="29">
        <v>7</v>
      </c>
      <c r="G790" s="31" t="s">
        <v>459</v>
      </c>
      <c r="H790" s="32" t="s">
        <v>441</v>
      </c>
      <c r="I790" s="327" t="s">
        <v>1514</v>
      </c>
      <c r="J790" s="635" t="s">
        <v>442</v>
      </c>
      <c r="K790" s="212">
        <v>3894362</v>
      </c>
      <c r="L790" s="639">
        <v>2</v>
      </c>
      <c r="M790" s="170">
        <v>4</v>
      </c>
      <c r="N790" s="651" t="s">
        <v>833</v>
      </c>
      <c r="O790" s="212" t="s">
        <v>1539</v>
      </c>
      <c r="P790" s="737">
        <v>50</v>
      </c>
      <c r="Q790" s="738" t="s">
        <v>209</v>
      </c>
      <c r="R790" s="739">
        <v>1120</v>
      </c>
      <c r="S790" s="745">
        <v>1120</v>
      </c>
      <c r="T790" s="740">
        <v>4000</v>
      </c>
      <c r="U790" s="739">
        <v>4000</v>
      </c>
      <c r="V790" s="739">
        <v>1120</v>
      </c>
      <c r="W790" s="636">
        <v>1120</v>
      </c>
      <c r="X790" s="212">
        <v>1</v>
      </c>
      <c r="Y790" s="636">
        <v>4000</v>
      </c>
      <c r="Z790" s="212">
        <v>1</v>
      </c>
      <c r="AA790" s="731">
        <v>4000</v>
      </c>
      <c r="AB790" s="731">
        <v>4050</v>
      </c>
      <c r="AC790" s="732" t="s">
        <v>2061</v>
      </c>
      <c r="AD790" s="733">
        <v>60514416070</v>
      </c>
      <c r="AE790" s="734">
        <v>0.19097222222222221</v>
      </c>
      <c r="AF790" s="640">
        <v>0.20833333333333334</v>
      </c>
      <c r="AG790" s="640">
        <v>0.20833333333333334</v>
      </c>
      <c r="AH790" s="640">
        <v>0.21527777777777779</v>
      </c>
      <c r="AI790" s="212" t="s">
        <v>533</v>
      </c>
      <c r="AJ790" s="635"/>
      <c r="AK790" s="635" t="s">
        <v>683</v>
      </c>
      <c r="AL790" s="719" t="s">
        <v>7</v>
      </c>
      <c r="AM790" s="635" t="s">
        <v>444</v>
      </c>
      <c r="AN790" s="635">
        <v>1</v>
      </c>
      <c r="AO790" s="212"/>
      <c r="AP790" s="212" t="s">
        <v>383</v>
      </c>
      <c r="AQ790" s="212"/>
      <c r="AR790" s="212"/>
      <c r="AS790" s="212"/>
      <c r="AT790" s="223">
        <f t="shared" si="48"/>
        <v>1.7361111111111133E-2</v>
      </c>
      <c r="AU790" s="223">
        <f t="shared" si="49"/>
        <v>6.9444444444444475E-3</v>
      </c>
    </row>
    <row r="791" spans="1:47" ht="14.25">
      <c r="B791" s="29">
        <v>2026</v>
      </c>
      <c r="C791" s="29">
        <v>5</v>
      </c>
      <c r="D791" s="29">
        <v>14</v>
      </c>
      <c r="E791" s="227" t="s">
        <v>468</v>
      </c>
      <c r="F791" s="29"/>
      <c r="G791" s="31"/>
      <c r="H791" s="32" t="s">
        <v>441</v>
      </c>
      <c r="I791" s="327" t="s">
        <v>565</v>
      </c>
      <c r="J791" s="635" t="s">
        <v>442</v>
      </c>
      <c r="K791" s="212"/>
      <c r="L791" s="639"/>
      <c r="M791" s="170"/>
      <c r="N791" s="651"/>
      <c r="O791" s="212"/>
      <c r="P791" s="728">
        <v>31</v>
      </c>
      <c r="Q791" s="738" t="s">
        <v>566</v>
      </c>
      <c r="R791" s="739">
        <v>1120</v>
      </c>
      <c r="S791" s="739"/>
      <c r="T791" s="740" t="s">
        <v>1445</v>
      </c>
      <c r="U791" s="710">
        <v>350</v>
      </c>
      <c r="V791" s="739">
        <v>1120</v>
      </c>
      <c r="W791" s="636"/>
      <c r="X791" s="212">
        <v>1</v>
      </c>
      <c r="Y791" s="636"/>
      <c r="Z791" s="212">
        <v>1</v>
      </c>
      <c r="AA791" s="711">
        <v>350</v>
      </c>
      <c r="AB791" s="731">
        <v>8350</v>
      </c>
      <c r="AC791" s="732" t="s">
        <v>1990</v>
      </c>
      <c r="AD791" s="733">
        <v>60514416070</v>
      </c>
      <c r="AE791" s="734">
        <v>0.21527777777777779</v>
      </c>
      <c r="AF791" s="640">
        <v>0.21875</v>
      </c>
      <c r="AG791" s="640"/>
      <c r="AH791" s="640"/>
      <c r="AI791" s="212"/>
      <c r="AJ791" s="635"/>
      <c r="AK791" s="635" t="s">
        <v>683</v>
      </c>
      <c r="AL791" s="719" t="s">
        <v>7</v>
      </c>
      <c r="AM791" s="635" t="s">
        <v>444</v>
      </c>
      <c r="AN791" s="635">
        <v>1</v>
      </c>
      <c r="AO791" s="212"/>
      <c r="AP791" s="212"/>
      <c r="AQ791" s="212"/>
      <c r="AR791" s="212"/>
      <c r="AS791" s="212"/>
      <c r="AT791" s="223">
        <f t="shared" si="48"/>
        <v>3.4722222222222099E-3</v>
      </c>
      <c r="AU791" s="223" t="str">
        <f t="shared" si="49"/>
        <v/>
      </c>
    </row>
    <row r="792" spans="1:47" ht="14.25">
      <c r="B792" s="29">
        <v>2026</v>
      </c>
      <c r="C792" s="29">
        <v>5</v>
      </c>
      <c r="D792" s="29">
        <v>14</v>
      </c>
      <c r="E792" s="227" t="s">
        <v>468</v>
      </c>
      <c r="F792" s="29"/>
      <c r="G792" s="31"/>
      <c r="H792" s="32" t="s">
        <v>441</v>
      </c>
      <c r="I792" s="327"/>
      <c r="J792" s="635"/>
      <c r="K792" s="212"/>
      <c r="L792" s="639"/>
      <c r="M792" s="170"/>
      <c r="N792" s="651"/>
      <c r="O792" s="212"/>
      <c r="P792" s="737"/>
      <c r="Q792" s="738"/>
      <c r="R792" s="739"/>
      <c r="S792" s="739"/>
      <c r="T792" s="740"/>
      <c r="U792" s="739"/>
      <c r="V792" s="739"/>
      <c r="W792" s="636"/>
      <c r="X792" s="212"/>
      <c r="Y792" s="636"/>
      <c r="Z792" s="212"/>
      <c r="AA792" s="731"/>
      <c r="AB792" s="731"/>
      <c r="AC792" s="732"/>
      <c r="AD792" s="733"/>
      <c r="AE792" s="734"/>
      <c r="AF792" s="640"/>
      <c r="AG792" s="640">
        <v>0.21875</v>
      </c>
      <c r="AH792" s="640">
        <v>0.23958333333333334</v>
      </c>
      <c r="AI792" s="212" t="s">
        <v>533</v>
      </c>
      <c r="AJ792" s="635"/>
      <c r="AK792" s="635"/>
      <c r="AL792" s="719"/>
      <c r="AM792" s="635"/>
      <c r="AN792" s="635"/>
      <c r="AO792" s="212"/>
      <c r="AP792" s="212"/>
      <c r="AQ792" s="212"/>
      <c r="AR792" s="212"/>
      <c r="AS792" s="212"/>
      <c r="AT792" s="223" t="str">
        <f t="shared" si="48"/>
        <v/>
      </c>
      <c r="AU792" s="223">
        <f t="shared" si="49"/>
        <v>2.0833333333333343E-2</v>
      </c>
    </row>
    <row r="793" spans="1:47" ht="14.25">
      <c r="A793" s="167">
        <v>1</v>
      </c>
      <c r="B793" s="29">
        <v>2026</v>
      </c>
      <c r="C793" s="29">
        <v>5</v>
      </c>
      <c r="D793" s="29">
        <v>14</v>
      </c>
      <c r="E793" s="227" t="s">
        <v>468</v>
      </c>
      <c r="F793" s="29">
        <v>8</v>
      </c>
      <c r="G793" s="31" t="s">
        <v>459</v>
      </c>
      <c r="H793" s="32" t="s">
        <v>441</v>
      </c>
      <c r="I793" s="327" t="s">
        <v>1514</v>
      </c>
      <c r="J793" s="635" t="s">
        <v>442</v>
      </c>
      <c r="K793" s="212">
        <v>3894362</v>
      </c>
      <c r="L793" s="639">
        <v>3</v>
      </c>
      <c r="M793" s="170">
        <v>4</v>
      </c>
      <c r="N793" s="651" t="s">
        <v>833</v>
      </c>
      <c r="O793" s="212" t="s">
        <v>1539</v>
      </c>
      <c r="P793" s="737">
        <v>50</v>
      </c>
      <c r="Q793" s="738" t="s">
        <v>209</v>
      </c>
      <c r="R793" s="739">
        <v>1120</v>
      </c>
      <c r="S793" s="745">
        <v>1120</v>
      </c>
      <c r="T793" s="740">
        <v>4000</v>
      </c>
      <c r="U793" s="739">
        <v>4000</v>
      </c>
      <c r="V793" s="739">
        <v>1120</v>
      </c>
      <c r="W793" s="739">
        <v>1120</v>
      </c>
      <c r="X793" s="212">
        <v>1</v>
      </c>
      <c r="Y793" s="636">
        <v>4000</v>
      </c>
      <c r="Z793" s="212">
        <v>1</v>
      </c>
      <c r="AA793" s="731">
        <v>4000</v>
      </c>
      <c r="AB793" s="731">
        <v>4000</v>
      </c>
      <c r="AC793" s="732" t="s">
        <v>2062</v>
      </c>
      <c r="AD793" s="733"/>
      <c r="AE793" s="734"/>
      <c r="AF793" s="640"/>
      <c r="AG793" s="640"/>
      <c r="AH793" s="640"/>
      <c r="AI793" s="212"/>
      <c r="AJ793" s="635"/>
      <c r="AK793" s="635" t="s">
        <v>683</v>
      </c>
      <c r="AL793" s="719" t="s">
        <v>7</v>
      </c>
      <c r="AM793" s="635" t="s">
        <v>444</v>
      </c>
      <c r="AN793" s="635"/>
      <c r="AO793" s="212"/>
      <c r="AP793" s="212"/>
      <c r="AQ793" s="212"/>
      <c r="AR793" s="212"/>
      <c r="AS793" s="212"/>
      <c r="AT793" s="223" t="str">
        <f t="shared" si="48"/>
        <v/>
      </c>
      <c r="AU793" s="223" t="str">
        <f t="shared" si="49"/>
        <v/>
      </c>
    </row>
    <row r="794" spans="1:47" ht="14.25">
      <c r="B794" s="29">
        <v>2026</v>
      </c>
      <c r="C794" s="29">
        <v>5</v>
      </c>
      <c r="D794" s="29">
        <v>14</v>
      </c>
      <c r="E794" s="227" t="s">
        <v>468</v>
      </c>
      <c r="F794" s="29">
        <v>8</v>
      </c>
      <c r="G794" s="31" t="s">
        <v>459</v>
      </c>
      <c r="H794" s="32" t="s">
        <v>441</v>
      </c>
      <c r="I794" s="327" t="s">
        <v>1514</v>
      </c>
      <c r="J794" s="635" t="s">
        <v>442</v>
      </c>
      <c r="K794" s="212">
        <v>3894362</v>
      </c>
      <c r="L794" s="639">
        <v>4</v>
      </c>
      <c r="M794" s="170">
        <v>4</v>
      </c>
      <c r="N794" s="651" t="s">
        <v>833</v>
      </c>
      <c r="O794" s="212" t="s">
        <v>1539</v>
      </c>
      <c r="P794" s="737">
        <v>50</v>
      </c>
      <c r="Q794" s="738" t="s">
        <v>209</v>
      </c>
      <c r="R794" s="739">
        <v>1120</v>
      </c>
      <c r="S794" s="745">
        <v>1120</v>
      </c>
      <c r="T794" s="740">
        <v>4000</v>
      </c>
      <c r="U794" s="739">
        <v>4000</v>
      </c>
      <c r="V794" s="739">
        <v>1120</v>
      </c>
      <c r="W794" s="739">
        <v>1120</v>
      </c>
      <c r="X794" s="212">
        <v>1</v>
      </c>
      <c r="Y794" s="636">
        <v>4000</v>
      </c>
      <c r="Z794" s="212">
        <v>1</v>
      </c>
      <c r="AA794" s="731">
        <v>4000</v>
      </c>
      <c r="AB794" s="731">
        <v>4050</v>
      </c>
      <c r="AC794" s="732" t="s">
        <v>2063</v>
      </c>
      <c r="AD794" s="733">
        <v>60514416080</v>
      </c>
      <c r="AE794" s="734">
        <v>0.23958333333333334</v>
      </c>
      <c r="AF794" s="640">
        <v>0.26041666666666669</v>
      </c>
      <c r="AG794" s="640">
        <v>0.26041666666666669</v>
      </c>
      <c r="AH794" s="640">
        <v>0.2673611111111111</v>
      </c>
      <c r="AI794" s="212" t="s">
        <v>533</v>
      </c>
      <c r="AJ794" s="635"/>
      <c r="AK794" s="635" t="s">
        <v>683</v>
      </c>
      <c r="AL794" s="719" t="s">
        <v>7</v>
      </c>
      <c r="AM794" s="635" t="s">
        <v>444</v>
      </c>
      <c r="AN794" s="635">
        <v>1</v>
      </c>
      <c r="AO794" s="212"/>
      <c r="AP794" s="212" t="s">
        <v>383</v>
      </c>
      <c r="AQ794" s="212"/>
      <c r="AR794" s="212"/>
      <c r="AS794" s="212"/>
      <c r="AT794" s="223">
        <f t="shared" si="48"/>
        <v>2.0833333333333343E-2</v>
      </c>
      <c r="AU794" s="223">
        <f t="shared" si="49"/>
        <v>6.9444444444444198E-3</v>
      </c>
    </row>
    <row r="795" spans="1:47" ht="14.25">
      <c r="B795" s="29">
        <v>2026</v>
      </c>
      <c r="C795" s="29">
        <v>5</v>
      </c>
      <c r="D795" s="29">
        <v>14</v>
      </c>
      <c r="E795" s="227" t="s">
        <v>468</v>
      </c>
      <c r="F795" s="29"/>
      <c r="G795" s="31"/>
      <c r="H795" s="32" t="s">
        <v>441</v>
      </c>
      <c r="I795" s="327" t="s">
        <v>565</v>
      </c>
      <c r="J795" s="635" t="s">
        <v>442</v>
      </c>
      <c r="K795" s="212"/>
      <c r="L795" s="639"/>
      <c r="M795" s="170"/>
      <c r="N795" s="651"/>
      <c r="O795" s="212"/>
      <c r="P795" s="728">
        <v>31</v>
      </c>
      <c r="Q795" s="738" t="s">
        <v>566</v>
      </c>
      <c r="R795" s="739">
        <v>1120</v>
      </c>
      <c r="S795" s="739"/>
      <c r="T795" s="740" t="s">
        <v>1445</v>
      </c>
      <c r="U795" s="710">
        <v>350</v>
      </c>
      <c r="V795" s="739">
        <v>1120</v>
      </c>
      <c r="W795" s="636"/>
      <c r="X795" s="212">
        <v>1</v>
      </c>
      <c r="Y795" s="636"/>
      <c r="Z795" s="212">
        <v>1</v>
      </c>
      <c r="AA795" s="711">
        <v>350</v>
      </c>
      <c r="AB795" s="731">
        <v>8350</v>
      </c>
      <c r="AC795" s="732" t="s">
        <v>1990</v>
      </c>
      <c r="AD795" s="733">
        <v>60514416080</v>
      </c>
      <c r="AE795" s="734">
        <v>0.2673611111111111</v>
      </c>
      <c r="AF795" s="640">
        <v>0.27083333333333331</v>
      </c>
      <c r="AG795" s="640"/>
      <c r="AH795" s="640"/>
      <c r="AI795" s="212"/>
      <c r="AJ795" s="635"/>
      <c r="AK795" s="635" t="s">
        <v>683</v>
      </c>
      <c r="AL795" s="719" t="s">
        <v>7</v>
      </c>
      <c r="AM795" s="635" t="s">
        <v>444</v>
      </c>
      <c r="AN795" s="635">
        <v>1</v>
      </c>
      <c r="AO795" s="212"/>
      <c r="AP795" s="212"/>
      <c r="AQ795" s="212"/>
      <c r="AR795" s="212"/>
      <c r="AS795" s="212"/>
      <c r="AT795" s="223">
        <f t="shared" si="48"/>
        <v>3.4722222222222099E-3</v>
      </c>
      <c r="AU795" s="223" t="str">
        <f t="shared" si="49"/>
        <v/>
      </c>
    </row>
    <row r="796" spans="1:47" ht="14.25">
      <c r="B796" s="29">
        <v>2026</v>
      </c>
      <c r="C796" s="29">
        <v>5</v>
      </c>
      <c r="D796" s="29">
        <v>15</v>
      </c>
      <c r="E796" s="227" t="s">
        <v>469</v>
      </c>
      <c r="F796" s="29"/>
      <c r="G796" s="31"/>
      <c r="H796" s="32" t="s">
        <v>441</v>
      </c>
      <c r="I796" s="327"/>
      <c r="J796" s="635"/>
      <c r="K796" s="212"/>
      <c r="L796" s="639"/>
      <c r="M796" s="170"/>
      <c r="N796" s="651"/>
      <c r="O796" s="212"/>
      <c r="P796" s="737"/>
      <c r="Q796" s="738"/>
      <c r="R796" s="739"/>
      <c r="S796" s="739"/>
      <c r="T796" s="740"/>
      <c r="U796" s="739"/>
      <c r="V796" s="739"/>
      <c r="W796" s="636"/>
      <c r="X796" s="212"/>
      <c r="Y796" s="636"/>
      <c r="Z796" s="212"/>
      <c r="AA796" s="731"/>
      <c r="AB796" s="731"/>
      <c r="AC796" s="732"/>
      <c r="AD796" s="733"/>
      <c r="AE796" s="734"/>
      <c r="AF796" s="640"/>
      <c r="AG796" s="640">
        <v>0.27083333333333331</v>
      </c>
      <c r="AH796" s="640">
        <v>0.29166666666666669</v>
      </c>
      <c r="AI796" s="212" t="s">
        <v>533</v>
      </c>
      <c r="AJ796" s="635"/>
      <c r="AK796" s="635"/>
      <c r="AL796" s="641"/>
      <c r="AM796" s="635"/>
      <c r="AN796" s="635"/>
      <c r="AO796" s="212" t="s">
        <v>2052</v>
      </c>
      <c r="AP796" s="212"/>
      <c r="AQ796" s="212"/>
      <c r="AR796" s="212"/>
      <c r="AS796" s="212"/>
      <c r="AT796" s="223" t="str">
        <f t="shared" si="48"/>
        <v/>
      </c>
      <c r="AU796" s="223">
        <f t="shared" si="49"/>
        <v>2.083333333333337E-2</v>
      </c>
    </row>
    <row r="797" spans="1:47" ht="14.25">
      <c r="B797" s="29">
        <v>2026</v>
      </c>
      <c r="C797" s="29">
        <v>5</v>
      </c>
      <c r="D797" s="29">
        <v>15</v>
      </c>
      <c r="E797" s="227" t="s">
        <v>469</v>
      </c>
      <c r="F797" s="29"/>
      <c r="G797" s="31"/>
      <c r="H797" s="32" t="s">
        <v>441</v>
      </c>
      <c r="I797" s="327" t="s">
        <v>1446</v>
      </c>
      <c r="J797" s="635" t="s">
        <v>442</v>
      </c>
      <c r="K797" s="212"/>
      <c r="L797" s="639"/>
      <c r="M797" s="170"/>
      <c r="N797" s="651"/>
      <c r="O797" s="212"/>
      <c r="P797" s="212">
        <v>12</v>
      </c>
      <c r="Q797" s="327" t="s">
        <v>566</v>
      </c>
      <c r="R797" s="636">
        <v>1100</v>
      </c>
      <c r="S797" s="636"/>
      <c r="T797" s="667" t="s">
        <v>1445</v>
      </c>
      <c r="U797" s="636">
        <v>200</v>
      </c>
      <c r="V797" s="636">
        <v>1100</v>
      </c>
      <c r="W797" s="636"/>
      <c r="X797" s="212">
        <v>1</v>
      </c>
      <c r="Y797" s="636">
        <v>200</v>
      </c>
      <c r="Z797" s="212">
        <v>1</v>
      </c>
      <c r="AA797" s="637">
        <v>200</v>
      </c>
      <c r="AB797" s="637"/>
      <c r="AC797" s="638"/>
      <c r="AD797" s="639"/>
      <c r="AE797" s="640"/>
      <c r="AF797" s="640"/>
      <c r="AG797" s="640"/>
      <c r="AH797" s="640"/>
      <c r="AI797" s="212"/>
      <c r="AJ797" s="635"/>
      <c r="AK797" s="635"/>
      <c r="AL797" s="641"/>
      <c r="AM797" s="635"/>
      <c r="AN797" s="635"/>
      <c r="AO797" s="212"/>
      <c r="AP797" s="212"/>
      <c r="AQ797" s="212"/>
      <c r="AR797" s="212"/>
      <c r="AS797" s="212"/>
      <c r="AT797" s="223" t="str">
        <f t="shared" si="48"/>
        <v/>
      </c>
      <c r="AU797" s="223" t="str">
        <f t="shared" si="49"/>
        <v/>
      </c>
    </row>
    <row r="798" spans="1:47" ht="14.25">
      <c r="A798" s="167">
        <v>1</v>
      </c>
      <c r="B798" s="29">
        <v>2026</v>
      </c>
      <c r="C798" s="29">
        <v>5</v>
      </c>
      <c r="D798" s="29">
        <v>15</v>
      </c>
      <c r="E798" s="227" t="s">
        <v>469</v>
      </c>
      <c r="F798" s="29">
        <v>1</v>
      </c>
      <c r="G798" s="31" t="s">
        <v>459</v>
      </c>
      <c r="H798" s="32" t="s">
        <v>441</v>
      </c>
      <c r="I798" s="327" t="s">
        <v>1514</v>
      </c>
      <c r="J798" s="635" t="s">
        <v>442</v>
      </c>
      <c r="K798" s="212">
        <v>3894356</v>
      </c>
      <c r="L798" s="639">
        <v>7</v>
      </c>
      <c r="M798" s="170">
        <v>10</v>
      </c>
      <c r="N798" s="651" t="s">
        <v>583</v>
      </c>
      <c r="O798" s="212" t="s">
        <v>1539</v>
      </c>
      <c r="P798" s="212">
        <v>25</v>
      </c>
      <c r="Q798" s="327" t="s">
        <v>220</v>
      </c>
      <c r="R798" s="636">
        <v>1100</v>
      </c>
      <c r="S798" s="636">
        <v>1101</v>
      </c>
      <c r="T798" s="667">
        <v>6000</v>
      </c>
      <c r="U798" s="636">
        <v>6000</v>
      </c>
      <c r="V798" s="636">
        <v>1100</v>
      </c>
      <c r="W798" s="636">
        <v>1101</v>
      </c>
      <c r="X798" s="212">
        <v>1</v>
      </c>
      <c r="Y798" s="636">
        <v>6000</v>
      </c>
      <c r="Z798" s="212">
        <v>1</v>
      </c>
      <c r="AA798" s="637">
        <v>6000</v>
      </c>
      <c r="AB798" s="637">
        <v>6030</v>
      </c>
      <c r="AC798" s="638" t="s">
        <v>2065</v>
      </c>
      <c r="AD798" s="639"/>
      <c r="AE798" s="640">
        <v>0.29166666666666669</v>
      </c>
      <c r="AF798" s="640">
        <v>0.31944444444444442</v>
      </c>
      <c r="AG798" s="640">
        <v>0.31944444444444442</v>
      </c>
      <c r="AH798" s="640">
        <v>0.3263888888888889</v>
      </c>
      <c r="AI798" s="212" t="s">
        <v>533</v>
      </c>
      <c r="AJ798" s="635"/>
      <c r="AK798" s="635" t="s">
        <v>683</v>
      </c>
      <c r="AL798" s="719" t="s">
        <v>7</v>
      </c>
      <c r="AM798" s="635" t="s">
        <v>460</v>
      </c>
      <c r="AN798" s="635">
        <v>1</v>
      </c>
      <c r="AO798" s="212" t="s">
        <v>2068</v>
      </c>
      <c r="AP798" s="212" t="s">
        <v>383</v>
      </c>
      <c r="AQ798" s="212"/>
      <c r="AR798" s="212"/>
      <c r="AS798" s="212"/>
      <c r="AT798" s="223">
        <f t="shared" si="48"/>
        <v>2.7777777777777735E-2</v>
      </c>
      <c r="AU798" s="223">
        <f t="shared" si="49"/>
        <v>6.9444444444444753E-3</v>
      </c>
    </row>
    <row r="799" spans="1:47" ht="14.25">
      <c r="B799" s="29">
        <v>2026</v>
      </c>
      <c r="C799" s="29">
        <v>5</v>
      </c>
      <c r="D799" s="29">
        <v>15</v>
      </c>
      <c r="E799" s="227" t="s">
        <v>469</v>
      </c>
      <c r="F799" s="29">
        <v>1</v>
      </c>
      <c r="G799" s="31" t="s">
        <v>459</v>
      </c>
      <c r="H799" s="32" t="s">
        <v>441</v>
      </c>
      <c r="I799" s="327" t="s">
        <v>1514</v>
      </c>
      <c r="J799" s="635" t="s">
        <v>442</v>
      </c>
      <c r="K799" s="212">
        <v>3894356</v>
      </c>
      <c r="L799" s="639">
        <v>8</v>
      </c>
      <c r="M799" s="170">
        <v>10</v>
      </c>
      <c r="N799" s="651" t="s">
        <v>583</v>
      </c>
      <c r="O799" s="212" t="s">
        <v>1539</v>
      </c>
      <c r="P799" s="212">
        <v>25</v>
      </c>
      <c r="Q799" s="327" t="s">
        <v>220</v>
      </c>
      <c r="R799" s="636">
        <v>1100</v>
      </c>
      <c r="S799" s="636">
        <v>1101</v>
      </c>
      <c r="T799" s="667">
        <v>6000</v>
      </c>
      <c r="U799" s="636">
        <v>6000</v>
      </c>
      <c r="V799" s="636">
        <v>1100</v>
      </c>
      <c r="W799" s="636">
        <v>1101</v>
      </c>
      <c r="X799" s="212">
        <v>1</v>
      </c>
      <c r="Y799" s="636">
        <v>6000</v>
      </c>
      <c r="Z799" s="212">
        <v>1</v>
      </c>
      <c r="AA799" s="637">
        <v>6000</v>
      </c>
      <c r="AB799" s="637">
        <v>6020</v>
      </c>
      <c r="AC799" s="638" t="s">
        <v>2066</v>
      </c>
      <c r="AD799" s="639">
        <v>60515416010</v>
      </c>
      <c r="AE799" s="640">
        <v>0.3263888888888889</v>
      </c>
      <c r="AF799" s="640">
        <v>0.35416666666666669</v>
      </c>
      <c r="AG799" s="640">
        <v>0.35416666666666669</v>
      </c>
      <c r="AH799" s="640">
        <v>0.3611111111111111</v>
      </c>
      <c r="AI799" s="212" t="s">
        <v>533</v>
      </c>
      <c r="AJ799" s="635"/>
      <c r="AK799" s="635" t="s">
        <v>683</v>
      </c>
      <c r="AL799" s="719" t="s">
        <v>7</v>
      </c>
      <c r="AM799" s="635" t="s">
        <v>460</v>
      </c>
      <c r="AN799" s="635">
        <v>1</v>
      </c>
      <c r="AO799" s="212" t="s">
        <v>2069</v>
      </c>
      <c r="AP799" s="212" t="s">
        <v>383</v>
      </c>
      <c r="AQ799" s="212"/>
      <c r="AR799" s="212"/>
      <c r="AS799" s="212"/>
      <c r="AT799" s="223">
        <f t="shared" si="48"/>
        <v>2.777777777777779E-2</v>
      </c>
      <c r="AU799" s="223">
        <f t="shared" si="49"/>
        <v>6.9444444444444198E-3</v>
      </c>
    </row>
    <row r="800" spans="1:47" ht="14.25">
      <c r="B800" s="29">
        <v>2026</v>
      </c>
      <c r="C800" s="29">
        <v>5</v>
      </c>
      <c r="D800" s="29">
        <v>15</v>
      </c>
      <c r="E800" s="227" t="s">
        <v>469</v>
      </c>
      <c r="F800" s="29"/>
      <c r="G800" s="31"/>
      <c r="H800" s="32" t="s">
        <v>441</v>
      </c>
      <c r="I800" s="327" t="s">
        <v>565</v>
      </c>
      <c r="J800" s="635" t="s">
        <v>442</v>
      </c>
      <c r="K800" s="212"/>
      <c r="L800" s="639"/>
      <c r="M800" s="170"/>
      <c r="N800" s="651"/>
      <c r="O800" s="212"/>
      <c r="P800" s="728">
        <v>31</v>
      </c>
      <c r="Q800" s="327" t="s">
        <v>566</v>
      </c>
      <c r="R800" s="636">
        <v>1100</v>
      </c>
      <c r="S800" s="636"/>
      <c r="T800" s="667" t="s">
        <v>1445</v>
      </c>
      <c r="U800" s="706">
        <v>500</v>
      </c>
      <c r="V800" s="636">
        <v>1100</v>
      </c>
      <c r="W800" s="636"/>
      <c r="X800" s="212">
        <v>1</v>
      </c>
      <c r="Y800" s="636"/>
      <c r="Z800" s="212">
        <v>1</v>
      </c>
      <c r="AA800" s="707">
        <v>500</v>
      </c>
      <c r="AB800" s="637">
        <v>12700</v>
      </c>
      <c r="AC800" s="638" t="s">
        <v>1923</v>
      </c>
      <c r="AD800" s="639">
        <v>60515416010</v>
      </c>
      <c r="AE800" s="640">
        <v>0.3611111111111111</v>
      </c>
      <c r="AF800" s="640">
        <v>0.36458333333333331</v>
      </c>
      <c r="AG800" s="640"/>
      <c r="AH800" s="640"/>
      <c r="AI800" s="212"/>
      <c r="AJ800" s="635"/>
      <c r="AK800" s="635" t="s">
        <v>683</v>
      </c>
      <c r="AL800" s="719" t="s">
        <v>7</v>
      </c>
      <c r="AM800" s="635" t="s">
        <v>460</v>
      </c>
      <c r="AN800" s="635">
        <v>1</v>
      </c>
      <c r="AO800" s="212" t="s">
        <v>2070</v>
      </c>
      <c r="AP800" s="212"/>
      <c r="AQ800" s="212"/>
      <c r="AR800" s="212"/>
      <c r="AS800" s="212"/>
      <c r="AT800" s="223">
        <f t="shared" ref="AT800:AT809" si="50">IF(IF(AE800&gt;AF800,1-AE800+AF800,AF800-AE800)=0,"",IF(AE800&gt;AF800,1-AE800+AF800,AF800-AE800))</f>
        <v>3.4722222222222099E-3</v>
      </c>
      <c r="AU800" s="223" t="str">
        <f t="shared" ref="AU800:AU809" si="51">IF(IF(AG800&gt;AH800,1-AG800+AH800,AH800-AG800)=0,"",IF(AG800&gt;AH800,1-AG800+AH800,AH800-AG800))</f>
        <v/>
      </c>
    </row>
    <row r="801" spans="1:47" ht="14.25">
      <c r="B801" s="29">
        <v>2026</v>
      </c>
      <c r="C801" s="29">
        <v>5</v>
      </c>
      <c r="D801" s="29">
        <v>15</v>
      </c>
      <c r="E801" s="227" t="s">
        <v>469</v>
      </c>
      <c r="F801" s="29"/>
      <c r="G801" s="31"/>
      <c r="H801" s="32" t="s">
        <v>441</v>
      </c>
      <c r="I801" s="327"/>
      <c r="J801" s="635"/>
      <c r="K801" s="212"/>
      <c r="L801" s="639"/>
      <c r="M801" s="170"/>
      <c r="N801" s="651"/>
      <c r="O801" s="212"/>
      <c r="P801" s="737"/>
      <c r="Q801" s="738"/>
      <c r="R801" s="739"/>
      <c r="S801" s="739"/>
      <c r="T801" s="740"/>
      <c r="U801" s="739"/>
      <c r="V801" s="739"/>
      <c r="W801" s="636"/>
      <c r="X801" s="212"/>
      <c r="Y801" s="636"/>
      <c r="Z801" s="212"/>
      <c r="AA801" s="731"/>
      <c r="AB801" s="731"/>
      <c r="AC801" s="732"/>
      <c r="AD801" s="733"/>
      <c r="AE801" s="734"/>
      <c r="AF801" s="640"/>
      <c r="AG801" s="640">
        <v>0.36458333333333331</v>
      </c>
      <c r="AH801" s="640">
        <v>0.39583333333333331</v>
      </c>
      <c r="AI801" s="212" t="s">
        <v>533</v>
      </c>
      <c r="AJ801" s="635"/>
      <c r="AK801" s="635"/>
      <c r="AL801" s="641"/>
      <c r="AM801" s="635"/>
      <c r="AN801" s="635"/>
      <c r="AO801" s="212"/>
      <c r="AP801" s="212"/>
      <c r="AQ801" s="212"/>
      <c r="AR801" s="212"/>
      <c r="AS801" s="212"/>
      <c r="AT801" s="223" t="str">
        <f t="shared" si="50"/>
        <v/>
      </c>
      <c r="AU801" s="223">
        <f t="shared" si="51"/>
        <v>3.125E-2</v>
      </c>
    </row>
    <row r="802" spans="1:47" ht="14.25">
      <c r="B802" s="29">
        <v>2026</v>
      </c>
      <c r="C802" s="29">
        <v>5</v>
      </c>
      <c r="D802" s="29">
        <v>15</v>
      </c>
      <c r="E802" s="227" t="s">
        <v>469</v>
      </c>
      <c r="F802" s="29"/>
      <c r="G802" s="31"/>
      <c r="H802" s="32" t="s">
        <v>441</v>
      </c>
      <c r="I802" s="327" t="s">
        <v>1446</v>
      </c>
      <c r="J802" s="635" t="s">
        <v>442</v>
      </c>
      <c r="K802" s="212"/>
      <c r="L802" s="639"/>
      <c r="M802" s="170"/>
      <c r="N802" s="651"/>
      <c r="O802" s="212"/>
      <c r="P802" s="212">
        <v>12</v>
      </c>
      <c r="Q802" s="327" t="s">
        <v>566</v>
      </c>
      <c r="R802" s="636">
        <v>1100</v>
      </c>
      <c r="S802" s="636"/>
      <c r="T802" s="667" t="s">
        <v>1445</v>
      </c>
      <c r="U802" s="636">
        <v>200</v>
      </c>
      <c r="V802" s="636">
        <v>1100</v>
      </c>
      <c r="W802" s="636"/>
      <c r="X802" s="212">
        <v>1</v>
      </c>
      <c r="Y802" s="636">
        <v>200</v>
      </c>
      <c r="Z802" s="212">
        <v>1</v>
      </c>
      <c r="AA802" s="637">
        <v>200</v>
      </c>
      <c r="AB802" s="637"/>
      <c r="AC802" s="638"/>
      <c r="AD802" s="639"/>
      <c r="AE802" s="640"/>
      <c r="AF802" s="640"/>
      <c r="AG802" s="640"/>
      <c r="AH802" s="640"/>
      <c r="AI802" s="212"/>
      <c r="AJ802" s="635"/>
      <c r="AK802" s="635"/>
      <c r="AL802" s="641"/>
      <c r="AM802" s="635"/>
      <c r="AN802" s="635"/>
      <c r="AO802" s="212"/>
      <c r="AP802" s="212"/>
      <c r="AQ802" s="212"/>
      <c r="AR802" s="212"/>
      <c r="AS802" s="212"/>
      <c r="AT802" s="223" t="str">
        <f t="shared" si="50"/>
        <v/>
      </c>
      <c r="AU802" s="223" t="str">
        <f t="shared" si="51"/>
        <v/>
      </c>
    </row>
    <row r="803" spans="1:47" ht="14.25">
      <c r="A803" s="167">
        <v>1</v>
      </c>
      <c r="B803" s="29">
        <v>2026</v>
      </c>
      <c r="C803" s="29">
        <v>5</v>
      </c>
      <c r="D803" s="29">
        <v>15</v>
      </c>
      <c r="E803" s="227" t="s">
        <v>469</v>
      </c>
      <c r="F803" s="29">
        <v>2</v>
      </c>
      <c r="G803" s="31" t="s">
        <v>459</v>
      </c>
      <c r="H803" s="32" t="s">
        <v>441</v>
      </c>
      <c r="I803" s="327" t="s">
        <v>1514</v>
      </c>
      <c r="J803" s="635" t="s">
        <v>442</v>
      </c>
      <c r="K803" s="212">
        <v>3894356</v>
      </c>
      <c r="L803" s="639">
        <v>9</v>
      </c>
      <c r="M803" s="170">
        <v>10</v>
      </c>
      <c r="N803" s="651" t="s">
        <v>583</v>
      </c>
      <c r="O803" s="212" t="s">
        <v>1539</v>
      </c>
      <c r="P803" s="212">
        <v>25</v>
      </c>
      <c r="Q803" s="327" t="s">
        <v>220</v>
      </c>
      <c r="R803" s="636">
        <v>1100</v>
      </c>
      <c r="S803" s="636">
        <v>1100</v>
      </c>
      <c r="T803" s="667">
        <v>6000</v>
      </c>
      <c r="U803" s="636">
        <v>6000</v>
      </c>
      <c r="V803" s="636">
        <v>1100</v>
      </c>
      <c r="W803" s="636">
        <v>1100</v>
      </c>
      <c r="X803" s="212">
        <v>1</v>
      </c>
      <c r="Y803" s="636">
        <v>6000</v>
      </c>
      <c r="Z803" s="212">
        <v>1</v>
      </c>
      <c r="AA803" s="637">
        <v>6000</v>
      </c>
      <c r="AB803" s="637">
        <v>6050</v>
      </c>
      <c r="AC803" s="638" t="s">
        <v>1924</v>
      </c>
      <c r="AD803" s="639"/>
      <c r="AE803" s="640"/>
      <c r="AF803" s="640"/>
      <c r="AG803" s="640"/>
      <c r="AH803" s="640"/>
      <c r="AI803" s="212" t="s">
        <v>533</v>
      </c>
      <c r="AJ803" s="635"/>
      <c r="AK803" s="635" t="s">
        <v>683</v>
      </c>
      <c r="AL803" s="719" t="s">
        <v>7</v>
      </c>
      <c r="AM803" s="635" t="s">
        <v>460</v>
      </c>
      <c r="AN803" s="635">
        <v>1</v>
      </c>
      <c r="AO803" s="212" t="s">
        <v>1927</v>
      </c>
      <c r="AP803" s="212" t="s">
        <v>383</v>
      </c>
      <c r="AQ803" s="212"/>
      <c r="AR803" s="212"/>
      <c r="AS803" s="212"/>
      <c r="AT803" s="223" t="str">
        <f t="shared" si="50"/>
        <v/>
      </c>
      <c r="AU803" s="223" t="str">
        <f t="shared" si="51"/>
        <v/>
      </c>
    </row>
    <row r="804" spans="1:47" ht="14.25">
      <c r="B804" s="29">
        <v>2026</v>
      </c>
      <c r="C804" s="29">
        <v>5</v>
      </c>
      <c r="D804" s="29">
        <v>15</v>
      </c>
      <c r="E804" s="227" t="s">
        <v>469</v>
      </c>
      <c r="F804" s="29">
        <v>2</v>
      </c>
      <c r="G804" s="31" t="s">
        <v>459</v>
      </c>
      <c r="H804" s="32" t="s">
        <v>441</v>
      </c>
      <c r="I804" s="327" t="s">
        <v>1514</v>
      </c>
      <c r="J804" s="635" t="s">
        <v>442</v>
      </c>
      <c r="K804" s="212">
        <v>3894356</v>
      </c>
      <c r="L804" s="639">
        <v>10</v>
      </c>
      <c r="M804" s="170">
        <v>10</v>
      </c>
      <c r="N804" s="651" t="s">
        <v>583</v>
      </c>
      <c r="O804" s="212" t="s">
        <v>1539</v>
      </c>
      <c r="P804" s="212">
        <v>25</v>
      </c>
      <c r="Q804" s="327" t="s">
        <v>220</v>
      </c>
      <c r="R804" s="636">
        <v>1100</v>
      </c>
      <c r="S804" s="636">
        <v>1101</v>
      </c>
      <c r="T804" s="667">
        <v>6000</v>
      </c>
      <c r="U804" s="636">
        <v>6000</v>
      </c>
      <c r="V804" s="636">
        <v>1100</v>
      </c>
      <c r="W804" s="636">
        <v>1101</v>
      </c>
      <c r="X804" s="212">
        <v>1</v>
      </c>
      <c r="Y804" s="636">
        <v>6000</v>
      </c>
      <c r="Z804" s="212">
        <v>1</v>
      </c>
      <c r="AA804" s="637">
        <v>6000</v>
      </c>
      <c r="AB804" s="637">
        <v>6050</v>
      </c>
      <c r="AC804" s="638" t="s">
        <v>1926</v>
      </c>
      <c r="AD804" s="639">
        <v>60515416020</v>
      </c>
      <c r="AE804" s="640"/>
      <c r="AF804" s="640"/>
      <c r="AG804" s="640"/>
      <c r="AH804" s="640"/>
      <c r="AI804" s="212" t="s">
        <v>533</v>
      </c>
      <c r="AJ804" s="635"/>
      <c r="AK804" s="635" t="s">
        <v>683</v>
      </c>
      <c r="AL804" s="719" t="s">
        <v>7</v>
      </c>
      <c r="AM804" s="635" t="s">
        <v>460</v>
      </c>
      <c r="AN804" s="635">
        <v>1</v>
      </c>
      <c r="AO804" s="212" t="s">
        <v>1622</v>
      </c>
      <c r="AP804" s="212" t="s">
        <v>383</v>
      </c>
      <c r="AQ804" s="212"/>
      <c r="AR804" s="212"/>
      <c r="AS804" s="212"/>
      <c r="AT804" s="223" t="str">
        <f t="shared" si="50"/>
        <v/>
      </c>
      <c r="AU804" s="223" t="str">
        <f t="shared" si="51"/>
        <v/>
      </c>
    </row>
    <row r="805" spans="1:47" ht="14.25">
      <c r="B805" s="29">
        <v>2026</v>
      </c>
      <c r="C805" s="29">
        <v>5</v>
      </c>
      <c r="D805" s="29">
        <v>15</v>
      </c>
      <c r="E805" s="227" t="s">
        <v>469</v>
      </c>
      <c r="F805" s="29"/>
      <c r="G805" s="31"/>
      <c r="H805" s="32" t="s">
        <v>441</v>
      </c>
      <c r="I805" s="327" t="s">
        <v>565</v>
      </c>
      <c r="J805" s="635" t="s">
        <v>442</v>
      </c>
      <c r="K805" s="212"/>
      <c r="L805" s="639"/>
      <c r="M805" s="170"/>
      <c r="N805" s="651"/>
      <c r="O805" s="212"/>
      <c r="P805" s="728">
        <v>31</v>
      </c>
      <c r="Q805" s="327" t="s">
        <v>566</v>
      </c>
      <c r="R805" s="636">
        <v>1100</v>
      </c>
      <c r="S805" s="636"/>
      <c r="T805" s="667" t="s">
        <v>1445</v>
      </c>
      <c r="U805" s="706">
        <v>500</v>
      </c>
      <c r="V805" s="636">
        <v>1100</v>
      </c>
      <c r="W805" s="636"/>
      <c r="X805" s="212">
        <v>1</v>
      </c>
      <c r="Y805" s="636"/>
      <c r="Z805" s="212">
        <v>1</v>
      </c>
      <c r="AA805" s="707">
        <v>500</v>
      </c>
      <c r="AB805" s="637">
        <v>12700</v>
      </c>
      <c r="AC805" s="638" t="s">
        <v>1923</v>
      </c>
      <c r="AD805" s="639">
        <v>60515416020</v>
      </c>
      <c r="AE805" s="640">
        <v>0.39583333333333331</v>
      </c>
      <c r="AF805" s="640">
        <v>0.39930555555555558</v>
      </c>
      <c r="AG805" s="640"/>
      <c r="AH805" s="640"/>
      <c r="AI805" s="212"/>
      <c r="AJ805" s="635"/>
      <c r="AK805" s="635" t="s">
        <v>683</v>
      </c>
      <c r="AL805" s="719" t="s">
        <v>7</v>
      </c>
      <c r="AM805" s="635" t="s">
        <v>460</v>
      </c>
      <c r="AN805" s="635">
        <v>1</v>
      </c>
      <c r="AO805" s="212" t="s">
        <v>2071</v>
      </c>
      <c r="AP805" s="212"/>
      <c r="AQ805" s="212"/>
      <c r="AR805" s="212"/>
      <c r="AS805" s="212"/>
      <c r="AT805" s="223">
        <f t="shared" ref="AT805" si="52">IF(IF(AE805&gt;AF805,1-AE805+AF805,AF805-AE805)=0,"",IF(AE805&gt;AF805,1-AE805+AF805,AF805-AE805))</f>
        <v>3.4722222222222654E-3</v>
      </c>
      <c r="AU805" s="223" t="str">
        <f t="shared" ref="AU805" si="53">IF(IF(AG805&gt;AH805,1-AG805+AH805,AH805-AG805)=0,"",IF(AG805&gt;AH805,1-AG805+AH805,AH805-AG805))</f>
        <v/>
      </c>
    </row>
    <row r="806" spans="1:47" ht="14.25">
      <c r="B806" s="29">
        <v>2026</v>
      </c>
      <c r="C806" s="29">
        <v>5</v>
      </c>
      <c r="D806" s="29">
        <v>15</v>
      </c>
      <c r="E806" s="227" t="s">
        <v>469</v>
      </c>
      <c r="F806" s="29"/>
      <c r="G806" s="31"/>
      <c r="H806" s="32" t="s">
        <v>441</v>
      </c>
      <c r="I806" s="327"/>
      <c r="J806" s="635"/>
      <c r="K806" s="212"/>
      <c r="L806" s="639"/>
      <c r="M806" s="170"/>
      <c r="N806" s="651"/>
      <c r="O806" s="212"/>
      <c r="P806" s="737"/>
      <c r="Q806" s="738"/>
      <c r="R806" s="739"/>
      <c r="S806" s="739"/>
      <c r="T806" s="740"/>
      <c r="U806" s="739"/>
      <c r="V806" s="739"/>
      <c r="W806" s="636"/>
      <c r="X806" s="212"/>
      <c r="Y806" s="636"/>
      <c r="Z806" s="212"/>
      <c r="AA806" s="731"/>
      <c r="AB806" s="731"/>
      <c r="AC806" s="732"/>
      <c r="AD806" s="733"/>
      <c r="AE806" s="734"/>
      <c r="AF806" s="640"/>
      <c r="AG806" s="640">
        <v>0.39930555555555558</v>
      </c>
      <c r="AH806" s="640">
        <v>0.58333333333333337</v>
      </c>
      <c r="AI806" s="212" t="s">
        <v>1569</v>
      </c>
      <c r="AJ806" s="635"/>
      <c r="AK806" s="635"/>
      <c r="AL806" s="641"/>
      <c r="AM806" s="635"/>
      <c r="AN806" s="635"/>
      <c r="AO806" s="212" t="s">
        <v>1734</v>
      </c>
      <c r="AP806" s="212"/>
      <c r="AQ806" s="212"/>
      <c r="AR806" s="212"/>
      <c r="AS806" s="212"/>
      <c r="AT806" s="223" t="str">
        <f t="shared" si="50"/>
        <v/>
      </c>
      <c r="AU806" s="223">
        <f t="shared" si="51"/>
        <v>0.18402777777777779</v>
      </c>
    </row>
    <row r="807" spans="1:47" ht="14.25">
      <c r="B807" s="29">
        <v>2026</v>
      </c>
      <c r="C807" s="29">
        <v>5</v>
      </c>
      <c r="D807" s="29">
        <v>15</v>
      </c>
      <c r="E807" s="227" t="s">
        <v>470</v>
      </c>
      <c r="F807" s="29"/>
      <c r="G807" s="31"/>
      <c r="H807" s="32" t="s">
        <v>441</v>
      </c>
      <c r="I807" s="327"/>
      <c r="J807" s="635"/>
      <c r="K807" s="212"/>
      <c r="L807" s="639"/>
      <c r="M807" s="170"/>
      <c r="N807" s="651"/>
      <c r="O807" s="212"/>
      <c r="P807" s="737"/>
      <c r="Q807" s="738"/>
      <c r="R807" s="739"/>
      <c r="S807" s="739"/>
      <c r="T807" s="740"/>
      <c r="U807" s="739"/>
      <c r="V807" s="739"/>
      <c r="W807" s="636"/>
      <c r="X807" s="212"/>
      <c r="Y807" s="636"/>
      <c r="Z807" s="212"/>
      <c r="AA807" s="731"/>
      <c r="AB807" s="731"/>
      <c r="AC807" s="732"/>
      <c r="AD807" s="733"/>
      <c r="AE807" s="734"/>
      <c r="AF807" s="640"/>
      <c r="AG807" s="640">
        <v>0.58333333333333337</v>
      </c>
      <c r="AH807" s="640">
        <v>0.70833333333333337</v>
      </c>
      <c r="AI807" s="212" t="s">
        <v>1569</v>
      </c>
      <c r="AJ807" s="635"/>
      <c r="AK807" s="635"/>
      <c r="AL807" s="641"/>
      <c r="AM807" s="635"/>
      <c r="AN807" s="635"/>
      <c r="AO807" s="212" t="s">
        <v>2076</v>
      </c>
      <c r="AP807" s="212"/>
      <c r="AQ807" s="212"/>
      <c r="AR807" s="212"/>
      <c r="AS807" s="212"/>
      <c r="AT807" s="223" t="str">
        <f t="shared" si="50"/>
        <v/>
      </c>
      <c r="AU807" s="223">
        <f t="shared" si="51"/>
        <v>0.125</v>
      </c>
    </row>
    <row r="808" spans="1:47" ht="14.25">
      <c r="B808" s="29">
        <v>2026</v>
      </c>
      <c r="C808" s="29">
        <v>5</v>
      </c>
      <c r="D808" s="29">
        <v>15</v>
      </c>
      <c r="E808" s="227" t="s">
        <v>470</v>
      </c>
      <c r="F808" s="29"/>
      <c r="G808" s="31"/>
      <c r="H808" s="32" t="s">
        <v>441</v>
      </c>
      <c r="I808" s="327"/>
      <c r="J808" s="635"/>
      <c r="K808" s="212"/>
      <c r="L808" s="639"/>
      <c r="M808" s="170"/>
      <c r="N808" s="651"/>
      <c r="O808" s="212"/>
      <c r="P808" s="737"/>
      <c r="Q808" s="738"/>
      <c r="R808" s="739"/>
      <c r="S808" s="739"/>
      <c r="T808" s="740"/>
      <c r="U808" s="739"/>
      <c r="V808" s="739"/>
      <c r="W808" s="636"/>
      <c r="X808" s="212"/>
      <c r="Y808" s="636"/>
      <c r="Z808" s="212"/>
      <c r="AA808" s="731"/>
      <c r="AB808" s="731"/>
      <c r="AC808" s="732"/>
      <c r="AD808" s="733"/>
      <c r="AE808" s="734"/>
      <c r="AF808" s="640"/>
      <c r="AG808" s="640">
        <v>0.70833333333333337</v>
      </c>
      <c r="AH808" s="640">
        <v>0.91666666666666663</v>
      </c>
      <c r="AI808" s="212" t="s">
        <v>1569</v>
      </c>
      <c r="AJ808" s="635"/>
      <c r="AK808" s="635"/>
      <c r="AL808" s="641"/>
      <c r="AM808" s="635"/>
      <c r="AN808" s="635"/>
      <c r="AO808" s="212" t="s">
        <v>2077</v>
      </c>
      <c r="AP808" s="212"/>
      <c r="AQ808" s="212"/>
      <c r="AR808" s="212"/>
      <c r="AS808" s="212"/>
      <c r="AT808" s="223" t="str">
        <f t="shared" si="50"/>
        <v/>
      </c>
      <c r="AU808" s="223">
        <f t="shared" si="51"/>
        <v>0.20833333333333326</v>
      </c>
    </row>
    <row r="809" spans="1:47" ht="14.25">
      <c r="B809" s="29">
        <v>2026</v>
      </c>
      <c r="C809" s="29">
        <v>5</v>
      </c>
      <c r="D809" s="29">
        <v>15</v>
      </c>
      <c r="E809" s="227" t="s">
        <v>468</v>
      </c>
      <c r="F809" s="29"/>
      <c r="G809" s="31"/>
      <c r="H809" s="32" t="s">
        <v>441</v>
      </c>
      <c r="I809" s="327"/>
      <c r="J809" s="635"/>
      <c r="K809" s="212"/>
      <c r="L809" s="639"/>
      <c r="M809" s="170"/>
      <c r="N809" s="651"/>
      <c r="O809" s="212"/>
      <c r="P809" s="737"/>
      <c r="Q809" s="738"/>
      <c r="R809" s="739"/>
      <c r="S809" s="739"/>
      <c r="T809" s="740"/>
      <c r="U809" s="739"/>
      <c r="V809" s="739"/>
      <c r="W809" s="636"/>
      <c r="X809" s="212"/>
      <c r="Y809" s="636"/>
      <c r="Z809" s="212"/>
      <c r="AA809" s="731"/>
      <c r="AB809" s="731"/>
      <c r="AC809" s="732"/>
      <c r="AD809" s="733"/>
      <c r="AE809" s="734"/>
      <c r="AF809" s="640"/>
      <c r="AG809" s="640">
        <v>0.91666666666666663</v>
      </c>
      <c r="AH809" s="640">
        <v>0.28125</v>
      </c>
      <c r="AI809" s="212" t="s">
        <v>1569</v>
      </c>
      <c r="AJ809" s="635"/>
      <c r="AK809" s="635"/>
      <c r="AL809" s="641"/>
      <c r="AM809" s="635"/>
      <c r="AN809" s="635"/>
      <c r="AO809" s="212" t="s">
        <v>2078</v>
      </c>
      <c r="AP809" s="212"/>
      <c r="AQ809" s="212"/>
      <c r="AR809" s="212"/>
      <c r="AS809" s="212"/>
      <c r="AT809" s="223" t="str">
        <f t="shared" si="50"/>
        <v/>
      </c>
      <c r="AU809" s="223">
        <f t="shared" si="51"/>
        <v>0.36458333333333337</v>
      </c>
    </row>
    <row r="810" spans="1:47" ht="14.25">
      <c r="B810" s="29">
        <v>2026</v>
      </c>
      <c r="C810" s="29">
        <v>5</v>
      </c>
      <c r="D810" s="29">
        <v>18</v>
      </c>
      <c r="E810" s="227" t="s">
        <v>470</v>
      </c>
      <c r="F810" s="29"/>
      <c r="G810" s="31"/>
      <c r="H810" s="32" t="s">
        <v>441</v>
      </c>
      <c r="I810" s="327"/>
      <c r="J810" s="635"/>
      <c r="K810" s="212"/>
      <c r="L810" s="639"/>
      <c r="M810" s="170"/>
      <c r="N810" s="651"/>
      <c r="O810" s="212"/>
      <c r="P810" s="737"/>
      <c r="Q810" s="738"/>
      <c r="R810" s="739"/>
      <c r="S810" s="739"/>
      <c r="T810" s="740"/>
      <c r="U810" s="739"/>
      <c r="V810" s="739"/>
      <c r="W810" s="636"/>
      <c r="X810" s="212"/>
      <c r="Y810" s="636"/>
      <c r="Z810" s="212"/>
      <c r="AA810" s="731"/>
      <c r="AB810" s="731"/>
      <c r="AC810" s="732"/>
      <c r="AD810" s="733"/>
      <c r="AE810" s="734"/>
      <c r="AF810" s="640"/>
      <c r="AG810" s="640">
        <v>0.28125</v>
      </c>
      <c r="AH810" s="640">
        <v>0.41666666666666669</v>
      </c>
      <c r="AI810" s="212" t="s">
        <v>1569</v>
      </c>
      <c r="AJ810" s="635"/>
      <c r="AK810" s="635"/>
      <c r="AL810" s="641"/>
      <c r="AM810" s="635"/>
      <c r="AN810" s="635"/>
      <c r="AO810" s="212" t="s">
        <v>2077</v>
      </c>
      <c r="AP810" s="212"/>
      <c r="AQ810" s="212"/>
      <c r="AR810" s="212"/>
      <c r="AS810" s="212"/>
      <c r="AT810" s="223" t="str">
        <f t="shared" ref="AT810:AT870" si="54">IF(IF(AE810&gt;AF810,1-AE810+AF810,AF810-AE810)=0,"",IF(AE810&gt;AF810,1-AE810+AF810,AF810-AE810))</f>
        <v/>
      </c>
      <c r="AU810" s="223">
        <f t="shared" ref="AU810:AU870" si="55">IF(IF(AG810&gt;AH810,1-AG810+AH810,AH810-AG810)=0,"",IF(AG810&gt;AH810,1-AG810+AH810,AH810-AG810))</f>
        <v>0.13541666666666669</v>
      </c>
    </row>
    <row r="811" spans="1:47" ht="14.25">
      <c r="B811" s="29">
        <v>2026</v>
      </c>
      <c r="C811" s="29">
        <v>5</v>
      </c>
      <c r="D811" s="29">
        <v>18</v>
      </c>
      <c r="E811" s="227" t="s">
        <v>470</v>
      </c>
      <c r="F811" s="29"/>
      <c r="G811" s="31"/>
      <c r="H811" s="32" t="s">
        <v>441</v>
      </c>
      <c r="I811" s="327"/>
      <c r="J811" s="635"/>
      <c r="K811" s="212"/>
      <c r="L811" s="639"/>
      <c r="M811" s="170"/>
      <c r="N811" s="651"/>
      <c r="O811" s="212"/>
      <c r="P811" s="737"/>
      <c r="Q811" s="738"/>
      <c r="R811" s="739"/>
      <c r="S811" s="739"/>
      <c r="T811" s="740"/>
      <c r="U811" s="739"/>
      <c r="V811" s="739"/>
      <c r="W811" s="636"/>
      <c r="X811" s="212"/>
      <c r="Y811" s="636"/>
      <c r="Z811" s="212"/>
      <c r="AA811" s="731"/>
      <c r="AB811" s="731"/>
      <c r="AC811" s="732"/>
      <c r="AD811" s="733"/>
      <c r="AE811" s="734"/>
      <c r="AF811" s="640"/>
      <c r="AG811" s="640">
        <v>0.41666666666666669</v>
      </c>
      <c r="AH811" s="640">
        <v>0.4375</v>
      </c>
      <c r="AI811" s="212" t="s">
        <v>533</v>
      </c>
      <c r="AJ811" s="635"/>
      <c r="AK811" s="635"/>
      <c r="AL811" s="641"/>
      <c r="AM811" s="635"/>
      <c r="AN811" s="635"/>
      <c r="AO811" s="212"/>
      <c r="AP811" s="212"/>
      <c r="AQ811" s="212"/>
      <c r="AR811" s="212"/>
      <c r="AS811" s="212"/>
      <c r="AT811" s="223"/>
      <c r="AU811" s="223">
        <f t="shared" si="55"/>
        <v>2.0833333333333315E-2</v>
      </c>
    </row>
    <row r="812" spans="1:47" ht="14.25">
      <c r="B812" s="29">
        <v>2026</v>
      </c>
      <c r="C812" s="29">
        <v>5</v>
      </c>
      <c r="D812" s="29">
        <v>18</v>
      </c>
      <c r="E812" s="227" t="s">
        <v>470</v>
      </c>
      <c r="F812" s="29">
        <v>1</v>
      </c>
      <c r="G812" s="31" t="s">
        <v>2084</v>
      </c>
      <c r="H812" s="32" t="s">
        <v>441</v>
      </c>
      <c r="I812" s="327" t="s">
        <v>828</v>
      </c>
      <c r="J812" s="635" t="s">
        <v>1580</v>
      </c>
      <c r="K812" s="212" t="s">
        <v>254</v>
      </c>
      <c r="L812" s="639">
        <v>1</v>
      </c>
      <c r="M812" s="170">
        <v>1</v>
      </c>
      <c r="N812" s="651" t="s">
        <v>2079</v>
      </c>
      <c r="O812" s="212" t="s">
        <v>1539</v>
      </c>
      <c r="P812" s="737">
        <v>50</v>
      </c>
      <c r="Q812" s="738" t="s">
        <v>223</v>
      </c>
      <c r="R812" s="739">
        <v>1002</v>
      </c>
      <c r="S812" s="739">
        <v>1002</v>
      </c>
      <c r="T812" s="740">
        <v>4400</v>
      </c>
      <c r="U812" s="739">
        <v>4400</v>
      </c>
      <c r="V812" s="739">
        <v>1040</v>
      </c>
      <c r="W812" s="726">
        <v>1002</v>
      </c>
      <c r="X812" s="212">
        <v>1</v>
      </c>
      <c r="Y812" s="636">
        <v>6000</v>
      </c>
      <c r="Z812" s="212">
        <v>1</v>
      </c>
      <c r="AA812" s="731">
        <v>2090</v>
      </c>
      <c r="AB812" s="731">
        <v>2080</v>
      </c>
      <c r="AC812" s="732" t="s">
        <v>2080</v>
      </c>
      <c r="AD812" s="732" t="s">
        <v>2082</v>
      </c>
      <c r="AE812" s="734">
        <v>0.4375</v>
      </c>
      <c r="AF812" s="640">
        <v>0.58333333333333337</v>
      </c>
      <c r="AG812" s="640">
        <v>0.58333333333333337</v>
      </c>
      <c r="AH812" s="640">
        <v>0.59722222222222221</v>
      </c>
      <c r="AI812" s="212" t="s">
        <v>1568</v>
      </c>
      <c r="AJ812" s="635"/>
      <c r="AK812" s="635" t="s">
        <v>683</v>
      </c>
      <c r="AL812" s="721" t="s">
        <v>36</v>
      </c>
      <c r="AM812" s="635" t="s">
        <v>460</v>
      </c>
      <c r="AN812" s="635"/>
      <c r="AO812" s="748" t="s">
        <v>2083</v>
      </c>
      <c r="AP812" s="212" t="s">
        <v>384</v>
      </c>
      <c r="AQ812" s="212" t="s">
        <v>1750</v>
      </c>
      <c r="AR812" s="212"/>
      <c r="AS812" s="212"/>
      <c r="AT812" s="223">
        <f t="shared" si="54"/>
        <v>0.14583333333333337</v>
      </c>
      <c r="AU812" s="223">
        <f t="shared" si="55"/>
        <v>1.388888888888884E-2</v>
      </c>
    </row>
    <row r="813" spans="1:47" ht="14.25">
      <c r="B813" s="29">
        <v>2026</v>
      </c>
      <c r="C813" s="29">
        <v>5</v>
      </c>
      <c r="D813" s="29">
        <v>18</v>
      </c>
      <c r="E813" s="227" t="s">
        <v>470</v>
      </c>
      <c r="F813" s="29"/>
      <c r="G813" s="31"/>
      <c r="H813" s="32" t="s">
        <v>441</v>
      </c>
      <c r="I813" s="327" t="s">
        <v>828</v>
      </c>
      <c r="J813" s="635" t="s">
        <v>1580</v>
      </c>
      <c r="K813" s="212" t="s">
        <v>254</v>
      </c>
      <c r="L813" s="639">
        <v>1</v>
      </c>
      <c r="M813" s="170">
        <v>1</v>
      </c>
      <c r="N813" s="651" t="s">
        <v>2079</v>
      </c>
      <c r="O813" s="212" t="s">
        <v>1539</v>
      </c>
      <c r="P813" s="737">
        <v>50</v>
      </c>
      <c r="Q813" s="738" t="s">
        <v>223</v>
      </c>
      <c r="R813" s="739">
        <v>1002</v>
      </c>
      <c r="S813" s="739">
        <v>1002</v>
      </c>
      <c r="T813" s="740">
        <v>4400</v>
      </c>
      <c r="U813" s="739">
        <v>4400</v>
      </c>
      <c r="V813" s="739">
        <v>1040</v>
      </c>
      <c r="W813" s="726">
        <v>1002</v>
      </c>
      <c r="X813" s="212">
        <v>1</v>
      </c>
      <c r="Y813" s="636">
        <v>6000</v>
      </c>
      <c r="Z813" s="212">
        <v>1</v>
      </c>
      <c r="AA813" s="731">
        <v>970</v>
      </c>
      <c r="AB813" s="731">
        <v>950</v>
      </c>
      <c r="AC813" s="732"/>
      <c r="AD813" s="732" t="s">
        <v>2082</v>
      </c>
      <c r="AE813" s="734">
        <v>0.59722222222222221</v>
      </c>
      <c r="AF813" s="640">
        <v>0.61805555555555558</v>
      </c>
      <c r="AG813" s="640"/>
      <c r="AH813" s="640"/>
      <c r="AI813" s="212"/>
      <c r="AJ813" s="635"/>
      <c r="AK813" s="635" t="s">
        <v>683</v>
      </c>
      <c r="AL813" s="718" t="s">
        <v>18</v>
      </c>
      <c r="AM813" s="635" t="s">
        <v>1743</v>
      </c>
      <c r="AN813" s="635"/>
      <c r="AO813" s="212"/>
      <c r="AP813" s="212"/>
      <c r="AQ813" s="212"/>
      <c r="AR813" s="212"/>
      <c r="AS813" s="212"/>
      <c r="AT813" s="223">
        <f t="shared" si="54"/>
        <v>2.083333333333337E-2</v>
      </c>
      <c r="AU813" s="223" t="str">
        <f t="shared" si="55"/>
        <v/>
      </c>
    </row>
    <row r="814" spans="1:47" ht="14.25">
      <c r="B814" s="29">
        <v>2026</v>
      </c>
      <c r="C814" s="29">
        <v>5</v>
      </c>
      <c r="D814" s="29">
        <v>18</v>
      </c>
      <c r="E814" s="227" t="s">
        <v>470</v>
      </c>
      <c r="F814" s="29"/>
      <c r="G814" s="31"/>
      <c r="H814" s="32" t="s">
        <v>441</v>
      </c>
      <c r="I814" s="327"/>
      <c r="J814" s="635"/>
      <c r="K814" s="212"/>
      <c r="L814" s="639"/>
      <c r="M814" s="170"/>
      <c r="N814" s="651"/>
      <c r="O814" s="212"/>
      <c r="P814" s="737"/>
      <c r="Q814" s="738"/>
      <c r="R814" s="739"/>
      <c r="S814" s="739"/>
      <c r="T814" s="740"/>
      <c r="U814" s="739"/>
      <c r="V814" s="739"/>
      <c r="W814" s="636"/>
      <c r="X814" s="212"/>
      <c r="Y814" s="636"/>
      <c r="Z814" s="212"/>
      <c r="AA814" s="731"/>
      <c r="AB814" s="731"/>
      <c r="AC814" s="732"/>
      <c r="AD814" s="733"/>
      <c r="AE814" s="734"/>
      <c r="AF814" s="640"/>
      <c r="AG814" s="640">
        <v>0.61805555555555558</v>
      </c>
      <c r="AH814" s="640">
        <v>0.63541666666666663</v>
      </c>
      <c r="AI814" s="212" t="s">
        <v>1569</v>
      </c>
      <c r="AJ814" s="635"/>
      <c r="AK814" s="635"/>
      <c r="AL814" s="641"/>
      <c r="AM814" s="635"/>
      <c r="AN814" s="635"/>
      <c r="AO814" s="212" t="s">
        <v>2086</v>
      </c>
      <c r="AP814" s="212"/>
      <c r="AQ814" s="212"/>
      <c r="AR814" s="212"/>
      <c r="AS814" s="212"/>
      <c r="AT814" s="223" t="str">
        <f t="shared" ref="AT814" si="56">IF(IF(AE814&gt;AF814,1-AE814+AF814,AF814-AE814)=0,"",IF(AE814&gt;AF814,1-AE814+AF814,AF814-AE814))</f>
        <v/>
      </c>
      <c r="AU814" s="223">
        <f t="shared" ref="AU814" si="57">IF(IF(AG814&gt;AH814,1-AG814+AH814,AH814-AG814)=0,"",IF(AG814&gt;AH814,1-AG814+AH814,AH814-AG814))</f>
        <v>1.7361111111111049E-2</v>
      </c>
    </row>
    <row r="815" spans="1:47" ht="14.25">
      <c r="B815" s="29">
        <v>2026</v>
      </c>
      <c r="C815" s="29">
        <v>5</v>
      </c>
      <c r="D815" s="29">
        <v>18</v>
      </c>
      <c r="E815" s="227" t="s">
        <v>468</v>
      </c>
      <c r="F815" s="29"/>
      <c r="G815" s="31"/>
      <c r="H815" s="32" t="s">
        <v>441</v>
      </c>
      <c r="I815" s="327"/>
      <c r="J815" s="635"/>
      <c r="K815" s="212"/>
      <c r="L815" s="639"/>
      <c r="M815" s="170"/>
      <c r="N815" s="651"/>
      <c r="O815" s="212"/>
      <c r="P815" s="737"/>
      <c r="Q815" s="738"/>
      <c r="R815" s="739"/>
      <c r="S815" s="739"/>
      <c r="T815" s="740"/>
      <c r="U815" s="739"/>
      <c r="V815" s="739"/>
      <c r="W815" s="636"/>
      <c r="X815" s="212"/>
      <c r="Y815" s="636"/>
      <c r="Z815" s="212"/>
      <c r="AA815" s="731"/>
      <c r="AB815" s="731"/>
      <c r="AC815" s="732"/>
      <c r="AD815" s="733"/>
      <c r="AE815" s="734"/>
      <c r="AF815" s="640"/>
      <c r="AG815" s="640">
        <v>0.58333333333333337</v>
      </c>
      <c r="AH815" s="640">
        <v>0.91666666666666663</v>
      </c>
      <c r="AI815" s="212" t="s">
        <v>1569</v>
      </c>
      <c r="AJ815" s="635"/>
      <c r="AK815" s="635"/>
      <c r="AL815" s="641"/>
      <c r="AM815" s="635"/>
      <c r="AN815" s="635"/>
      <c r="AO815" s="212" t="s">
        <v>2088</v>
      </c>
      <c r="AP815" s="212"/>
      <c r="AQ815" s="212"/>
      <c r="AR815" s="212"/>
      <c r="AS815" s="212"/>
      <c r="AT815" s="223" t="str">
        <f t="shared" ref="AT815" si="58">IF(IF(AE815&gt;AF815,1-AE815+AF815,AF815-AE815)=0,"",IF(AE815&gt;AF815,1-AE815+AF815,AF815-AE815))</f>
        <v/>
      </c>
      <c r="AU815" s="223">
        <f t="shared" ref="AU815" si="59">IF(IF(AG815&gt;AH815,1-AG815+AH815,AH815-AG815)=0,"",IF(AG815&gt;AH815,1-AG815+AH815,AH815-AG815))</f>
        <v>0.33333333333333326</v>
      </c>
    </row>
    <row r="816" spans="1:47" ht="14.25">
      <c r="B816" s="29">
        <v>2026</v>
      </c>
      <c r="C816" s="29">
        <v>5</v>
      </c>
      <c r="D816" s="29">
        <v>18</v>
      </c>
      <c r="E816" s="227" t="s">
        <v>468</v>
      </c>
      <c r="F816" s="29"/>
      <c r="G816" s="31"/>
      <c r="H816" s="32" t="s">
        <v>441</v>
      </c>
      <c r="I816" s="327" t="s">
        <v>1446</v>
      </c>
      <c r="J816" s="635" t="s">
        <v>442</v>
      </c>
      <c r="K816" s="212"/>
      <c r="L816" s="639"/>
      <c r="M816" s="170"/>
      <c r="N816" s="651"/>
      <c r="O816" s="212"/>
      <c r="P816" s="737">
        <v>12</v>
      </c>
      <c r="Q816" s="738" t="s">
        <v>566</v>
      </c>
      <c r="R816" s="739">
        <v>1100</v>
      </c>
      <c r="S816" s="739"/>
      <c r="T816" s="740" t="s">
        <v>1445</v>
      </c>
      <c r="U816" s="739">
        <v>200</v>
      </c>
      <c r="V816" s="739">
        <v>1100</v>
      </c>
      <c r="W816" s="636"/>
      <c r="X816" s="212">
        <v>1</v>
      </c>
      <c r="Y816" s="636">
        <v>200</v>
      </c>
      <c r="Z816" s="212">
        <v>1</v>
      </c>
      <c r="AA816" s="731">
        <v>200</v>
      </c>
      <c r="AB816" s="731"/>
      <c r="AC816" s="732"/>
      <c r="AD816" s="733"/>
      <c r="AE816" s="734"/>
      <c r="AF816" s="640"/>
      <c r="AG816" s="640"/>
      <c r="AH816" s="640"/>
      <c r="AI816" s="212"/>
      <c r="AJ816" s="635"/>
      <c r="AK816" s="635"/>
      <c r="AL816" s="641"/>
      <c r="AM816" s="635"/>
      <c r="AN816" s="635"/>
      <c r="AO816" s="212"/>
      <c r="AP816" s="212"/>
      <c r="AQ816" s="212"/>
      <c r="AR816" s="212"/>
      <c r="AS816" s="212"/>
      <c r="AT816" s="223" t="str">
        <f t="shared" ref="AT816" si="60">IF(IF(AE816&gt;AF816,1-AE816+AF816,AF816-AE816)=0,"",IF(AE816&gt;AF816,1-AE816+AF816,AF816-AE816))</f>
        <v/>
      </c>
      <c r="AU816" s="223" t="str">
        <f t="shared" ref="AU816" si="61">IF(IF(AG816&gt;AH816,1-AG816+AH816,AH816-AG816)=0,"",IF(AG816&gt;AH816,1-AG816+AH816,AH816-AG816))</f>
        <v/>
      </c>
    </row>
    <row r="817" spans="1:47" ht="14.25">
      <c r="A817" s="167">
        <v>1</v>
      </c>
      <c r="B817" s="29">
        <v>2026</v>
      </c>
      <c r="C817" s="29">
        <v>5</v>
      </c>
      <c r="D817" s="29">
        <v>18</v>
      </c>
      <c r="E817" s="227" t="s">
        <v>468</v>
      </c>
      <c r="F817" s="29">
        <v>2</v>
      </c>
      <c r="G817" s="31" t="s">
        <v>459</v>
      </c>
      <c r="H817" s="32" t="s">
        <v>441</v>
      </c>
      <c r="I817" s="327" t="s">
        <v>1514</v>
      </c>
      <c r="J817" s="635" t="s">
        <v>442</v>
      </c>
      <c r="K817" s="212">
        <v>3894356</v>
      </c>
      <c r="L817" s="639">
        <v>1</v>
      </c>
      <c r="M817" s="170">
        <v>10</v>
      </c>
      <c r="N817" s="651" t="s">
        <v>583</v>
      </c>
      <c r="O817" s="212" t="s">
        <v>1539</v>
      </c>
      <c r="P817" s="737">
        <v>25</v>
      </c>
      <c r="Q817" s="738" t="s">
        <v>220</v>
      </c>
      <c r="R817" s="739">
        <v>1100</v>
      </c>
      <c r="S817" s="739">
        <v>1101</v>
      </c>
      <c r="T817" s="740">
        <v>6000</v>
      </c>
      <c r="U817" s="739">
        <v>6000</v>
      </c>
      <c r="V817" s="739">
        <v>1100</v>
      </c>
      <c r="W817" s="636">
        <v>1101</v>
      </c>
      <c r="X817" s="212">
        <v>1</v>
      </c>
      <c r="Y817" s="636">
        <v>6000</v>
      </c>
      <c r="Z817" s="212">
        <v>1</v>
      </c>
      <c r="AA817" s="731">
        <v>6000</v>
      </c>
      <c r="AB817" s="731">
        <v>6050</v>
      </c>
      <c r="AC817" s="732" t="s">
        <v>2089</v>
      </c>
      <c r="AD817" s="733"/>
      <c r="AE817" s="734">
        <v>0.89583333333333337</v>
      </c>
      <c r="AF817" s="640">
        <v>0.92361111111111116</v>
      </c>
      <c r="AG817" s="640">
        <v>0.92361111111111116</v>
      </c>
      <c r="AH817" s="640">
        <v>0.93055555555555558</v>
      </c>
      <c r="AI817" s="212" t="s">
        <v>533</v>
      </c>
      <c r="AJ817" s="635"/>
      <c r="AK817" s="635" t="s">
        <v>683</v>
      </c>
      <c r="AL817" s="719" t="s">
        <v>7</v>
      </c>
      <c r="AM817" s="635" t="s">
        <v>460</v>
      </c>
      <c r="AN817" s="635">
        <v>1</v>
      </c>
      <c r="AO817" s="212" t="s">
        <v>2093</v>
      </c>
      <c r="AP817" s="212" t="s">
        <v>383</v>
      </c>
      <c r="AQ817" s="212"/>
      <c r="AR817" s="212"/>
      <c r="AS817" s="212"/>
      <c r="AT817" s="223">
        <f t="shared" si="54"/>
        <v>2.777777777777779E-2</v>
      </c>
      <c r="AU817" s="223">
        <f t="shared" si="55"/>
        <v>6.9444444444444198E-3</v>
      </c>
    </row>
    <row r="818" spans="1:47" ht="14.25">
      <c r="B818" s="29">
        <v>2026</v>
      </c>
      <c r="C818" s="29">
        <v>5</v>
      </c>
      <c r="D818" s="29">
        <v>18</v>
      </c>
      <c r="E818" s="227" t="s">
        <v>468</v>
      </c>
      <c r="F818" s="29">
        <v>2</v>
      </c>
      <c r="G818" s="31" t="s">
        <v>459</v>
      </c>
      <c r="H818" s="32" t="s">
        <v>441</v>
      </c>
      <c r="I818" s="327" t="s">
        <v>1514</v>
      </c>
      <c r="J818" s="635" t="s">
        <v>442</v>
      </c>
      <c r="K818" s="212">
        <v>3894356</v>
      </c>
      <c r="L818" s="639">
        <v>2</v>
      </c>
      <c r="M818" s="170">
        <v>10</v>
      </c>
      <c r="N818" s="651" t="s">
        <v>583</v>
      </c>
      <c r="O818" s="212" t="s">
        <v>1539</v>
      </c>
      <c r="P818" s="737">
        <v>25</v>
      </c>
      <c r="Q818" s="738" t="s">
        <v>220</v>
      </c>
      <c r="R818" s="739">
        <v>1100</v>
      </c>
      <c r="S818" s="739">
        <v>1101</v>
      </c>
      <c r="T818" s="740">
        <v>6000</v>
      </c>
      <c r="U818" s="739">
        <v>6000</v>
      </c>
      <c r="V818" s="739">
        <v>1100</v>
      </c>
      <c r="W818" s="636">
        <v>1101</v>
      </c>
      <c r="X818" s="212">
        <v>1</v>
      </c>
      <c r="Y818" s="636">
        <v>6000</v>
      </c>
      <c r="Z818" s="212">
        <v>1</v>
      </c>
      <c r="AA818" s="731">
        <v>6000</v>
      </c>
      <c r="AB818" s="731">
        <v>6050</v>
      </c>
      <c r="AC818" s="732" t="s">
        <v>2090</v>
      </c>
      <c r="AD818" s="733"/>
      <c r="AE818" s="734">
        <v>0.93055555555555558</v>
      </c>
      <c r="AF818" s="640">
        <v>0.95833333333333337</v>
      </c>
      <c r="AG818" s="640">
        <v>0.95833333333333337</v>
      </c>
      <c r="AH818" s="640">
        <v>0.96527777777777779</v>
      </c>
      <c r="AI818" s="212" t="s">
        <v>533</v>
      </c>
      <c r="AJ818" s="635"/>
      <c r="AK818" s="635" t="s">
        <v>683</v>
      </c>
      <c r="AL818" s="719" t="s">
        <v>7</v>
      </c>
      <c r="AM818" s="635" t="s">
        <v>460</v>
      </c>
      <c r="AN818" s="635">
        <v>1</v>
      </c>
      <c r="AO818" s="212" t="s">
        <v>2093</v>
      </c>
      <c r="AP818" s="212" t="s">
        <v>383</v>
      </c>
      <c r="AQ818" s="212"/>
      <c r="AR818" s="212"/>
      <c r="AS818" s="212"/>
      <c r="AT818" s="223">
        <f t="shared" si="54"/>
        <v>2.777777777777779E-2</v>
      </c>
      <c r="AU818" s="223">
        <f t="shared" si="55"/>
        <v>6.9444444444444198E-3</v>
      </c>
    </row>
    <row r="819" spans="1:47" ht="14.25">
      <c r="B819" s="29">
        <v>2026</v>
      </c>
      <c r="C819" s="29">
        <v>5</v>
      </c>
      <c r="D819" s="29">
        <v>18</v>
      </c>
      <c r="E819" s="227" t="s">
        <v>468</v>
      </c>
      <c r="F819" s="29">
        <v>2</v>
      </c>
      <c r="G819" s="31" t="s">
        <v>459</v>
      </c>
      <c r="H819" s="32" t="s">
        <v>441</v>
      </c>
      <c r="I819" s="327" t="s">
        <v>1514</v>
      </c>
      <c r="J819" s="635" t="s">
        <v>442</v>
      </c>
      <c r="K819" s="212">
        <v>3894356</v>
      </c>
      <c r="L819" s="639">
        <v>3</v>
      </c>
      <c r="M819" s="170">
        <v>10</v>
      </c>
      <c r="N819" s="651" t="s">
        <v>583</v>
      </c>
      <c r="O819" s="212" t="s">
        <v>1539</v>
      </c>
      <c r="P819" s="737">
        <v>25</v>
      </c>
      <c r="Q819" s="738" t="s">
        <v>220</v>
      </c>
      <c r="R819" s="739">
        <v>1100</v>
      </c>
      <c r="S819" s="739">
        <v>1101</v>
      </c>
      <c r="T819" s="740">
        <v>6000</v>
      </c>
      <c r="U819" s="739">
        <v>6000</v>
      </c>
      <c r="V819" s="739">
        <v>1100</v>
      </c>
      <c r="W819" s="636">
        <v>1101</v>
      </c>
      <c r="X819" s="212">
        <v>1</v>
      </c>
      <c r="Y819" s="636">
        <v>6000</v>
      </c>
      <c r="Z819" s="212">
        <v>1</v>
      </c>
      <c r="AA819" s="731">
        <v>6000</v>
      </c>
      <c r="AB819" s="731">
        <v>6050</v>
      </c>
      <c r="AC819" s="732" t="s">
        <v>2091</v>
      </c>
      <c r="AD819" s="733">
        <v>60518416010</v>
      </c>
      <c r="AE819" s="734">
        <v>0.96527777777777779</v>
      </c>
      <c r="AF819" s="640">
        <v>0.99305555555555558</v>
      </c>
      <c r="AG819" s="640">
        <v>0.99305555555555558</v>
      </c>
      <c r="AH819" s="640">
        <v>0</v>
      </c>
      <c r="AI819" s="212" t="s">
        <v>533</v>
      </c>
      <c r="AJ819" s="635"/>
      <c r="AK819" s="635" t="s">
        <v>683</v>
      </c>
      <c r="AL819" s="719" t="s">
        <v>7</v>
      </c>
      <c r="AM819" s="635" t="s">
        <v>460</v>
      </c>
      <c r="AN819" s="635">
        <v>1</v>
      </c>
      <c r="AO819" s="212" t="s">
        <v>1622</v>
      </c>
      <c r="AP819" s="212" t="s">
        <v>383</v>
      </c>
      <c r="AQ819" s="212"/>
      <c r="AR819" s="212"/>
      <c r="AS819" s="212"/>
      <c r="AT819" s="223">
        <f t="shared" si="54"/>
        <v>2.777777777777779E-2</v>
      </c>
      <c r="AU819" s="223">
        <f t="shared" si="55"/>
        <v>6.9444444444444198E-3</v>
      </c>
    </row>
    <row r="820" spans="1:47" ht="14.25">
      <c r="B820" s="29">
        <v>2026</v>
      </c>
      <c r="C820" s="29">
        <v>5</v>
      </c>
      <c r="D820" s="29">
        <v>18</v>
      </c>
      <c r="E820" s="227" t="s">
        <v>468</v>
      </c>
      <c r="F820" s="29"/>
      <c r="G820" s="31"/>
      <c r="H820" s="32" t="s">
        <v>441</v>
      </c>
      <c r="I820" s="327" t="s">
        <v>565</v>
      </c>
      <c r="J820" s="635" t="s">
        <v>442</v>
      </c>
      <c r="K820" s="212"/>
      <c r="L820" s="639"/>
      <c r="M820" s="170"/>
      <c r="N820" s="651"/>
      <c r="O820" s="212"/>
      <c r="P820" s="705">
        <v>25</v>
      </c>
      <c r="Q820" s="738" t="s">
        <v>566</v>
      </c>
      <c r="R820" s="739">
        <v>1105</v>
      </c>
      <c r="S820" s="739"/>
      <c r="T820" s="740" t="s">
        <v>1445</v>
      </c>
      <c r="U820" s="706">
        <v>500</v>
      </c>
      <c r="V820" s="739">
        <v>1105</v>
      </c>
      <c r="W820" s="636"/>
      <c r="X820" s="212">
        <v>1</v>
      </c>
      <c r="Y820" s="636"/>
      <c r="Z820" s="212">
        <v>1</v>
      </c>
      <c r="AA820" s="707">
        <v>500</v>
      </c>
      <c r="AB820" s="731">
        <v>18700</v>
      </c>
      <c r="AC820" s="732" t="s">
        <v>2087</v>
      </c>
      <c r="AD820" s="733">
        <v>60518416010</v>
      </c>
      <c r="AE820" s="734">
        <v>0</v>
      </c>
      <c r="AF820" s="640">
        <v>3.472222222222222E-3</v>
      </c>
      <c r="AG820" s="640"/>
      <c r="AH820" s="640"/>
      <c r="AI820" s="212"/>
      <c r="AJ820" s="635"/>
      <c r="AK820" s="635" t="s">
        <v>683</v>
      </c>
      <c r="AL820" s="719" t="s">
        <v>7</v>
      </c>
      <c r="AM820" s="635" t="s">
        <v>460</v>
      </c>
      <c r="AN820" s="635">
        <v>1</v>
      </c>
      <c r="AO820" s="212" t="s">
        <v>1545</v>
      </c>
      <c r="AP820" s="212"/>
      <c r="AQ820" s="212"/>
      <c r="AR820" s="212"/>
      <c r="AS820" s="212"/>
      <c r="AT820" s="223">
        <f t="shared" si="54"/>
        <v>3.472222222222222E-3</v>
      </c>
      <c r="AU820" s="223" t="str">
        <f t="shared" si="55"/>
        <v/>
      </c>
    </row>
    <row r="821" spans="1:47" ht="14.25">
      <c r="B821" s="29">
        <v>2026</v>
      </c>
      <c r="C821" s="29">
        <v>5</v>
      </c>
      <c r="D821" s="29">
        <v>18</v>
      </c>
      <c r="E821" s="227" t="s">
        <v>468</v>
      </c>
      <c r="F821" s="29"/>
      <c r="G821" s="31"/>
      <c r="H821" s="32" t="s">
        <v>441</v>
      </c>
      <c r="I821" s="327"/>
      <c r="J821" s="635"/>
      <c r="K821" s="212"/>
      <c r="L821" s="639"/>
      <c r="M821" s="170"/>
      <c r="N821" s="651"/>
      <c r="O821" s="212"/>
      <c r="P821" s="737"/>
      <c r="Q821" s="738"/>
      <c r="R821" s="739"/>
      <c r="S821" s="739"/>
      <c r="T821" s="740"/>
      <c r="U821" s="739"/>
      <c r="V821" s="739"/>
      <c r="W821" s="636"/>
      <c r="X821" s="212"/>
      <c r="Y821" s="636"/>
      <c r="Z821" s="212"/>
      <c r="AA821" s="731"/>
      <c r="AB821" s="731"/>
      <c r="AC821" s="732"/>
      <c r="AD821" s="733"/>
      <c r="AE821" s="734"/>
      <c r="AF821" s="640"/>
      <c r="AG821" s="640">
        <v>3.472222222222222E-3</v>
      </c>
      <c r="AH821" s="640">
        <v>2.0833333333333332E-2</v>
      </c>
      <c r="AI821" s="212" t="s">
        <v>1568</v>
      </c>
      <c r="AJ821" s="635"/>
      <c r="AK821" s="635"/>
      <c r="AL821" s="641"/>
      <c r="AM821" s="635"/>
      <c r="AN821" s="635"/>
      <c r="AO821" s="212"/>
      <c r="AP821" s="212"/>
      <c r="AQ821" s="212"/>
      <c r="AR821" s="212"/>
      <c r="AS821" s="212"/>
      <c r="AT821" s="223" t="str">
        <f t="shared" si="54"/>
        <v/>
      </c>
      <c r="AU821" s="223">
        <f t="shared" si="55"/>
        <v>1.7361111111111112E-2</v>
      </c>
    </row>
    <row r="822" spans="1:47" ht="14.25">
      <c r="B822" s="29">
        <v>2026</v>
      </c>
      <c r="C822" s="29">
        <v>5</v>
      </c>
      <c r="D822" s="29">
        <v>18</v>
      </c>
      <c r="E822" s="227" t="s">
        <v>469</v>
      </c>
      <c r="F822" s="29"/>
      <c r="G822" s="31"/>
      <c r="H822" s="32" t="s">
        <v>441</v>
      </c>
      <c r="I822" s="327"/>
      <c r="J822" s="635"/>
      <c r="K822" s="212"/>
      <c r="L822" s="639"/>
      <c r="M822" s="170"/>
      <c r="N822" s="651"/>
      <c r="O822" s="212"/>
      <c r="P822" s="737"/>
      <c r="Q822" s="738"/>
      <c r="R822" s="739"/>
      <c r="S822" s="739"/>
      <c r="T822" s="740"/>
      <c r="U822" s="739"/>
      <c r="V822" s="739"/>
      <c r="W822" s="636"/>
      <c r="X822" s="212"/>
      <c r="Y822" s="636"/>
      <c r="Z822" s="212"/>
      <c r="AA822" s="731"/>
      <c r="AB822" s="731"/>
      <c r="AC822" s="732"/>
      <c r="AD822" s="733"/>
      <c r="AE822" s="734"/>
      <c r="AF822" s="640"/>
      <c r="AG822" s="640">
        <v>0.91666666666666663</v>
      </c>
      <c r="AH822" s="640">
        <v>0.28125</v>
      </c>
      <c r="AI822" s="212" t="s">
        <v>1569</v>
      </c>
      <c r="AJ822" s="635"/>
      <c r="AK822" s="635"/>
      <c r="AL822" s="641"/>
      <c r="AM822" s="635"/>
      <c r="AN822" s="635"/>
      <c r="AO822" s="212" t="s">
        <v>2078</v>
      </c>
      <c r="AP822" s="212"/>
      <c r="AQ822" s="212"/>
      <c r="AR822" s="212"/>
      <c r="AS822" s="212"/>
      <c r="AT822" s="223" t="str">
        <f t="shared" ref="AT822" si="62">IF(IF(AE822&gt;AF822,1-AE822+AF822,AF822-AE822)=0,"",IF(AE822&gt;AF822,1-AE822+AF822,AF822-AE822))</f>
        <v/>
      </c>
      <c r="AU822" s="223">
        <f t="shared" ref="AU822" si="63">IF(IF(AG822&gt;AH822,1-AG822+AH822,AH822-AG822)=0,"",IF(AG822&gt;AH822,1-AG822+AH822,AH822-AG822))</f>
        <v>0.36458333333333337</v>
      </c>
    </row>
    <row r="823" spans="1:47" ht="14.25">
      <c r="B823" s="29">
        <v>2026</v>
      </c>
      <c r="C823" s="29">
        <v>5</v>
      </c>
      <c r="D823" s="29">
        <v>19</v>
      </c>
      <c r="E823" s="227" t="s">
        <v>470</v>
      </c>
      <c r="F823" s="29"/>
      <c r="G823" s="31"/>
      <c r="H823" s="32" t="s">
        <v>441</v>
      </c>
      <c r="I823" s="327"/>
      <c r="J823" s="635"/>
      <c r="K823" s="212"/>
      <c r="L823" s="639"/>
      <c r="M823" s="170"/>
      <c r="N823" s="651"/>
      <c r="O823" s="212"/>
      <c r="P823" s="737"/>
      <c r="Q823" s="738"/>
      <c r="R823" s="739"/>
      <c r="S823" s="739"/>
      <c r="T823" s="740"/>
      <c r="U823" s="739"/>
      <c r="V823" s="739"/>
      <c r="W823" s="636"/>
      <c r="X823" s="212"/>
      <c r="Y823" s="636"/>
      <c r="Z823" s="212"/>
      <c r="AA823" s="731"/>
      <c r="AB823" s="731"/>
      <c r="AC823" s="732"/>
      <c r="AD823" s="733"/>
      <c r="AE823" s="734"/>
      <c r="AF823" s="640"/>
      <c r="AG823" s="640">
        <v>0.28125</v>
      </c>
      <c r="AH823" s="640">
        <v>0.3125</v>
      </c>
      <c r="AI823" s="212" t="s">
        <v>533</v>
      </c>
      <c r="AJ823" s="635"/>
      <c r="AK823" s="635"/>
      <c r="AL823" s="641"/>
      <c r="AM823" s="635"/>
      <c r="AN823" s="635"/>
      <c r="AO823" s="212"/>
      <c r="AP823" s="212"/>
      <c r="AQ823" s="212"/>
      <c r="AR823" s="212"/>
      <c r="AS823" s="212"/>
      <c r="AT823" s="223" t="str">
        <f t="shared" ref="AT823" si="64">IF(IF(AE823&gt;AF823,1-AE823+AF823,AF823-AE823)=0,"",IF(AE823&gt;AF823,1-AE823+AF823,AF823-AE823))</f>
        <v/>
      </c>
      <c r="AU823" s="223">
        <f t="shared" ref="AU823" si="65">IF(IF(AG823&gt;AH823,1-AG823+AH823,AH823-AG823)=0,"",IF(AG823&gt;AH823,1-AG823+AH823,AH823-AG823))</f>
        <v>3.125E-2</v>
      </c>
    </row>
    <row r="824" spans="1:47" ht="14.25">
      <c r="B824" s="29">
        <v>2026</v>
      </c>
      <c r="C824" s="29">
        <v>5</v>
      </c>
      <c r="D824" s="29">
        <v>19</v>
      </c>
      <c r="E824" s="227" t="s">
        <v>470</v>
      </c>
      <c r="F824" s="29"/>
      <c r="G824" s="31"/>
      <c r="H824" s="32" t="s">
        <v>441</v>
      </c>
      <c r="I824" s="327" t="s">
        <v>1446</v>
      </c>
      <c r="J824" s="635" t="s">
        <v>442</v>
      </c>
      <c r="K824" s="212"/>
      <c r="L824" s="639"/>
      <c r="M824" s="170"/>
      <c r="N824" s="651"/>
      <c r="O824" s="212"/>
      <c r="P824" s="737">
        <v>12</v>
      </c>
      <c r="Q824" s="738" t="s">
        <v>566</v>
      </c>
      <c r="R824" s="739">
        <v>1100</v>
      </c>
      <c r="S824" s="739"/>
      <c r="T824" s="740" t="s">
        <v>1445</v>
      </c>
      <c r="U824" s="739">
        <v>200</v>
      </c>
      <c r="V824" s="739">
        <v>1100</v>
      </c>
      <c r="W824" s="636"/>
      <c r="X824" s="212">
        <v>1</v>
      </c>
      <c r="Y824" s="636">
        <v>200</v>
      </c>
      <c r="Z824" s="212">
        <v>1</v>
      </c>
      <c r="AA824" s="731">
        <v>200</v>
      </c>
      <c r="AB824" s="731"/>
      <c r="AC824" s="732"/>
      <c r="AD824" s="733"/>
      <c r="AE824" s="734"/>
      <c r="AF824" s="640"/>
      <c r="AG824" s="640"/>
      <c r="AH824" s="640"/>
      <c r="AI824" s="212"/>
      <c r="AJ824" s="635"/>
      <c r="AK824" s="635"/>
      <c r="AL824" s="641"/>
      <c r="AM824" s="635"/>
      <c r="AN824" s="635"/>
      <c r="AO824" s="212"/>
      <c r="AP824" s="212"/>
      <c r="AQ824" s="212"/>
      <c r="AR824" s="212"/>
      <c r="AS824" s="212"/>
      <c r="AT824" s="223" t="str">
        <f t="shared" ref="AT824" si="66">IF(IF(AE824&gt;AF824,1-AE824+AF824,AF824-AE824)=0,"",IF(AE824&gt;AF824,1-AE824+AF824,AF824-AE824))</f>
        <v/>
      </c>
      <c r="AU824" s="223" t="str">
        <f t="shared" ref="AU824" si="67">IF(IF(AG824&gt;AH824,1-AG824+AH824,AH824-AG824)=0,"",IF(AG824&gt;AH824,1-AG824+AH824,AH824-AG824))</f>
        <v/>
      </c>
    </row>
    <row r="825" spans="1:47" ht="14.25">
      <c r="A825" s="167">
        <v>1</v>
      </c>
      <c r="B825" s="29">
        <v>2026</v>
      </c>
      <c r="C825" s="29">
        <v>5</v>
      </c>
      <c r="D825" s="29">
        <v>19</v>
      </c>
      <c r="E825" s="227" t="s">
        <v>470</v>
      </c>
      <c r="F825" s="29">
        <v>1</v>
      </c>
      <c r="G825" s="31" t="s">
        <v>459</v>
      </c>
      <c r="H825" s="32" t="s">
        <v>441</v>
      </c>
      <c r="I825" s="327" t="s">
        <v>1514</v>
      </c>
      <c r="J825" s="635" t="s">
        <v>442</v>
      </c>
      <c r="K825" s="212">
        <v>3894356</v>
      </c>
      <c r="L825" s="639">
        <v>4</v>
      </c>
      <c r="M825" s="170">
        <v>10</v>
      </c>
      <c r="N825" s="651" t="s">
        <v>583</v>
      </c>
      <c r="O825" s="212" t="s">
        <v>1539</v>
      </c>
      <c r="P825" s="737">
        <v>25</v>
      </c>
      <c r="Q825" s="738" t="s">
        <v>220</v>
      </c>
      <c r="R825" s="739">
        <v>1100</v>
      </c>
      <c r="S825" s="739">
        <v>1101</v>
      </c>
      <c r="T825" s="740">
        <v>6000</v>
      </c>
      <c r="U825" s="739">
        <v>6000</v>
      </c>
      <c r="V825" s="739">
        <v>1100</v>
      </c>
      <c r="W825" s="636">
        <v>1101</v>
      </c>
      <c r="X825" s="212">
        <v>1</v>
      </c>
      <c r="Y825" s="636">
        <v>6000</v>
      </c>
      <c r="Z825" s="212">
        <v>1</v>
      </c>
      <c r="AA825" s="731">
        <v>6000</v>
      </c>
      <c r="AB825" s="731">
        <v>6050</v>
      </c>
      <c r="AC825" s="732" t="s">
        <v>2094</v>
      </c>
      <c r="AD825" s="733"/>
      <c r="AE825" s="734">
        <v>0.3125</v>
      </c>
      <c r="AF825" s="640">
        <v>0.34027777777777779</v>
      </c>
      <c r="AG825" s="640">
        <v>0.34027777777777779</v>
      </c>
      <c r="AH825" s="640">
        <v>0.34722222222222221</v>
      </c>
      <c r="AI825" s="212" t="s">
        <v>533</v>
      </c>
      <c r="AJ825" s="635"/>
      <c r="AK825" s="635" t="s">
        <v>683</v>
      </c>
      <c r="AL825" s="719" t="s">
        <v>7</v>
      </c>
      <c r="AM825" s="635" t="s">
        <v>460</v>
      </c>
      <c r="AN825" s="635">
        <v>1</v>
      </c>
      <c r="AO825" s="212" t="s">
        <v>2093</v>
      </c>
      <c r="AP825" s="212" t="s">
        <v>383</v>
      </c>
      <c r="AQ825" s="212"/>
      <c r="AR825" s="212"/>
      <c r="AS825" s="212"/>
      <c r="AT825" s="223">
        <f t="shared" ref="AT825" si="68">IF(IF(AE825&gt;AF825,1-AE825+AF825,AF825-AE825)=0,"",IF(AE825&gt;AF825,1-AE825+AF825,AF825-AE825))</f>
        <v>2.777777777777779E-2</v>
      </c>
      <c r="AU825" s="223">
        <f t="shared" ref="AU825" si="69">IF(IF(AG825&gt;AH825,1-AG825+AH825,AH825-AG825)=0,"",IF(AG825&gt;AH825,1-AG825+AH825,AH825-AG825))</f>
        <v>6.9444444444444198E-3</v>
      </c>
    </row>
    <row r="826" spans="1:47" ht="14.25">
      <c r="B826" s="29">
        <v>2026</v>
      </c>
      <c r="C826" s="29">
        <v>5</v>
      </c>
      <c r="D826" s="29">
        <v>19</v>
      </c>
      <c r="E826" s="227" t="s">
        <v>470</v>
      </c>
      <c r="F826" s="29">
        <v>1</v>
      </c>
      <c r="G826" s="31" t="s">
        <v>459</v>
      </c>
      <c r="H826" s="32" t="s">
        <v>441</v>
      </c>
      <c r="I826" s="327" t="s">
        <v>1514</v>
      </c>
      <c r="J826" s="635" t="s">
        <v>442</v>
      </c>
      <c r="K826" s="212">
        <v>3894356</v>
      </c>
      <c r="L826" s="639">
        <v>5</v>
      </c>
      <c r="M826" s="170">
        <v>10</v>
      </c>
      <c r="N826" s="651" t="s">
        <v>583</v>
      </c>
      <c r="O826" s="212" t="s">
        <v>1539</v>
      </c>
      <c r="P826" s="737">
        <v>25</v>
      </c>
      <c r="Q826" s="738" t="s">
        <v>220</v>
      </c>
      <c r="R826" s="739">
        <v>1100</v>
      </c>
      <c r="S826" s="739">
        <v>1101</v>
      </c>
      <c r="T826" s="740">
        <v>6000</v>
      </c>
      <c r="U826" s="739">
        <v>6000</v>
      </c>
      <c r="V826" s="739">
        <v>1100</v>
      </c>
      <c r="W826" s="636">
        <v>1101</v>
      </c>
      <c r="X826" s="212">
        <v>1</v>
      </c>
      <c r="Y826" s="636">
        <v>6000</v>
      </c>
      <c r="Z826" s="212">
        <v>1</v>
      </c>
      <c r="AA826" s="731">
        <v>6000</v>
      </c>
      <c r="AB826" s="731">
        <v>6050</v>
      </c>
      <c r="AC826" s="732" t="s">
        <v>2108</v>
      </c>
      <c r="AD826" s="733"/>
      <c r="AE826" s="734">
        <v>0.34722222222222221</v>
      </c>
      <c r="AF826" s="640">
        <v>0.375</v>
      </c>
      <c r="AG826" s="640">
        <v>0.375</v>
      </c>
      <c r="AH826" s="640">
        <v>0.38194444444444442</v>
      </c>
      <c r="AI826" s="212" t="s">
        <v>533</v>
      </c>
      <c r="AJ826" s="635"/>
      <c r="AK826" s="635" t="s">
        <v>683</v>
      </c>
      <c r="AL826" s="719" t="s">
        <v>7</v>
      </c>
      <c r="AM826" s="635" t="s">
        <v>460</v>
      </c>
      <c r="AN826" s="635">
        <v>1</v>
      </c>
      <c r="AO826" s="212" t="s">
        <v>2114</v>
      </c>
      <c r="AP826" s="212" t="s">
        <v>383</v>
      </c>
      <c r="AQ826" s="212"/>
      <c r="AR826" s="212"/>
      <c r="AS826" s="212"/>
      <c r="AT826" s="223">
        <f t="shared" ref="AT826" si="70">IF(IF(AE826&gt;AF826,1-AE826+AF826,AF826-AE826)=0,"",IF(AE826&gt;AF826,1-AE826+AF826,AF826-AE826))</f>
        <v>2.777777777777779E-2</v>
      </c>
      <c r="AU826" s="223">
        <f t="shared" ref="AU826" si="71">IF(IF(AG826&gt;AH826,1-AG826+AH826,AH826-AG826)=0,"",IF(AG826&gt;AH826,1-AG826+AH826,AH826-AG826))</f>
        <v>6.9444444444444198E-3</v>
      </c>
    </row>
    <row r="827" spans="1:47" ht="14.25">
      <c r="B827" s="29">
        <v>2026</v>
      </c>
      <c r="C827" s="29">
        <v>5</v>
      </c>
      <c r="D827" s="29">
        <v>19</v>
      </c>
      <c r="E827" s="227" t="s">
        <v>470</v>
      </c>
      <c r="F827" s="29">
        <v>1</v>
      </c>
      <c r="G827" s="31" t="s">
        <v>459</v>
      </c>
      <c r="H827" s="32" t="s">
        <v>441</v>
      </c>
      <c r="I827" s="327" t="s">
        <v>1514</v>
      </c>
      <c r="J827" s="635" t="s">
        <v>442</v>
      </c>
      <c r="K827" s="212">
        <v>3894356</v>
      </c>
      <c r="L827" s="639">
        <v>6</v>
      </c>
      <c r="M827" s="170">
        <v>10</v>
      </c>
      <c r="N827" s="651" t="s">
        <v>583</v>
      </c>
      <c r="O827" s="212" t="s">
        <v>1539</v>
      </c>
      <c r="P827" s="737">
        <v>25</v>
      </c>
      <c r="Q827" s="738" t="s">
        <v>220</v>
      </c>
      <c r="R827" s="739">
        <v>1100</v>
      </c>
      <c r="S827" s="739">
        <v>1101</v>
      </c>
      <c r="T827" s="740">
        <v>6000</v>
      </c>
      <c r="U827" s="739">
        <v>6000</v>
      </c>
      <c r="V827" s="739">
        <v>1100</v>
      </c>
      <c r="W827" s="636">
        <v>1101</v>
      </c>
      <c r="X827" s="212">
        <v>1</v>
      </c>
      <c r="Y827" s="636">
        <v>6000</v>
      </c>
      <c r="Z827" s="212">
        <v>1</v>
      </c>
      <c r="AA827" s="731">
        <v>6000</v>
      </c>
      <c r="AB827" s="731">
        <v>6050</v>
      </c>
      <c r="AC827" s="732" t="s">
        <v>2109</v>
      </c>
      <c r="AD827" s="733">
        <v>60519416010</v>
      </c>
      <c r="AE827" s="734">
        <v>0.38194444444444442</v>
      </c>
      <c r="AF827" s="640">
        <v>0.40972222222222221</v>
      </c>
      <c r="AG827" s="640">
        <v>0.40972222222222221</v>
      </c>
      <c r="AH827" s="640">
        <v>0.42708333333333331</v>
      </c>
      <c r="AI827" s="212" t="s">
        <v>533</v>
      </c>
      <c r="AJ827" s="635"/>
      <c r="AK827" s="635" t="s">
        <v>683</v>
      </c>
      <c r="AL827" s="719" t="s">
        <v>7</v>
      </c>
      <c r="AM827" s="635" t="s">
        <v>460</v>
      </c>
      <c r="AN827" s="635">
        <v>1</v>
      </c>
      <c r="AO827" s="212" t="s">
        <v>2116</v>
      </c>
      <c r="AP827" s="212" t="s">
        <v>383</v>
      </c>
      <c r="AQ827" s="212"/>
      <c r="AR827" s="212"/>
      <c r="AS827" s="212"/>
      <c r="AT827" s="223">
        <f t="shared" si="54"/>
        <v>2.777777777777779E-2</v>
      </c>
      <c r="AU827" s="223">
        <f t="shared" si="55"/>
        <v>1.7361111111111105E-2</v>
      </c>
    </row>
    <row r="828" spans="1:47" ht="14.25">
      <c r="B828" s="29">
        <v>2026</v>
      </c>
      <c r="C828" s="29">
        <v>5</v>
      </c>
      <c r="D828" s="29">
        <v>19</v>
      </c>
      <c r="E828" s="227" t="s">
        <v>470</v>
      </c>
      <c r="F828" s="29"/>
      <c r="G828" s="31"/>
      <c r="H828" s="32" t="s">
        <v>441</v>
      </c>
      <c r="I828" s="327" t="s">
        <v>565</v>
      </c>
      <c r="J828" s="635" t="s">
        <v>442</v>
      </c>
      <c r="K828" s="212"/>
      <c r="L828" s="639"/>
      <c r="M828" s="170"/>
      <c r="N828" s="651"/>
      <c r="O828" s="212"/>
      <c r="P828" s="705">
        <v>25</v>
      </c>
      <c r="Q828" s="738" t="s">
        <v>566</v>
      </c>
      <c r="R828" s="739">
        <v>1105</v>
      </c>
      <c r="S828" s="739"/>
      <c r="T828" s="740" t="s">
        <v>1445</v>
      </c>
      <c r="U828" s="706">
        <v>500</v>
      </c>
      <c r="V828" s="739">
        <v>1105</v>
      </c>
      <c r="W828" s="636"/>
      <c r="X828" s="212">
        <v>1</v>
      </c>
      <c r="Y828" s="636"/>
      <c r="Z828" s="212">
        <v>1</v>
      </c>
      <c r="AA828" s="707">
        <v>500</v>
      </c>
      <c r="AB828" s="731">
        <v>18700</v>
      </c>
      <c r="AC828" s="732" t="s">
        <v>2087</v>
      </c>
      <c r="AD828" s="733">
        <v>60519416010</v>
      </c>
      <c r="AE828" s="734">
        <v>0.42708333333333331</v>
      </c>
      <c r="AF828" s="640">
        <v>0.43055555555555558</v>
      </c>
      <c r="AG828" s="640"/>
      <c r="AH828" s="640"/>
      <c r="AI828" s="212"/>
      <c r="AJ828" s="635"/>
      <c r="AK828" s="635" t="s">
        <v>683</v>
      </c>
      <c r="AL828" s="719" t="s">
        <v>7</v>
      </c>
      <c r="AM828" s="635" t="s">
        <v>460</v>
      </c>
      <c r="AN828" s="635">
        <v>1</v>
      </c>
      <c r="AO828" s="212" t="s">
        <v>1545</v>
      </c>
      <c r="AP828" s="212"/>
      <c r="AQ828" s="212"/>
      <c r="AR828" s="212"/>
      <c r="AS828" s="212"/>
      <c r="AT828" s="223">
        <f t="shared" si="54"/>
        <v>3.4722222222222654E-3</v>
      </c>
      <c r="AU828" s="223" t="str">
        <f t="shared" si="55"/>
        <v/>
      </c>
    </row>
    <row r="829" spans="1:47" ht="14.25">
      <c r="B829" s="29">
        <v>2026</v>
      </c>
      <c r="C829" s="29">
        <v>5</v>
      </c>
      <c r="D829" s="29">
        <v>19</v>
      </c>
      <c r="E829" s="227" t="s">
        <v>470</v>
      </c>
      <c r="F829" s="29"/>
      <c r="G829" s="31"/>
      <c r="H829" s="32" t="s">
        <v>441</v>
      </c>
      <c r="I829" s="327"/>
      <c r="J829" s="635"/>
      <c r="K829" s="212"/>
      <c r="L829" s="639"/>
      <c r="M829" s="170"/>
      <c r="N829" s="651"/>
      <c r="O829" s="212"/>
      <c r="P829" s="737"/>
      <c r="Q829" s="738"/>
      <c r="R829" s="739"/>
      <c r="S829" s="739"/>
      <c r="T829" s="740"/>
      <c r="U829" s="739"/>
      <c r="V829" s="739"/>
      <c r="W829" s="636"/>
      <c r="X829" s="212"/>
      <c r="Y829" s="636"/>
      <c r="Z829" s="212"/>
      <c r="AA829" s="731"/>
      <c r="AB829" s="731"/>
      <c r="AC829" s="732"/>
      <c r="AD829" s="733"/>
      <c r="AE829" s="734"/>
      <c r="AF829" s="640"/>
      <c r="AG829" s="640">
        <v>0.43055555555555558</v>
      </c>
      <c r="AH829" s="640">
        <v>0.52777777777777779</v>
      </c>
      <c r="AI829" s="212" t="s">
        <v>533</v>
      </c>
      <c r="AJ829" s="635"/>
      <c r="AK829" s="635"/>
      <c r="AL829" s="641"/>
      <c r="AM829" s="635"/>
      <c r="AN829" s="635"/>
      <c r="AO829" s="212" t="s">
        <v>2117</v>
      </c>
      <c r="AP829" s="212"/>
      <c r="AQ829" s="212"/>
      <c r="AR829" s="212"/>
      <c r="AS829" s="212"/>
      <c r="AT829" s="223" t="str">
        <f t="shared" si="54"/>
        <v/>
      </c>
      <c r="AU829" s="223">
        <f t="shared" si="55"/>
        <v>9.722222222222221E-2</v>
      </c>
    </row>
    <row r="830" spans="1:47" ht="14.25">
      <c r="B830" s="29">
        <v>2026</v>
      </c>
      <c r="C830" s="29">
        <v>5</v>
      </c>
      <c r="D830" s="29">
        <v>19</v>
      </c>
      <c r="E830" s="227" t="s">
        <v>470</v>
      </c>
      <c r="F830" s="29"/>
      <c r="G830" s="31"/>
      <c r="H830" s="32" t="s">
        <v>441</v>
      </c>
      <c r="I830" s="327" t="s">
        <v>1446</v>
      </c>
      <c r="J830" s="635" t="s">
        <v>1580</v>
      </c>
      <c r="K830" s="212"/>
      <c r="L830" s="639"/>
      <c r="M830" s="170"/>
      <c r="N830" s="651"/>
      <c r="O830" s="212"/>
      <c r="P830" s="737">
        <v>12</v>
      </c>
      <c r="Q830" s="738" t="s">
        <v>566</v>
      </c>
      <c r="R830" s="739">
        <v>1040</v>
      </c>
      <c r="S830" s="739"/>
      <c r="T830" s="740" t="s">
        <v>1445</v>
      </c>
      <c r="U830" s="739">
        <v>200</v>
      </c>
      <c r="V830" s="739">
        <v>1040</v>
      </c>
      <c r="W830" s="636"/>
      <c r="X830" s="212">
        <v>1</v>
      </c>
      <c r="Y830" s="636">
        <v>200</v>
      </c>
      <c r="Z830" s="212">
        <v>1</v>
      </c>
      <c r="AA830" s="731">
        <v>200</v>
      </c>
      <c r="AB830" s="731"/>
      <c r="AC830" s="732"/>
      <c r="AD830" s="733"/>
      <c r="AE830" s="734"/>
      <c r="AF830" s="640"/>
      <c r="AG830" s="640"/>
      <c r="AH830" s="640"/>
      <c r="AI830" s="212"/>
      <c r="AJ830" s="635"/>
      <c r="AK830" s="635"/>
      <c r="AL830" s="641"/>
      <c r="AM830" s="635"/>
      <c r="AN830" s="635"/>
      <c r="AO830" s="212"/>
      <c r="AP830" s="212"/>
      <c r="AQ830" s="212"/>
      <c r="AR830" s="212"/>
      <c r="AS830" s="212"/>
      <c r="AT830" s="223" t="str">
        <f t="shared" si="54"/>
        <v/>
      </c>
      <c r="AU830" s="223" t="str">
        <f t="shared" si="55"/>
        <v/>
      </c>
    </row>
    <row r="831" spans="1:47" ht="14.25">
      <c r="A831" s="167">
        <v>1</v>
      </c>
      <c r="B831" s="29">
        <v>2026</v>
      </c>
      <c r="C831" s="29">
        <v>5</v>
      </c>
      <c r="D831" s="29">
        <v>19</v>
      </c>
      <c r="E831" s="227" t="s">
        <v>470</v>
      </c>
      <c r="F831" s="29">
        <v>2</v>
      </c>
      <c r="G831" s="31" t="s">
        <v>459</v>
      </c>
      <c r="H831" s="32" t="s">
        <v>441</v>
      </c>
      <c r="I831" s="327" t="s">
        <v>1514</v>
      </c>
      <c r="J831" s="635" t="s">
        <v>1580</v>
      </c>
      <c r="K831" s="212" t="s">
        <v>2098</v>
      </c>
      <c r="L831" s="639">
        <v>1</v>
      </c>
      <c r="M831" s="170">
        <v>4</v>
      </c>
      <c r="N831" s="651" t="s">
        <v>2101</v>
      </c>
      <c r="O831" s="212" t="s">
        <v>1539</v>
      </c>
      <c r="P831" s="737">
        <v>50</v>
      </c>
      <c r="Q831" s="738" t="s">
        <v>223</v>
      </c>
      <c r="R831" s="739">
        <v>1040</v>
      </c>
      <c r="S831" s="739">
        <v>1035</v>
      </c>
      <c r="T831" s="740">
        <v>6000</v>
      </c>
      <c r="U831" s="739">
        <v>6000</v>
      </c>
      <c r="V831" s="739">
        <v>1040</v>
      </c>
      <c r="W831" s="636">
        <v>1035</v>
      </c>
      <c r="X831" s="212">
        <v>1</v>
      </c>
      <c r="Y831" s="636">
        <v>6000</v>
      </c>
      <c r="Z831" s="212">
        <v>1</v>
      </c>
      <c r="AA831" s="731">
        <v>6000</v>
      </c>
      <c r="AB831" s="731">
        <v>5920</v>
      </c>
      <c r="AC831" s="732" t="s">
        <v>2115</v>
      </c>
      <c r="AD831" s="733">
        <v>60519416022</v>
      </c>
      <c r="AE831" s="734">
        <v>0.52777777777777779</v>
      </c>
      <c r="AF831" s="640">
        <v>0.55555555555555558</v>
      </c>
      <c r="AG831" s="640">
        <v>0.55555555555555558</v>
      </c>
      <c r="AH831" s="640">
        <v>0.5625</v>
      </c>
      <c r="AI831" s="212" t="s">
        <v>533</v>
      </c>
      <c r="AJ831" s="635"/>
      <c r="AK831" s="635" t="s">
        <v>683</v>
      </c>
      <c r="AL831" s="718" t="s">
        <v>18</v>
      </c>
      <c r="AM831" s="635" t="s">
        <v>460</v>
      </c>
      <c r="AN831" s="635">
        <v>1</v>
      </c>
      <c r="AO831" s="212"/>
      <c r="AP831" s="212" t="s">
        <v>383</v>
      </c>
      <c r="AQ831" s="212" t="s">
        <v>2120</v>
      </c>
      <c r="AR831" s="212"/>
      <c r="AS831" s="212"/>
      <c r="AT831" s="223">
        <f t="shared" si="54"/>
        <v>2.777777777777779E-2</v>
      </c>
      <c r="AU831" s="223">
        <f t="shared" si="55"/>
        <v>6.9444444444444198E-3</v>
      </c>
    </row>
    <row r="832" spans="1:47" ht="14.25">
      <c r="B832" s="29">
        <v>2026</v>
      </c>
      <c r="C832" s="29">
        <v>5</v>
      </c>
      <c r="D832" s="29">
        <v>19</v>
      </c>
      <c r="E832" s="227" t="s">
        <v>470</v>
      </c>
      <c r="F832" s="29"/>
      <c r="G832" s="31"/>
      <c r="H832" s="32" t="s">
        <v>441</v>
      </c>
      <c r="I832" s="327" t="s">
        <v>565</v>
      </c>
      <c r="J832" s="635" t="s">
        <v>1580</v>
      </c>
      <c r="K832" s="212"/>
      <c r="L832" s="639"/>
      <c r="M832" s="170"/>
      <c r="N832" s="651"/>
      <c r="O832" s="212"/>
      <c r="P832" s="705">
        <v>25</v>
      </c>
      <c r="Q832" s="738" t="s">
        <v>566</v>
      </c>
      <c r="R832" s="739">
        <v>1040</v>
      </c>
      <c r="S832" s="739"/>
      <c r="T832" s="740" t="s">
        <v>1445</v>
      </c>
      <c r="U832" s="710">
        <v>350</v>
      </c>
      <c r="V832" s="739">
        <v>1040</v>
      </c>
      <c r="W832" s="636"/>
      <c r="X832" s="212">
        <v>1</v>
      </c>
      <c r="Y832" s="636"/>
      <c r="Z832" s="212">
        <v>1</v>
      </c>
      <c r="AA832" s="711">
        <v>350</v>
      </c>
      <c r="AB832" s="731">
        <v>6550</v>
      </c>
      <c r="AC832" s="732" t="s">
        <v>2097</v>
      </c>
      <c r="AD832" s="733">
        <v>60519416022</v>
      </c>
      <c r="AE832" s="734">
        <v>0.5625</v>
      </c>
      <c r="AF832" s="640">
        <v>0.56597222222222221</v>
      </c>
      <c r="AG832" s="640"/>
      <c r="AH832" s="640"/>
      <c r="AI832" s="212"/>
      <c r="AJ832" s="635"/>
      <c r="AK832" s="635" t="s">
        <v>683</v>
      </c>
      <c r="AL832" s="718" t="s">
        <v>18</v>
      </c>
      <c r="AM832" s="635" t="s">
        <v>460</v>
      </c>
      <c r="AN832" s="635">
        <v>1</v>
      </c>
      <c r="AO832" s="212"/>
      <c r="AP832" s="212"/>
      <c r="AQ832" s="212"/>
      <c r="AR832" s="212"/>
      <c r="AS832" s="212"/>
      <c r="AT832" s="223">
        <f t="shared" si="54"/>
        <v>3.4722222222222099E-3</v>
      </c>
      <c r="AU832" s="223" t="str">
        <f t="shared" si="55"/>
        <v/>
      </c>
    </row>
    <row r="833" spans="1:47" ht="14.25">
      <c r="B833" s="29">
        <v>2026</v>
      </c>
      <c r="C833" s="29">
        <v>5</v>
      </c>
      <c r="D833" s="29">
        <v>19</v>
      </c>
      <c r="E833" s="227" t="s">
        <v>470</v>
      </c>
      <c r="F833" s="29"/>
      <c r="G833" s="31"/>
      <c r="H833" s="32" t="s">
        <v>441</v>
      </c>
      <c r="I833" s="327"/>
      <c r="J833" s="635"/>
      <c r="K833" s="212"/>
      <c r="L833" s="639"/>
      <c r="M833" s="170"/>
      <c r="N833" s="651"/>
      <c r="O833" s="212"/>
      <c r="P833" s="737"/>
      <c r="Q833" s="738"/>
      <c r="R833" s="739"/>
      <c r="S833" s="739"/>
      <c r="T833" s="740"/>
      <c r="U833" s="739"/>
      <c r="V833" s="739"/>
      <c r="W833" s="636"/>
      <c r="X833" s="212"/>
      <c r="Y833" s="636"/>
      <c r="Z833" s="212"/>
      <c r="AA833" s="731"/>
      <c r="AB833" s="731"/>
      <c r="AC833" s="732"/>
      <c r="AD833" s="733"/>
      <c r="AE833" s="734"/>
      <c r="AF833" s="640"/>
      <c r="AG833" s="640">
        <v>0.56597222222222221</v>
      </c>
      <c r="AH833" s="640">
        <v>0.58680555555555558</v>
      </c>
      <c r="AI833" s="212" t="s">
        <v>533</v>
      </c>
      <c r="AJ833" s="635"/>
      <c r="AK833" s="635"/>
      <c r="AL833" s="641"/>
      <c r="AM833" s="635"/>
      <c r="AN833" s="635"/>
      <c r="AO833" s="212"/>
      <c r="AP833" s="212"/>
      <c r="AQ833" s="212"/>
      <c r="AR833" s="212"/>
      <c r="AS833" s="212"/>
      <c r="AT833" s="223" t="str">
        <f t="shared" si="54"/>
        <v/>
      </c>
      <c r="AU833" s="223">
        <f t="shared" si="55"/>
        <v>2.083333333333337E-2</v>
      </c>
    </row>
    <row r="834" spans="1:47" ht="14.25">
      <c r="B834" s="29">
        <v>2026</v>
      </c>
      <c r="C834" s="29">
        <v>5</v>
      </c>
      <c r="D834" s="29">
        <v>19</v>
      </c>
      <c r="E834" s="227" t="s">
        <v>470</v>
      </c>
      <c r="F834" s="29"/>
      <c r="G834" s="31"/>
      <c r="H834" s="32" t="s">
        <v>441</v>
      </c>
      <c r="I834" s="327" t="s">
        <v>1446</v>
      </c>
      <c r="J834" s="635" t="s">
        <v>1580</v>
      </c>
      <c r="K834" s="212"/>
      <c r="L834" s="639"/>
      <c r="M834" s="170"/>
      <c r="N834" s="651"/>
      <c r="O834" s="212"/>
      <c r="P834" s="737">
        <v>12</v>
      </c>
      <c r="Q834" s="738" t="s">
        <v>566</v>
      </c>
      <c r="R834" s="739">
        <v>1040</v>
      </c>
      <c r="S834" s="739"/>
      <c r="T834" s="740" t="s">
        <v>1445</v>
      </c>
      <c r="U834" s="739">
        <v>200</v>
      </c>
      <c r="V834" s="739">
        <v>1040</v>
      </c>
      <c r="W834" s="636"/>
      <c r="X834" s="212">
        <v>1</v>
      </c>
      <c r="Y834" s="636">
        <v>200</v>
      </c>
      <c r="Z834" s="212">
        <v>1</v>
      </c>
      <c r="AA834" s="731">
        <v>200</v>
      </c>
      <c r="AB834" s="731"/>
      <c r="AC834" s="732"/>
      <c r="AD834" s="733"/>
      <c r="AE834" s="734"/>
      <c r="AF834" s="640"/>
      <c r="AG834" s="640"/>
      <c r="AH834" s="640"/>
      <c r="AI834" s="212"/>
      <c r="AJ834" s="635"/>
      <c r="AK834" s="635"/>
      <c r="AL834" s="641"/>
      <c r="AM834" s="635"/>
      <c r="AN834" s="635"/>
      <c r="AO834" s="212"/>
      <c r="AP834" s="212"/>
      <c r="AQ834" s="212"/>
      <c r="AR834" s="212"/>
      <c r="AS834" s="212"/>
      <c r="AT834" s="223" t="str">
        <f t="shared" si="54"/>
        <v/>
      </c>
      <c r="AU834" s="223" t="str">
        <f t="shared" si="55"/>
        <v/>
      </c>
    </row>
    <row r="835" spans="1:47" ht="14.25">
      <c r="A835" s="167">
        <v>1</v>
      </c>
      <c r="B835" s="29">
        <v>2026</v>
      </c>
      <c r="C835" s="29">
        <v>5</v>
      </c>
      <c r="D835" s="29">
        <v>19</v>
      </c>
      <c r="E835" s="227" t="s">
        <v>470</v>
      </c>
      <c r="F835" s="29">
        <v>3</v>
      </c>
      <c r="G835" s="31" t="s">
        <v>459</v>
      </c>
      <c r="H835" s="32" t="s">
        <v>441</v>
      </c>
      <c r="I835" s="327" t="s">
        <v>1514</v>
      </c>
      <c r="J835" s="635" t="s">
        <v>1580</v>
      </c>
      <c r="K835" s="212" t="s">
        <v>2098</v>
      </c>
      <c r="L835" s="639">
        <v>2</v>
      </c>
      <c r="M835" s="170">
        <v>4</v>
      </c>
      <c r="N835" s="651" t="s">
        <v>2101</v>
      </c>
      <c r="O835" s="212" t="s">
        <v>1539</v>
      </c>
      <c r="P835" s="737">
        <v>50</v>
      </c>
      <c r="Q835" s="738" t="s">
        <v>223</v>
      </c>
      <c r="R835" s="739">
        <v>1040</v>
      </c>
      <c r="S835" s="739">
        <v>1035</v>
      </c>
      <c r="T835" s="740">
        <v>6000</v>
      </c>
      <c r="U835" s="739">
        <v>6000</v>
      </c>
      <c r="V835" s="739">
        <v>1040</v>
      </c>
      <c r="W835" s="636">
        <v>1035</v>
      </c>
      <c r="X835" s="212">
        <v>1</v>
      </c>
      <c r="Y835" s="636">
        <v>6000</v>
      </c>
      <c r="Z835" s="212">
        <v>1</v>
      </c>
      <c r="AA835" s="731">
        <v>6000</v>
      </c>
      <c r="AB835" s="731">
        <v>5900</v>
      </c>
      <c r="AC835" s="732" t="s">
        <v>2124</v>
      </c>
      <c r="AD835" s="733">
        <v>60519416032</v>
      </c>
      <c r="AE835" s="734">
        <v>0.58680555555555558</v>
      </c>
      <c r="AF835" s="640">
        <v>0.61458333333333337</v>
      </c>
      <c r="AG835" s="640">
        <v>0.61458333333333337</v>
      </c>
      <c r="AH835" s="640">
        <v>0.62152777777777779</v>
      </c>
      <c r="AI835" s="212" t="s">
        <v>533</v>
      </c>
      <c r="AJ835" s="635"/>
      <c r="AK835" s="635" t="s">
        <v>683</v>
      </c>
      <c r="AL835" s="718" t="s">
        <v>18</v>
      </c>
      <c r="AM835" s="635" t="s">
        <v>460</v>
      </c>
      <c r="AN835" s="635">
        <v>1</v>
      </c>
      <c r="AO835" s="212"/>
      <c r="AP835" s="212" t="s">
        <v>383</v>
      </c>
      <c r="AQ835" s="212"/>
      <c r="AR835" s="212"/>
      <c r="AS835" s="212"/>
      <c r="AT835" s="223">
        <f t="shared" si="54"/>
        <v>2.777777777777779E-2</v>
      </c>
      <c r="AU835" s="223">
        <f t="shared" si="55"/>
        <v>6.9444444444444198E-3</v>
      </c>
    </row>
    <row r="836" spans="1:47" ht="14.25">
      <c r="B836" s="29">
        <v>2026</v>
      </c>
      <c r="C836" s="29">
        <v>5</v>
      </c>
      <c r="D836" s="29">
        <v>19</v>
      </c>
      <c r="E836" s="227" t="s">
        <v>470</v>
      </c>
      <c r="F836" s="29"/>
      <c r="G836" s="31"/>
      <c r="H836" s="32" t="s">
        <v>441</v>
      </c>
      <c r="I836" s="327" t="s">
        <v>565</v>
      </c>
      <c r="J836" s="635" t="s">
        <v>1580</v>
      </c>
      <c r="K836" s="212"/>
      <c r="L836" s="639"/>
      <c r="M836" s="170"/>
      <c r="N836" s="651"/>
      <c r="O836" s="212"/>
      <c r="P836" s="705">
        <v>25</v>
      </c>
      <c r="Q836" s="738" t="s">
        <v>566</v>
      </c>
      <c r="R836" s="739">
        <v>1040</v>
      </c>
      <c r="S836" s="739"/>
      <c r="T836" s="740" t="s">
        <v>1445</v>
      </c>
      <c r="U836" s="710">
        <v>350</v>
      </c>
      <c r="V836" s="739">
        <v>1040</v>
      </c>
      <c r="W836" s="636"/>
      <c r="X836" s="212">
        <v>1</v>
      </c>
      <c r="Y836" s="636"/>
      <c r="Z836" s="212">
        <v>1</v>
      </c>
      <c r="AA836" s="711">
        <v>350</v>
      </c>
      <c r="AB836" s="731">
        <v>6550</v>
      </c>
      <c r="AC836" s="732" t="s">
        <v>2097</v>
      </c>
      <c r="AD836" s="733">
        <v>60519416032</v>
      </c>
      <c r="AE836" s="734">
        <v>0.62152777777777779</v>
      </c>
      <c r="AF836" s="640">
        <v>0.625</v>
      </c>
      <c r="AG836" s="640"/>
      <c r="AH836" s="640"/>
      <c r="AI836" s="212"/>
      <c r="AJ836" s="635"/>
      <c r="AK836" s="635" t="s">
        <v>683</v>
      </c>
      <c r="AL836" s="718" t="s">
        <v>18</v>
      </c>
      <c r="AM836" s="635" t="s">
        <v>460</v>
      </c>
      <c r="AN836" s="635">
        <v>1</v>
      </c>
      <c r="AO836" s="212"/>
      <c r="AP836" s="212"/>
      <c r="AQ836" s="212"/>
      <c r="AR836" s="212"/>
      <c r="AS836" s="212"/>
      <c r="AT836" s="223">
        <f t="shared" si="54"/>
        <v>3.4722222222222099E-3</v>
      </c>
      <c r="AU836" s="223" t="str">
        <f t="shared" si="55"/>
        <v/>
      </c>
    </row>
    <row r="837" spans="1:47" ht="14.25">
      <c r="B837" s="29">
        <v>2026</v>
      </c>
      <c r="C837" s="29">
        <v>5</v>
      </c>
      <c r="D837" s="29">
        <v>19</v>
      </c>
      <c r="E837" s="227" t="s">
        <v>470</v>
      </c>
      <c r="F837" s="29"/>
      <c r="G837" s="31"/>
      <c r="H837" s="32" t="s">
        <v>441</v>
      </c>
      <c r="I837" s="327"/>
      <c r="J837" s="635"/>
      <c r="K837" s="212"/>
      <c r="L837" s="639"/>
      <c r="M837" s="170"/>
      <c r="N837" s="651"/>
      <c r="O837" s="212"/>
      <c r="P837" s="737"/>
      <c r="Q837" s="738"/>
      <c r="R837" s="739"/>
      <c r="S837" s="739"/>
      <c r="T837" s="740"/>
      <c r="U837" s="739"/>
      <c r="V837" s="739"/>
      <c r="W837" s="636"/>
      <c r="X837" s="212"/>
      <c r="Y837" s="636"/>
      <c r="Z837" s="212"/>
      <c r="AA837" s="731"/>
      <c r="AB837" s="731"/>
      <c r="AC837" s="732"/>
      <c r="AD837" s="733"/>
      <c r="AE837" s="734"/>
      <c r="AF837" s="640"/>
      <c r="AG837" s="640">
        <v>0.625</v>
      </c>
      <c r="AH837" s="640">
        <v>0.65277777777777779</v>
      </c>
      <c r="AI837" s="212" t="s">
        <v>533</v>
      </c>
      <c r="AJ837" s="635"/>
      <c r="AK837" s="635"/>
      <c r="AL837" s="641"/>
      <c r="AM837" s="635"/>
      <c r="AN837" s="635"/>
      <c r="AO837" s="212" t="s">
        <v>2117</v>
      </c>
      <c r="AP837" s="212"/>
      <c r="AQ837" s="212"/>
      <c r="AR837" s="212"/>
      <c r="AS837" s="212"/>
      <c r="AT837" s="223" t="str">
        <f t="shared" si="54"/>
        <v/>
      </c>
      <c r="AU837" s="223">
        <f t="shared" si="55"/>
        <v>2.777777777777779E-2</v>
      </c>
    </row>
    <row r="838" spans="1:47" ht="14.25">
      <c r="B838" s="29">
        <v>2026</v>
      </c>
      <c r="C838" s="29">
        <v>5</v>
      </c>
      <c r="D838" s="29">
        <v>19</v>
      </c>
      <c r="E838" s="227" t="s">
        <v>470</v>
      </c>
      <c r="F838" s="29"/>
      <c r="G838" s="31"/>
      <c r="H838" s="32" t="s">
        <v>441</v>
      </c>
      <c r="I838" s="327" t="s">
        <v>1446</v>
      </c>
      <c r="J838" s="635" t="s">
        <v>1580</v>
      </c>
      <c r="K838" s="212"/>
      <c r="L838" s="639"/>
      <c r="M838" s="170"/>
      <c r="N838" s="651"/>
      <c r="O838" s="212"/>
      <c r="P838" s="737">
        <v>12</v>
      </c>
      <c r="Q838" s="738" t="s">
        <v>566</v>
      </c>
      <c r="R838" s="739">
        <v>1030</v>
      </c>
      <c r="S838" s="739"/>
      <c r="T838" s="740" t="s">
        <v>1445</v>
      </c>
      <c r="U838" s="739">
        <v>200</v>
      </c>
      <c r="V838" s="739">
        <v>1030</v>
      </c>
      <c r="W838" s="636"/>
      <c r="X838" s="212">
        <v>1</v>
      </c>
      <c r="Y838" s="636">
        <v>200</v>
      </c>
      <c r="Z838" s="212">
        <v>1</v>
      </c>
      <c r="AA838" s="731">
        <v>200</v>
      </c>
      <c r="AB838" s="731"/>
      <c r="AC838" s="732"/>
      <c r="AD838" s="733"/>
      <c r="AE838" s="734"/>
      <c r="AF838" s="640"/>
      <c r="AG838" s="640"/>
      <c r="AH838" s="640"/>
      <c r="AI838" s="212"/>
      <c r="AJ838" s="635"/>
      <c r="AK838" s="635"/>
      <c r="AL838" s="641"/>
      <c r="AM838" s="635"/>
      <c r="AN838" s="635"/>
      <c r="AO838" s="212"/>
      <c r="AP838" s="212"/>
      <c r="AQ838" s="212"/>
      <c r="AR838" s="212"/>
      <c r="AS838" s="212"/>
      <c r="AT838" s="223" t="str">
        <f t="shared" si="54"/>
        <v/>
      </c>
      <c r="AU838" s="223" t="str">
        <f t="shared" si="55"/>
        <v/>
      </c>
    </row>
    <row r="839" spans="1:47" ht="14.25">
      <c r="A839" s="167">
        <v>1</v>
      </c>
      <c r="B839" s="29">
        <v>2026</v>
      </c>
      <c r="C839" s="29">
        <v>5</v>
      </c>
      <c r="D839" s="29">
        <v>19</v>
      </c>
      <c r="E839" s="227" t="s">
        <v>470</v>
      </c>
      <c r="F839" s="29">
        <v>4</v>
      </c>
      <c r="G839" s="31" t="s">
        <v>459</v>
      </c>
      <c r="H839" s="32" t="s">
        <v>441</v>
      </c>
      <c r="I839" s="327" t="s">
        <v>1514</v>
      </c>
      <c r="J839" s="635" t="s">
        <v>1580</v>
      </c>
      <c r="K839" s="212" t="s">
        <v>2098</v>
      </c>
      <c r="L839" s="639">
        <v>1</v>
      </c>
      <c r="M839" s="170">
        <v>4</v>
      </c>
      <c r="N839" s="651" t="s">
        <v>2099</v>
      </c>
      <c r="O839" s="212" t="s">
        <v>1539</v>
      </c>
      <c r="P839" s="737">
        <v>50</v>
      </c>
      <c r="Q839" s="738" t="s">
        <v>2096</v>
      </c>
      <c r="R839" s="739">
        <v>1030</v>
      </c>
      <c r="S839" s="739">
        <v>1028</v>
      </c>
      <c r="T839" s="740">
        <v>4100</v>
      </c>
      <c r="U839" s="739">
        <v>4100</v>
      </c>
      <c r="V839" s="739">
        <v>1030</v>
      </c>
      <c r="W839" s="636">
        <v>1028</v>
      </c>
      <c r="X839" s="212">
        <v>1</v>
      </c>
      <c r="Y839" s="636">
        <v>4100</v>
      </c>
      <c r="Z839" s="212">
        <v>1</v>
      </c>
      <c r="AA839" s="731">
        <v>4100</v>
      </c>
      <c r="AB839" s="731">
        <v>4060</v>
      </c>
      <c r="AC839" s="732" t="s">
        <v>2125</v>
      </c>
      <c r="AD839" s="733"/>
      <c r="AE839" s="734">
        <v>0.65277777777777779</v>
      </c>
      <c r="AF839" s="640">
        <v>0.67361111111111116</v>
      </c>
      <c r="AG839" s="640">
        <v>0.67361111111111116</v>
      </c>
      <c r="AH839" s="640">
        <v>0.68055555555555558</v>
      </c>
      <c r="AI839" s="212" t="s">
        <v>533</v>
      </c>
      <c r="AJ839" s="635"/>
      <c r="AK839" s="635" t="s">
        <v>683</v>
      </c>
      <c r="AL839" s="718" t="s">
        <v>18</v>
      </c>
      <c r="AM839" s="635" t="s">
        <v>460</v>
      </c>
      <c r="AN839" s="635">
        <v>1</v>
      </c>
      <c r="AO839" s="212"/>
      <c r="AP839" s="212" t="s">
        <v>383</v>
      </c>
      <c r="AQ839" s="212" t="s">
        <v>2120</v>
      </c>
      <c r="AR839" s="212"/>
      <c r="AS839" s="212"/>
      <c r="AT839" s="223">
        <f t="shared" si="54"/>
        <v>2.083333333333337E-2</v>
      </c>
      <c r="AU839" s="223">
        <f t="shared" si="55"/>
        <v>6.9444444444444198E-3</v>
      </c>
    </row>
    <row r="840" spans="1:47" ht="14.25">
      <c r="B840" s="29">
        <v>2026</v>
      </c>
      <c r="C840" s="29">
        <v>5</v>
      </c>
      <c r="D840" s="29">
        <v>19</v>
      </c>
      <c r="E840" s="227" t="s">
        <v>470</v>
      </c>
      <c r="F840" s="29">
        <v>4</v>
      </c>
      <c r="G840" s="31" t="s">
        <v>459</v>
      </c>
      <c r="H840" s="32" t="s">
        <v>441</v>
      </c>
      <c r="I840" s="327" t="s">
        <v>1514</v>
      </c>
      <c r="J840" s="635" t="s">
        <v>1580</v>
      </c>
      <c r="K840" s="212" t="s">
        <v>2098</v>
      </c>
      <c r="L840" s="639">
        <v>2</v>
      </c>
      <c r="M840" s="170">
        <v>4</v>
      </c>
      <c r="N840" s="651" t="s">
        <v>2099</v>
      </c>
      <c r="O840" s="212" t="s">
        <v>1539</v>
      </c>
      <c r="P840" s="737">
        <v>50</v>
      </c>
      <c r="Q840" s="738" t="s">
        <v>2096</v>
      </c>
      <c r="R840" s="739">
        <v>1030</v>
      </c>
      <c r="S840" s="739">
        <v>1026</v>
      </c>
      <c r="T840" s="740">
        <v>4100</v>
      </c>
      <c r="U840" s="739">
        <v>4100</v>
      </c>
      <c r="V840" s="739">
        <v>1030</v>
      </c>
      <c r="W840" s="636">
        <v>1026</v>
      </c>
      <c r="X840" s="212">
        <v>1</v>
      </c>
      <c r="Y840" s="636">
        <v>4100</v>
      </c>
      <c r="Z840" s="212">
        <v>1</v>
      </c>
      <c r="AA840" s="731">
        <v>4100</v>
      </c>
      <c r="AB840" s="731">
        <v>3920</v>
      </c>
      <c r="AC840" s="732" t="s">
        <v>2126</v>
      </c>
      <c r="AD840" s="733">
        <v>60519416042</v>
      </c>
      <c r="AE840" s="734">
        <v>0.68055555555555558</v>
      </c>
      <c r="AF840" s="640">
        <v>0.70138888888888884</v>
      </c>
      <c r="AG840" s="640">
        <v>0.70138888888888884</v>
      </c>
      <c r="AH840" s="640">
        <v>0.72222222222222221</v>
      </c>
      <c r="AI840" s="212" t="s">
        <v>533</v>
      </c>
      <c r="AJ840" s="635"/>
      <c r="AK840" s="635" t="s">
        <v>683</v>
      </c>
      <c r="AL840" s="718" t="s">
        <v>18</v>
      </c>
      <c r="AM840" s="635" t="s">
        <v>460</v>
      </c>
      <c r="AN840" s="635">
        <v>1</v>
      </c>
      <c r="AO840" s="212"/>
      <c r="AP840" s="212" t="s">
        <v>383</v>
      </c>
      <c r="AQ840" s="212"/>
      <c r="AR840" s="212"/>
      <c r="AS840" s="212"/>
      <c r="AT840" s="223">
        <f t="shared" si="54"/>
        <v>2.0833333333333259E-2</v>
      </c>
      <c r="AU840" s="223">
        <f t="shared" si="55"/>
        <v>2.083333333333337E-2</v>
      </c>
    </row>
    <row r="841" spans="1:47" ht="14.25">
      <c r="B841" s="29">
        <v>2026</v>
      </c>
      <c r="C841" s="29">
        <v>5</v>
      </c>
      <c r="D841" s="29">
        <v>19</v>
      </c>
      <c r="E841" s="227" t="s">
        <v>470</v>
      </c>
      <c r="F841" s="29"/>
      <c r="G841" s="31"/>
      <c r="H841" s="32" t="s">
        <v>441</v>
      </c>
      <c r="I841" s="327" t="s">
        <v>565</v>
      </c>
      <c r="J841" s="635" t="s">
        <v>1580</v>
      </c>
      <c r="K841" s="212"/>
      <c r="L841" s="639"/>
      <c r="M841" s="170"/>
      <c r="N841" s="651"/>
      <c r="O841" s="212"/>
      <c r="P841" s="705">
        <v>25</v>
      </c>
      <c r="Q841" s="738" t="s">
        <v>566</v>
      </c>
      <c r="R841" s="739">
        <v>1030</v>
      </c>
      <c r="S841" s="739"/>
      <c r="T841" s="740" t="s">
        <v>1445</v>
      </c>
      <c r="U841" s="710">
        <v>350</v>
      </c>
      <c r="V841" s="739">
        <v>1030</v>
      </c>
      <c r="W841" s="636"/>
      <c r="X841" s="212">
        <v>1</v>
      </c>
      <c r="Y841" s="636"/>
      <c r="Z841" s="212">
        <v>1</v>
      </c>
      <c r="AA841" s="711">
        <v>350</v>
      </c>
      <c r="AB841" s="731">
        <v>8750</v>
      </c>
      <c r="AC841" s="732" t="s">
        <v>1737</v>
      </c>
      <c r="AD841" s="733">
        <v>60519416042</v>
      </c>
      <c r="AE841" s="734">
        <v>0.72222222222222221</v>
      </c>
      <c r="AF841" s="640">
        <v>0.72569444444444442</v>
      </c>
      <c r="AG841" s="640"/>
      <c r="AH841" s="640"/>
      <c r="AI841" s="212"/>
      <c r="AJ841" s="635"/>
      <c r="AK841" s="635" t="s">
        <v>683</v>
      </c>
      <c r="AL841" s="718" t="s">
        <v>18</v>
      </c>
      <c r="AM841" s="635" t="s">
        <v>460</v>
      </c>
      <c r="AN841" s="635">
        <v>1</v>
      </c>
      <c r="AP841" s="212"/>
      <c r="AQ841" s="212"/>
      <c r="AR841" s="212"/>
      <c r="AS841" s="212"/>
      <c r="AT841" s="223">
        <f t="shared" si="54"/>
        <v>3.4722222222222099E-3</v>
      </c>
      <c r="AU841" s="223" t="str">
        <f t="shared" si="55"/>
        <v/>
      </c>
    </row>
    <row r="842" spans="1:47" ht="14.25">
      <c r="B842" s="29">
        <v>2026</v>
      </c>
      <c r="C842" s="29">
        <v>5</v>
      </c>
      <c r="D842" s="29">
        <v>19</v>
      </c>
      <c r="E842" s="227" t="s">
        <v>470</v>
      </c>
      <c r="F842" s="29"/>
      <c r="G842" s="31"/>
      <c r="H842" s="32" t="s">
        <v>441</v>
      </c>
      <c r="I842" s="327"/>
      <c r="J842" s="635"/>
      <c r="K842" s="212"/>
      <c r="L842" s="639"/>
      <c r="M842" s="170"/>
      <c r="N842" s="651"/>
      <c r="O842" s="212"/>
      <c r="P842" s="737"/>
      <c r="Q842" s="738"/>
      <c r="R842" s="739"/>
      <c r="S842" s="739"/>
      <c r="T842" s="740"/>
      <c r="U842" s="739"/>
      <c r="V842" s="739"/>
      <c r="W842" s="636"/>
      <c r="X842" s="212"/>
      <c r="Y842" s="636"/>
      <c r="Z842" s="212"/>
      <c r="AA842" s="731"/>
      <c r="AB842" s="731"/>
      <c r="AC842" s="732"/>
      <c r="AD842" s="733"/>
      <c r="AE842" s="734"/>
      <c r="AF842" s="640"/>
      <c r="AG842" s="640">
        <v>0.72569444444444442</v>
      </c>
      <c r="AH842" s="640">
        <v>0.75</v>
      </c>
      <c r="AI842" s="212" t="s">
        <v>1569</v>
      </c>
      <c r="AJ842" s="635"/>
      <c r="AK842" s="635"/>
      <c r="AL842" s="718"/>
      <c r="AM842" s="635"/>
      <c r="AN842" s="635"/>
      <c r="AO842" s="34" t="s">
        <v>2133</v>
      </c>
      <c r="AP842" s="212"/>
      <c r="AQ842" s="212"/>
      <c r="AR842" s="212"/>
      <c r="AS842" s="212"/>
      <c r="AT842" s="223"/>
      <c r="AU842" s="223"/>
    </row>
    <row r="843" spans="1:47" ht="14.25">
      <c r="B843" s="29">
        <v>2026</v>
      </c>
      <c r="C843" s="29">
        <v>5</v>
      </c>
      <c r="D843" s="29">
        <v>19</v>
      </c>
      <c r="E843" s="227" t="s">
        <v>468</v>
      </c>
      <c r="F843" s="29"/>
      <c r="G843" s="31"/>
      <c r="H843" s="32" t="s">
        <v>441</v>
      </c>
      <c r="I843" s="327"/>
      <c r="J843" s="635"/>
      <c r="K843" s="212"/>
      <c r="L843" s="639"/>
      <c r="M843" s="170"/>
      <c r="N843" s="651"/>
      <c r="O843" s="212"/>
      <c r="P843" s="737"/>
      <c r="Q843" s="738"/>
      <c r="R843" s="739"/>
      <c r="S843" s="739"/>
      <c r="T843" s="740"/>
      <c r="U843" s="739"/>
      <c r="V843" s="739"/>
      <c r="W843" s="636"/>
      <c r="X843" s="212"/>
      <c r="Y843" s="636"/>
      <c r="Z843" s="212"/>
      <c r="AA843" s="731"/>
      <c r="AB843" s="731"/>
      <c r="AC843" s="732"/>
      <c r="AD843" s="733"/>
      <c r="AE843" s="734"/>
      <c r="AF843" s="640"/>
      <c r="AG843" s="640">
        <v>0.58333333333333337</v>
      </c>
      <c r="AH843" s="640">
        <v>0.91666666666666663</v>
      </c>
      <c r="AI843" s="212" t="s">
        <v>1569</v>
      </c>
      <c r="AJ843" s="635"/>
      <c r="AK843" s="635"/>
      <c r="AL843" s="718"/>
      <c r="AM843" s="635"/>
      <c r="AN843" s="635"/>
      <c r="AO843" t="s">
        <v>1734</v>
      </c>
      <c r="AP843" s="212"/>
      <c r="AQ843" s="212"/>
      <c r="AR843" s="212"/>
      <c r="AS843" s="212"/>
      <c r="AT843" s="223"/>
      <c r="AU843" s="223"/>
    </row>
    <row r="844" spans="1:47" ht="14.25">
      <c r="B844" s="29">
        <v>2026</v>
      </c>
      <c r="C844" s="29">
        <v>5</v>
      </c>
      <c r="D844" s="29">
        <v>19</v>
      </c>
      <c r="E844" s="227" t="s">
        <v>469</v>
      </c>
      <c r="F844" s="29"/>
      <c r="G844" s="31"/>
      <c r="H844" s="32" t="s">
        <v>441</v>
      </c>
      <c r="I844" s="327"/>
      <c r="J844" s="635"/>
      <c r="K844" s="212"/>
      <c r="L844" s="639"/>
      <c r="M844" s="170"/>
      <c r="N844" s="651"/>
      <c r="O844" s="212"/>
      <c r="P844" s="737"/>
      <c r="Q844" s="738"/>
      <c r="R844" s="739"/>
      <c r="S844" s="739"/>
      <c r="T844" s="740"/>
      <c r="U844" s="739"/>
      <c r="V844" s="739"/>
      <c r="W844" s="636"/>
      <c r="X844" s="212"/>
      <c r="Y844" s="636"/>
      <c r="Z844" s="212"/>
      <c r="AA844" s="731"/>
      <c r="AB844" s="731"/>
      <c r="AC844" s="732"/>
      <c r="AD844" s="733"/>
      <c r="AE844" s="734"/>
      <c r="AF844" s="640"/>
      <c r="AG844" s="640">
        <v>0.91666666666666663</v>
      </c>
      <c r="AH844" s="640">
        <v>0.28125</v>
      </c>
      <c r="AI844" s="212" t="s">
        <v>1569</v>
      </c>
      <c r="AJ844" s="635"/>
      <c r="AK844" s="635"/>
      <c r="AL844" s="718"/>
      <c r="AM844" s="635"/>
      <c r="AN844" s="635"/>
      <c r="AO844" s="34" t="s">
        <v>1734</v>
      </c>
      <c r="AP844" s="212"/>
      <c r="AQ844" s="212"/>
      <c r="AR844" s="212"/>
      <c r="AS844" s="212"/>
      <c r="AT844" s="223"/>
      <c r="AU844" s="223"/>
    </row>
    <row r="845" spans="1:47" ht="14.25">
      <c r="B845" s="29">
        <v>2026</v>
      </c>
      <c r="C845" s="29">
        <v>5</v>
      </c>
      <c r="D845" s="29">
        <v>20</v>
      </c>
      <c r="E845" s="227" t="s">
        <v>470</v>
      </c>
      <c r="F845" s="29"/>
      <c r="G845" s="31"/>
      <c r="H845" s="32" t="s">
        <v>441</v>
      </c>
      <c r="I845" s="327"/>
      <c r="J845" s="635"/>
      <c r="K845" s="212"/>
      <c r="L845" s="639"/>
      <c r="M845" s="170"/>
      <c r="N845" s="651"/>
      <c r="O845" s="212"/>
      <c r="P845" s="737"/>
      <c r="Q845" s="738"/>
      <c r="R845" s="739"/>
      <c r="S845" s="739"/>
      <c r="T845" s="740"/>
      <c r="U845" s="739"/>
      <c r="V845" s="739"/>
      <c r="W845" s="636"/>
      <c r="X845" s="212"/>
      <c r="Y845" s="636"/>
      <c r="Z845" s="212"/>
      <c r="AA845" s="731"/>
      <c r="AB845" s="731"/>
      <c r="AC845" s="732"/>
      <c r="AD845" s="733"/>
      <c r="AE845" s="734"/>
      <c r="AF845" s="640"/>
      <c r="AG845" s="640">
        <v>0.28125</v>
      </c>
      <c r="AH845" s="640">
        <v>0.31944444444444442</v>
      </c>
      <c r="AI845" s="212" t="s">
        <v>533</v>
      </c>
      <c r="AJ845" s="635"/>
      <c r="AK845" s="635"/>
      <c r="AL845" s="641"/>
      <c r="AM845" s="635"/>
      <c r="AN845" s="635"/>
      <c r="AO845" s="212"/>
      <c r="AP845" s="212"/>
      <c r="AQ845" s="212"/>
      <c r="AR845" s="212"/>
      <c r="AS845" s="212"/>
      <c r="AT845" s="223" t="str">
        <f t="shared" si="54"/>
        <v/>
      </c>
      <c r="AU845" s="223">
        <f t="shared" si="55"/>
        <v>3.819444444444442E-2</v>
      </c>
    </row>
    <row r="846" spans="1:47" ht="14.25">
      <c r="B846" s="29">
        <v>2026</v>
      </c>
      <c r="C846" s="29">
        <v>5</v>
      </c>
      <c r="D846" s="29">
        <v>20</v>
      </c>
      <c r="E846" s="227" t="s">
        <v>470</v>
      </c>
      <c r="F846" s="29"/>
      <c r="G846" s="31"/>
      <c r="H846" s="32" t="s">
        <v>441</v>
      </c>
      <c r="I846" s="327" t="s">
        <v>1446</v>
      </c>
      <c r="J846" s="635" t="s">
        <v>1580</v>
      </c>
      <c r="K846" s="212"/>
      <c r="L846" s="639"/>
      <c r="M846" s="170"/>
      <c r="N846" s="651"/>
      <c r="O846" s="212"/>
      <c r="P846" s="737">
        <v>12</v>
      </c>
      <c r="Q846" s="738" t="s">
        <v>566</v>
      </c>
      <c r="R846" s="739">
        <v>1040</v>
      </c>
      <c r="S846" s="739"/>
      <c r="T846" s="740" t="s">
        <v>1445</v>
      </c>
      <c r="U846" s="739">
        <v>200</v>
      </c>
      <c r="V846" s="739">
        <v>1040</v>
      </c>
      <c r="W846" s="636"/>
      <c r="X846" s="212">
        <v>1</v>
      </c>
      <c r="Y846" s="636">
        <v>200</v>
      </c>
      <c r="Z846" s="212">
        <v>1</v>
      </c>
      <c r="AA846" s="731">
        <v>200</v>
      </c>
      <c r="AB846" s="731"/>
      <c r="AC846" s="732"/>
      <c r="AD846" s="733"/>
      <c r="AE846" s="734"/>
      <c r="AF846" s="640"/>
      <c r="AG846" s="640"/>
      <c r="AH846" s="640"/>
      <c r="AI846" s="212"/>
      <c r="AJ846" s="635"/>
      <c r="AK846" s="635"/>
      <c r="AL846" s="641"/>
      <c r="AM846" s="635"/>
      <c r="AN846" s="635"/>
      <c r="AO846" s="212"/>
      <c r="AP846" s="212"/>
      <c r="AQ846" s="212"/>
      <c r="AR846" s="212"/>
      <c r="AS846" s="212"/>
      <c r="AT846" s="223" t="str">
        <f t="shared" si="54"/>
        <v/>
      </c>
      <c r="AU846" s="223" t="str">
        <f t="shared" si="55"/>
        <v/>
      </c>
    </row>
    <row r="847" spans="1:47" ht="14.25">
      <c r="A847" s="167">
        <v>1</v>
      </c>
      <c r="B847" s="29">
        <v>2026</v>
      </c>
      <c r="C847" s="29">
        <v>5</v>
      </c>
      <c r="D847" s="29">
        <v>20</v>
      </c>
      <c r="E847" s="227" t="s">
        <v>470</v>
      </c>
      <c r="F847" s="29">
        <v>1</v>
      </c>
      <c r="G847" s="31" t="s">
        <v>459</v>
      </c>
      <c r="H847" s="32" t="s">
        <v>441</v>
      </c>
      <c r="I847" s="327" t="s">
        <v>1514</v>
      </c>
      <c r="J847" s="635" t="s">
        <v>1580</v>
      </c>
      <c r="K847" s="212" t="s">
        <v>2098</v>
      </c>
      <c r="L847" s="639">
        <v>3</v>
      </c>
      <c r="M847" s="170">
        <v>4</v>
      </c>
      <c r="N847" s="651" t="s">
        <v>2099</v>
      </c>
      <c r="O847" s="212" t="s">
        <v>1539</v>
      </c>
      <c r="P847" s="737">
        <v>25</v>
      </c>
      <c r="Q847" s="738" t="s">
        <v>2103</v>
      </c>
      <c r="R847" s="739">
        <v>1040</v>
      </c>
      <c r="S847" s="739">
        <v>1023</v>
      </c>
      <c r="T847" s="740">
        <v>8000</v>
      </c>
      <c r="U847" s="739">
        <v>8000</v>
      </c>
      <c r="V847" s="739">
        <v>1040</v>
      </c>
      <c r="W847" s="636">
        <v>1023</v>
      </c>
      <c r="X847" s="212">
        <v>1</v>
      </c>
      <c r="Y847" s="636">
        <v>8000</v>
      </c>
      <c r="Z847" s="212">
        <v>1</v>
      </c>
      <c r="AA847" s="731">
        <v>8000</v>
      </c>
      <c r="AB847" s="731">
        <v>7750</v>
      </c>
      <c r="AC847" s="732" t="s">
        <v>2134</v>
      </c>
      <c r="AD847" s="733">
        <v>60520416012</v>
      </c>
      <c r="AE847" s="734">
        <v>0.31944444444444442</v>
      </c>
      <c r="AF847" s="640">
        <v>0.3576388888888889</v>
      </c>
      <c r="AG847" s="640">
        <v>0.3576388888888889</v>
      </c>
      <c r="AH847" s="640">
        <v>0.36458333333333331</v>
      </c>
      <c r="AI847" s="212" t="s">
        <v>533</v>
      </c>
      <c r="AJ847" s="635"/>
      <c r="AK847" s="635" t="s">
        <v>683</v>
      </c>
      <c r="AL847" s="718" t="s">
        <v>18</v>
      </c>
      <c r="AM847" s="635" t="s">
        <v>460</v>
      </c>
      <c r="AN847" s="635">
        <v>1</v>
      </c>
      <c r="AO847" s="212" t="s">
        <v>2139</v>
      </c>
      <c r="AP847" s="212" t="s">
        <v>383</v>
      </c>
      <c r="AQ847" s="212" t="s">
        <v>1750</v>
      </c>
      <c r="AR847" s="212"/>
      <c r="AS847" s="212"/>
      <c r="AT847" s="223">
        <f t="shared" si="54"/>
        <v>3.8194444444444475E-2</v>
      </c>
      <c r="AU847" s="223">
        <f t="shared" si="55"/>
        <v>6.9444444444444198E-3</v>
      </c>
    </row>
    <row r="848" spans="1:47" ht="15" customHeight="1">
      <c r="B848" s="29">
        <v>2026</v>
      </c>
      <c r="C848" s="29">
        <v>5</v>
      </c>
      <c r="D848" s="29">
        <v>20</v>
      </c>
      <c r="E848" s="227" t="s">
        <v>470</v>
      </c>
      <c r="F848" s="29"/>
      <c r="G848" s="31"/>
      <c r="H848" s="32" t="s">
        <v>441</v>
      </c>
      <c r="I848" s="327" t="s">
        <v>565</v>
      </c>
      <c r="J848" s="635" t="s">
        <v>1580</v>
      </c>
      <c r="K848" s="212"/>
      <c r="L848" s="639"/>
      <c r="M848" s="170"/>
      <c r="N848" s="651"/>
      <c r="O848" s="212"/>
      <c r="P848" s="705">
        <v>25</v>
      </c>
      <c r="Q848" s="738" t="s">
        <v>566</v>
      </c>
      <c r="R848" s="739">
        <v>1040</v>
      </c>
      <c r="S848" s="739"/>
      <c r="T848" s="740" t="s">
        <v>1445</v>
      </c>
      <c r="U848" s="710">
        <v>350</v>
      </c>
      <c r="V848" s="739">
        <v>1040</v>
      </c>
      <c r="W848" s="636"/>
      <c r="X848" s="212">
        <v>1</v>
      </c>
      <c r="Y848" s="636"/>
      <c r="Z848" s="212">
        <v>1</v>
      </c>
      <c r="AA848" s="711">
        <v>350</v>
      </c>
      <c r="AB848" s="731">
        <v>8550</v>
      </c>
      <c r="AC848" s="732" t="s">
        <v>2097</v>
      </c>
      <c r="AD848" s="733">
        <v>60520416012</v>
      </c>
      <c r="AE848" s="734">
        <v>0.36458333333333331</v>
      </c>
      <c r="AF848" s="640">
        <v>0.36805555555555558</v>
      </c>
      <c r="AG848" s="640"/>
      <c r="AH848" s="640"/>
      <c r="AI848" s="212"/>
      <c r="AJ848" s="635"/>
      <c r="AK848" s="635" t="s">
        <v>683</v>
      </c>
      <c r="AL848" s="718" t="s">
        <v>18</v>
      </c>
      <c r="AM848" s="635" t="s">
        <v>460</v>
      </c>
      <c r="AN848" s="635">
        <v>1</v>
      </c>
      <c r="AO848" s="212"/>
      <c r="AP848" s="212"/>
      <c r="AQ848" s="212"/>
      <c r="AR848" s="212"/>
      <c r="AS848" s="212"/>
      <c r="AT848" s="223">
        <f t="shared" si="54"/>
        <v>3.4722222222222654E-3</v>
      </c>
      <c r="AU848" s="223" t="str">
        <f t="shared" si="55"/>
        <v/>
      </c>
    </row>
    <row r="849" spans="2:47" ht="14.25">
      <c r="B849" s="29">
        <v>2026</v>
      </c>
      <c r="C849" s="29">
        <v>5</v>
      </c>
      <c r="D849" s="29">
        <v>20</v>
      </c>
      <c r="E849" s="227" t="s">
        <v>470</v>
      </c>
      <c r="F849" s="29"/>
      <c r="G849" s="31"/>
      <c r="H849" s="32" t="s">
        <v>441</v>
      </c>
      <c r="I849" s="327"/>
      <c r="J849" s="635"/>
      <c r="K849" s="212"/>
      <c r="L849" s="639"/>
      <c r="M849" s="170"/>
      <c r="N849" s="651"/>
      <c r="O849" s="212"/>
      <c r="P849" s="737"/>
      <c r="Q849" s="738"/>
      <c r="R849" s="739"/>
      <c r="S849" s="739"/>
      <c r="T849" s="740"/>
      <c r="U849" s="739"/>
      <c r="V849" s="739"/>
      <c r="W849" s="636"/>
      <c r="X849" s="212"/>
      <c r="Y849" s="636"/>
      <c r="Z849" s="212"/>
      <c r="AA849" s="731"/>
      <c r="AB849" s="731"/>
      <c r="AC849" s="732"/>
      <c r="AD849" s="733"/>
      <c r="AE849" s="734"/>
      <c r="AF849" s="640"/>
      <c r="AG849" s="640">
        <v>0.36805555555555558</v>
      </c>
      <c r="AH849" s="640">
        <v>0.40972222222222221</v>
      </c>
      <c r="AI849" s="212" t="s">
        <v>533</v>
      </c>
      <c r="AJ849" s="635"/>
      <c r="AK849" s="635"/>
      <c r="AL849" s="641"/>
      <c r="AM849" s="635"/>
      <c r="AN849" s="635"/>
      <c r="AO849" s="212"/>
      <c r="AP849" s="212"/>
      <c r="AQ849" s="212"/>
      <c r="AR849" s="212"/>
      <c r="AS849" s="212"/>
      <c r="AT849" s="223" t="str">
        <f t="shared" si="54"/>
        <v/>
      </c>
      <c r="AU849" s="223">
        <f t="shared" si="55"/>
        <v>4.166666666666663E-2</v>
      </c>
    </row>
    <row r="850" spans="2:47" ht="14.25">
      <c r="B850" s="29">
        <v>2026</v>
      </c>
      <c r="C850" s="29">
        <v>5</v>
      </c>
      <c r="D850" s="29">
        <v>20</v>
      </c>
      <c r="E850" s="227" t="s">
        <v>470</v>
      </c>
      <c r="F850" s="29">
        <v>2</v>
      </c>
      <c r="G850" s="31"/>
      <c r="H850" s="32" t="s">
        <v>441</v>
      </c>
      <c r="I850" s="327" t="s">
        <v>2142</v>
      </c>
      <c r="J850" s="635"/>
      <c r="K850" s="212" t="s">
        <v>1727</v>
      </c>
      <c r="L850" s="639">
        <v>1</v>
      </c>
      <c r="M850" s="170">
        <v>4</v>
      </c>
      <c r="N850" s="651" t="s">
        <v>2101</v>
      </c>
      <c r="O850" s="212" t="s">
        <v>1539</v>
      </c>
      <c r="P850" s="737">
        <v>50</v>
      </c>
      <c r="Q850" s="738" t="s">
        <v>223</v>
      </c>
      <c r="R850" s="739">
        <v>1000</v>
      </c>
      <c r="S850" s="739">
        <v>1000</v>
      </c>
      <c r="T850" s="740">
        <v>2480</v>
      </c>
      <c r="U850" s="739">
        <v>2480</v>
      </c>
      <c r="V850" s="739">
        <v>1001</v>
      </c>
      <c r="W850" s="726">
        <v>1001</v>
      </c>
      <c r="X850" s="212">
        <v>1</v>
      </c>
      <c r="Y850" s="636">
        <v>6000</v>
      </c>
      <c r="Z850" s="212">
        <v>1</v>
      </c>
      <c r="AA850" s="731">
        <v>1450</v>
      </c>
      <c r="AB850" s="731">
        <v>1420</v>
      </c>
      <c r="AC850" s="732" t="s">
        <v>2140</v>
      </c>
      <c r="AD850" s="732" t="s">
        <v>2141</v>
      </c>
      <c r="AE850" s="734">
        <v>0.40972222222222221</v>
      </c>
      <c r="AF850" s="640">
        <v>0.4375</v>
      </c>
      <c r="AG850" s="640"/>
      <c r="AH850" s="640"/>
      <c r="AI850" s="212"/>
      <c r="AJ850" s="635"/>
      <c r="AK850" s="635" t="s">
        <v>683</v>
      </c>
      <c r="AL850" s="718" t="s">
        <v>18</v>
      </c>
      <c r="AM850" s="635" t="s">
        <v>1743</v>
      </c>
      <c r="AN850" s="635">
        <v>1</v>
      </c>
      <c r="AO850" s="212" t="s">
        <v>2147</v>
      </c>
      <c r="AP850" s="212" t="s">
        <v>383</v>
      </c>
      <c r="AQ850" s="212"/>
      <c r="AR850" s="212"/>
      <c r="AS850" s="212"/>
      <c r="AT850" s="223">
        <f t="shared" si="54"/>
        <v>2.777777777777779E-2</v>
      </c>
      <c r="AU850" s="223" t="str">
        <f t="shared" si="55"/>
        <v/>
      </c>
    </row>
    <row r="851" spans="2:47" ht="14.25">
      <c r="B851" s="29">
        <v>2026</v>
      </c>
      <c r="C851" s="29">
        <v>5</v>
      </c>
      <c r="D851" s="29">
        <v>20</v>
      </c>
      <c r="E851" s="227" t="s">
        <v>470</v>
      </c>
      <c r="F851" s="29"/>
      <c r="G851" s="31"/>
      <c r="H851" s="32" t="s">
        <v>441</v>
      </c>
      <c r="I851" s="327"/>
      <c r="J851" s="635"/>
      <c r="K851" s="212"/>
      <c r="L851" s="639"/>
      <c r="M851" s="170"/>
      <c r="N851" s="651"/>
      <c r="O851" s="212"/>
      <c r="P851" s="737"/>
      <c r="Q851" s="738"/>
      <c r="R851" s="739"/>
      <c r="S851" s="739"/>
      <c r="T851" s="740"/>
      <c r="U851" s="739"/>
      <c r="V851" s="739"/>
      <c r="W851" s="636"/>
      <c r="X851" s="212"/>
      <c r="Y851" s="636"/>
      <c r="Z851" s="212"/>
      <c r="AA851" s="731"/>
      <c r="AB851" s="731"/>
      <c r="AC851" s="732"/>
      <c r="AD851" s="733"/>
      <c r="AE851" s="734"/>
      <c r="AF851" s="640"/>
      <c r="AG851" s="640">
        <v>0.4375</v>
      </c>
      <c r="AH851" s="640">
        <v>0.49305555555555558</v>
      </c>
      <c r="AI851" s="212" t="s">
        <v>533</v>
      </c>
      <c r="AJ851" s="635"/>
      <c r="AK851" s="635"/>
      <c r="AL851" s="641"/>
      <c r="AM851" s="635"/>
      <c r="AN851" s="635"/>
      <c r="AO851" s="212"/>
      <c r="AP851" s="212"/>
      <c r="AQ851" s="212"/>
      <c r="AR851" s="212"/>
      <c r="AS851" s="212"/>
      <c r="AT851" s="223" t="str">
        <f t="shared" si="54"/>
        <v/>
      </c>
      <c r="AU851" s="223">
        <f t="shared" si="55"/>
        <v>5.555555555555558E-2</v>
      </c>
    </row>
    <row r="852" spans="2:47" ht="14.25">
      <c r="B852" s="29">
        <v>2026</v>
      </c>
      <c r="C852" s="29">
        <v>5</v>
      </c>
      <c r="D852" s="29">
        <v>20</v>
      </c>
      <c r="E852" s="227" t="s">
        <v>470</v>
      </c>
      <c r="F852" s="29">
        <v>3</v>
      </c>
      <c r="G852" s="31"/>
      <c r="H852" s="32" t="s">
        <v>441</v>
      </c>
      <c r="I852" s="327" t="s">
        <v>828</v>
      </c>
      <c r="J852" s="635"/>
      <c r="K852" s="212" t="s">
        <v>1727</v>
      </c>
      <c r="L852" s="639">
        <v>1</v>
      </c>
      <c r="M852" s="170">
        <v>4</v>
      </c>
      <c r="N852" s="651" t="s">
        <v>2101</v>
      </c>
      <c r="O852" s="212" t="s">
        <v>1539</v>
      </c>
      <c r="P852" s="737">
        <v>50</v>
      </c>
      <c r="Q852" s="738" t="s">
        <v>223</v>
      </c>
      <c r="R852" s="739">
        <v>1000</v>
      </c>
      <c r="S852" s="739">
        <v>1000</v>
      </c>
      <c r="T852" s="740">
        <v>2540</v>
      </c>
      <c r="U852" s="739">
        <v>2540</v>
      </c>
      <c r="V852" s="739">
        <v>1001</v>
      </c>
      <c r="W852" s="726">
        <v>1001</v>
      </c>
      <c r="X852" s="212">
        <v>1</v>
      </c>
      <c r="Y852" s="636">
        <v>6000</v>
      </c>
      <c r="Z852" s="212">
        <v>1</v>
      </c>
      <c r="AA852" s="731">
        <v>1930</v>
      </c>
      <c r="AB852" s="731">
        <v>1910</v>
      </c>
      <c r="AC852" s="732" t="s">
        <v>2144</v>
      </c>
      <c r="AD852" s="733" t="s">
        <v>2143</v>
      </c>
      <c r="AE852" s="734">
        <v>0.49305555555555558</v>
      </c>
      <c r="AF852" s="640">
        <v>0.51388888888888884</v>
      </c>
      <c r="AG852" s="640"/>
      <c r="AH852" s="640"/>
      <c r="AI852" s="212"/>
      <c r="AJ852" s="635"/>
      <c r="AK852" s="635" t="s">
        <v>683</v>
      </c>
      <c r="AL852" s="718" t="s">
        <v>18</v>
      </c>
      <c r="AM852" s="635" t="s">
        <v>1743</v>
      </c>
      <c r="AN852" s="635"/>
      <c r="AO852" s="212" t="s">
        <v>2148</v>
      </c>
      <c r="AP852" s="212" t="s">
        <v>383</v>
      </c>
      <c r="AQ852" s="212"/>
      <c r="AR852" s="212"/>
      <c r="AS852" s="212"/>
      <c r="AT852" s="223">
        <f t="shared" si="54"/>
        <v>2.0833333333333259E-2</v>
      </c>
      <c r="AU852" s="223" t="str">
        <f t="shared" si="55"/>
        <v/>
      </c>
    </row>
    <row r="853" spans="2:47" ht="14.25">
      <c r="B853" s="29">
        <v>2026</v>
      </c>
      <c r="C853" s="29">
        <v>5</v>
      </c>
      <c r="D853" s="29">
        <v>20</v>
      </c>
      <c r="E853" s="227" t="s">
        <v>470</v>
      </c>
      <c r="F853" s="29"/>
      <c r="G853" s="31"/>
      <c r="H853" s="32" t="s">
        <v>441</v>
      </c>
      <c r="I853" s="327"/>
      <c r="J853" s="635"/>
      <c r="K853" s="212"/>
      <c r="L853" s="639"/>
      <c r="M853" s="170"/>
      <c r="N853" s="651"/>
      <c r="O853" s="212"/>
      <c r="P853" s="737"/>
      <c r="Q853" s="738"/>
      <c r="R853" s="739"/>
      <c r="S853" s="739"/>
      <c r="T853" s="740"/>
      <c r="U853" s="739"/>
      <c r="V853" s="739"/>
      <c r="W853" s="636"/>
      <c r="X853" s="212"/>
      <c r="Y853" s="636"/>
      <c r="Z853" s="212"/>
      <c r="AA853" s="731"/>
      <c r="AB853" s="731"/>
      <c r="AC853" s="732"/>
      <c r="AD853" s="733"/>
      <c r="AE853" s="734"/>
      <c r="AF853" s="640"/>
      <c r="AG853" s="640">
        <v>0.51388888888888884</v>
      </c>
      <c r="AH853" s="640">
        <v>0.53472222222222221</v>
      </c>
      <c r="AI853" s="212" t="s">
        <v>533</v>
      </c>
      <c r="AJ853" s="635"/>
      <c r="AK853" s="635"/>
      <c r="AL853" s="641"/>
      <c r="AM853" s="635"/>
      <c r="AN853" s="635"/>
      <c r="AO853" s="212"/>
      <c r="AP853" s="212"/>
      <c r="AQ853" s="212"/>
      <c r="AR853" s="212"/>
      <c r="AS853" s="212"/>
      <c r="AT853" s="223" t="str">
        <f t="shared" si="54"/>
        <v/>
      </c>
      <c r="AU853" s="223">
        <f t="shared" si="55"/>
        <v>2.083333333333337E-2</v>
      </c>
    </row>
    <row r="854" spans="2:47" ht="14.25">
      <c r="B854" s="29">
        <v>2026</v>
      </c>
      <c r="C854" s="29">
        <v>5</v>
      </c>
      <c r="D854" s="29">
        <v>20</v>
      </c>
      <c r="E854" s="227" t="s">
        <v>470</v>
      </c>
      <c r="F854" s="29">
        <v>4</v>
      </c>
      <c r="G854" s="31"/>
      <c r="H854" s="32" t="s">
        <v>441</v>
      </c>
      <c r="I854" s="327" t="s">
        <v>828</v>
      </c>
      <c r="J854" s="635"/>
      <c r="K854" s="212" t="s">
        <v>1727</v>
      </c>
      <c r="L854" s="639">
        <v>1</v>
      </c>
      <c r="M854" s="170">
        <v>4</v>
      </c>
      <c r="N854" s="651" t="s">
        <v>2101</v>
      </c>
      <c r="O854" s="212" t="s">
        <v>1539</v>
      </c>
      <c r="P854" s="737">
        <v>50</v>
      </c>
      <c r="Q854" s="738" t="s">
        <v>223</v>
      </c>
      <c r="R854" s="739">
        <v>1000</v>
      </c>
      <c r="S854" s="739">
        <v>1000</v>
      </c>
      <c r="T854" s="740">
        <v>2210</v>
      </c>
      <c r="U854" s="739">
        <v>2210</v>
      </c>
      <c r="V854" s="739">
        <v>1001</v>
      </c>
      <c r="W854" s="636">
        <v>1001</v>
      </c>
      <c r="X854" s="212">
        <v>1</v>
      </c>
      <c r="Y854" s="636">
        <v>6000</v>
      </c>
      <c r="Z854" s="212">
        <v>1</v>
      </c>
      <c r="AA854" s="731">
        <v>400</v>
      </c>
      <c r="AB854" s="731">
        <v>400</v>
      </c>
      <c r="AC854" s="732" t="s">
        <v>2145</v>
      </c>
      <c r="AD854" s="732" t="s">
        <v>2146</v>
      </c>
      <c r="AE854" s="734">
        <v>0.53472222222222221</v>
      </c>
      <c r="AF854" s="640">
        <v>0.55208333333333337</v>
      </c>
      <c r="AG854" s="640"/>
      <c r="AH854" s="640"/>
      <c r="AI854" s="212"/>
      <c r="AJ854" s="635"/>
      <c r="AK854" s="635" t="s">
        <v>683</v>
      </c>
      <c r="AL854" s="721" t="s">
        <v>1929</v>
      </c>
      <c r="AM854" s="635" t="s">
        <v>1743</v>
      </c>
      <c r="AN854" s="635"/>
      <c r="AO854" s="212" t="s">
        <v>2149</v>
      </c>
      <c r="AP854" s="212"/>
      <c r="AQ854" s="212"/>
      <c r="AR854" s="212"/>
      <c r="AS854" s="212"/>
      <c r="AT854" s="223">
        <f t="shared" si="54"/>
        <v>1.736111111111116E-2</v>
      </c>
      <c r="AU854" s="223" t="str">
        <f t="shared" si="55"/>
        <v/>
      </c>
    </row>
    <row r="855" spans="2:47" ht="14.25">
      <c r="B855" s="29">
        <v>2026</v>
      </c>
      <c r="C855" s="29">
        <v>5</v>
      </c>
      <c r="D855" s="29">
        <v>20</v>
      </c>
      <c r="E855" s="227" t="s">
        <v>470</v>
      </c>
      <c r="F855" s="29"/>
      <c r="G855" s="31"/>
      <c r="H855" s="32" t="s">
        <v>441</v>
      </c>
      <c r="I855" s="327"/>
      <c r="J855" s="635"/>
      <c r="K855" s="212"/>
      <c r="L855" s="639"/>
      <c r="M855" s="170"/>
      <c r="N855" s="651"/>
      <c r="O855" s="212"/>
      <c r="P855" s="737"/>
      <c r="Q855" s="738"/>
      <c r="R855" s="739"/>
      <c r="S855" s="739"/>
      <c r="T855" s="740"/>
      <c r="U855" s="739"/>
      <c r="V855" s="739"/>
      <c r="W855" s="636"/>
      <c r="X855" s="212"/>
      <c r="Y855" s="636"/>
      <c r="Z855" s="212"/>
      <c r="AA855" s="731"/>
      <c r="AB855" s="731"/>
      <c r="AC855" s="732"/>
      <c r="AD855" s="733"/>
      <c r="AE855" s="734"/>
      <c r="AF855" s="640"/>
      <c r="AG855" s="640">
        <v>0.55208333333333337</v>
      </c>
      <c r="AH855" s="640">
        <v>0.58333333333333337</v>
      </c>
      <c r="AI855" s="212" t="s">
        <v>1569</v>
      </c>
      <c r="AJ855" s="635"/>
      <c r="AK855" s="635"/>
      <c r="AL855" s="641"/>
      <c r="AM855" s="635"/>
      <c r="AN855" s="635"/>
      <c r="AO855" s="212" t="s">
        <v>2150</v>
      </c>
      <c r="AP855" s="212"/>
      <c r="AQ855" s="212"/>
      <c r="AR855" s="212"/>
      <c r="AS855" s="212"/>
      <c r="AT855" s="223" t="str">
        <f t="shared" si="54"/>
        <v/>
      </c>
      <c r="AU855" s="223">
        <f t="shared" si="55"/>
        <v>3.125E-2</v>
      </c>
    </row>
    <row r="856" spans="2:47" ht="14.25">
      <c r="B856" s="29">
        <v>2026</v>
      </c>
      <c r="C856" s="29">
        <v>5</v>
      </c>
      <c r="D856" s="29">
        <v>20</v>
      </c>
      <c r="E856" s="227" t="s">
        <v>468</v>
      </c>
      <c r="F856" s="29"/>
      <c r="G856" s="31"/>
      <c r="H856" s="32" t="s">
        <v>441</v>
      </c>
      <c r="I856" s="327"/>
      <c r="J856" s="635"/>
      <c r="K856" s="212"/>
      <c r="L856" s="639"/>
      <c r="M856" s="170"/>
      <c r="N856" s="651"/>
      <c r="O856" s="212"/>
      <c r="P856" s="737"/>
      <c r="Q856" s="738"/>
      <c r="R856" s="739"/>
      <c r="S856" s="739"/>
      <c r="T856" s="740"/>
      <c r="U856" s="739"/>
      <c r="V856" s="739"/>
      <c r="W856" s="636"/>
      <c r="X856" s="212"/>
      <c r="Y856" s="636"/>
      <c r="Z856" s="212"/>
      <c r="AA856" s="731"/>
      <c r="AB856" s="731"/>
      <c r="AC856" s="732"/>
      <c r="AD856" s="733"/>
      <c r="AE856" s="734"/>
      <c r="AF856" s="640"/>
      <c r="AG856" s="640">
        <v>0.58333333333333337</v>
      </c>
      <c r="AH856" s="640">
        <v>0.91666666666666663</v>
      </c>
      <c r="AI856" s="212" t="s">
        <v>1569</v>
      </c>
      <c r="AJ856" s="635"/>
      <c r="AK856" s="635"/>
      <c r="AL856" s="641"/>
      <c r="AM856" s="635"/>
      <c r="AN856" s="635"/>
      <c r="AO856" s="212" t="s">
        <v>1734</v>
      </c>
      <c r="AP856" s="212"/>
      <c r="AQ856" s="212"/>
      <c r="AR856" s="212"/>
      <c r="AS856" s="212"/>
      <c r="AT856" s="223" t="str">
        <f t="shared" si="54"/>
        <v/>
      </c>
      <c r="AU856" s="223">
        <f t="shared" si="55"/>
        <v>0.33333333333333326</v>
      </c>
    </row>
    <row r="857" spans="2:47" ht="14.25">
      <c r="B857" s="29">
        <v>2026</v>
      </c>
      <c r="C857" s="29">
        <v>5</v>
      </c>
      <c r="D857" s="29">
        <v>20</v>
      </c>
      <c r="E857" s="227" t="s">
        <v>469</v>
      </c>
      <c r="F857" s="29"/>
      <c r="G857" s="31"/>
      <c r="H857" s="32" t="s">
        <v>441</v>
      </c>
      <c r="I857" s="327"/>
      <c r="J857" s="635"/>
      <c r="K857" s="212"/>
      <c r="L857" s="639"/>
      <c r="M857" s="170"/>
      <c r="N857" s="651"/>
      <c r="O857" s="212"/>
      <c r="P857" s="737"/>
      <c r="Q857" s="738"/>
      <c r="R857" s="739"/>
      <c r="S857" s="739"/>
      <c r="T857" s="740"/>
      <c r="U857" s="739"/>
      <c r="V857" s="739"/>
      <c r="W857" s="636"/>
      <c r="X857" s="212"/>
      <c r="Y857" s="636"/>
      <c r="Z857" s="212"/>
      <c r="AA857" s="731"/>
      <c r="AB857" s="731"/>
      <c r="AC857" s="732"/>
      <c r="AD857" s="733"/>
      <c r="AE857" s="734"/>
      <c r="AF857" s="640"/>
      <c r="AG857" s="640">
        <v>0.91666666666666663</v>
      </c>
      <c r="AH857" s="640">
        <v>0.28125</v>
      </c>
      <c r="AI857" s="212" t="s">
        <v>1569</v>
      </c>
      <c r="AJ857" s="635"/>
      <c r="AK857" s="635"/>
      <c r="AL857" s="641"/>
      <c r="AM857" s="635"/>
      <c r="AN857" s="635"/>
      <c r="AO857" s="212" t="s">
        <v>1734</v>
      </c>
      <c r="AP857" s="212"/>
      <c r="AQ857" s="212"/>
      <c r="AR857" s="212"/>
      <c r="AS857" s="212"/>
      <c r="AT857" s="223" t="str">
        <f t="shared" si="54"/>
        <v/>
      </c>
      <c r="AU857" s="223">
        <f t="shared" si="55"/>
        <v>0.36458333333333337</v>
      </c>
    </row>
    <row r="858" spans="2:47" ht="14.25">
      <c r="B858" s="29">
        <v>2026</v>
      </c>
      <c r="C858" s="29">
        <v>5</v>
      </c>
      <c r="D858" s="29">
        <v>21</v>
      </c>
      <c r="E858" s="227" t="s">
        <v>470</v>
      </c>
      <c r="F858" s="29"/>
      <c r="G858" s="31"/>
      <c r="H858" s="32" t="s">
        <v>441</v>
      </c>
      <c r="I858" s="327"/>
      <c r="J858" s="635"/>
      <c r="K858" s="212"/>
      <c r="L858" s="639"/>
      <c r="M858" s="170"/>
      <c r="N858" s="651"/>
      <c r="O858" s="212"/>
      <c r="P858" s="737"/>
      <c r="Q858" s="738"/>
      <c r="R858" s="739"/>
      <c r="S858" s="739"/>
      <c r="T858" s="740"/>
      <c r="U858" s="739"/>
      <c r="V858" s="739"/>
      <c r="W858" s="636"/>
      <c r="X858" s="212"/>
      <c r="Y858" s="636"/>
      <c r="Z858" s="212"/>
      <c r="AA858" s="731"/>
      <c r="AB858" s="731"/>
      <c r="AC858" s="732"/>
      <c r="AD858" s="733"/>
      <c r="AE858" s="734"/>
      <c r="AF858" s="640"/>
      <c r="AG858" s="640">
        <v>0.28125</v>
      </c>
      <c r="AH858" s="640">
        <v>0.38194444444444442</v>
      </c>
      <c r="AI858" s="212" t="s">
        <v>1534</v>
      </c>
      <c r="AJ858" s="635"/>
      <c r="AK858" s="635"/>
      <c r="AL858" s="641"/>
      <c r="AM858" s="635"/>
      <c r="AN858" s="635"/>
      <c r="AO858" s="212" t="s">
        <v>2159</v>
      </c>
      <c r="AP858" s="212"/>
      <c r="AQ858" s="212"/>
      <c r="AR858" s="212"/>
      <c r="AS858" s="212"/>
      <c r="AT858" s="223" t="str">
        <f t="shared" si="54"/>
        <v/>
      </c>
      <c r="AU858" s="223">
        <f t="shared" si="55"/>
        <v>0.10069444444444442</v>
      </c>
    </row>
    <row r="859" spans="2:47" ht="14.25">
      <c r="B859" s="29">
        <v>2026</v>
      </c>
      <c r="C859" s="29">
        <v>5</v>
      </c>
      <c r="D859" s="29">
        <v>21</v>
      </c>
      <c r="E859" s="227" t="s">
        <v>470</v>
      </c>
      <c r="F859" s="29">
        <v>1</v>
      </c>
      <c r="G859" s="31" t="s">
        <v>459</v>
      </c>
      <c r="H859" s="32" t="s">
        <v>2151</v>
      </c>
      <c r="I859" s="327" t="s">
        <v>828</v>
      </c>
      <c r="J859" s="635" t="s">
        <v>442</v>
      </c>
      <c r="K859" s="212">
        <v>3894345</v>
      </c>
      <c r="L859" s="639">
        <v>1</v>
      </c>
      <c r="M859" s="170">
        <v>26</v>
      </c>
      <c r="N859" s="651" t="s">
        <v>685</v>
      </c>
      <c r="O859" s="212" t="s">
        <v>829</v>
      </c>
      <c r="P859" s="737">
        <v>50</v>
      </c>
      <c r="Q859" s="738" t="s">
        <v>686</v>
      </c>
      <c r="R859" s="739">
        <v>1120</v>
      </c>
      <c r="S859" s="745">
        <v>1121</v>
      </c>
      <c r="T859" s="740">
        <v>12000</v>
      </c>
      <c r="U859" s="739">
        <v>12000</v>
      </c>
      <c r="V859" s="739">
        <v>1120</v>
      </c>
      <c r="W859" s="717">
        <v>1121</v>
      </c>
      <c r="X859" s="212">
        <v>1</v>
      </c>
      <c r="Y859" s="636">
        <v>4000</v>
      </c>
      <c r="Z859" s="212">
        <v>3</v>
      </c>
      <c r="AA859" s="731">
        <v>4000</v>
      </c>
      <c r="AB859" s="731">
        <v>3980</v>
      </c>
      <c r="AC859" s="732" t="s">
        <v>2155</v>
      </c>
      <c r="AD859" s="732" t="s">
        <v>2156</v>
      </c>
      <c r="AE859" s="734">
        <v>0.38194444444444442</v>
      </c>
      <c r="AF859" s="640">
        <v>0.39930555555555558</v>
      </c>
      <c r="AG859" s="640">
        <v>0.39930555555555558</v>
      </c>
      <c r="AH859" s="640">
        <v>0.4201388888888889</v>
      </c>
      <c r="AI859" s="212" t="s">
        <v>1568</v>
      </c>
      <c r="AJ859" s="635"/>
      <c r="AK859" s="635" t="s">
        <v>683</v>
      </c>
      <c r="AL859" s="718" t="s">
        <v>18</v>
      </c>
      <c r="AM859" s="635" t="s">
        <v>444</v>
      </c>
      <c r="AN859" s="635"/>
      <c r="AO859" s="212"/>
      <c r="AP859" s="212"/>
      <c r="AQ859" s="212" t="s">
        <v>1750</v>
      </c>
      <c r="AR859" s="212"/>
      <c r="AS859" s="212"/>
      <c r="AT859" s="223">
        <f t="shared" si="54"/>
        <v>1.736111111111116E-2</v>
      </c>
      <c r="AU859" s="223">
        <f t="shared" si="55"/>
        <v>2.0833333333333315E-2</v>
      </c>
    </row>
    <row r="860" spans="2:47" ht="14.25">
      <c r="B860" s="29">
        <v>2026</v>
      </c>
      <c r="C860" s="29">
        <v>5</v>
      </c>
      <c r="D860" s="29">
        <v>21</v>
      </c>
      <c r="E860" s="227" t="s">
        <v>470</v>
      </c>
      <c r="F860" s="29"/>
      <c r="G860" s="31" t="s">
        <v>459</v>
      </c>
      <c r="H860" s="32" t="s">
        <v>2151</v>
      </c>
      <c r="I860" s="327" t="s">
        <v>828</v>
      </c>
      <c r="J860" s="635" t="s">
        <v>442</v>
      </c>
      <c r="K860" s="212">
        <v>3894345</v>
      </c>
      <c r="L860" s="639">
        <v>2</v>
      </c>
      <c r="M860" s="170">
        <v>26</v>
      </c>
      <c r="N860" s="651" t="s">
        <v>685</v>
      </c>
      <c r="O860" s="212" t="s">
        <v>829</v>
      </c>
      <c r="P860" s="737">
        <v>50</v>
      </c>
      <c r="Q860" s="738" t="s">
        <v>686</v>
      </c>
      <c r="R860" s="739">
        <v>1120</v>
      </c>
      <c r="S860" s="745">
        <v>1121</v>
      </c>
      <c r="T860" s="740">
        <v>12000</v>
      </c>
      <c r="U860" s="739">
        <v>12000</v>
      </c>
      <c r="V860" s="739">
        <v>1120</v>
      </c>
      <c r="W860" s="717">
        <v>1121</v>
      </c>
      <c r="X860" s="212">
        <v>1</v>
      </c>
      <c r="Y860" s="636">
        <v>4000</v>
      </c>
      <c r="Z860" s="212">
        <v>3</v>
      </c>
      <c r="AA860" s="731">
        <v>4020</v>
      </c>
      <c r="AB860" s="731">
        <v>4000</v>
      </c>
      <c r="AC860" s="732"/>
      <c r="AD860" s="732" t="s">
        <v>2157</v>
      </c>
      <c r="AE860" s="734">
        <v>0.4201388888888889</v>
      </c>
      <c r="AF860" s="640">
        <v>0.4375</v>
      </c>
      <c r="AG860" s="640">
        <v>0.4375</v>
      </c>
      <c r="AH860" s="640">
        <v>0.5</v>
      </c>
      <c r="AI860" s="212" t="s">
        <v>1568</v>
      </c>
      <c r="AJ860" s="635"/>
      <c r="AK860" s="635" t="s">
        <v>683</v>
      </c>
      <c r="AL860" s="719" t="s">
        <v>7</v>
      </c>
      <c r="AM860" s="635" t="s">
        <v>444</v>
      </c>
      <c r="AN860" s="635"/>
      <c r="AO860" s="212"/>
      <c r="AP860" s="212"/>
      <c r="AQ860" s="212" t="s">
        <v>1750</v>
      </c>
      <c r="AR860" s="212"/>
      <c r="AS860" s="212"/>
      <c r="AT860" s="223">
        <f t="shared" si="54"/>
        <v>1.7361111111111105E-2</v>
      </c>
      <c r="AU860" s="223">
        <f t="shared" si="55"/>
        <v>6.25E-2</v>
      </c>
    </row>
    <row r="861" spans="2:47" ht="14.25">
      <c r="B861" s="29">
        <v>2026</v>
      </c>
      <c r="C861" s="29">
        <v>5</v>
      </c>
      <c r="D861" s="29">
        <v>21</v>
      </c>
      <c r="E861" s="227" t="s">
        <v>470</v>
      </c>
      <c r="F861" s="29"/>
      <c r="G861" s="31" t="s">
        <v>459</v>
      </c>
      <c r="H861" s="32" t="s">
        <v>2151</v>
      </c>
      <c r="I861" s="327" t="s">
        <v>828</v>
      </c>
      <c r="J861" s="635" t="s">
        <v>442</v>
      </c>
      <c r="K861" s="212">
        <v>3894345</v>
      </c>
      <c r="L861" s="639">
        <v>3</v>
      </c>
      <c r="M861" s="170">
        <v>26</v>
      </c>
      <c r="N861" s="651" t="s">
        <v>685</v>
      </c>
      <c r="O861" s="212" t="s">
        <v>829</v>
      </c>
      <c r="P861" s="737">
        <v>50</v>
      </c>
      <c r="Q861" s="738" t="s">
        <v>686</v>
      </c>
      <c r="R861" s="739">
        <v>1120</v>
      </c>
      <c r="S861" s="745">
        <v>1121</v>
      </c>
      <c r="T861" s="740">
        <v>12000</v>
      </c>
      <c r="U861" s="739">
        <v>12000</v>
      </c>
      <c r="V861" s="739">
        <v>1120</v>
      </c>
      <c r="W861" s="717">
        <v>1121</v>
      </c>
      <c r="X861" s="212">
        <v>1</v>
      </c>
      <c r="Y861" s="636">
        <v>4000</v>
      </c>
      <c r="Z861" s="212">
        <v>3</v>
      </c>
      <c r="AA861" s="731">
        <v>4020</v>
      </c>
      <c r="AB861" s="731">
        <v>4000</v>
      </c>
      <c r="AC861" s="732"/>
      <c r="AD861" s="732" t="s">
        <v>2158</v>
      </c>
      <c r="AE861" s="734">
        <v>0.5</v>
      </c>
      <c r="AF861" s="640">
        <v>0.52083333333333337</v>
      </c>
      <c r="AG861" s="640"/>
      <c r="AH861" s="640"/>
      <c r="AI861" s="212"/>
      <c r="AJ861" s="635"/>
      <c r="AK861" s="635" t="s">
        <v>683</v>
      </c>
      <c r="AL861" s="719" t="s">
        <v>7</v>
      </c>
      <c r="AM861" s="635" t="s">
        <v>444</v>
      </c>
      <c r="AN861" s="635"/>
      <c r="AO861" s="212"/>
      <c r="AP861" s="212"/>
      <c r="AQ861" s="212" t="s">
        <v>1750</v>
      </c>
      <c r="AR861" s="212"/>
      <c r="AS861" s="212"/>
      <c r="AT861" s="223">
        <f t="shared" si="54"/>
        <v>2.083333333333337E-2</v>
      </c>
      <c r="AU861" s="223" t="str">
        <f t="shared" si="55"/>
        <v/>
      </c>
    </row>
    <row r="862" spans="2:47" ht="14.25">
      <c r="B862" s="29">
        <v>2026</v>
      </c>
      <c r="C862" s="29">
        <v>5</v>
      </c>
      <c r="D862" s="29">
        <v>21</v>
      </c>
      <c r="E862" s="227" t="s">
        <v>470</v>
      </c>
      <c r="F862" s="29"/>
      <c r="G862" s="31"/>
      <c r="H862" s="32" t="s">
        <v>441</v>
      </c>
      <c r="I862" s="327"/>
      <c r="J862" s="635"/>
      <c r="K862" s="212"/>
      <c r="L862" s="639"/>
      <c r="M862" s="170"/>
      <c r="N862" s="651"/>
      <c r="O862" s="212"/>
      <c r="P862" s="737"/>
      <c r="Q862" s="738"/>
      <c r="R862" s="739"/>
      <c r="S862" s="739"/>
      <c r="T862" s="740"/>
      <c r="U862" s="739"/>
      <c r="V862" s="739"/>
      <c r="W862" s="636"/>
      <c r="X862" s="212"/>
      <c r="Y862" s="636"/>
      <c r="Z862" s="212"/>
      <c r="AA862" s="731"/>
      <c r="AB862" s="731"/>
      <c r="AC862" s="732"/>
      <c r="AD862" s="733"/>
      <c r="AE862" s="734"/>
      <c r="AF862" s="640"/>
      <c r="AG862" s="640">
        <v>0.52083333333333337</v>
      </c>
      <c r="AH862" s="640">
        <v>0.54166666666666663</v>
      </c>
      <c r="AI862" s="212" t="s">
        <v>533</v>
      </c>
      <c r="AJ862" s="635"/>
      <c r="AK862" s="635"/>
      <c r="AL862" s="641"/>
      <c r="AM862" s="635"/>
      <c r="AN862" s="635"/>
      <c r="AO862" s="212"/>
      <c r="AP862" s="212"/>
      <c r="AQ862" s="212"/>
      <c r="AR862" s="212"/>
      <c r="AS862" s="212"/>
      <c r="AT862" s="223" t="str">
        <f t="shared" si="54"/>
        <v/>
      </c>
      <c r="AU862" s="223">
        <f t="shared" si="55"/>
        <v>2.0833333333333259E-2</v>
      </c>
    </row>
    <row r="863" spans="2:47" ht="14.25">
      <c r="B863" s="29">
        <v>2026</v>
      </c>
      <c r="C863" s="29">
        <v>5</v>
      </c>
      <c r="D863" s="29">
        <v>21</v>
      </c>
      <c r="E863" s="227" t="s">
        <v>470</v>
      </c>
      <c r="F863" s="29">
        <v>2</v>
      </c>
      <c r="G863" s="31" t="s">
        <v>459</v>
      </c>
      <c r="H863" s="32" t="s">
        <v>2151</v>
      </c>
      <c r="I863" s="327" t="s">
        <v>828</v>
      </c>
      <c r="J863" s="635" t="s">
        <v>442</v>
      </c>
      <c r="K863" s="212">
        <v>3894345</v>
      </c>
      <c r="L863" s="639">
        <v>4</v>
      </c>
      <c r="M863" s="170">
        <v>26</v>
      </c>
      <c r="N863" s="651" t="s">
        <v>685</v>
      </c>
      <c r="O863" s="212" t="s">
        <v>829</v>
      </c>
      <c r="P863" s="737">
        <v>50</v>
      </c>
      <c r="Q863" s="738" t="s">
        <v>686</v>
      </c>
      <c r="R863" s="739">
        <v>1120</v>
      </c>
      <c r="S863" s="745">
        <v>1121</v>
      </c>
      <c r="T863" s="740">
        <v>12000</v>
      </c>
      <c r="U863" s="739">
        <v>12000</v>
      </c>
      <c r="V863" s="739">
        <v>1120</v>
      </c>
      <c r="W863" s="717">
        <v>1121</v>
      </c>
      <c r="X863" s="212">
        <v>1</v>
      </c>
      <c r="Y863" s="636">
        <v>4000</v>
      </c>
      <c r="Z863" s="212">
        <v>3</v>
      </c>
      <c r="AA863" s="731">
        <v>4020</v>
      </c>
      <c r="AB863" s="731">
        <v>4000</v>
      </c>
      <c r="AC863" s="732" t="s">
        <v>2163</v>
      </c>
      <c r="AD863" s="732" t="s">
        <v>2164</v>
      </c>
      <c r="AE863" s="734">
        <v>0.54166666666666663</v>
      </c>
      <c r="AF863" s="640">
        <v>0.55902777777777779</v>
      </c>
      <c r="AG863" s="640">
        <v>0.55902777777777779</v>
      </c>
      <c r="AH863" s="640">
        <v>0.57638888888888884</v>
      </c>
      <c r="AI863" s="212" t="s">
        <v>1568</v>
      </c>
      <c r="AJ863" s="635"/>
      <c r="AK863" s="635" t="s">
        <v>683</v>
      </c>
      <c r="AL863" s="719" t="s">
        <v>7</v>
      </c>
      <c r="AM863" s="635" t="s">
        <v>444</v>
      </c>
      <c r="AN863" s="635"/>
      <c r="AO863" s="212"/>
      <c r="AP863" s="212"/>
      <c r="AQ863" s="212" t="s">
        <v>1750</v>
      </c>
      <c r="AR863" s="212"/>
      <c r="AS863" s="212"/>
      <c r="AT863" s="223">
        <f t="shared" si="54"/>
        <v>1.736111111111116E-2</v>
      </c>
      <c r="AU863" s="223">
        <f t="shared" si="55"/>
        <v>1.7361111111111049E-2</v>
      </c>
    </row>
    <row r="864" spans="2:47" ht="14.25">
      <c r="B864" s="29">
        <v>2026</v>
      </c>
      <c r="C864" s="29">
        <v>5</v>
      </c>
      <c r="D864" s="29">
        <v>21</v>
      </c>
      <c r="E864" s="227" t="s">
        <v>470</v>
      </c>
      <c r="F864" s="29"/>
      <c r="G864" s="31" t="s">
        <v>459</v>
      </c>
      <c r="H864" s="32" t="s">
        <v>2151</v>
      </c>
      <c r="I864" s="327" t="s">
        <v>828</v>
      </c>
      <c r="J864" s="635" t="s">
        <v>442</v>
      </c>
      <c r="K864" s="212">
        <v>3894345</v>
      </c>
      <c r="L864" s="639">
        <v>5</v>
      </c>
      <c r="M864" s="170">
        <v>26</v>
      </c>
      <c r="N864" s="651" t="s">
        <v>685</v>
      </c>
      <c r="O864" s="212" t="s">
        <v>829</v>
      </c>
      <c r="P864" s="737">
        <v>50</v>
      </c>
      <c r="Q864" s="738" t="s">
        <v>686</v>
      </c>
      <c r="R864" s="739">
        <v>1120</v>
      </c>
      <c r="S864" s="745">
        <v>1121</v>
      </c>
      <c r="T864" s="740">
        <v>12000</v>
      </c>
      <c r="U864" s="739">
        <v>12000</v>
      </c>
      <c r="V864" s="739">
        <v>1120</v>
      </c>
      <c r="W864" s="717">
        <v>1121</v>
      </c>
      <c r="X864" s="212">
        <v>1</v>
      </c>
      <c r="Y864" s="636">
        <v>4000</v>
      </c>
      <c r="Z864" s="212">
        <v>3</v>
      </c>
      <c r="AA864" s="731">
        <v>4020</v>
      </c>
      <c r="AB864" s="731">
        <v>4000</v>
      </c>
      <c r="AC864" s="732"/>
      <c r="AD864" s="732" t="s">
        <v>2165</v>
      </c>
      <c r="AE864" s="734">
        <v>0.57638888888888884</v>
      </c>
      <c r="AF864" s="640">
        <v>0.59375</v>
      </c>
      <c r="AG864" s="640">
        <v>0.59375</v>
      </c>
      <c r="AH864" s="640">
        <v>0.61458333333333337</v>
      </c>
      <c r="AI864" s="212" t="s">
        <v>1568</v>
      </c>
      <c r="AJ864" s="635"/>
      <c r="AK864" s="635" t="s">
        <v>683</v>
      </c>
      <c r="AL864" s="719" t="s">
        <v>7</v>
      </c>
      <c r="AM864" s="635" t="s">
        <v>444</v>
      </c>
      <c r="AN864" s="635"/>
      <c r="AO864" s="212"/>
      <c r="AP864" s="212"/>
      <c r="AQ864" s="212" t="s">
        <v>1750</v>
      </c>
      <c r="AR864" s="212"/>
      <c r="AS864" s="212"/>
      <c r="AT864" s="223">
        <f t="shared" si="54"/>
        <v>1.736111111111116E-2</v>
      </c>
      <c r="AU864" s="223">
        <f t="shared" si="55"/>
        <v>2.083333333333337E-2</v>
      </c>
    </row>
    <row r="865" spans="2:47" ht="14.25">
      <c r="B865" s="29">
        <v>2026</v>
      </c>
      <c r="C865" s="29">
        <v>5</v>
      </c>
      <c r="D865" s="29">
        <v>21</v>
      </c>
      <c r="E865" s="227" t="s">
        <v>470</v>
      </c>
      <c r="F865" s="29"/>
      <c r="G865" s="31" t="s">
        <v>459</v>
      </c>
      <c r="H865" s="32" t="s">
        <v>2151</v>
      </c>
      <c r="I865" s="327" t="s">
        <v>828</v>
      </c>
      <c r="J865" s="635" t="s">
        <v>442</v>
      </c>
      <c r="K865" s="212">
        <v>3894345</v>
      </c>
      <c r="L865" s="639">
        <v>6</v>
      </c>
      <c r="M865" s="170">
        <v>26</v>
      </c>
      <c r="N865" s="651" t="s">
        <v>685</v>
      </c>
      <c r="O865" s="212" t="s">
        <v>829</v>
      </c>
      <c r="P865" s="737">
        <v>50</v>
      </c>
      <c r="Q865" s="738" t="s">
        <v>686</v>
      </c>
      <c r="R865" s="739">
        <v>1120</v>
      </c>
      <c r="S865" s="745">
        <v>1120</v>
      </c>
      <c r="T865" s="740">
        <v>12000</v>
      </c>
      <c r="U865" s="739">
        <v>12000</v>
      </c>
      <c r="V865" s="739">
        <v>1120</v>
      </c>
      <c r="W865" s="717">
        <v>1120</v>
      </c>
      <c r="X865" s="212">
        <v>1</v>
      </c>
      <c r="Y865" s="636">
        <v>4000</v>
      </c>
      <c r="Z865" s="212">
        <v>3</v>
      </c>
      <c r="AA865" s="731">
        <v>4020</v>
      </c>
      <c r="AB865" s="731">
        <v>4000</v>
      </c>
      <c r="AC865" s="732"/>
      <c r="AD865" s="732" t="s">
        <v>2166</v>
      </c>
      <c r="AE865" s="734">
        <v>0.61458333333333337</v>
      </c>
      <c r="AF865" s="640">
        <v>0.63541666666666663</v>
      </c>
      <c r="AG865" s="640"/>
      <c r="AH865" s="640"/>
      <c r="AI865" s="212"/>
      <c r="AJ865" s="635"/>
      <c r="AK865" s="635" t="s">
        <v>683</v>
      </c>
      <c r="AL865" s="719" t="s">
        <v>7</v>
      </c>
      <c r="AM865" s="635" t="s">
        <v>444</v>
      </c>
      <c r="AN865" s="635"/>
      <c r="AO865" s="212"/>
      <c r="AP865" s="212"/>
      <c r="AQ865" s="212" t="s">
        <v>1750</v>
      </c>
      <c r="AR865" s="212"/>
      <c r="AS865" s="212"/>
      <c r="AT865" s="223">
        <f t="shared" si="54"/>
        <v>2.0833333333333259E-2</v>
      </c>
      <c r="AU865" s="223" t="str">
        <f t="shared" si="55"/>
        <v/>
      </c>
    </row>
    <row r="866" spans="2:47" ht="14.25">
      <c r="B866" s="29">
        <v>2026</v>
      </c>
      <c r="C866" s="29">
        <v>5</v>
      </c>
      <c r="D866" s="29">
        <v>21</v>
      </c>
      <c r="E866" s="227" t="s">
        <v>470</v>
      </c>
      <c r="F866" s="29"/>
      <c r="G866" s="31"/>
      <c r="H866" s="32"/>
      <c r="I866" s="327"/>
      <c r="J866" s="635"/>
      <c r="K866" s="212"/>
      <c r="L866" s="639"/>
      <c r="M866" s="170"/>
      <c r="N866" s="651"/>
      <c r="O866" s="212"/>
      <c r="P866" s="737"/>
      <c r="Q866" s="738"/>
      <c r="R866" s="739"/>
      <c r="S866" s="739"/>
      <c r="T866" s="740"/>
      <c r="U866" s="739"/>
      <c r="V866" s="739"/>
      <c r="W866" s="723"/>
      <c r="X866" s="212"/>
      <c r="Y866" s="636"/>
      <c r="Z866" s="212"/>
      <c r="AA866" s="731"/>
      <c r="AB866" s="731"/>
      <c r="AC866" s="732"/>
      <c r="AD866" s="732"/>
      <c r="AE866" s="734"/>
      <c r="AF866" s="640"/>
      <c r="AG866" s="640">
        <v>0.63541666666666663</v>
      </c>
      <c r="AH866" s="640">
        <v>0.65625</v>
      </c>
      <c r="AI866" s="212" t="s">
        <v>1569</v>
      </c>
      <c r="AJ866" s="635"/>
      <c r="AK866" s="635"/>
      <c r="AL866" s="641"/>
      <c r="AM866" s="635"/>
      <c r="AN866" s="635"/>
      <c r="AO866" s="212" t="s">
        <v>2133</v>
      </c>
      <c r="AP866" s="212"/>
      <c r="AQ866" s="212"/>
      <c r="AR866" s="212"/>
      <c r="AS866" s="212"/>
      <c r="AT866" s="223"/>
      <c r="AU866" s="223"/>
    </row>
    <row r="867" spans="2:47" ht="14.25">
      <c r="B867" s="29">
        <v>2026</v>
      </c>
      <c r="C867" s="29">
        <v>5</v>
      </c>
      <c r="D867" s="29">
        <v>21</v>
      </c>
      <c r="E867" s="227" t="s">
        <v>468</v>
      </c>
      <c r="F867" s="29"/>
      <c r="G867" s="31"/>
      <c r="H867" s="32"/>
      <c r="I867" s="327"/>
      <c r="J867" s="635"/>
      <c r="K867" s="212"/>
      <c r="L867" s="639"/>
      <c r="M867" s="170"/>
      <c r="N867" s="651"/>
      <c r="O867" s="212"/>
      <c r="P867" s="737"/>
      <c r="Q867" s="738"/>
      <c r="R867" s="739"/>
      <c r="S867" s="739"/>
      <c r="T867" s="740"/>
      <c r="U867" s="739"/>
      <c r="V867" s="739"/>
      <c r="W867" s="723"/>
      <c r="X867" s="212"/>
      <c r="Y867" s="636"/>
      <c r="Z867" s="212"/>
      <c r="AA867" s="731"/>
      <c r="AB867" s="731"/>
      <c r="AC867" s="732"/>
      <c r="AD867" s="732"/>
      <c r="AE867" s="734"/>
      <c r="AF867" s="640"/>
      <c r="AG867" s="640">
        <v>0.58333333333333337</v>
      </c>
      <c r="AH867" s="640">
        <v>0.91666666666666663</v>
      </c>
      <c r="AI867" s="212" t="s">
        <v>1569</v>
      </c>
      <c r="AJ867" s="635"/>
      <c r="AK867" s="635"/>
      <c r="AL867" s="641"/>
      <c r="AM867" s="635"/>
      <c r="AN867" s="635"/>
      <c r="AO867" s="212" t="s">
        <v>1734</v>
      </c>
      <c r="AP867" s="212"/>
      <c r="AQ867" s="212"/>
      <c r="AR867" s="212"/>
      <c r="AS867" s="212"/>
      <c r="AT867" s="223"/>
      <c r="AU867" s="223"/>
    </row>
    <row r="868" spans="2:47" ht="14.25">
      <c r="B868" s="29">
        <v>2026</v>
      </c>
      <c r="C868" s="29">
        <v>5</v>
      </c>
      <c r="D868" s="29">
        <v>21</v>
      </c>
      <c r="E868" s="227" t="s">
        <v>469</v>
      </c>
      <c r="F868" s="29"/>
      <c r="G868" s="31"/>
      <c r="H868" s="32"/>
      <c r="I868" s="327"/>
      <c r="J868" s="635"/>
      <c r="K868" s="212"/>
      <c r="L868" s="639"/>
      <c r="M868" s="170"/>
      <c r="N868" s="651"/>
      <c r="O868" s="212"/>
      <c r="P868" s="737"/>
      <c r="Q868" s="738"/>
      <c r="R868" s="739"/>
      <c r="S868" s="739"/>
      <c r="T868" s="740"/>
      <c r="U868" s="739"/>
      <c r="V868" s="739"/>
      <c r="W868" s="723"/>
      <c r="X868" s="212"/>
      <c r="Y868" s="636"/>
      <c r="Z868" s="212"/>
      <c r="AA868" s="731"/>
      <c r="AB868" s="731"/>
      <c r="AC868" s="732"/>
      <c r="AD868" s="732"/>
      <c r="AE868" s="734"/>
      <c r="AF868" s="640"/>
      <c r="AG868" s="640">
        <v>0.91666666666666663</v>
      </c>
      <c r="AH868" s="640">
        <v>0.28125</v>
      </c>
      <c r="AI868" s="212" t="s">
        <v>1569</v>
      </c>
      <c r="AJ868" s="635"/>
      <c r="AK868" s="635"/>
      <c r="AL868" s="641"/>
      <c r="AM868" s="635"/>
      <c r="AN868" s="635"/>
      <c r="AO868" s="212" t="s">
        <v>1734</v>
      </c>
      <c r="AP868" s="212"/>
      <c r="AQ868" s="212"/>
      <c r="AR868" s="212"/>
      <c r="AS868" s="212"/>
      <c r="AT868" s="223"/>
      <c r="AU868" s="223"/>
    </row>
    <row r="869" spans="2:47" ht="14.25">
      <c r="B869" s="29">
        <v>2026</v>
      </c>
      <c r="C869" s="29">
        <v>5</v>
      </c>
      <c r="D869" s="29">
        <v>22</v>
      </c>
      <c r="E869" s="227" t="s">
        <v>470</v>
      </c>
      <c r="F869" s="29"/>
      <c r="G869" s="31"/>
      <c r="H869" s="32" t="s">
        <v>441</v>
      </c>
      <c r="I869" s="327"/>
      <c r="J869" s="635"/>
      <c r="K869" s="212"/>
      <c r="L869" s="639"/>
      <c r="M869" s="170"/>
      <c r="N869" s="651"/>
      <c r="O869" s="212"/>
      <c r="P869" s="737"/>
      <c r="Q869" s="738"/>
      <c r="R869" s="739"/>
      <c r="S869" s="739"/>
      <c r="T869" s="740"/>
      <c r="U869" s="739"/>
      <c r="V869" s="739"/>
      <c r="W869" s="636"/>
      <c r="X869" s="212"/>
      <c r="Y869" s="636"/>
      <c r="Z869" s="212"/>
      <c r="AA869" s="731"/>
      <c r="AB869" s="731"/>
      <c r="AC869" s="732"/>
      <c r="AD869" s="733"/>
      <c r="AE869" s="734"/>
      <c r="AF869" s="640"/>
      <c r="AG869" s="640">
        <v>0.28125</v>
      </c>
      <c r="AH869" s="640"/>
      <c r="AI869" s="212" t="s">
        <v>1534</v>
      </c>
      <c r="AJ869" s="635"/>
      <c r="AK869" s="635"/>
      <c r="AL869" s="641"/>
      <c r="AM869" s="635"/>
      <c r="AN869" s="635"/>
      <c r="AO869" s="212" t="s">
        <v>2117</v>
      </c>
      <c r="AP869" s="212"/>
      <c r="AQ869" s="212"/>
      <c r="AR869" s="212"/>
      <c r="AS869" s="212"/>
      <c r="AT869" s="223" t="str">
        <f t="shared" si="54"/>
        <v/>
      </c>
      <c r="AU869" s="223">
        <f t="shared" si="55"/>
        <v>0.71875</v>
      </c>
    </row>
    <row r="870" spans="2:47" ht="14.25">
      <c r="B870" s="29">
        <v>2026</v>
      </c>
      <c r="C870" s="29">
        <v>5</v>
      </c>
      <c r="D870" s="29">
        <v>22</v>
      </c>
      <c r="E870" s="227" t="s">
        <v>470</v>
      </c>
      <c r="F870" s="29">
        <v>1</v>
      </c>
      <c r="G870" s="31" t="s">
        <v>440</v>
      </c>
      <c r="H870" s="32" t="s">
        <v>2151</v>
      </c>
      <c r="I870" s="327" t="s">
        <v>828</v>
      </c>
      <c r="J870" s="635" t="s">
        <v>442</v>
      </c>
      <c r="K870" s="212">
        <v>3894355</v>
      </c>
      <c r="L870" s="639">
        <v>1</v>
      </c>
      <c r="M870" s="170">
        <v>2</v>
      </c>
      <c r="N870" s="651" t="s">
        <v>723</v>
      </c>
      <c r="O870" s="212" t="s">
        <v>829</v>
      </c>
      <c r="P870" s="737">
        <v>50</v>
      </c>
      <c r="Q870" s="738" t="s">
        <v>209</v>
      </c>
      <c r="R870" s="739">
        <v>1005</v>
      </c>
      <c r="S870" s="739"/>
      <c r="T870" s="740">
        <v>4000</v>
      </c>
      <c r="U870" s="739">
        <v>4000</v>
      </c>
      <c r="V870" s="739">
        <v>1000</v>
      </c>
      <c r="W870" s="723">
        <v>1000</v>
      </c>
      <c r="X870" s="212">
        <v>1</v>
      </c>
      <c r="Y870" s="636">
        <v>2000</v>
      </c>
      <c r="Z870" s="212">
        <v>2</v>
      </c>
      <c r="AA870" s="731"/>
      <c r="AB870" s="731"/>
      <c r="AC870" s="732"/>
      <c r="AD870" s="733"/>
      <c r="AE870" s="734"/>
      <c r="AF870" s="640"/>
      <c r="AG870" s="640"/>
      <c r="AH870" s="640"/>
      <c r="AI870" s="212" t="s">
        <v>1568</v>
      </c>
      <c r="AJ870" s="635" t="s">
        <v>827</v>
      </c>
      <c r="AK870" s="635"/>
      <c r="AL870" s="641"/>
      <c r="AM870" s="635" t="s">
        <v>1743</v>
      </c>
      <c r="AN870" s="635"/>
      <c r="AO870" s="212"/>
      <c r="AP870" s="212"/>
      <c r="AQ870" s="212"/>
      <c r="AR870" s="212"/>
      <c r="AS870" s="212"/>
      <c r="AT870" s="223" t="str">
        <f t="shared" si="54"/>
        <v/>
      </c>
      <c r="AU870" s="223" t="str">
        <f t="shared" si="55"/>
        <v/>
      </c>
    </row>
    <row r="871" spans="2:47" ht="14.25">
      <c r="B871" s="29">
        <v>2026</v>
      </c>
      <c r="C871" s="29">
        <v>5</v>
      </c>
      <c r="D871" s="29">
        <v>22</v>
      </c>
      <c r="E871" s="227" t="s">
        <v>470</v>
      </c>
      <c r="F871" s="29"/>
      <c r="G871" s="31" t="s">
        <v>440</v>
      </c>
      <c r="H871" s="32" t="s">
        <v>2151</v>
      </c>
      <c r="I871" s="327" t="s">
        <v>828</v>
      </c>
      <c r="J871" s="635" t="s">
        <v>442</v>
      </c>
      <c r="K871" s="212">
        <v>3894355</v>
      </c>
      <c r="L871" s="639">
        <v>2</v>
      </c>
      <c r="M871" s="170">
        <v>2</v>
      </c>
      <c r="N871" s="651" t="s">
        <v>723</v>
      </c>
      <c r="O871" s="212" t="s">
        <v>829</v>
      </c>
      <c r="P871" s="737">
        <v>50</v>
      </c>
      <c r="Q871" s="738" t="s">
        <v>209</v>
      </c>
      <c r="R871" s="739">
        <v>1005</v>
      </c>
      <c r="S871" s="739"/>
      <c r="T871" s="740">
        <v>4000</v>
      </c>
      <c r="U871" s="739">
        <v>4000</v>
      </c>
      <c r="V871" s="739">
        <v>1000</v>
      </c>
      <c r="W871" s="723">
        <v>1000</v>
      </c>
      <c r="X871" s="212">
        <v>1</v>
      </c>
      <c r="Y871" s="636">
        <v>2000</v>
      </c>
      <c r="Z871" s="212">
        <v>2</v>
      </c>
      <c r="AA871" s="731"/>
      <c r="AB871" s="731"/>
      <c r="AC871" s="732"/>
      <c r="AD871" s="733"/>
      <c r="AE871" s="734"/>
      <c r="AF871" s="640"/>
      <c r="AG871" s="640"/>
      <c r="AH871" s="640"/>
      <c r="AI871" s="212"/>
      <c r="AJ871" s="635" t="s">
        <v>827</v>
      </c>
      <c r="AK871" s="635"/>
      <c r="AL871" s="641"/>
      <c r="AM871" s="635" t="s">
        <v>1743</v>
      </c>
      <c r="AN871" s="635"/>
      <c r="AO871" s="212"/>
      <c r="AP871" s="212"/>
      <c r="AQ871" s="212"/>
      <c r="AR871" s="212"/>
      <c r="AS871" s="212"/>
      <c r="AT871" s="223" t="str">
        <f t="shared" ref="AT871:AT934" si="72">IF(IF(AE871&gt;AF871,1-AE871+AF871,AF871-AE871)=0,"",IF(AE871&gt;AF871,1-AE871+AF871,AF871-AE871))</f>
        <v/>
      </c>
      <c r="AU871" s="223" t="str">
        <f t="shared" ref="AU871:AU934" si="73">IF(IF(AG871&gt;AH871,1-AG871+AH871,AH871-AG871)=0,"",IF(AG871&gt;AH871,1-AG871+AH871,AH871-AG871))</f>
        <v/>
      </c>
    </row>
    <row r="872" spans="2:47" ht="14.25">
      <c r="B872" s="29">
        <v>2026</v>
      </c>
      <c r="C872" s="29">
        <v>5</v>
      </c>
      <c r="D872" s="29">
        <v>22</v>
      </c>
      <c r="E872" s="227" t="s">
        <v>470</v>
      </c>
      <c r="F872" s="29"/>
      <c r="G872" s="31"/>
      <c r="H872" s="32" t="s">
        <v>441</v>
      </c>
      <c r="I872" s="327"/>
      <c r="J872" s="635"/>
      <c r="K872" s="212"/>
      <c r="L872" s="639"/>
      <c r="M872" s="170"/>
      <c r="N872" s="651"/>
      <c r="O872" s="212"/>
      <c r="P872" s="737"/>
      <c r="Q872" s="738"/>
      <c r="R872" s="739"/>
      <c r="S872" s="739"/>
      <c r="T872" s="740"/>
      <c r="U872" s="739"/>
      <c r="V872" s="739"/>
      <c r="W872" s="636"/>
      <c r="X872" s="212"/>
      <c r="Y872" s="636"/>
      <c r="Z872" s="212"/>
      <c r="AA872" s="731"/>
      <c r="AB872" s="731"/>
      <c r="AC872" s="732"/>
      <c r="AD872" s="733"/>
      <c r="AE872" s="734"/>
      <c r="AF872" s="640"/>
      <c r="AG872" s="640"/>
      <c r="AH872" s="640"/>
      <c r="AI872" s="212" t="s">
        <v>533</v>
      </c>
      <c r="AJ872" s="635"/>
      <c r="AK872" s="635"/>
      <c r="AL872" s="641"/>
      <c r="AM872" s="635"/>
      <c r="AN872" s="635"/>
      <c r="AO872" s="212"/>
      <c r="AP872" s="212"/>
      <c r="AQ872" s="212"/>
      <c r="AR872" s="212"/>
      <c r="AS872" s="212"/>
      <c r="AT872" s="223" t="str">
        <f t="shared" si="72"/>
        <v/>
      </c>
      <c r="AU872" s="223" t="str">
        <f t="shared" si="73"/>
        <v/>
      </c>
    </row>
    <row r="873" spans="2:47" ht="14.25">
      <c r="B873" s="29">
        <v>2026</v>
      </c>
      <c r="C873" s="29">
        <v>5</v>
      </c>
      <c r="D873" s="29">
        <v>22</v>
      </c>
      <c r="E873" s="227" t="s">
        <v>470</v>
      </c>
      <c r="F873" s="29">
        <v>2</v>
      </c>
      <c r="G873" s="31" t="s">
        <v>440</v>
      </c>
      <c r="H873" s="32" t="s">
        <v>441</v>
      </c>
      <c r="I873" s="327" t="s">
        <v>828</v>
      </c>
      <c r="J873" s="635" t="s">
        <v>442</v>
      </c>
      <c r="K873" s="212">
        <v>3894353</v>
      </c>
      <c r="L873" s="639">
        <v>1</v>
      </c>
      <c r="M873" s="170">
        <v>2</v>
      </c>
      <c r="N873" s="651" t="s">
        <v>662</v>
      </c>
      <c r="O873" s="212" t="s">
        <v>829</v>
      </c>
      <c r="P873" s="737">
        <v>50</v>
      </c>
      <c r="Q873" s="738" t="s">
        <v>215</v>
      </c>
      <c r="R873" s="739">
        <v>1005</v>
      </c>
      <c r="S873" s="739"/>
      <c r="T873" s="740">
        <v>12300</v>
      </c>
      <c r="U873" s="739">
        <v>12300</v>
      </c>
      <c r="V873" s="739">
        <v>1000</v>
      </c>
      <c r="W873" s="723">
        <v>1000</v>
      </c>
      <c r="X873" s="212">
        <v>1</v>
      </c>
      <c r="Y873" s="636">
        <v>4100</v>
      </c>
      <c r="Z873" s="212">
        <v>3</v>
      </c>
      <c r="AA873" s="731"/>
      <c r="AB873" s="731"/>
      <c r="AC873" s="732"/>
      <c r="AD873" s="733"/>
      <c r="AE873" s="734"/>
      <c r="AF873" s="640"/>
      <c r="AG873" s="640"/>
      <c r="AH873" s="640"/>
      <c r="AI873" s="212" t="s">
        <v>1568</v>
      </c>
      <c r="AJ873" s="635" t="s">
        <v>827</v>
      </c>
      <c r="AK873" s="635"/>
      <c r="AL873" s="641"/>
      <c r="AM873" s="635" t="s">
        <v>444</v>
      </c>
      <c r="AN873" s="635"/>
      <c r="AO873" s="212"/>
      <c r="AP873" s="212"/>
      <c r="AQ873" s="212"/>
      <c r="AR873" s="212"/>
      <c r="AS873" s="212"/>
      <c r="AT873" s="223"/>
      <c r="AU873" s="223"/>
    </row>
    <row r="874" spans="2:47" ht="14.25">
      <c r="B874" s="29">
        <v>2026</v>
      </c>
      <c r="C874" s="29">
        <v>5</v>
      </c>
      <c r="D874" s="29">
        <v>22</v>
      </c>
      <c r="E874" s="227" t="s">
        <v>470</v>
      </c>
      <c r="F874" s="29"/>
      <c r="G874" s="31" t="s">
        <v>440</v>
      </c>
      <c r="H874" s="32" t="s">
        <v>441</v>
      </c>
      <c r="I874" s="327" t="s">
        <v>828</v>
      </c>
      <c r="J874" s="635" t="s">
        <v>442</v>
      </c>
      <c r="K874" s="212">
        <v>3894353</v>
      </c>
      <c r="L874" s="639">
        <v>2</v>
      </c>
      <c r="M874" s="170">
        <v>2</v>
      </c>
      <c r="N874" s="651" t="s">
        <v>662</v>
      </c>
      <c r="O874" s="212" t="s">
        <v>829</v>
      </c>
      <c r="P874" s="737">
        <v>50</v>
      </c>
      <c r="Q874" s="738" t="s">
        <v>215</v>
      </c>
      <c r="R874" s="739">
        <v>1005</v>
      </c>
      <c r="S874" s="739"/>
      <c r="T874" s="740">
        <v>12300</v>
      </c>
      <c r="U874" s="739">
        <v>12300</v>
      </c>
      <c r="V874" s="739">
        <v>1000</v>
      </c>
      <c r="W874" s="723">
        <v>1000</v>
      </c>
      <c r="X874" s="212">
        <v>1</v>
      </c>
      <c r="Y874" s="636">
        <v>4100</v>
      </c>
      <c r="Z874" s="212">
        <v>3</v>
      </c>
      <c r="AA874" s="731"/>
      <c r="AB874" s="731"/>
      <c r="AC874" s="732"/>
      <c r="AD874" s="733"/>
      <c r="AE874" s="734"/>
      <c r="AF874" s="640"/>
      <c r="AG874" s="640"/>
      <c r="AH874" s="640"/>
      <c r="AI874" s="212" t="s">
        <v>1568</v>
      </c>
      <c r="AJ874" s="635" t="s">
        <v>827</v>
      </c>
      <c r="AK874" s="635"/>
      <c r="AL874" s="641"/>
      <c r="AM874" s="635" t="s">
        <v>444</v>
      </c>
      <c r="AN874" s="635"/>
      <c r="AO874" s="212"/>
      <c r="AP874" s="212"/>
      <c r="AQ874" s="212"/>
      <c r="AR874" s="212"/>
      <c r="AS874" s="212"/>
      <c r="AT874" s="223"/>
      <c r="AU874" s="223"/>
    </row>
    <row r="875" spans="2:47" ht="14.25">
      <c r="B875" s="29">
        <v>2026</v>
      </c>
      <c r="C875" s="29">
        <v>5</v>
      </c>
      <c r="D875" s="29">
        <v>22</v>
      </c>
      <c r="E875" s="227" t="s">
        <v>470</v>
      </c>
      <c r="F875" s="29"/>
      <c r="G875" s="31" t="s">
        <v>440</v>
      </c>
      <c r="H875" s="32" t="s">
        <v>441</v>
      </c>
      <c r="I875" s="327" t="s">
        <v>828</v>
      </c>
      <c r="J875" s="635" t="s">
        <v>2160</v>
      </c>
      <c r="K875" s="212">
        <v>3894354</v>
      </c>
      <c r="L875" s="639">
        <v>1</v>
      </c>
      <c r="M875" s="170">
        <v>1</v>
      </c>
      <c r="N875" s="651" t="s">
        <v>662</v>
      </c>
      <c r="O875" s="212" t="s">
        <v>829</v>
      </c>
      <c r="P875" s="737">
        <v>50</v>
      </c>
      <c r="Q875" s="738" t="s">
        <v>215</v>
      </c>
      <c r="R875" s="739">
        <v>1005</v>
      </c>
      <c r="S875" s="739"/>
      <c r="T875" s="740">
        <v>12300</v>
      </c>
      <c r="U875" s="739">
        <v>12300</v>
      </c>
      <c r="V875" s="739">
        <v>1000</v>
      </c>
      <c r="W875" s="723">
        <v>1000</v>
      </c>
      <c r="X875" s="212">
        <v>1</v>
      </c>
      <c r="Y875" s="636">
        <v>4100</v>
      </c>
      <c r="Z875" s="212">
        <v>3</v>
      </c>
      <c r="AA875" s="731"/>
      <c r="AB875" s="731"/>
      <c r="AC875" s="732"/>
      <c r="AD875" s="733"/>
      <c r="AE875" s="734"/>
      <c r="AF875" s="640"/>
      <c r="AG875" s="640"/>
      <c r="AH875" s="640"/>
      <c r="AI875" s="212"/>
      <c r="AJ875" s="635" t="s">
        <v>827</v>
      </c>
      <c r="AK875" s="635"/>
      <c r="AL875" s="641"/>
      <c r="AM875" s="635" t="s">
        <v>444</v>
      </c>
      <c r="AN875" s="635"/>
      <c r="AO875" s="212"/>
      <c r="AP875" s="212"/>
      <c r="AQ875" s="212"/>
      <c r="AR875" s="212"/>
      <c r="AS875" s="212"/>
      <c r="AT875" s="223"/>
      <c r="AU875" s="223"/>
    </row>
    <row r="876" spans="2:47" ht="14.25">
      <c r="B876" s="29">
        <v>2026</v>
      </c>
      <c r="C876" s="29">
        <v>5</v>
      </c>
      <c r="D876" s="29"/>
      <c r="E876" s="227"/>
      <c r="F876" s="29"/>
      <c r="G876" s="31"/>
      <c r="H876" s="32" t="s">
        <v>441</v>
      </c>
      <c r="I876" s="327"/>
      <c r="J876" s="635"/>
      <c r="K876" s="212"/>
      <c r="L876" s="639"/>
      <c r="M876" s="170"/>
      <c r="N876" s="651"/>
      <c r="O876" s="212"/>
      <c r="P876" s="737"/>
      <c r="Q876" s="738"/>
      <c r="R876" s="739"/>
      <c r="S876" s="739"/>
      <c r="T876" s="740"/>
      <c r="U876" s="739"/>
      <c r="V876" s="739"/>
      <c r="W876" s="636"/>
      <c r="X876" s="212"/>
      <c r="Y876" s="636"/>
      <c r="Z876" s="212"/>
      <c r="AA876" s="731"/>
      <c r="AB876" s="731"/>
      <c r="AC876" s="732"/>
      <c r="AD876" s="733"/>
      <c r="AE876" s="734"/>
      <c r="AF876" s="640"/>
      <c r="AG876" s="640"/>
      <c r="AH876" s="640"/>
      <c r="AI876" s="212" t="s">
        <v>2161</v>
      </c>
      <c r="AJ876" s="635"/>
      <c r="AK876" s="635"/>
      <c r="AL876" s="641"/>
      <c r="AM876" s="635"/>
      <c r="AN876" s="635"/>
      <c r="AO876" s="212"/>
      <c r="AP876" s="212"/>
      <c r="AQ876" s="212"/>
      <c r="AR876" s="212"/>
      <c r="AS876" s="212"/>
      <c r="AT876" s="223" t="str">
        <f t="shared" si="72"/>
        <v/>
      </c>
      <c r="AU876" s="223" t="str">
        <f t="shared" si="73"/>
        <v/>
      </c>
    </row>
    <row r="877" spans="2:47" ht="14.25">
      <c r="B877" s="29">
        <v>2026</v>
      </c>
      <c r="C877" s="29">
        <v>5</v>
      </c>
      <c r="D877" s="29"/>
      <c r="E877" s="227"/>
      <c r="F877" s="29"/>
      <c r="G877" s="31" t="s">
        <v>440</v>
      </c>
      <c r="H877" s="32" t="s">
        <v>2151</v>
      </c>
      <c r="I877" s="327" t="s">
        <v>828</v>
      </c>
      <c r="J877" s="635" t="s">
        <v>442</v>
      </c>
      <c r="K877" s="212">
        <v>3894354</v>
      </c>
      <c r="L877" s="639">
        <v>1</v>
      </c>
      <c r="M877" s="170">
        <v>1</v>
      </c>
      <c r="N877" s="651" t="s">
        <v>682</v>
      </c>
      <c r="O877" s="212" t="s">
        <v>829</v>
      </c>
      <c r="P877" s="737">
        <v>50</v>
      </c>
      <c r="Q877" s="738" t="s">
        <v>218</v>
      </c>
      <c r="R877" s="739">
        <v>1005</v>
      </c>
      <c r="S877" s="739"/>
      <c r="T877" s="740">
        <v>12000</v>
      </c>
      <c r="U877" s="739">
        <v>12000</v>
      </c>
      <c r="V877" s="739">
        <v>1000</v>
      </c>
      <c r="W877" s="723">
        <v>1000</v>
      </c>
      <c r="X877" s="212">
        <v>1</v>
      </c>
      <c r="Y877" s="636">
        <v>4000</v>
      </c>
      <c r="Z877" s="212">
        <v>3</v>
      </c>
      <c r="AA877" s="731"/>
      <c r="AB877" s="731"/>
      <c r="AC877" s="732"/>
      <c r="AD877" s="733"/>
      <c r="AE877" s="734"/>
      <c r="AF877" s="640"/>
      <c r="AG877" s="640"/>
      <c r="AH877" s="640"/>
      <c r="AI877" s="212" t="s">
        <v>1568</v>
      </c>
      <c r="AJ877" s="635" t="s">
        <v>827</v>
      </c>
      <c r="AK877" s="635"/>
      <c r="AL877" s="641"/>
      <c r="AM877" s="635" t="s">
        <v>444</v>
      </c>
      <c r="AN877" s="635"/>
      <c r="AO877" s="212"/>
      <c r="AP877" s="212"/>
      <c r="AQ877" s="212"/>
      <c r="AR877" s="212"/>
      <c r="AS877" s="212"/>
      <c r="AT877" s="223" t="str">
        <f t="shared" si="72"/>
        <v/>
      </c>
      <c r="AU877" s="223" t="str">
        <f t="shared" si="73"/>
        <v/>
      </c>
    </row>
    <row r="878" spans="2:47" ht="14.25">
      <c r="B878" s="29">
        <v>2026</v>
      </c>
      <c r="C878" s="29">
        <v>5</v>
      </c>
      <c r="D878" s="29"/>
      <c r="E878" s="227"/>
      <c r="F878" s="29"/>
      <c r="G878" s="31" t="s">
        <v>440</v>
      </c>
      <c r="H878" s="32" t="s">
        <v>2151</v>
      </c>
      <c r="I878" s="327" t="s">
        <v>828</v>
      </c>
      <c r="J878" s="635" t="s">
        <v>442</v>
      </c>
      <c r="K878" s="212">
        <v>3894352</v>
      </c>
      <c r="L878" s="639">
        <v>2</v>
      </c>
      <c r="M878" s="170">
        <v>3</v>
      </c>
      <c r="N878" s="651" t="s">
        <v>682</v>
      </c>
      <c r="O878" s="212" t="s">
        <v>829</v>
      </c>
      <c r="P878" s="737">
        <v>50</v>
      </c>
      <c r="Q878" s="738" t="s">
        <v>218</v>
      </c>
      <c r="R878" s="739">
        <v>1005</v>
      </c>
      <c r="S878" s="739"/>
      <c r="T878" s="740">
        <v>12000</v>
      </c>
      <c r="U878" s="739">
        <v>12000</v>
      </c>
      <c r="V878" s="739">
        <v>1000</v>
      </c>
      <c r="W878" s="723">
        <v>1000</v>
      </c>
      <c r="X878" s="212">
        <v>1</v>
      </c>
      <c r="Y878" s="636">
        <v>4000</v>
      </c>
      <c r="Z878" s="212">
        <v>3</v>
      </c>
      <c r="AA878" s="731"/>
      <c r="AB878" s="731"/>
      <c r="AC878" s="732"/>
      <c r="AD878" s="733"/>
      <c r="AE878" s="734"/>
      <c r="AF878" s="640"/>
      <c r="AG878" s="640"/>
      <c r="AH878" s="640"/>
      <c r="AI878" s="212" t="s">
        <v>1568</v>
      </c>
      <c r="AJ878" s="635" t="s">
        <v>827</v>
      </c>
      <c r="AK878" s="635"/>
      <c r="AL878" s="641"/>
      <c r="AM878" s="635" t="s">
        <v>444</v>
      </c>
      <c r="AN878" s="635"/>
      <c r="AO878" s="212"/>
      <c r="AP878" s="212"/>
      <c r="AQ878" s="212"/>
      <c r="AR878" s="212"/>
      <c r="AS878" s="212"/>
      <c r="AT878" s="223" t="str">
        <f t="shared" si="72"/>
        <v/>
      </c>
      <c r="AU878" s="223" t="str">
        <f t="shared" si="73"/>
        <v/>
      </c>
    </row>
    <row r="879" spans="2:47" ht="14.25">
      <c r="B879" s="29">
        <v>2026</v>
      </c>
      <c r="C879" s="29">
        <v>5</v>
      </c>
      <c r="D879" s="29"/>
      <c r="E879" s="227"/>
      <c r="F879" s="29"/>
      <c r="G879" s="31" t="s">
        <v>440</v>
      </c>
      <c r="H879" s="32" t="s">
        <v>2151</v>
      </c>
      <c r="I879" s="327" t="s">
        <v>828</v>
      </c>
      <c r="J879" s="635" t="s">
        <v>442</v>
      </c>
      <c r="K879" s="212">
        <v>3894352</v>
      </c>
      <c r="L879" s="639">
        <v>3</v>
      </c>
      <c r="M879" s="170">
        <v>3</v>
      </c>
      <c r="N879" s="651" t="s">
        <v>682</v>
      </c>
      <c r="O879" s="212" t="s">
        <v>829</v>
      </c>
      <c r="P879" s="737">
        <v>50</v>
      </c>
      <c r="Q879" s="738" t="s">
        <v>218</v>
      </c>
      <c r="R879" s="739">
        <v>1005</v>
      </c>
      <c r="S879" s="739"/>
      <c r="T879" s="740">
        <v>12000</v>
      </c>
      <c r="U879" s="739">
        <v>12000</v>
      </c>
      <c r="V879" s="739">
        <v>1000</v>
      </c>
      <c r="W879" s="723">
        <v>1000</v>
      </c>
      <c r="X879" s="212">
        <v>1</v>
      </c>
      <c r="Y879" s="636">
        <v>4000</v>
      </c>
      <c r="Z879" s="212">
        <v>3</v>
      </c>
      <c r="AA879" s="731"/>
      <c r="AB879" s="731"/>
      <c r="AC879" s="732"/>
      <c r="AD879" s="733"/>
      <c r="AE879" s="734"/>
      <c r="AF879" s="640"/>
      <c r="AG879" s="640"/>
      <c r="AH879" s="640"/>
      <c r="AI879" s="212"/>
      <c r="AJ879" s="635" t="s">
        <v>827</v>
      </c>
      <c r="AK879" s="635"/>
      <c r="AL879" s="641"/>
      <c r="AM879" s="635" t="s">
        <v>444</v>
      </c>
      <c r="AN879" s="635"/>
      <c r="AO879" s="212"/>
      <c r="AP879" s="212"/>
      <c r="AQ879" s="212"/>
      <c r="AR879" s="212"/>
      <c r="AS879" s="212"/>
      <c r="AT879" s="223" t="str">
        <f t="shared" si="72"/>
        <v/>
      </c>
      <c r="AU879" s="223" t="str">
        <f t="shared" si="73"/>
        <v/>
      </c>
    </row>
    <row r="880" spans="2:47" ht="14.25">
      <c r="B880" s="29">
        <v>2026</v>
      </c>
      <c r="C880" s="29">
        <v>5</v>
      </c>
      <c r="D880" s="29"/>
      <c r="E880" s="227"/>
      <c r="F880" s="29"/>
      <c r="G880" s="31"/>
      <c r="H880" s="32" t="s">
        <v>441</v>
      </c>
      <c r="I880" s="327"/>
      <c r="J880" s="635"/>
      <c r="K880" s="212"/>
      <c r="L880" s="639"/>
      <c r="M880" s="170"/>
      <c r="N880" s="651"/>
      <c r="O880" s="212"/>
      <c r="P880" s="737"/>
      <c r="Q880" s="738"/>
      <c r="R880" s="739"/>
      <c r="S880" s="739"/>
      <c r="T880" s="740"/>
      <c r="U880" s="739"/>
      <c r="V880" s="739"/>
      <c r="W880" s="636"/>
      <c r="X880" s="212"/>
      <c r="Y880" s="636"/>
      <c r="Z880" s="212"/>
      <c r="AA880" s="731"/>
      <c r="AB880" s="731"/>
      <c r="AC880" s="732"/>
      <c r="AD880" s="733"/>
      <c r="AE880" s="734"/>
      <c r="AF880" s="640"/>
      <c r="AG880" s="640"/>
      <c r="AH880" s="640"/>
      <c r="AI880" s="212" t="s">
        <v>533</v>
      </c>
      <c r="AJ880" s="635"/>
      <c r="AK880" s="635"/>
      <c r="AL880" s="641"/>
      <c r="AM880" s="635"/>
      <c r="AN880" s="635"/>
      <c r="AO880" s="212"/>
      <c r="AP880" s="212"/>
      <c r="AQ880" s="212"/>
      <c r="AR880" s="212"/>
      <c r="AS880" s="212"/>
      <c r="AT880" s="223" t="str">
        <f t="shared" si="72"/>
        <v/>
      </c>
      <c r="AU880" s="223" t="str">
        <f t="shared" si="73"/>
        <v/>
      </c>
    </row>
    <row r="881" spans="2:47" ht="14.25">
      <c r="B881" s="29">
        <v>2026</v>
      </c>
      <c r="C881" s="29">
        <v>5</v>
      </c>
      <c r="D881" s="29"/>
      <c r="E881" s="227"/>
      <c r="F881" s="29"/>
      <c r="G881" s="31"/>
      <c r="H881" s="32" t="s">
        <v>441</v>
      </c>
      <c r="I881" s="327"/>
      <c r="J881" s="635"/>
      <c r="K881" s="212"/>
      <c r="L881" s="639"/>
      <c r="M881" s="170"/>
      <c r="N881" s="651"/>
      <c r="O881" s="212"/>
      <c r="P881" s="737"/>
      <c r="Q881" s="738"/>
      <c r="R881" s="739"/>
      <c r="S881" s="739"/>
      <c r="T881" s="740"/>
      <c r="U881" s="739"/>
      <c r="V881" s="739"/>
      <c r="W881" s="636"/>
      <c r="X881" s="212"/>
      <c r="Y881" s="636"/>
      <c r="Z881" s="212"/>
      <c r="AA881" s="731"/>
      <c r="AB881" s="731"/>
      <c r="AC881" s="732"/>
      <c r="AD881" s="733"/>
      <c r="AE881" s="734"/>
      <c r="AF881" s="640"/>
      <c r="AG881" s="640"/>
      <c r="AH881" s="640"/>
      <c r="AI881" s="212"/>
      <c r="AJ881" s="635"/>
      <c r="AK881" s="635"/>
      <c r="AL881" s="641"/>
      <c r="AM881" s="635"/>
      <c r="AN881" s="635"/>
      <c r="AO881" s="212"/>
      <c r="AP881" s="212"/>
      <c r="AQ881" s="212"/>
      <c r="AR881" s="212"/>
      <c r="AS881" s="212"/>
      <c r="AT881" s="223" t="str">
        <f t="shared" si="72"/>
        <v/>
      </c>
      <c r="AU881" s="223" t="str">
        <f t="shared" si="73"/>
        <v/>
      </c>
    </row>
    <row r="882" spans="2:47" ht="14.25">
      <c r="B882" s="29">
        <v>2026</v>
      </c>
      <c r="C882" s="29">
        <v>5</v>
      </c>
      <c r="D882" s="29"/>
      <c r="E882" s="227"/>
      <c r="F882" s="29"/>
      <c r="G882" s="31"/>
      <c r="H882" s="32" t="s">
        <v>441</v>
      </c>
      <c r="I882" s="327"/>
      <c r="J882" s="635"/>
      <c r="K882" s="212"/>
      <c r="L882" s="639"/>
      <c r="M882" s="170"/>
      <c r="N882" s="651"/>
      <c r="O882" s="212"/>
      <c r="P882" s="737"/>
      <c r="Q882" s="738"/>
      <c r="R882" s="739"/>
      <c r="S882" s="739"/>
      <c r="T882" s="740"/>
      <c r="U882" s="739"/>
      <c r="V882" s="739"/>
      <c r="W882" s="636"/>
      <c r="X882" s="212"/>
      <c r="Y882" s="636"/>
      <c r="Z882" s="212"/>
      <c r="AA882" s="731"/>
      <c r="AB882" s="731"/>
      <c r="AC882" s="732"/>
      <c r="AD882" s="733"/>
      <c r="AE882" s="734"/>
      <c r="AF882" s="640"/>
      <c r="AG882" s="640"/>
      <c r="AH882" s="640"/>
      <c r="AI882" s="212"/>
      <c r="AJ882" s="635"/>
      <c r="AK882" s="635"/>
      <c r="AL882" s="641"/>
      <c r="AM882" s="635"/>
      <c r="AN882" s="635"/>
      <c r="AO882" s="212"/>
      <c r="AP882" s="212"/>
      <c r="AQ882" s="212"/>
      <c r="AR882" s="212"/>
      <c r="AS882" s="212"/>
      <c r="AT882" s="223" t="str">
        <f t="shared" si="72"/>
        <v/>
      </c>
      <c r="AU882" s="223" t="str">
        <f t="shared" si="73"/>
        <v/>
      </c>
    </row>
    <row r="883" spans="2:47" ht="14.25">
      <c r="B883" s="29">
        <v>2026</v>
      </c>
      <c r="C883" s="29">
        <v>5</v>
      </c>
      <c r="D883" s="29"/>
      <c r="E883" s="227"/>
      <c r="F883" s="29"/>
      <c r="G883" s="31"/>
      <c r="H883" s="32" t="s">
        <v>441</v>
      </c>
      <c r="I883" s="327"/>
      <c r="J883" s="635"/>
      <c r="K883" s="212"/>
      <c r="L883" s="639"/>
      <c r="M883" s="170"/>
      <c r="N883" s="651"/>
      <c r="O883" s="212"/>
      <c r="P883" s="737"/>
      <c r="Q883" s="738"/>
      <c r="R883" s="739"/>
      <c r="S883" s="739"/>
      <c r="T883" s="740"/>
      <c r="U883" s="739"/>
      <c r="V883" s="739"/>
      <c r="W883" s="636"/>
      <c r="X883" s="212"/>
      <c r="Y883" s="636"/>
      <c r="Z883" s="212"/>
      <c r="AA883" s="731"/>
      <c r="AB883" s="731"/>
      <c r="AC883" s="732"/>
      <c r="AD883" s="733"/>
      <c r="AE883" s="734"/>
      <c r="AF883" s="640"/>
      <c r="AG883" s="640"/>
      <c r="AH883" s="640"/>
      <c r="AI883" s="212"/>
      <c r="AJ883" s="635"/>
      <c r="AK883" s="635"/>
      <c r="AL883" s="641"/>
      <c r="AM883" s="635"/>
      <c r="AN883" s="635"/>
      <c r="AO883" s="212"/>
      <c r="AP883" s="212"/>
      <c r="AQ883" s="212"/>
      <c r="AR883" s="212"/>
      <c r="AS883" s="212"/>
      <c r="AT883" s="223" t="str">
        <f t="shared" si="72"/>
        <v/>
      </c>
      <c r="AU883" s="223" t="str">
        <f t="shared" si="73"/>
        <v/>
      </c>
    </row>
    <row r="884" spans="2:47" ht="14.25">
      <c r="B884" s="29">
        <v>2026</v>
      </c>
      <c r="C884" s="29">
        <v>5</v>
      </c>
      <c r="D884" s="29"/>
      <c r="E884" s="227"/>
      <c r="F884" s="29"/>
      <c r="G884" s="31"/>
      <c r="H884" s="32" t="s">
        <v>441</v>
      </c>
      <c r="I884" s="327"/>
      <c r="J884" s="635"/>
      <c r="K884" s="212"/>
      <c r="L884" s="639"/>
      <c r="M884" s="170"/>
      <c r="N884" s="651"/>
      <c r="O884" s="212"/>
      <c r="P884" s="737"/>
      <c r="Q884" s="738"/>
      <c r="R884" s="739"/>
      <c r="S884" s="739"/>
      <c r="T884" s="740"/>
      <c r="U884" s="739"/>
      <c r="V884" s="739"/>
      <c r="W884" s="636"/>
      <c r="X884" s="212"/>
      <c r="Y884" s="636"/>
      <c r="Z884" s="212"/>
      <c r="AA884" s="731"/>
      <c r="AB884" s="731"/>
      <c r="AC884" s="732"/>
      <c r="AD884" s="733"/>
      <c r="AE884" s="734"/>
      <c r="AF884" s="640"/>
      <c r="AG884" s="640"/>
      <c r="AH884" s="640"/>
      <c r="AI884" s="212"/>
      <c r="AJ884" s="635"/>
      <c r="AK884" s="635"/>
      <c r="AL884" s="641"/>
      <c r="AM884" s="635"/>
      <c r="AN884" s="635"/>
      <c r="AO884" s="212"/>
      <c r="AP884" s="212"/>
      <c r="AQ884" s="212"/>
      <c r="AR884" s="212"/>
      <c r="AS884" s="212"/>
      <c r="AT884" s="223" t="str">
        <f t="shared" si="72"/>
        <v/>
      </c>
      <c r="AU884" s="223" t="str">
        <f t="shared" si="73"/>
        <v/>
      </c>
    </row>
    <row r="885" spans="2:47" ht="14.25">
      <c r="B885" s="29">
        <v>2026</v>
      </c>
      <c r="C885" s="29">
        <v>5</v>
      </c>
      <c r="D885" s="29"/>
      <c r="E885" s="227"/>
      <c r="F885" s="29"/>
      <c r="G885" s="31"/>
      <c r="H885" s="32" t="s">
        <v>441</v>
      </c>
      <c r="I885" s="327"/>
      <c r="J885" s="635"/>
      <c r="K885" s="212"/>
      <c r="L885" s="639"/>
      <c r="M885" s="170"/>
      <c r="N885" s="651"/>
      <c r="O885" s="212"/>
      <c r="P885" s="737"/>
      <c r="Q885" s="738"/>
      <c r="R885" s="739"/>
      <c r="S885" s="739"/>
      <c r="T885" s="740"/>
      <c r="U885" s="739"/>
      <c r="V885" s="739"/>
      <c r="W885" s="636"/>
      <c r="X885" s="212"/>
      <c r="Y885" s="636"/>
      <c r="Z885" s="212"/>
      <c r="AA885" s="731"/>
      <c r="AB885" s="731"/>
      <c r="AC885" s="732"/>
      <c r="AD885" s="733"/>
      <c r="AE885" s="734"/>
      <c r="AF885" s="640"/>
      <c r="AG885" s="640"/>
      <c r="AH885" s="640"/>
      <c r="AI885" s="212"/>
      <c r="AJ885" s="635"/>
      <c r="AK885" s="635"/>
      <c r="AL885" s="641"/>
      <c r="AM885" s="635"/>
      <c r="AN885" s="635"/>
      <c r="AO885" s="212"/>
      <c r="AP885" s="212"/>
      <c r="AQ885" s="212"/>
      <c r="AR885" s="212"/>
      <c r="AS885" s="212"/>
      <c r="AT885" s="223" t="str">
        <f t="shared" si="72"/>
        <v/>
      </c>
      <c r="AU885" s="223" t="str">
        <f t="shared" si="73"/>
        <v/>
      </c>
    </row>
    <row r="886" spans="2:47" ht="14.25">
      <c r="B886" s="29">
        <v>2026</v>
      </c>
      <c r="C886" s="29">
        <v>5</v>
      </c>
      <c r="D886" s="29"/>
      <c r="E886" s="227"/>
      <c r="F886" s="29"/>
      <c r="G886" s="31"/>
      <c r="H886" s="32" t="s">
        <v>441</v>
      </c>
      <c r="I886" s="327"/>
      <c r="J886" s="635"/>
      <c r="K886" s="212"/>
      <c r="L886" s="639"/>
      <c r="M886" s="170"/>
      <c r="N886" s="651"/>
      <c r="O886" s="212"/>
      <c r="P886" s="737"/>
      <c r="Q886" s="738"/>
      <c r="R886" s="739"/>
      <c r="S886" s="739"/>
      <c r="T886" s="740"/>
      <c r="U886" s="739"/>
      <c r="V886" s="739"/>
      <c r="W886" s="636"/>
      <c r="X886" s="212"/>
      <c r="Y886" s="636"/>
      <c r="Z886" s="212"/>
      <c r="AA886" s="731"/>
      <c r="AB886" s="731"/>
      <c r="AC886" s="732"/>
      <c r="AD886" s="733"/>
      <c r="AE886" s="734"/>
      <c r="AF886" s="640"/>
      <c r="AG886" s="640"/>
      <c r="AH886" s="640"/>
      <c r="AI886" s="212"/>
      <c r="AJ886" s="635"/>
      <c r="AK886" s="635"/>
      <c r="AL886" s="641"/>
      <c r="AM886" s="635"/>
      <c r="AN886" s="635"/>
      <c r="AO886" s="212"/>
      <c r="AP886" s="212"/>
      <c r="AQ886" s="212"/>
      <c r="AR886" s="212"/>
      <c r="AS886" s="212"/>
      <c r="AT886" s="223" t="str">
        <f t="shared" si="72"/>
        <v/>
      </c>
      <c r="AU886" s="223" t="str">
        <f t="shared" si="73"/>
        <v/>
      </c>
    </row>
    <row r="887" spans="2:47" ht="14.25">
      <c r="B887" s="29">
        <v>2026</v>
      </c>
      <c r="C887" s="29">
        <v>5</v>
      </c>
      <c r="D887" s="29"/>
      <c r="E887" s="227"/>
      <c r="F887" s="29"/>
      <c r="G887" s="31"/>
      <c r="H887" s="32" t="s">
        <v>441</v>
      </c>
      <c r="I887" s="327"/>
      <c r="J887" s="635"/>
      <c r="K887" s="212"/>
      <c r="L887" s="639"/>
      <c r="M887" s="170"/>
      <c r="N887" s="651"/>
      <c r="O887" s="212"/>
      <c r="P887" s="737"/>
      <c r="Q887" s="738"/>
      <c r="R887" s="739"/>
      <c r="S887" s="739"/>
      <c r="T887" s="740"/>
      <c r="U887" s="739"/>
      <c r="V887" s="739"/>
      <c r="W887" s="636"/>
      <c r="X887" s="212"/>
      <c r="Y887" s="636"/>
      <c r="Z887" s="212"/>
      <c r="AA887" s="731"/>
      <c r="AB887" s="731"/>
      <c r="AC887" s="732"/>
      <c r="AD887" s="733"/>
      <c r="AE887" s="734"/>
      <c r="AF887" s="640"/>
      <c r="AG887" s="640"/>
      <c r="AH887" s="640"/>
      <c r="AI887" s="212"/>
      <c r="AJ887" s="635"/>
      <c r="AK887" s="635"/>
      <c r="AL887" s="641"/>
      <c r="AM887" s="635"/>
      <c r="AN887" s="635"/>
      <c r="AO887" s="212"/>
      <c r="AP887" s="212"/>
      <c r="AQ887" s="212"/>
      <c r="AR887" s="212"/>
      <c r="AS887" s="212"/>
      <c r="AT887" s="223" t="str">
        <f t="shared" si="72"/>
        <v/>
      </c>
      <c r="AU887" s="223" t="str">
        <f t="shared" si="73"/>
        <v/>
      </c>
    </row>
    <row r="888" spans="2:47" ht="14.25">
      <c r="B888" s="29">
        <v>2026</v>
      </c>
      <c r="C888" s="29">
        <v>5</v>
      </c>
      <c r="D888" s="29"/>
      <c r="E888" s="227"/>
      <c r="F888" s="29"/>
      <c r="G888" s="31"/>
      <c r="H888" s="32" t="s">
        <v>441</v>
      </c>
      <c r="I888" s="327"/>
      <c r="J888" s="635"/>
      <c r="K888" s="212"/>
      <c r="L888" s="639"/>
      <c r="M888" s="170"/>
      <c r="N888" s="651"/>
      <c r="O888" s="212"/>
      <c r="P888" s="737"/>
      <c r="Q888" s="738"/>
      <c r="R888" s="739"/>
      <c r="S888" s="739"/>
      <c r="T888" s="740"/>
      <c r="U888" s="739"/>
      <c r="V888" s="739"/>
      <c r="W888" s="636"/>
      <c r="X888" s="212"/>
      <c r="Y888" s="636"/>
      <c r="Z888" s="212"/>
      <c r="AA888" s="731"/>
      <c r="AB888" s="731"/>
      <c r="AC888" s="732"/>
      <c r="AD888" s="733"/>
      <c r="AE888" s="734"/>
      <c r="AF888" s="640"/>
      <c r="AG888" s="640"/>
      <c r="AH888" s="640"/>
      <c r="AI888" s="212"/>
      <c r="AJ888" s="635"/>
      <c r="AK888" s="635"/>
      <c r="AL888" s="641"/>
      <c r="AM888" s="635"/>
      <c r="AN888" s="635"/>
      <c r="AO888" s="212"/>
      <c r="AP888" s="212"/>
      <c r="AQ888" s="212"/>
      <c r="AR888" s="212"/>
      <c r="AS888" s="212"/>
      <c r="AT888" s="223" t="str">
        <f t="shared" si="72"/>
        <v/>
      </c>
      <c r="AU888" s="223" t="str">
        <f t="shared" si="73"/>
        <v/>
      </c>
    </row>
    <row r="889" spans="2:47" ht="14.25">
      <c r="B889" s="29">
        <v>2026</v>
      </c>
      <c r="C889" s="29">
        <v>5</v>
      </c>
      <c r="D889" s="29"/>
      <c r="E889" s="227"/>
      <c r="F889" s="29"/>
      <c r="G889" s="31"/>
      <c r="H889" s="32" t="s">
        <v>441</v>
      </c>
      <c r="I889" s="327"/>
      <c r="J889" s="635"/>
      <c r="K889" s="212"/>
      <c r="L889" s="639"/>
      <c r="M889" s="170"/>
      <c r="N889" s="651"/>
      <c r="O889" s="212"/>
      <c r="P889" s="737"/>
      <c r="Q889" s="738"/>
      <c r="R889" s="739"/>
      <c r="S889" s="739"/>
      <c r="T889" s="740"/>
      <c r="U889" s="739"/>
      <c r="V889" s="739"/>
      <c r="W889" s="636"/>
      <c r="X889" s="212"/>
      <c r="Y889" s="636"/>
      <c r="Z889" s="212"/>
      <c r="AA889" s="731"/>
      <c r="AB889" s="731"/>
      <c r="AC889" s="732"/>
      <c r="AD889" s="733"/>
      <c r="AE889" s="734"/>
      <c r="AF889" s="640"/>
      <c r="AG889" s="640"/>
      <c r="AH889" s="640"/>
      <c r="AI889" s="212"/>
      <c r="AJ889" s="635"/>
      <c r="AK889" s="635"/>
      <c r="AL889" s="641"/>
      <c r="AM889" s="635"/>
      <c r="AN889" s="635"/>
      <c r="AO889" s="212"/>
      <c r="AP889" s="212"/>
      <c r="AQ889" s="212"/>
      <c r="AR889" s="212"/>
      <c r="AS889" s="212"/>
      <c r="AT889" s="223" t="str">
        <f t="shared" si="72"/>
        <v/>
      </c>
      <c r="AU889" s="223" t="str">
        <f t="shared" si="73"/>
        <v/>
      </c>
    </row>
    <row r="890" spans="2:47" ht="14.25">
      <c r="B890" s="29">
        <v>2026</v>
      </c>
      <c r="C890" s="29">
        <v>5</v>
      </c>
      <c r="D890" s="29"/>
      <c r="E890" s="227"/>
      <c r="F890" s="29"/>
      <c r="G890" s="31"/>
      <c r="H890" s="32" t="s">
        <v>441</v>
      </c>
      <c r="I890" s="327"/>
      <c r="J890" s="635"/>
      <c r="K890" s="212"/>
      <c r="L890" s="639"/>
      <c r="M890" s="170"/>
      <c r="N890" s="651"/>
      <c r="O890" s="212"/>
      <c r="P890" s="737"/>
      <c r="Q890" s="738"/>
      <c r="R890" s="739"/>
      <c r="S890" s="739"/>
      <c r="T890" s="740"/>
      <c r="U890" s="739"/>
      <c r="V890" s="739"/>
      <c r="W890" s="636"/>
      <c r="X890" s="212"/>
      <c r="Y890" s="636"/>
      <c r="Z890" s="212"/>
      <c r="AA890" s="731"/>
      <c r="AB890" s="731"/>
      <c r="AC890" s="732"/>
      <c r="AD890" s="733"/>
      <c r="AE890" s="734"/>
      <c r="AF890" s="640"/>
      <c r="AG890" s="640"/>
      <c r="AH890" s="640"/>
      <c r="AI890" s="212"/>
      <c r="AJ890" s="635"/>
      <c r="AK890" s="635"/>
      <c r="AL890" s="641"/>
      <c r="AM890" s="635"/>
      <c r="AN890" s="635"/>
      <c r="AO890" s="212"/>
      <c r="AP890" s="212"/>
      <c r="AQ890" s="212"/>
      <c r="AR890" s="212"/>
      <c r="AS890" s="212"/>
      <c r="AT890" s="223" t="str">
        <f t="shared" si="72"/>
        <v/>
      </c>
      <c r="AU890" s="223" t="str">
        <f t="shared" si="73"/>
        <v/>
      </c>
    </row>
    <row r="891" spans="2:47" ht="14.25">
      <c r="B891" s="29">
        <v>2026</v>
      </c>
      <c r="C891" s="29">
        <v>5</v>
      </c>
      <c r="D891" s="29"/>
      <c r="E891" s="227"/>
      <c r="F891" s="29"/>
      <c r="G891" s="31"/>
      <c r="H891" s="32" t="s">
        <v>441</v>
      </c>
      <c r="I891" s="327"/>
      <c r="J891" s="635"/>
      <c r="K891" s="212"/>
      <c r="L891" s="639"/>
      <c r="M891" s="170"/>
      <c r="N891" s="651"/>
      <c r="O891" s="212"/>
      <c r="P891" s="737"/>
      <c r="Q891" s="738"/>
      <c r="R891" s="739"/>
      <c r="S891" s="739"/>
      <c r="T891" s="740"/>
      <c r="U891" s="739"/>
      <c r="V891" s="739"/>
      <c r="W891" s="636"/>
      <c r="X891" s="212"/>
      <c r="Y891" s="636"/>
      <c r="Z891" s="212"/>
      <c r="AA891" s="731"/>
      <c r="AB891" s="731"/>
      <c r="AC891" s="732"/>
      <c r="AD891" s="733"/>
      <c r="AE891" s="734"/>
      <c r="AF891" s="640"/>
      <c r="AG891" s="640"/>
      <c r="AH891" s="640"/>
      <c r="AI891" s="212"/>
      <c r="AJ891" s="635"/>
      <c r="AK891" s="635"/>
      <c r="AL891" s="641"/>
      <c r="AM891" s="635"/>
      <c r="AN891" s="635"/>
      <c r="AO891" s="212"/>
      <c r="AP891" s="212"/>
      <c r="AQ891" s="212"/>
      <c r="AR891" s="212"/>
      <c r="AS891" s="212"/>
      <c r="AT891" s="223" t="str">
        <f t="shared" si="72"/>
        <v/>
      </c>
      <c r="AU891" s="223" t="str">
        <f t="shared" si="73"/>
        <v/>
      </c>
    </row>
    <row r="892" spans="2:47" ht="14.25">
      <c r="B892" s="29">
        <v>2026</v>
      </c>
      <c r="C892" s="29">
        <v>5</v>
      </c>
      <c r="D892" s="29"/>
      <c r="E892" s="227"/>
      <c r="F892" s="29"/>
      <c r="G892" s="31"/>
      <c r="H892" s="32" t="s">
        <v>441</v>
      </c>
      <c r="I892" s="327"/>
      <c r="J892" s="635"/>
      <c r="K892" s="212"/>
      <c r="L892" s="639"/>
      <c r="M892" s="170"/>
      <c r="N892" s="651"/>
      <c r="O892" s="212"/>
      <c r="P892" s="737"/>
      <c r="Q892" s="738"/>
      <c r="R892" s="739"/>
      <c r="S892" s="739"/>
      <c r="T892" s="740"/>
      <c r="U892" s="739"/>
      <c r="V892" s="739"/>
      <c r="W892" s="636"/>
      <c r="X892" s="212"/>
      <c r="Y892" s="636"/>
      <c r="Z892" s="212"/>
      <c r="AA892" s="731"/>
      <c r="AB892" s="731"/>
      <c r="AC892" s="732"/>
      <c r="AD892" s="733"/>
      <c r="AE892" s="734"/>
      <c r="AF892" s="640"/>
      <c r="AG892" s="640"/>
      <c r="AH892" s="640"/>
      <c r="AI892" s="212"/>
      <c r="AJ892" s="635"/>
      <c r="AK892" s="635"/>
      <c r="AL892" s="641"/>
      <c r="AM892" s="635"/>
      <c r="AN892" s="635"/>
      <c r="AO892" s="212"/>
      <c r="AP892" s="212"/>
      <c r="AQ892" s="212"/>
      <c r="AR892" s="212"/>
      <c r="AS892" s="212"/>
      <c r="AT892" s="223" t="str">
        <f t="shared" si="72"/>
        <v/>
      </c>
      <c r="AU892" s="223" t="str">
        <f t="shared" si="73"/>
        <v/>
      </c>
    </row>
    <row r="893" spans="2:47" ht="14.25">
      <c r="B893" s="29">
        <v>2026</v>
      </c>
      <c r="C893" s="29">
        <v>5</v>
      </c>
      <c r="D893" s="29"/>
      <c r="E893" s="227"/>
      <c r="F893" s="29"/>
      <c r="G893" s="31"/>
      <c r="H893" s="32" t="s">
        <v>441</v>
      </c>
      <c r="I893" s="327"/>
      <c r="J893" s="635"/>
      <c r="K893" s="212"/>
      <c r="L893" s="639"/>
      <c r="M893" s="170"/>
      <c r="N893" s="651"/>
      <c r="O893" s="212"/>
      <c r="P893" s="737"/>
      <c r="Q893" s="738"/>
      <c r="R893" s="739"/>
      <c r="S893" s="739"/>
      <c r="T893" s="740"/>
      <c r="U893" s="739"/>
      <c r="V893" s="739"/>
      <c r="W893" s="636"/>
      <c r="X893" s="212"/>
      <c r="Y893" s="636"/>
      <c r="Z893" s="212"/>
      <c r="AA893" s="731"/>
      <c r="AB893" s="731"/>
      <c r="AC893" s="732"/>
      <c r="AD893" s="733"/>
      <c r="AE893" s="734"/>
      <c r="AF893" s="640"/>
      <c r="AG893" s="640"/>
      <c r="AH893" s="640"/>
      <c r="AI893" s="212"/>
      <c r="AJ893" s="635"/>
      <c r="AK893" s="635"/>
      <c r="AL893" s="641"/>
      <c r="AM893" s="635"/>
      <c r="AN893" s="635"/>
      <c r="AO893" s="212"/>
      <c r="AP893" s="212"/>
      <c r="AQ893" s="212"/>
      <c r="AR893" s="212"/>
      <c r="AS893" s="212"/>
      <c r="AT893" s="223" t="str">
        <f t="shared" si="72"/>
        <v/>
      </c>
      <c r="AU893" s="223" t="str">
        <f t="shared" si="73"/>
        <v/>
      </c>
    </row>
    <row r="894" spans="2:47" ht="14.25">
      <c r="B894" s="29">
        <v>2026</v>
      </c>
      <c r="C894" s="29">
        <v>5</v>
      </c>
      <c r="D894" s="29"/>
      <c r="E894" s="227"/>
      <c r="F894" s="29"/>
      <c r="G894" s="31"/>
      <c r="H894" s="32" t="s">
        <v>441</v>
      </c>
      <c r="I894" s="327"/>
      <c r="J894" s="635"/>
      <c r="K894" s="212"/>
      <c r="L894" s="639"/>
      <c r="M894" s="170"/>
      <c r="N894" s="651"/>
      <c r="O894" s="212"/>
      <c r="P894" s="737"/>
      <c r="Q894" s="738"/>
      <c r="R894" s="739"/>
      <c r="S894" s="739"/>
      <c r="T894" s="740"/>
      <c r="U894" s="739"/>
      <c r="V894" s="739"/>
      <c r="W894" s="636"/>
      <c r="X894" s="212"/>
      <c r="Y894" s="636"/>
      <c r="Z894" s="212"/>
      <c r="AA894" s="731"/>
      <c r="AB894" s="731"/>
      <c r="AC894" s="732"/>
      <c r="AD894" s="733"/>
      <c r="AE894" s="734"/>
      <c r="AF894" s="640"/>
      <c r="AG894" s="640"/>
      <c r="AH894" s="640"/>
      <c r="AI894" s="212"/>
      <c r="AJ894" s="635"/>
      <c r="AK894" s="635"/>
      <c r="AL894" s="641"/>
      <c r="AM894" s="635"/>
      <c r="AN894" s="635"/>
      <c r="AO894" s="212"/>
      <c r="AP894" s="212"/>
      <c r="AQ894" s="212"/>
      <c r="AR894" s="212"/>
      <c r="AS894" s="212"/>
      <c r="AT894" s="223" t="str">
        <f t="shared" si="72"/>
        <v/>
      </c>
      <c r="AU894" s="223" t="str">
        <f t="shared" si="73"/>
        <v/>
      </c>
    </row>
    <row r="895" spans="2:47" ht="14.25">
      <c r="B895" s="29">
        <v>2026</v>
      </c>
      <c r="C895" s="29">
        <v>5</v>
      </c>
      <c r="D895" s="29"/>
      <c r="E895" s="227"/>
      <c r="F895" s="29"/>
      <c r="G895" s="31"/>
      <c r="H895" s="32" t="s">
        <v>441</v>
      </c>
      <c r="I895" s="327"/>
      <c r="J895" s="635"/>
      <c r="K895" s="212"/>
      <c r="L895" s="639"/>
      <c r="M895" s="170"/>
      <c r="N895" s="651"/>
      <c r="O895" s="212"/>
      <c r="P895" s="737"/>
      <c r="Q895" s="738"/>
      <c r="R895" s="739"/>
      <c r="S895" s="739"/>
      <c r="T895" s="740"/>
      <c r="U895" s="739"/>
      <c r="V895" s="739"/>
      <c r="W895" s="636"/>
      <c r="X895" s="212"/>
      <c r="Y895" s="636"/>
      <c r="Z895" s="212"/>
      <c r="AA895" s="731"/>
      <c r="AB895" s="731"/>
      <c r="AC895" s="732"/>
      <c r="AD895" s="733"/>
      <c r="AE895" s="734"/>
      <c r="AF895" s="640"/>
      <c r="AG895" s="640"/>
      <c r="AH895" s="640"/>
      <c r="AI895" s="212"/>
      <c r="AJ895" s="635"/>
      <c r="AK895" s="635"/>
      <c r="AL895" s="641"/>
      <c r="AM895" s="635"/>
      <c r="AN895" s="635"/>
      <c r="AO895" s="212"/>
      <c r="AP895" s="212"/>
      <c r="AQ895" s="212"/>
      <c r="AR895" s="212"/>
      <c r="AS895" s="212"/>
      <c r="AT895" s="223" t="str">
        <f t="shared" si="72"/>
        <v/>
      </c>
      <c r="AU895" s="223" t="str">
        <f t="shared" si="73"/>
        <v/>
      </c>
    </row>
    <row r="896" spans="2:47" ht="14.25">
      <c r="B896" s="29">
        <v>2026</v>
      </c>
      <c r="C896" s="29">
        <v>5</v>
      </c>
      <c r="D896" s="29"/>
      <c r="E896" s="227"/>
      <c r="F896" s="29"/>
      <c r="G896" s="31"/>
      <c r="H896" s="32" t="s">
        <v>441</v>
      </c>
      <c r="I896" s="327"/>
      <c r="J896" s="635"/>
      <c r="K896" s="212"/>
      <c r="L896" s="639"/>
      <c r="M896" s="170"/>
      <c r="N896" s="651"/>
      <c r="O896" s="212"/>
      <c r="P896" s="737"/>
      <c r="Q896" s="738"/>
      <c r="R896" s="739"/>
      <c r="S896" s="739"/>
      <c r="T896" s="740"/>
      <c r="U896" s="739"/>
      <c r="V896" s="739"/>
      <c r="W896" s="636"/>
      <c r="X896" s="212"/>
      <c r="Y896" s="636"/>
      <c r="Z896" s="212"/>
      <c r="AA896" s="731"/>
      <c r="AB896" s="731"/>
      <c r="AC896" s="732"/>
      <c r="AD896" s="733"/>
      <c r="AE896" s="734"/>
      <c r="AF896" s="640"/>
      <c r="AG896" s="640"/>
      <c r="AH896" s="640"/>
      <c r="AI896" s="212"/>
      <c r="AJ896" s="635"/>
      <c r="AK896" s="635"/>
      <c r="AL896" s="641"/>
      <c r="AM896" s="635"/>
      <c r="AN896" s="635"/>
      <c r="AO896" s="212"/>
      <c r="AP896" s="212"/>
      <c r="AQ896" s="212"/>
      <c r="AR896" s="212"/>
      <c r="AS896" s="212"/>
      <c r="AT896" s="223" t="str">
        <f t="shared" si="72"/>
        <v/>
      </c>
      <c r="AU896" s="223" t="str">
        <f t="shared" si="73"/>
        <v/>
      </c>
    </row>
    <row r="897" spans="2:47" ht="14.25">
      <c r="B897" s="29">
        <v>2026</v>
      </c>
      <c r="C897" s="29">
        <v>5</v>
      </c>
      <c r="D897" s="29"/>
      <c r="E897" s="227"/>
      <c r="F897" s="29"/>
      <c r="G897" s="31"/>
      <c r="H897" s="32" t="s">
        <v>441</v>
      </c>
      <c r="I897" s="327"/>
      <c r="J897" s="635"/>
      <c r="K897" s="212"/>
      <c r="L897" s="639"/>
      <c r="M897" s="170"/>
      <c r="N897" s="651"/>
      <c r="O897" s="212"/>
      <c r="P897" s="737"/>
      <c r="Q897" s="738"/>
      <c r="R897" s="739"/>
      <c r="S897" s="739"/>
      <c r="T897" s="740"/>
      <c r="U897" s="739"/>
      <c r="V897" s="739"/>
      <c r="W897" s="636"/>
      <c r="X897" s="212"/>
      <c r="Y897" s="636"/>
      <c r="Z897" s="212"/>
      <c r="AA897" s="731"/>
      <c r="AB897" s="731"/>
      <c r="AC897" s="732"/>
      <c r="AD897" s="733"/>
      <c r="AE897" s="734"/>
      <c r="AF897" s="640"/>
      <c r="AG897" s="640"/>
      <c r="AH897" s="640"/>
      <c r="AI897" s="212"/>
      <c r="AJ897" s="635"/>
      <c r="AK897" s="635"/>
      <c r="AL897" s="641"/>
      <c r="AM897" s="635"/>
      <c r="AN897" s="635"/>
      <c r="AO897" s="212"/>
      <c r="AP897" s="212"/>
      <c r="AQ897" s="212"/>
      <c r="AR897" s="212"/>
      <c r="AS897" s="212"/>
      <c r="AT897" s="223" t="str">
        <f t="shared" si="72"/>
        <v/>
      </c>
      <c r="AU897" s="223" t="str">
        <f t="shared" si="73"/>
        <v/>
      </c>
    </row>
    <row r="898" spans="2:47" ht="14.25">
      <c r="B898" s="29">
        <v>2026</v>
      </c>
      <c r="C898" s="29">
        <v>5</v>
      </c>
      <c r="D898" s="29"/>
      <c r="E898" s="227"/>
      <c r="F898" s="29"/>
      <c r="G898" s="31"/>
      <c r="H898" s="32" t="s">
        <v>441</v>
      </c>
      <c r="I898" s="327"/>
      <c r="J898" s="635"/>
      <c r="K898" s="212"/>
      <c r="L898" s="639"/>
      <c r="M898" s="170"/>
      <c r="N898" s="651"/>
      <c r="O898" s="212"/>
      <c r="P898" s="737"/>
      <c r="Q898" s="738"/>
      <c r="R898" s="739"/>
      <c r="S898" s="739"/>
      <c r="T898" s="740"/>
      <c r="U898" s="739"/>
      <c r="V898" s="739"/>
      <c r="W898" s="636"/>
      <c r="X898" s="212"/>
      <c r="Y898" s="636"/>
      <c r="Z898" s="212"/>
      <c r="AA898" s="731"/>
      <c r="AB898" s="731"/>
      <c r="AC898" s="732"/>
      <c r="AD898" s="733"/>
      <c r="AE898" s="734"/>
      <c r="AF898" s="640"/>
      <c r="AG898" s="640"/>
      <c r="AH898" s="640"/>
      <c r="AI898" s="212"/>
      <c r="AJ898" s="635"/>
      <c r="AK898" s="635"/>
      <c r="AL898" s="641"/>
      <c r="AM898" s="635"/>
      <c r="AN898" s="635"/>
      <c r="AO898" s="212"/>
      <c r="AP898" s="212"/>
      <c r="AQ898" s="212"/>
      <c r="AR898" s="212"/>
      <c r="AS898" s="212"/>
      <c r="AT898" s="223" t="str">
        <f t="shared" si="72"/>
        <v/>
      </c>
      <c r="AU898" s="223" t="str">
        <f t="shared" si="73"/>
        <v/>
      </c>
    </row>
    <row r="899" spans="2:47" ht="14.25">
      <c r="B899" s="29">
        <v>2026</v>
      </c>
      <c r="C899" s="29">
        <v>5</v>
      </c>
      <c r="D899" s="29"/>
      <c r="E899" s="227"/>
      <c r="F899" s="29"/>
      <c r="G899" s="31"/>
      <c r="H899" s="32" t="s">
        <v>441</v>
      </c>
      <c r="I899" s="327"/>
      <c r="J899" s="635"/>
      <c r="K899" s="212"/>
      <c r="L899" s="639"/>
      <c r="M899" s="170"/>
      <c r="N899" s="651"/>
      <c r="O899" s="212"/>
      <c r="P899" s="737"/>
      <c r="Q899" s="738"/>
      <c r="R899" s="739"/>
      <c r="S899" s="739"/>
      <c r="T899" s="740"/>
      <c r="U899" s="739"/>
      <c r="V899" s="739"/>
      <c r="W899" s="636"/>
      <c r="X899" s="212"/>
      <c r="Y899" s="636"/>
      <c r="Z899" s="212"/>
      <c r="AA899" s="731"/>
      <c r="AB899" s="731"/>
      <c r="AC899" s="732"/>
      <c r="AD899" s="733"/>
      <c r="AE899" s="734"/>
      <c r="AF899" s="640"/>
      <c r="AG899" s="640"/>
      <c r="AH899" s="640"/>
      <c r="AI899" s="212"/>
      <c r="AJ899" s="635"/>
      <c r="AK899" s="635"/>
      <c r="AL899" s="641"/>
      <c r="AM899" s="635"/>
      <c r="AN899" s="635"/>
      <c r="AO899" s="212"/>
      <c r="AP899" s="212"/>
      <c r="AQ899" s="212"/>
      <c r="AR899" s="212"/>
      <c r="AS899" s="212"/>
      <c r="AT899" s="223" t="str">
        <f t="shared" si="72"/>
        <v/>
      </c>
      <c r="AU899" s="223" t="str">
        <f t="shared" si="73"/>
        <v/>
      </c>
    </row>
    <row r="900" spans="2:47" ht="14.25">
      <c r="B900" s="29">
        <v>2026</v>
      </c>
      <c r="C900" s="29">
        <v>5</v>
      </c>
      <c r="D900" s="29"/>
      <c r="E900" s="227"/>
      <c r="F900" s="29"/>
      <c r="G900" s="31"/>
      <c r="H900" s="32" t="s">
        <v>441</v>
      </c>
      <c r="I900" s="327"/>
      <c r="J900" s="635"/>
      <c r="K900" s="212"/>
      <c r="L900" s="639"/>
      <c r="M900" s="170"/>
      <c r="N900" s="651"/>
      <c r="O900" s="212"/>
      <c r="P900" s="737"/>
      <c r="Q900" s="738"/>
      <c r="R900" s="739"/>
      <c r="S900" s="739"/>
      <c r="T900" s="740"/>
      <c r="U900" s="739"/>
      <c r="V900" s="739"/>
      <c r="W900" s="636"/>
      <c r="X900" s="212"/>
      <c r="Y900" s="636"/>
      <c r="Z900" s="212"/>
      <c r="AA900" s="731"/>
      <c r="AB900" s="731"/>
      <c r="AC900" s="732"/>
      <c r="AD900" s="733"/>
      <c r="AE900" s="734"/>
      <c r="AF900" s="640"/>
      <c r="AG900" s="640"/>
      <c r="AH900" s="640"/>
      <c r="AI900" s="212"/>
      <c r="AJ900" s="635"/>
      <c r="AK900" s="635"/>
      <c r="AL900" s="641"/>
      <c r="AM900" s="635"/>
      <c r="AN900" s="635"/>
      <c r="AO900" s="212"/>
      <c r="AP900" s="212"/>
      <c r="AQ900" s="212"/>
      <c r="AR900" s="212"/>
      <c r="AS900" s="212"/>
      <c r="AT900" s="223" t="str">
        <f t="shared" si="72"/>
        <v/>
      </c>
      <c r="AU900" s="223" t="str">
        <f t="shared" si="73"/>
        <v/>
      </c>
    </row>
    <row r="901" spans="2:47" ht="14.25">
      <c r="B901" s="29">
        <v>2026</v>
      </c>
      <c r="C901" s="29">
        <v>5</v>
      </c>
      <c r="D901" s="29"/>
      <c r="E901" s="227"/>
      <c r="F901" s="29"/>
      <c r="G901" s="31"/>
      <c r="H901" s="32" t="s">
        <v>441</v>
      </c>
      <c r="I901" s="327"/>
      <c r="J901" s="635"/>
      <c r="K901" s="212"/>
      <c r="L901" s="639"/>
      <c r="M901" s="170"/>
      <c r="N901" s="651"/>
      <c r="O901" s="212"/>
      <c r="P901" s="737"/>
      <c r="Q901" s="738"/>
      <c r="R901" s="739"/>
      <c r="S901" s="739"/>
      <c r="T901" s="740"/>
      <c r="U901" s="739"/>
      <c r="V901" s="739"/>
      <c r="W901" s="636"/>
      <c r="X901" s="212"/>
      <c r="Y901" s="636"/>
      <c r="Z901" s="212"/>
      <c r="AA901" s="731"/>
      <c r="AB901" s="731"/>
      <c r="AC901" s="732"/>
      <c r="AD901" s="733"/>
      <c r="AE901" s="734"/>
      <c r="AF901" s="640"/>
      <c r="AG901" s="640"/>
      <c r="AH901" s="640"/>
      <c r="AI901" s="212"/>
      <c r="AJ901" s="635"/>
      <c r="AK901" s="635"/>
      <c r="AL901" s="641"/>
      <c r="AM901" s="635"/>
      <c r="AN901" s="635"/>
      <c r="AO901" s="212"/>
      <c r="AP901" s="212"/>
      <c r="AQ901" s="212"/>
      <c r="AR901" s="212"/>
      <c r="AS901" s="212"/>
      <c r="AT901" s="223" t="str">
        <f t="shared" si="72"/>
        <v/>
      </c>
      <c r="AU901" s="223" t="str">
        <f t="shared" si="73"/>
        <v/>
      </c>
    </row>
    <row r="902" spans="2:47" ht="14.25">
      <c r="B902" s="29">
        <v>2026</v>
      </c>
      <c r="C902" s="29">
        <v>5</v>
      </c>
      <c r="D902" s="29"/>
      <c r="E902" s="227"/>
      <c r="F902" s="29"/>
      <c r="G902" s="31"/>
      <c r="H902" s="32" t="s">
        <v>441</v>
      </c>
      <c r="I902" s="327"/>
      <c r="J902" s="635"/>
      <c r="K902" s="212"/>
      <c r="L902" s="639"/>
      <c r="M902" s="170"/>
      <c r="N902" s="651"/>
      <c r="O902" s="212"/>
      <c r="P902" s="737"/>
      <c r="Q902" s="738"/>
      <c r="R902" s="739"/>
      <c r="S902" s="739"/>
      <c r="T902" s="740"/>
      <c r="U902" s="739"/>
      <c r="V902" s="739"/>
      <c r="W902" s="636"/>
      <c r="X902" s="212"/>
      <c r="Y902" s="636"/>
      <c r="Z902" s="212"/>
      <c r="AA902" s="731"/>
      <c r="AB902" s="731"/>
      <c r="AC902" s="732"/>
      <c r="AD902" s="733"/>
      <c r="AE902" s="734"/>
      <c r="AF902" s="640"/>
      <c r="AG902" s="640"/>
      <c r="AH902" s="640"/>
      <c r="AI902" s="212"/>
      <c r="AJ902" s="635"/>
      <c r="AK902" s="635"/>
      <c r="AL902" s="641"/>
      <c r="AM902" s="635"/>
      <c r="AN902" s="635"/>
      <c r="AO902" s="212"/>
      <c r="AP902" s="212"/>
      <c r="AQ902" s="212"/>
      <c r="AR902" s="212"/>
      <c r="AS902" s="212"/>
      <c r="AT902" s="223" t="str">
        <f t="shared" si="72"/>
        <v/>
      </c>
      <c r="AU902" s="223" t="str">
        <f t="shared" si="73"/>
        <v/>
      </c>
    </row>
    <row r="903" spans="2:47" ht="14.25">
      <c r="B903" s="29">
        <v>2026</v>
      </c>
      <c r="C903" s="29">
        <v>5</v>
      </c>
      <c r="D903" s="29"/>
      <c r="E903" s="227"/>
      <c r="F903" s="29"/>
      <c r="G903" s="31"/>
      <c r="H903" s="32" t="s">
        <v>441</v>
      </c>
      <c r="I903" s="327"/>
      <c r="J903" s="635"/>
      <c r="K903" s="212"/>
      <c r="L903" s="639"/>
      <c r="M903" s="170"/>
      <c r="N903" s="651"/>
      <c r="O903" s="212"/>
      <c r="P903" s="737"/>
      <c r="Q903" s="738"/>
      <c r="R903" s="739"/>
      <c r="S903" s="739"/>
      <c r="T903" s="740"/>
      <c r="U903" s="739"/>
      <c r="V903" s="739"/>
      <c r="W903" s="636"/>
      <c r="X903" s="212"/>
      <c r="Y903" s="636"/>
      <c r="Z903" s="212"/>
      <c r="AA903" s="731"/>
      <c r="AB903" s="731"/>
      <c r="AC903" s="732"/>
      <c r="AD903" s="733"/>
      <c r="AE903" s="734"/>
      <c r="AF903" s="640"/>
      <c r="AG903" s="640"/>
      <c r="AH903" s="640"/>
      <c r="AI903" s="212"/>
      <c r="AJ903" s="635"/>
      <c r="AK903" s="635"/>
      <c r="AL903" s="641"/>
      <c r="AM903" s="635"/>
      <c r="AN903" s="635"/>
      <c r="AO903" s="212"/>
      <c r="AP903" s="212"/>
      <c r="AQ903" s="212"/>
      <c r="AR903" s="212"/>
      <c r="AS903" s="212"/>
      <c r="AT903" s="223" t="str">
        <f t="shared" si="72"/>
        <v/>
      </c>
      <c r="AU903" s="223" t="str">
        <f t="shared" si="73"/>
        <v/>
      </c>
    </row>
    <row r="904" spans="2:47" ht="14.25">
      <c r="B904" s="29">
        <v>2026</v>
      </c>
      <c r="C904" s="29">
        <v>5</v>
      </c>
      <c r="D904" s="29"/>
      <c r="E904" s="227"/>
      <c r="F904" s="29"/>
      <c r="G904" s="31"/>
      <c r="H904" s="32" t="s">
        <v>441</v>
      </c>
      <c r="I904" s="327"/>
      <c r="J904" s="635"/>
      <c r="K904" s="212"/>
      <c r="L904" s="639"/>
      <c r="M904" s="170"/>
      <c r="N904" s="651"/>
      <c r="O904" s="212"/>
      <c r="P904" s="737"/>
      <c r="Q904" s="738"/>
      <c r="R904" s="739"/>
      <c r="S904" s="739"/>
      <c r="T904" s="740"/>
      <c r="U904" s="739"/>
      <c r="V904" s="739"/>
      <c r="W904" s="636"/>
      <c r="X904" s="212"/>
      <c r="Y904" s="636"/>
      <c r="Z904" s="212"/>
      <c r="AA904" s="731"/>
      <c r="AB904" s="731"/>
      <c r="AC904" s="732"/>
      <c r="AD904" s="733"/>
      <c r="AE904" s="734"/>
      <c r="AF904" s="640"/>
      <c r="AG904" s="640"/>
      <c r="AH904" s="640"/>
      <c r="AI904" s="212"/>
      <c r="AJ904" s="635"/>
      <c r="AK904" s="635"/>
      <c r="AL904" s="641"/>
      <c r="AM904" s="635"/>
      <c r="AN904" s="635"/>
      <c r="AO904" s="212"/>
      <c r="AP904" s="212"/>
      <c r="AQ904" s="212"/>
      <c r="AR904" s="212"/>
      <c r="AS904" s="212"/>
      <c r="AT904" s="223" t="str">
        <f t="shared" si="72"/>
        <v/>
      </c>
      <c r="AU904" s="223" t="str">
        <f t="shared" si="73"/>
        <v/>
      </c>
    </row>
    <row r="905" spans="2:47" ht="14.25">
      <c r="B905" s="29">
        <v>2026</v>
      </c>
      <c r="C905" s="29">
        <v>5</v>
      </c>
      <c r="D905" s="29"/>
      <c r="E905" s="227"/>
      <c r="F905" s="29"/>
      <c r="G905" s="31"/>
      <c r="H905" s="32" t="s">
        <v>441</v>
      </c>
      <c r="I905" s="327"/>
      <c r="J905" s="635"/>
      <c r="K905" s="212"/>
      <c r="L905" s="639"/>
      <c r="M905" s="170"/>
      <c r="N905" s="651"/>
      <c r="O905" s="212"/>
      <c r="P905" s="737"/>
      <c r="Q905" s="738"/>
      <c r="R905" s="739"/>
      <c r="S905" s="739"/>
      <c r="T905" s="740"/>
      <c r="U905" s="739"/>
      <c r="V905" s="739"/>
      <c r="W905" s="636"/>
      <c r="X905" s="212"/>
      <c r="Y905" s="636"/>
      <c r="Z905" s="212"/>
      <c r="AA905" s="731"/>
      <c r="AB905" s="731"/>
      <c r="AC905" s="732"/>
      <c r="AD905" s="733"/>
      <c r="AE905" s="734"/>
      <c r="AF905" s="640"/>
      <c r="AG905" s="640"/>
      <c r="AH905" s="640"/>
      <c r="AI905" s="212"/>
      <c r="AJ905" s="635"/>
      <c r="AK905" s="635"/>
      <c r="AL905" s="641"/>
      <c r="AM905" s="635"/>
      <c r="AN905" s="635"/>
      <c r="AO905" s="212"/>
      <c r="AP905" s="212"/>
      <c r="AQ905" s="212"/>
      <c r="AR905" s="212"/>
      <c r="AS905" s="212"/>
      <c r="AT905" s="223" t="str">
        <f t="shared" si="72"/>
        <v/>
      </c>
      <c r="AU905" s="223" t="str">
        <f t="shared" si="73"/>
        <v/>
      </c>
    </row>
    <row r="906" spans="2:47" ht="14.25">
      <c r="B906" s="29">
        <v>2026</v>
      </c>
      <c r="C906" s="29">
        <v>5</v>
      </c>
      <c r="D906" s="29"/>
      <c r="E906" s="227"/>
      <c r="F906" s="29"/>
      <c r="G906" s="31"/>
      <c r="H906" s="32" t="s">
        <v>441</v>
      </c>
      <c r="I906" s="327"/>
      <c r="J906" s="635"/>
      <c r="K906" s="212"/>
      <c r="L906" s="639"/>
      <c r="M906" s="170"/>
      <c r="N906" s="651"/>
      <c r="O906" s="212"/>
      <c r="P906" s="737"/>
      <c r="Q906" s="738"/>
      <c r="R906" s="739"/>
      <c r="S906" s="739"/>
      <c r="T906" s="740"/>
      <c r="U906" s="739"/>
      <c r="V906" s="739"/>
      <c r="W906" s="636"/>
      <c r="X906" s="212"/>
      <c r="Y906" s="636"/>
      <c r="Z906" s="212"/>
      <c r="AA906" s="731"/>
      <c r="AB906" s="731"/>
      <c r="AC906" s="732"/>
      <c r="AD906" s="733"/>
      <c r="AE906" s="734"/>
      <c r="AF906" s="640"/>
      <c r="AG906" s="640"/>
      <c r="AH906" s="640"/>
      <c r="AI906" s="212"/>
      <c r="AJ906" s="635"/>
      <c r="AK906" s="635"/>
      <c r="AL906" s="641"/>
      <c r="AM906" s="635"/>
      <c r="AN906" s="635"/>
      <c r="AO906" s="212"/>
      <c r="AP906" s="212"/>
      <c r="AQ906" s="212"/>
      <c r="AR906" s="212"/>
      <c r="AS906" s="212"/>
      <c r="AT906" s="223" t="str">
        <f t="shared" si="72"/>
        <v/>
      </c>
      <c r="AU906" s="223" t="str">
        <f t="shared" si="73"/>
        <v/>
      </c>
    </row>
    <row r="907" spans="2:47" ht="14.25">
      <c r="B907" s="29">
        <v>2026</v>
      </c>
      <c r="C907" s="29">
        <v>5</v>
      </c>
      <c r="D907" s="29"/>
      <c r="E907" s="227"/>
      <c r="F907" s="29"/>
      <c r="G907" s="31"/>
      <c r="H907" s="32" t="s">
        <v>441</v>
      </c>
      <c r="I907" s="327"/>
      <c r="J907" s="635"/>
      <c r="K907" s="212"/>
      <c r="L907" s="639"/>
      <c r="M907" s="170"/>
      <c r="N907" s="651"/>
      <c r="O907" s="212"/>
      <c r="P907" s="737"/>
      <c r="Q907" s="738"/>
      <c r="R907" s="739"/>
      <c r="S907" s="739"/>
      <c r="T907" s="740"/>
      <c r="U907" s="739"/>
      <c r="V907" s="739"/>
      <c r="W907" s="636"/>
      <c r="X907" s="212"/>
      <c r="Y907" s="636"/>
      <c r="Z907" s="212"/>
      <c r="AA907" s="731"/>
      <c r="AB907" s="731"/>
      <c r="AC907" s="732"/>
      <c r="AD907" s="733"/>
      <c r="AE907" s="734"/>
      <c r="AF907" s="640"/>
      <c r="AG907" s="640"/>
      <c r="AH907" s="640"/>
      <c r="AI907" s="212"/>
      <c r="AJ907" s="635"/>
      <c r="AK907" s="635"/>
      <c r="AL907" s="641"/>
      <c r="AM907" s="635"/>
      <c r="AN907" s="635"/>
      <c r="AO907" s="212"/>
      <c r="AP907" s="212"/>
      <c r="AQ907" s="212"/>
      <c r="AR907" s="212"/>
      <c r="AS907" s="212"/>
      <c r="AT907" s="223" t="str">
        <f t="shared" si="72"/>
        <v/>
      </c>
      <c r="AU907" s="223" t="str">
        <f t="shared" si="73"/>
        <v/>
      </c>
    </row>
    <row r="908" spans="2:47" ht="14.25">
      <c r="B908" s="29">
        <v>2026</v>
      </c>
      <c r="C908" s="29">
        <v>5</v>
      </c>
      <c r="D908" s="29"/>
      <c r="E908" s="227"/>
      <c r="F908" s="29"/>
      <c r="G908" s="31"/>
      <c r="H908" s="32" t="s">
        <v>441</v>
      </c>
      <c r="I908" s="327"/>
      <c r="J908" s="635"/>
      <c r="K908" s="212"/>
      <c r="L908" s="639"/>
      <c r="M908" s="170"/>
      <c r="N908" s="651"/>
      <c r="O908" s="212"/>
      <c r="P908" s="737"/>
      <c r="Q908" s="738"/>
      <c r="R908" s="739"/>
      <c r="S908" s="739"/>
      <c r="T908" s="740"/>
      <c r="U908" s="739"/>
      <c r="V908" s="739"/>
      <c r="W908" s="636"/>
      <c r="X908" s="212"/>
      <c r="Y908" s="636"/>
      <c r="Z908" s="212"/>
      <c r="AA908" s="731"/>
      <c r="AB908" s="731"/>
      <c r="AC908" s="732"/>
      <c r="AD908" s="733"/>
      <c r="AE908" s="734"/>
      <c r="AF908" s="640"/>
      <c r="AG908" s="640"/>
      <c r="AH908" s="640"/>
      <c r="AI908" s="212"/>
      <c r="AJ908" s="635"/>
      <c r="AK908" s="635"/>
      <c r="AL908" s="641"/>
      <c r="AM908" s="635"/>
      <c r="AN908" s="635"/>
      <c r="AO908" s="212"/>
      <c r="AP908" s="212"/>
      <c r="AQ908" s="212"/>
      <c r="AR908" s="212"/>
      <c r="AS908" s="212"/>
      <c r="AT908" s="223" t="str">
        <f t="shared" si="72"/>
        <v/>
      </c>
      <c r="AU908" s="223" t="str">
        <f t="shared" si="73"/>
        <v/>
      </c>
    </row>
    <row r="909" spans="2:47" ht="14.25">
      <c r="B909" s="29">
        <v>2026</v>
      </c>
      <c r="C909" s="29">
        <v>5</v>
      </c>
      <c r="D909" s="29"/>
      <c r="E909" s="227"/>
      <c r="F909" s="29"/>
      <c r="G909" s="31"/>
      <c r="H909" s="32" t="s">
        <v>441</v>
      </c>
      <c r="I909" s="327"/>
      <c r="J909" s="635"/>
      <c r="K909" s="212"/>
      <c r="L909" s="639"/>
      <c r="M909" s="170"/>
      <c r="N909" s="651"/>
      <c r="O909" s="212"/>
      <c r="P909" s="737"/>
      <c r="Q909" s="738"/>
      <c r="R909" s="739"/>
      <c r="S909" s="739"/>
      <c r="T909" s="740"/>
      <c r="U909" s="739"/>
      <c r="V909" s="739"/>
      <c r="W909" s="636"/>
      <c r="X909" s="212"/>
      <c r="Y909" s="636"/>
      <c r="Z909" s="212"/>
      <c r="AA909" s="731"/>
      <c r="AB909" s="731"/>
      <c r="AC909" s="732"/>
      <c r="AD909" s="733"/>
      <c r="AE909" s="734"/>
      <c r="AF909" s="640"/>
      <c r="AG909" s="640"/>
      <c r="AH909" s="640"/>
      <c r="AI909" s="212"/>
      <c r="AJ909" s="635"/>
      <c r="AK909" s="635"/>
      <c r="AL909" s="641"/>
      <c r="AM909" s="635"/>
      <c r="AN909" s="635"/>
      <c r="AO909" s="212"/>
      <c r="AP909" s="212"/>
      <c r="AQ909" s="212"/>
      <c r="AR909" s="212"/>
      <c r="AS909" s="212"/>
      <c r="AT909" s="223" t="str">
        <f t="shared" si="72"/>
        <v/>
      </c>
      <c r="AU909" s="223" t="str">
        <f t="shared" si="73"/>
        <v/>
      </c>
    </row>
    <row r="910" spans="2:47" ht="14.25">
      <c r="B910" s="29">
        <v>2026</v>
      </c>
      <c r="C910" s="29">
        <v>5</v>
      </c>
      <c r="D910" s="29"/>
      <c r="E910" s="227"/>
      <c r="F910" s="29"/>
      <c r="G910" s="31"/>
      <c r="H910" s="32" t="s">
        <v>441</v>
      </c>
      <c r="I910" s="327"/>
      <c r="J910" s="635"/>
      <c r="K910" s="212"/>
      <c r="L910" s="639"/>
      <c r="M910" s="170"/>
      <c r="N910" s="651"/>
      <c r="O910" s="212"/>
      <c r="P910" s="737"/>
      <c r="Q910" s="738"/>
      <c r="R910" s="739"/>
      <c r="S910" s="739"/>
      <c r="T910" s="740"/>
      <c r="U910" s="739"/>
      <c r="V910" s="739"/>
      <c r="W910" s="636"/>
      <c r="X910" s="212"/>
      <c r="Y910" s="636"/>
      <c r="Z910" s="212"/>
      <c r="AA910" s="731"/>
      <c r="AB910" s="731"/>
      <c r="AC910" s="732"/>
      <c r="AD910" s="733"/>
      <c r="AE910" s="734"/>
      <c r="AF910" s="640"/>
      <c r="AG910" s="640"/>
      <c r="AH910" s="640"/>
      <c r="AI910" s="212"/>
      <c r="AJ910" s="635"/>
      <c r="AK910" s="635"/>
      <c r="AL910" s="641"/>
      <c r="AM910" s="635"/>
      <c r="AN910" s="635"/>
      <c r="AO910" s="212"/>
      <c r="AP910" s="212"/>
      <c r="AQ910" s="212"/>
      <c r="AR910" s="212"/>
      <c r="AS910" s="212"/>
      <c r="AT910" s="223" t="str">
        <f t="shared" si="72"/>
        <v/>
      </c>
      <c r="AU910" s="223" t="str">
        <f t="shared" si="73"/>
        <v/>
      </c>
    </row>
    <row r="911" spans="2:47" ht="14.25">
      <c r="B911" s="29">
        <v>2026</v>
      </c>
      <c r="C911" s="29">
        <v>5</v>
      </c>
      <c r="D911" s="29"/>
      <c r="E911" s="227"/>
      <c r="F911" s="29"/>
      <c r="G911" s="31"/>
      <c r="H911" s="32" t="s">
        <v>441</v>
      </c>
      <c r="I911" s="327"/>
      <c r="J911" s="635"/>
      <c r="K911" s="212"/>
      <c r="L911" s="639"/>
      <c r="M911" s="170"/>
      <c r="N911" s="651"/>
      <c r="O911" s="212"/>
      <c r="P911" s="737"/>
      <c r="Q911" s="738"/>
      <c r="R911" s="739"/>
      <c r="S911" s="739"/>
      <c r="T911" s="740"/>
      <c r="U911" s="739"/>
      <c r="V911" s="739"/>
      <c r="W911" s="636"/>
      <c r="X911" s="212"/>
      <c r="Y911" s="636"/>
      <c r="Z911" s="212"/>
      <c r="AA911" s="731"/>
      <c r="AB911" s="731"/>
      <c r="AC911" s="732"/>
      <c r="AD911" s="733"/>
      <c r="AE911" s="734"/>
      <c r="AF911" s="640"/>
      <c r="AG911" s="640"/>
      <c r="AH911" s="640"/>
      <c r="AI911" s="212"/>
      <c r="AJ911" s="635"/>
      <c r="AK911" s="635"/>
      <c r="AL911" s="641"/>
      <c r="AM911" s="635"/>
      <c r="AN911" s="635"/>
      <c r="AO911" s="212"/>
      <c r="AP911" s="212"/>
      <c r="AQ911" s="212"/>
      <c r="AR911" s="212"/>
      <c r="AS911" s="212"/>
      <c r="AT911" s="223" t="str">
        <f t="shared" si="72"/>
        <v/>
      </c>
      <c r="AU911" s="223" t="str">
        <f t="shared" si="73"/>
        <v/>
      </c>
    </row>
    <row r="912" spans="2:47" ht="14.25">
      <c r="B912" s="29">
        <v>2026</v>
      </c>
      <c r="C912" s="29">
        <v>5</v>
      </c>
      <c r="D912" s="29"/>
      <c r="E912" s="227"/>
      <c r="F912" s="29"/>
      <c r="G912" s="31"/>
      <c r="H912" s="32" t="s">
        <v>441</v>
      </c>
      <c r="I912" s="327"/>
      <c r="J912" s="635"/>
      <c r="K912" s="212"/>
      <c r="L912" s="639"/>
      <c r="M912" s="170"/>
      <c r="N912" s="651"/>
      <c r="O912" s="212"/>
      <c r="P912" s="737"/>
      <c r="Q912" s="738"/>
      <c r="R912" s="739"/>
      <c r="S912" s="739"/>
      <c r="T912" s="740"/>
      <c r="U912" s="739"/>
      <c r="V912" s="739"/>
      <c r="W912" s="636"/>
      <c r="X912" s="212"/>
      <c r="Y912" s="636"/>
      <c r="Z912" s="212"/>
      <c r="AA912" s="731"/>
      <c r="AB912" s="731"/>
      <c r="AC912" s="732"/>
      <c r="AD912" s="733"/>
      <c r="AE912" s="734"/>
      <c r="AF912" s="640"/>
      <c r="AG912" s="640"/>
      <c r="AH912" s="640"/>
      <c r="AI912" s="212"/>
      <c r="AJ912" s="635"/>
      <c r="AK912" s="635"/>
      <c r="AL912" s="641"/>
      <c r="AM912" s="635"/>
      <c r="AN912" s="635"/>
      <c r="AO912" s="212"/>
      <c r="AP912" s="212"/>
      <c r="AQ912" s="212"/>
      <c r="AR912" s="212"/>
      <c r="AS912" s="212"/>
      <c r="AT912" s="223" t="str">
        <f t="shared" si="72"/>
        <v/>
      </c>
      <c r="AU912" s="223" t="str">
        <f t="shared" si="73"/>
        <v/>
      </c>
    </row>
    <row r="913" spans="2:47" ht="14.25">
      <c r="B913" s="29">
        <v>2026</v>
      </c>
      <c r="C913" s="29">
        <v>5</v>
      </c>
      <c r="D913" s="29"/>
      <c r="E913" s="227"/>
      <c r="F913" s="29"/>
      <c r="G913" s="31"/>
      <c r="H913" s="32" t="s">
        <v>441</v>
      </c>
      <c r="I913" s="327"/>
      <c r="J913" s="635"/>
      <c r="K913" s="212"/>
      <c r="L913" s="639"/>
      <c r="M913" s="170"/>
      <c r="N913" s="651"/>
      <c r="O913" s="212"/>
      <c r="P913" s="737"/>
      <c r="Q913" s="738"/>
      <c r="R913" s="739"/>
      <c r="S913" s="739"/>
      <c r="T913" s="740"/>
      <c r="U913" s="739"/>
      <c r="V913" s="739"/>
      <c r="W913" s="636"/>
      <c r="X913" s="212"/>
      <c r="Y913" s="636"/>
      <c r="Z913" s="212"/>
      <c r="AA913" s="731"/>
      <c r="AB913" s="731"/>
      <c r="AC913" s="732"/>
      <c r="AD913" s="733"/>
      <c r="AE913" s="734"/>
      <c r="AF913" s="640"/>
      <c r="AG913" s="640"/>
      <c r="AH913" s="640"/>
      <c r="AI913" s="212"/>
      <c r="AJ913" s="635"/>
      <c r="AK913" s="635"/>
      <c r="AL913" s="641"/>
      <c r="AM913" s="635"/>
      <c r="AN913" s="635"/>
      <c r="AO913" s="212"/>
      <c r="AP913" s="212"/>
      <c r="AQ913" s="212"/>
      <c r="AR913" s="212"/>
      <c r="AS913" s="212"/>
      <c r="AT913" s="223" t="str">
        <f t="shared" si="72"/>
        <v/>
      </c>
      <c r="AU913" s="223" t="str">
        <f t="shared" si="73"/>
        <v/>
      </c>
    </row>
    <row r="914" spans="2:47" ht="14.25">
      <c r="B914" s="29">
        <v>2026</v>
      </c>
      <c r="C914" s="29">
        <v>5</v>
      </c>
      <c r="D914" s="29"/>
      <c r="E914" s="227"/>
      <c r="F914" s="29"/>
      <c r="G914" s="31"/>
      <c r="H914" s="32" t="s">
        <v>441</v>
      </c>
      <c r="I914" s="327"/>
      <c r="J914" s="635"/>
      <c r="K914" s="212"/>
      <c r="L914" s="639"/>
      <c r="M914" s="170"/>
      <c r="N914" s="651"/>
      <c r="O914" s="212"/>
      <c r="P914" s="737"/>
      <c r="Q914" s="738"/>
      <c r="R914" s="739"/>
      <c r="S914" s="739"/>
      <c r="T914" s="740"/>
      <c r="U914" s="739"/>
      <c r="V914" s="739"/>
      <c r="W914" s="636"/>
      <c r="X914" s="212"/>
      <c r="Y914" s="636"/>
      <c r="Z914" s="212"/>
      <c r="AA914" s="731"/>
      <c r="AB914" s="731"/>
      <c r="AC914" s="732"/>
      <c r="AD914" s="733"/>
      <c r="AE914" s="734"/>
      <c r="AF914" s="640"/>
      <c r="AG914" s="640"/>
      <c r="AH914" s="640"/>
      <c r="AI914" s="212"/>
      <c r="AJ914" s="635"/>
      <c r="AK914" s="635"/>
      <c r="AL914" s="641"/>
      <c r="AM914" s="635"/>
      <c r="AN914" s="635"/>
      <c r="AO914" s="212"/>
      <c r="AP914" s="212"/>
      <c r="AQ914" s="212"/>
      <c r="AR914" s="212"/>
      <c r="AS914" s="212"/>
      <c r="AT914" s="223" t="str">
        <f t="shared" si="72"/>
        <v/>
      </c>
      <c r="AU914" s="223" t="str">
        <f t="shared" si="73"/>
        <v/>
      </c>
    </row>
    <row r="915" spans="2:47" ht="14.25">
      <c r="B915" s="29">
        <v>2026</v>
      </c>
      <c r="C915" s="29">
        <v>5</v>
      </c>
      <c r="D915" s="29"/>
      <c r="E915" s="227"/>
      <c r="F915" s="29"/>
      <c r="G915" s="31"/>
      <c r="H915" s="32" t="s">
        <v>441</v>
      </c>
      <c r="I915" s="327"/>
      <c r="J915" s="635"/>
      <c r="K915" s="212"/>
      <c r="L915" s="639"/>
      <c r="M915" s="170"/>
      <c r="N915" s="651"/>
      <c r="O915" s="212"/>
      <c r="P915" s="737"/>
      <c r="Q915" s="738"/>
      <c r="R915" s="739"/>
      <c r="S915" s="739"/>
      <c r="T915" s="740"/>
      <c r="U915" s="739"/>
      <c r="V915" s="739"/>
      <c r="W915" s="636"/>
      <c r="X915" s="212"/>
      <c r="Y915" s="636"/>
      <c r="Z915" s="212"/>
      <c r="AA915" s="731"/>
      <c r="AB915" s="731"/>
      <c r="AC915" s="732"/>
      <c r="AD915" s="733"/>
      <c r="AE915" s="734"/>
      <c r="AF915" s="640"/>
      <c r="AG915" s="640"/>
      <c r="AH915" s="640"/>
      <c r="AI915" s="212"/>
      <c r="AJ915" s="635"/>
      <c r="AK915" s="635"/>
      <c r="AL915" s="641"/>
      <c r="AM915" s="635"/>
      <c r="AN915" s="635"/>
      <c r="AO915" s="212"/>
      <c r="AP915" s="212"/>
      <c r="AQ915" s="212"/>
      <c r="AR915" s="212"/>
      <c r="AS915" s="212"/>
      <c r="AT915" s="223" t="str">
        <f t="shared" si="72"/>
        <v/>
      </c>
      <c r="AU915" s="223" t="str">
        <f t="shared" si="73"/>
        <v/>
      </c>
    </row>
    <row r="916" spans="2:47" ht="14.25">
      <c r="B916" s="29">
        <v>2026</v>
      </c>
      <c r="C916" s="29">
        <v>5</v>
      </c>
      <c r="D916" s="29"/>
      <c r="E916" s="227"/>
      <c r="F916" s="29"/>
      <c r="G916" s="31"/>
      <c r="H916" s="32" t="s">
        <v>441</v>
      </c>
      <c r="I916" s="327"/>
      <c r="J916" s="635"/>
      <c r="K916" s="212"/>
      <c r="L916" s="639"/>
      <c r="M916" s="170"/>
      <c r="N916" s="651"/>
      <c r="O916" s="212"/>
      <c r="P916" s="737"/>
      <c r="Q916" s="738"/>
      <c r="R916" s="739"/>
      <c r="S916" s="739"/>
      <c r="T916" s="740"/>
      <c r="U916" s="739"/>
      <c r="V916" s="739"/>
      <c r="W916" s="636"/>
      <c r="X916" s="212"/>
      <c r="Y916" s="636"/>
      <c r="Z916" s="212"/>
      <c r="AA916" s="731"/>
      <c r="AB916" s="731"/>
      <c r="AC916" s="732"/>
      <c r="AD916" s="733"/>
      <c r="AE916" s="734"/>
      <c r="AF916" s="640"/>
      <c r="AG916" s="640"/>
      <c r="AH916" s="640"/>
      <c r="AI916" s="212"/>
      <c r="AJ916" s="635"/>
      <c r="AK916" s="635"/>
      <c r="AL916" s="641"/>
      <c r="AM916" s="635"/>
      <c r="AN916" s="635"/>
      <c r="AO916" s="212"/>
      <c r="AP916" s="212"/>
      <c r="AQ916" s="212"/>
      <c r="AR916" s="212"/>
      <c r="AS916" s="212"/>
      <c r="AT916" s="223" t="str">
        <f t="shared" si="72"/>
        <v/>
      </c>
      <c r="AU916" s="223" t="str">
        <f t="shared" si="73"/>
        <v/>
      </c>
    </row>
    <row r="917" spans="2:47" ht="14.25">
      <c r="B917" s="29">
        <v>2026</v>
      </c>
      <c r="C917" s="29">
        <v>5</v>
      </c>
      <c r="D917" s="29"/>
      <c r="E917" s="227"/>
      <c r="F917" s="29"/>
      <c r="G917" s="31"/>
      <c r="H917" s="32" t="s">
        <v>441</v>
      </c>
      <c r="I917" s="327"/>
      <c r="J917" s="635"/>
      <c r="K917" s="212"/>
      <c r="L917" s="639"/>
      <c r="M917" s="170"/>
      <c r="N917" s="651"/>
      <c r="O917" s="212"/>
      <c r="P917" s="737"/>
      <c r="Q917" s="738"/>
      <c r="R917" s="739"/>
      <c r="S917" s="739"/>
      <c r="T917" s="740"/>
      <c r="U917" s="739"/>
      <c r="V917" s="739"/>
      <c r="W917" s="636"/>
      <c r="X917" s="212"/>
      <c r="Y917" s="636"/>
      <c r="Z917" s="212"/>
      <c r="AA917" s="731"/>
      <c r="AB917" s="731"/>
      <c r="AC917" s="732"/>
      <c r="AD917" s="733"/>
      <c r="AE917" s="734"/>
      <c r="AF917" s="640"/>
      <c r="AG917" s="640"/>
      <c r="AH917" s="640"/>
      <c r="AI917" s="212"/>
      <c r="AJ917" s="635"/>
      <c r="AK917" s="635"/>
      <c r="AL917" s="641"/>
      <c r="AM917" s="635"/>
      <c r="AN917" s="635"/>
      <c r="AO917" s="212"/>
      <c r="AP917" s="212"/>
      <c r="AQ917" s="212"/>
      <c r="AR917" s="212"/>
      <c r="AS917" s="212"/>
      <c r="AT917" s="223" t="str">
        <f t="shared" si="72"/>
        <v/>
      </c>
      <c r="AU917" s="223" t="str">
        <f t="shared" si="73"/>
        <v/>
      </c>
    </row>
    <row r="918" spans="2:47" ht="14.25">
      <c r="B918" s="29">
        <v>2026</v>
      </c>
      <c r="C918" s="29">
        <v>5</v>
      </c>
      <c r="D918" s="29"/>
      <c r="E918" s="227"/>
      <c r="F918" s="29"/>
      <c r="G918" s="31"/>
      <c r="H918" s="32" t="s">
        <v>441</v>
      </c>
      <c r="I918" s="327"/>
      <c r="J918" s="635"/>
      <c r="K918" s="212"/>
      <c r="L918" s="639"/>
      <c r="M918" s="170"/>
      <c r="N918" s="651"/>
      <c r="O918" s="212"/>
      <c r="P918" s="737"/>
      <c r="Q918" s="738"/>
      <c r="R918" s="739"/>
      <c r="S918" s="739"/>
      <c r="T918" s="740"/>
      <c r="U918" s="739"/>
      <c r="V918" s="739"/>
      <c r="W918" s="636"/>
      <c r="X918" s="212"/>
      <c r="Y918" s="636"/>
      <c r="Z918" s="212"/>
      <c r="AA918" s="731"/>
      <c r="AB918" s="731"/>
      <c r="AC918" s="732"/>
      <c r="AD918" s="733"/>
      <c r="AE918" s="734"/>
      <c r="AF918" s="640"/>
      <c r="AG918" s="640"/>
      <c r="AH918" s="640"/>
      <c r="AI918" s="212"/>
      <c r="AJ918" s="635"/>
      <c r="AK918" s="635"/>
      <c r="AL918" s="641"/>
      <c r="AM918" s="635"/>
      <c r="AN918" s="635"/>
      <c r="AO918" s="212"/>
      <c r="AP918" s="212"/>
      <c r="AQ918" s="212"/>
      <c r="AR918" s="212"/>
      <c r="AS918" s="212"/>
      <c r="AT918" s="223" t="str">
        <f t="shared" si="72"/>
        <v/>
      </c>
      <c r="AU918" s="223" t="str">
        <f t="shared" si="73"/>
        <v/>
      </c>
    </row>
    <row r="919" spans="2:47" ht="14.25">
      <c r="B919" s="29">
        <v>2026</v>
      </c>
      <c r="C919" s="29">
        <v>5</v>
      </c>
      <c r="D919" s="29"/>
      <c r="E919" s="227"/>
      <c r="F919" s="29"/>
      <c r="G919" s="31"/>
      <c r="H919" s="32" t="s">
        <v>441</v>
      </c>
      <c r="I919" s="327"/>
      <c r="J919" s="635"/>
      <c r="K919" s="212"/>
      <c r="L919" s="639"/>
      <c r="M919" s="170"/>
      <c r="N919" s="651"/>
      <c r="O919" s="212"/>
      <c r="P919" s="737"/>
      <c r="Q919" s="738"/>
      <c r="R919" s="739"/>
      <c r="S919" s="739"/>
      <c r="T919" s="740"/>
      <c r="U919" s="739"/>
      <c r="V919" s="739"/>
      <c r="W919" s="636"/>
      <c r="X919" s="212"/>
      <c r="Y919" s="636"/>
      <c r="Z919" s="212"/>
      <c r="AA919" s="731"/>
      <c r="AB919" s="731"/>
      <c r="AC919" s="732"/>
      <c r="AD919" s="733"/>
      <c r="AE919" s="734"/>
      <c r="AF919" s="640"/>
      <c r="AG919" s="640"/>
      <c r="AH919" s="640"/>
      <c r="AI919" s="212"/>
      <c r="AJ919" s="635"/>
      <c r="AK919" s="635"/>
      <c r="AL919" s="641"/>
      <c r="AM919" s="635"/>
      <c r="AN919" s="635"/>
      <c r="AO919" s="212"/>
      <c r="AP919" s="212"/>
      <c r="AQ919" s="212"/>
      <c r="AR919" s="212"/>
      <c r="AS919" s="212"/>
      <c r="AT919" s="223" t="str">
        <f t="shared" si="72"/>
        <v/>
      </c>
      <c r="AU919" s="223" t="str">
        <f t="shared" si="73"/>
        <v/>
      </c>
    </row>
    <row r="920" spans="2:47" ht="14.25">
      <c r="B920" s="29">
        <v>2026</v>
      </c>
      <c r="C920" s="29">
        <v>5</v>
      </c>
      <c r="D920" s="29"/>
      <c r="E920" s="227"/>
      <c r="F920" s="29"/>
      <c r="G920" s="31"/>
      <c r="H920" s="32" t="s">
        <v>441</v>
      </c>
      <c r="I920" s="327"/>
      <c r="J920" s="635"/>
      <c r="K920" s="212"/>
      <c r="L920" s="639"/>
      <c r="M920" s="170"/>
      <c r="N920" s="651"/>
      <c r="O920" s="212"/>
      <c r="P920" s="737"/>
      <c r="Q920" s="738"/>
      <c r="R920" s="739"/>
      <c r="S920" s="739"/>
      <c r="T920" s="740"/>
      <c r="U920" s="739"/>
      <c r="V920" s="739"/>
      <c r="W920" s="636"/>
      <c r="X920" s="212"/>
      <c r="Y920" s="636"/>
      <c r="Z920" s="212"/>
      <c r="AA920" s="731"/>
      <c r="AB920" s="731"/>
      <c r="AC920" s="732"/>
      <c r="AD920" s="733"/>
      <c r="AE920" s="734"/>
      <c r="AF920" s="640"/>
      <c r="AG920" s="640"/>
      <c r="AH920" s="640"/>
      <c r="AI920" s="212"/>
      <c r="AJ920" s="635"/>
      <c r="AK920" s="635"/>
      <c r="AL920" s="641"/>
      <c r="AM920" s="635"/>
      <c r="AN920" s="635"/>
      <c r="AO920" s="212"/>
      <c r="AP920" s="212"/>
      <c r="AQ920" s="212"/>
      <c r="AR920" s="212"/>
      <c r="AS920" s="212"/>
      <c r="AT920" s="223" t="str">
        <f t="shared" si="72"/>
        <v/>
      </c>
      <c r="AU920" s="223" t="str">
        <f t="shared" si="73"/>
        <v/>
      </c>
    </row>
    <row r="921" spans="2:47" ht="14.25">
      <c r="B921" s="29">
        <v>2026</v>
      </c>
      <c r="C921" s="29">
        <v>5</v>
      </c>
      <c r="D921" s="29"/>
      <c r="E921" s="227"/>
      <c r="F921" s="29"/>
      <c r="G921" s="31"/>
      <c r="H921" s="32" t="s">
        <v>441</v>
      </c>
      <c r="I921" s="327"/>
      <c r="J921" s="635"/>
      <c r="K921" s="212"/>
      <c r="L921" s="639"/>
      <c r="M921" s="170"/>
      <c r="N921" s="651"/>
      <c r="O921" s="212"/>
      <c r="P921" s="212"/>
      <c r="Q921" s="327"/>
      <c r="R921" s="636"/>
      <c r="S921" s="636"/>
      <c r="T921" s="667"/>
      <c r="U921" s="636"/>
      <c r="V921" s="636"/>
      <c r="W921" s="636"/>
      <c r="X921" s="212"/>
      <c r="Y921" s="636"/>
      <c r="Z921" s="212"/>
      <c r="AA921" s="637"/>
      <c r="AB921" s="637"/>
      <c r="AC921" s="638"/>
      <c r="AD921" s="639"/>
      <c r="AE921" s="640"/>
      <c r="AF921" s="640"/>
      <c r="AG921" s="640"/>
      <c r="AH921" s="640"/>
      <c r="AI921" s="212"/>
      <c r="AJ921" s="635"/>
      <c r="AK921" s="635"/>
      <c r="AL921" s="641"/>
      <c r="AM921" s="635"/>
      <c r="AN921" s="635"/>
      <c r="AO921" s="212"/>
      <c r="AP921" s="212"/>
      <c r="AQ921" s="212"/>
      <c r="AR921" s="212"/>
      <c r="AS921" s="212"/>
      <c r="AT921" s="223" t="str">
        <f t="shared" si="72"/>
        <v/>
      </c>
      <c r="AU921" s="223" t="str">
        <f t="shared" si="73"/>
        <v/>
      </c>
    </row>
    <row r="922" spans="2:47" ht="14.25">
      <c r="B922" s="29">
        <v>2026</v>
      </c>
      <c r="C922" s="29">
        <v>5</v>
      </c>
      <c r="D922" s="29"/>
      <c r="E922" s="227"/>
      <c r="F922" s="29"/>
      <c r="G922" s="31"/>
      <c r="H922" s="32" t="s">
        <v>441</v>
      </c>
      <c r="I922" s="327"/>
      <c r="J922" s="635"/>
      <c r="K922" s="212"/>
      <c r="L922" s="639"/>
      <c r="M922" s="170"/>
      <c r="N922" s="651"/>
      <c r="O922" s="212"/>
      <c r="P922" s="212"/>
      <c r="Q922" s="327"/>
      <c r="R922" s="636"/>
      <c r="S922" s="636"/>
      <c r="T922" s="667"/>
      <c r="U922" s="636"/>
      <c r="V922" s="636"/>
      <c r="W922" s="636"/>
      <c r="X922" s="212"/>
      <c r="Y922" s="636"/>
      <c r="Z922" s="212"/>
      <c r="AA922" s="637"/>
      <c r="AB922" s="637"/>
      <c r="AC922" s="638"/>
      <c r="AD922" s="639"/>
      <c r="AE922" s="640"/>
      <c r="AF922" s="640"/>
      <c r="AG922" s="640"/>
      <c r="AH922" s="640"/>
      <c r="AI922" s="212"/>
      <c r="AJ922" s="635"/>
      <c r="AK922" s="635"/>
      <c r="AL922" s="641"/>
      <c r="AM922" s="635"/>
      <c r="AN922" s="635"/>
      <c r="AO922" s="212"/>
      <c r="AP922" s="212"/>
      <c r="AQ922" s="212"/>
      <c r="AR922" s="212"/>
      <c r="AS922" s="212"/>
      <c r="AT922" s="223" t="str">
        <f t="shared" si="72"/>
        <v/>
      </c>
      <c r="AU922" s="223" t="str">
        <f t="shared" si="73"/>
        <v/>
      </c>
    </row>
    <row r="923" spans="2:47" ht="14.25">
      <c r="B923" s="29">
        <v>2026</v>
      </c>
      <c r="C923" s="29">
        <v>5</v>
      </c>
      <c r="D923" s="29"/>
      <c r="E923" s="227"/>
      <c r="F923" s="29"/>
      <c r="G923" s="31"/>
      <c r="H923" s="32" t="s">
        <v>441</v>
      </c>
      <c r="I923" s="327"/>
      <c r="J923" s="635"/>
      <c r="K923" s="212"/>
      <c r="L923" s="639"/>
      <c r="M923" s="170"/>
      <c r="N923" s="651"/>
      <c r="O923" s="212"/>
      <c r="P923" s="212"/>
      <c r="Q923" s="327"/>
      <c r="R923" s="636"/>
      <c r="S923" s="636"/>
      <c r="T923" s="667"/>
      <c r="U923" s="636"/>
      <c r="V923" s="636"/>
      <c r="W923" s="636"/>
      <c r="X923" s="212"/>
      <c r="Y923" s="636"/>
      <c r="Z923" s="212"/>
      <c r="AA923" s="637"/>
      <c r="AB923" s="637"/>
      <c r="AC923" s="638"/>
      <c r="AD923" s="639"/>
      <c r="AE923" s="640"/>
      <c r="AF923" s="640"/>
      <c r="AG923" s="640"/>
      <c r="AH923" s="640"/>
      <c r="AI923" s="212"/>
      <c r="AJ923" s="635"/>
      <c r="AK923" s="635"/>
      <c r="AL923" s="641"/>
      <c r="AM923" s="635"/>
      <c r="AN923" s="635"/>
      <c r="AO923" s="212"/>
      <c r="AP923" s="212"/>
      <c r="AQ923" s="212"/>
      <c r="AR923" s="212"/>
      <c r="AS923" s="212"/>
      <c r="AT923" s="223" t="str">
        <f t="shared" si="72"/>
        <v/>
      </c>
      <c r="AU923" s="223" t="str">
        <f t="shared" si="73"/>
        <v/>
      </c>
    </row>
    <row r="924" spans="2:47" ht="14.25">
      <c r="B924" s="29">
        <v>2026</v>
      </c>
      <c r="C924" s="29">
        <v>5</v>
      </c>
      <c r="D924" s="29"/>
      <c r="E924" s="227"/>
      <c r="F924" s="29"/>
      <c r="G924" s="31"/>
      <c r="H924" s="32" t="s">
        <v>441</v>
      </c>
      <c r="I924" s="327"/>
      <c r="J924" s="635"/>
      <c r="K924" s="212"/>
      <c r="L924" s="639"/>
      <c r="M924" s="170"/>
      <c r="N924" s="651"/>
      <c r="O924" s="212"/>
      <c r="P924" s="212"/>
      <c r="Q924" s="327"/>
      <c r="R924" s="636"/>
      <c r="S924" s="636"/>
      <c r="T924" s="667"/>
      <c r="U924" s="636"/>
      <c r="V924" s="636"/>
      <c r="W924" s="636"/>
      <c r="X924" s="212"/>
      <c r="Y924" s="636"/>
      <c r="Z924" s="212"/>
      <c r="AA924" s="637"/>
      <c r="AB924" s="637"/>
      <c r="AC924" s="638"/>
      <c r="AD924" s="639"/>
      <c r="AE924" s="640"/>
      <c r="AF924" s="640"/>
      <c r="AG924" s="640"/>
      <c r="AH924" s="640"/>
      <c r="AI924" s="212"/>
      <c r="AJ924" s="635"/>
      <c r="AK924" s="635"/>
      <c r="AL924" s="641"/>
      <c r="AM924" s="635"/>
      <c r="AN924" s="635"/>
      <c r="AO924" s="212"/>
      <c r="AP924" s="212"/>
      <c r="AQ924" s="212"/>
      <c r="AR924" s="212"/>
      <c r="AS924" s="212"/>
      <c r="AT924" s="223" t="str">
        <f t="shared" si="72"/>
        <v/>
      </c>
      <c r="AU924" s="223" t="str">
        <f t="shared" si="73"/>
        <v/>
      </c>
    </row>
    <row r="925" spans="2:47" ht="14.25">
      <c r="B925" s="29">
        <v>2026</v>
      </c>
      <c r="C925" s="29">
        <v>5</v>
      </c>
      <c r="D925" s="29"/>
      <c r="E925" s="227"/>
      <c r="F925" s="29"/>
      <c r="G925" s="31"/>
      <c r="H925" s="32" t="s">
        <v>441</v>
      </c>
      <c r="I925" s="327"/>
      <c r="J925" s="635"/>
      <c r="K925" s="212"/>
      <c r="L925" s="639"/>
      <c r="M925" s="170"/>
      <c r="N925" s="651"/>
      <c r="O925" s="212"/>
      <c r="P925" s="212"/>
      <c r="Q925" s="327"/>
      <c r="R925" s="636"/>
      <c r="S925" s="636"/>
      <c r="T925" s="667"/>
      <c r="U925" s="636"/>
      <c r="V925" s="636"/>
      <c r="W925" s="636"/>
      <c r="X925" s="212"/>
      <c r="Y925" s="636"/>
      <c r="Z925" s="212"/>
      <c r="AA925" s="637"/>
      <c r="AB925" s="637"/>
      <c r="AC925" s="638"/>
      <c r="AD925" s="639"/>
      <c r="AE925" s="640"/>
      <c r="AF925" s="640"/>
      <c r="AG925" s="640"/>
      <c r="AH925" s="640"/>
      <c r="AI925" s="212"/>
      <c r="AJ925" s="635"/>
      <c r="AK925" s="635"/>
      <c r="AL925" s="641"/>
      <c r="AM925" s="635"/>
      <c r="AN925" s="635"/>
      <c r="AO925" s="212"/>
      <c r="AP925" s="212"/>
      <c r="AQ925" s="212"/>
      <c r="AR925" s="212"/>
      <c r="AS925" s="212"/>
      <c r="AT925" s="223" t="str">
        <f t="shared" si="72"/>
        <v/>
      </c>
      <c r="AU925" s="223" t="str">
        <f t="shared" si="73"/>
        <v/>
      </c>
    </row>
    <row r="926" spans="2:47" ht="14.25">
      <c r="B926" s="29">
        <v>2026</v>
      </c>
      <c r="C926" s="29">
        <v>5</v>
      </c>
      <c r="D926" s="29"/>
      <c r="E926" s="227"/>
      <c r="F926" s="29"/>
      <c r="G926" s="31"/>
      <c r="H926" s="32" t="s">
        <v>441</v>
      </c>
      <c r="I926" s="327"/>
      <c r="J926" s="635"/>
      <c r="K926" s="212"/>
      <c r="L926" s="639"/>
      <c r="M926" s="170"/>
      <c r="N926" s="651"/>
      <c r="O926" s="212"/>
      <c r="P926" s="212"/>
      <c r="Q926" s="327"/>
      <c r="R926" s="636"/>
      <c r="S926" s="636"/>
      <c r="T926" s="667"/>
      <c r="U926" s="636"/>
      <c r="V926" s="636"/>
      <c r="W926" s="636"/>
      <c r="X926" s="212"/>
      <c r="Y926" s="636"/>
      <c r="Z926" s="212"/>
      <c r="AA926" s="637"/>
      <c r="AB926" s="637"/>
      <c r="AC926" s="638"/>
      <c r="AD926" s="639"/>
      <c r="AE926" s="640"/>
      <c r="AF926" s="640"/>
      <c r="AG926" s="640"/>
      <c r="AH926" s="640"/>
      <c r="AI926" s="212"/>
      <c r="AJ926" s="635"/>
      <c r="AK926" s="635"/>
      <c r="AL926" s="641"/>
      <c r="AM926" s="635"/>
      <c r="AN926" s="635"/>
      <c r="AO926" s="212"/>
      <c r="AP926" s="212"/>
      <c r="AQ926" s="212"/>
      <c r="AR926" s="212"/>
      <c r="AS926" s="212"/>
      <c r="AT926" s="223" t="str">
        <f t="shared" si="72"/>
        <v/>
      </c>
      <c r="AU926" s="223" t="str">
        <f t="shared" si="73"/>
        <v/>
      </c>
    </row>
    <row r="927" spans="2:47" ht="14.25">
      <c r="B927" s="29">
        <v>2026</v>
      </c>
      <c r="C927" s="29">
        <v>5</v>
      </c>
      <c r="D927" s="29"/>
      <c r="E927" s="227"/>
      <c r="F927" s="29"/>
      <c r="G927" s="31"/>
      <c r="H927" s="32" t="s">
        <v>441</v>
      </c>
      <c r="I927" s="327"/>
      <c r="J927" s="635"/>
      <c r="K927" s="212"/>
      <c r="L927" s="639"/>
      <c r="M927" s="170"/>
      <c r="N927" s="651"/>
      <c r="O927" s="212"/>
      <c r="P927" s="212"/>
      <c r="Q927" s="327"/>
      <c r="R927" s="636"/>
      <c r="S927" s="636"/>
      <c r="T927" s="667"/>
      <c r="U927" s="636"/>
      <c r="V927" s="636"/>
      <c r="W927" s="636"/>
      <c r="X927" s="212"/>
      <c r="Y927" s="636"/>
      <c r="Z927" s="212"/>
      <c r="AA927" s="637"/>
      <c r="AB927" s="637"/>
      <c r="AC927" s="638"/>
      <c r="AD927" s="639"/>
      <c r="AE927" s="640"/>
      <c r="AF927" s="640"/>
      <c r="AG927" s="640"/>
      <c r="AH927" s="640"/>
      <c r="AI927" s="212"/>
      <c r="AJ927" s="635"/>
      <c r="AK927" s="635"/>
      <c r="AL927" s="641"/>
      <c r="AM927" s="635"/>
      <c r="AN927" s="635"/>
      <c r="AO927" s="212"/>
      <c r="AP927" s="212"/>
      <c r="AQ927" s="212"/>
      <c r="AR927" s="212"/>
      <c r="AS927" s="212"/>
      <c r="AT927" s="223" t="str">
        <f t="shared" si="72"/>
        <v/>
      </c>
      <c r="AU927" s="223" t="str">
        <f t="shared" si="73"/>
        <v/>
      </c>
    </row>
    <row r="928" spans="2:47" ht="14.25">
      <c r="B928" s="29">
        <v>2026</v>
      </c>
      <c r="C928" s="29">
        <v>5</v>
      </c>
      <c r="D928" s="29"/>
      <c r="E928" s="227"/>
      <c r="F928" s="29"/>
      <c r="G928" s="31"/>
      <c r="H928" s="32" t="s">
        <v>441</v>
      </c>
      <c r="I928" s="327"/>
      <c r="J928" s="635"/>
      <c r="K928" s="212"/>
      <c r="L928" s="639"/>
      <c r="M928" s="170"/>
      <c r="N928" s="651"/>
      <c r="O928" s="212"/>
      <c r="P928" s="212"/>
      <c r="Q928" s="327"/>
      <c r="R928" s="636"/>
      <c r="S928" s="636"/>
      <c r="T928" s="667"/>
      <c r="U928" s="636"/>
      <c r="V928" s="636"/>
      <c r="W928" s="636"/>
      <c r="X928" s="212"/>
      <c r="Y928" s="636"/>
      <c r="Z928" s="212"/>
      <c r="AA928" s="637"/>
      <c r="AB928" s="637"/>
      <c r="AC928" s="638"/>
      <c r="AD928" s="639"/>
      <c r="AE928" s="640"/>
      <c r="AF928" s="640"/>
      <c r="AG928" s="640"/>
      <c r="AH928" s="640"/>
      <c r="AI928" s="212"/>
      <c r="AJ928" s="635"/>
      <c r="AK928" s="635"/>
      <c r="AL928" s="641"/>
      <c r="AM928" s="635"/>
      <c r="AN928" s="635"/>
      <c r="AO928" s="212"/>
      <c r="AP928" s="212"/>
      <c r="AQ928" s="212"/>
      <c r="AR928" s="212"/>
      <c r="AS928" s="212"/>
      <c r="AT928" s="223" t="str">
        <f t="shared" si="72"/>
        <v/>
      </c>
      <c r="AU928" s="223" t="str">
        <f t="shared" si="73"/>
        <v/>
      </c>
    </row>
    <row r="929" spans="2:47" ht="14.25">
      <c r="B929" s="29">
        <v>2026</v>
      </c>
      <c r="C929" s="29">
        <v>5</v>
      </c>
      <c r="D929" s="29"/>
      <c r="E929" s="227"/>
      <c r="F929" s="29"/>
      <c r="G929" s="31"/>
      <c r="H929" s="32" t="s">
        <v>441</v>
      </c>
      <c r="I929" s="327"/>
      <c r="J929" s="635"/>
      <c r="K929" s="212"/>
      <c r="L929" s="639"/>
      <c r="M929" s="170"/>
      <c r="N929" s="651"/>
      <c r="O929" s="212"/>
      <c r="P929" s="212"/>
      <c r="Q929" s="327"/>
      <c r="R929" s="636"/>
      <c r="S929" s="636"/>
      <c r="T929" s="667"/>
      <c r="U929" s="636"/>
      <c r="V929" s="636"/>
      <c r="W929" s="636"/>
      <c r="X929" s="212"/>
      <c r="Y929" s="636"/>
      <c r="Z929" s="212"/>
      <c r="AA929" s="637"/>
      <c r="AB929" s="637"/>
      <c r="AC929" s="638"/>
      <c r="AD929" s="639"/>
      <c r="AE929" s="640"/>
      <c r="AF929" s="640"/>
      <c r="AG929" s="640"/>
      <c r="AH929" s="640"/>
      <c r="AI929" s="212"/>
      <c r="AJ929" s="635"/>
      <c r="AK929" s="635"/>
      <c r="AL929" s="641"/>
      <c r="AM929" s="635"/>
      <c r="AN929" s="635"/>
      <c r="AO929" s="212"/>
      <c r="AP929" s="212"/>
      <c r="AQ929" s="212"/>
      <c r="AR929" s="212"/>
      <c r="AS929" s="212"/>
      <c r="AT929" s="223" t="str">
        <f t="shared" si="72"/>
        <v/>
      </c>
      <c r="AU929" s="223" t="str">
        <f t="shared" si="73"/>
        <v/>
      </c>
    </row>
    <row r="930" spans="2:47" ht="14.25">
      <c r="B930" s="29">
        <v>2026</v>
      </c>
      <c r="C930" s="29">
        <v>5</v>
      </c>
      <c r="D930" s="29"/>
      <c r="E930" s="227"/>
      <c r="F930" s="29"/>
      <c r="G930" s="31"/>
      <c r="H930" s="32" t="s">
        <v>441</v>
      </c>
      <c r="I930" s="327"/>
      <c r="J930" s="635"/>
      <c r="K930" s="212"/>
      <c r="L930" s="639"/>
      <c r="M930" s="170"/>
      <c r="N930" s="651"/>
      <c r="O930" s="212"/>
      <c r="P930" s="212"/>
      <c r="Q930" s="327"/>
      <c r="R930" s="636"/>
      <c r="S930" s="636"/>
      <c r="T930" s="667"/>
      <c r="U930" s="636"/>
      <c r="V930" s="636"/>
      <c r="W930" s="636"/>
      <c r="X930" s="212"/>
      <c r="Y930" s="636"/>
      <c r="Z930" s="212"/>
      <c r="AA930" s="637"/>
      <c r="AB930" s="637"/>
      <c r="AC930" s="638"/>
      <c r="AD930" s="639"/>
      <c r="AE930" s="640"/>
      <c r="AF930" s="640"/>
      <c r="AG930" s="640"/>
      <c r="AH930" s="640"/>
      <c r="AI930" s="212"/>
      <c r="AJ930" s="635"/>
      <c r="AK930" s="635"/>
      <c r="AL930" s="641"/>
      <c r="AM930" s="635"/>
      <c r="AN930" s="635"/>
      <c r="AO930" s="212"/>
      <c r="AP930" s="212"/>
      <c r="AQ930" s="212"/>
      <c r="AR930" s="212"/>
      <c r="AS930" s="212"/>
      <c r="AT930" s="223" t="str">
        <f t="shared" si="72"/>
        <v/>
      </c>
      <c r="AU930" s="223" t="str">
        <f t="shared" si="73"/>
        <v/>
      </c>
    </row>
    <row r="931" spans="2:47" ht="14.25">
      <c r="B931" s="29">
        <v>2026</v>
      </c>
      <c r="C931" s="29">
        <v>5</v>
      </c>
      <c r="D931" s="29"/>
      <c r="E931" s="227"/>
      <c r="F931" s="29"/>
      <c r="G931" s="31"/>
      <c r="H931" s="32" t="s">
        <v>441</v>
      </c>
      <c r="I931" s="327"/>
      <c r="J931" s="635"/>
      <c r="K931" s="212"/>
      <c r="L931" s="639"/>
      <c r="M931" s="170"/>
      <c r="N931" s="651"/>
      <c r="O931" s="212"/>
      <c r="P931" s="212"/>
      <c r="Q931" s="327"/>
      <c r="R931" s="636"/>
      <c r="S931" s="636"/>
      <c r="T931" s="667"/>
      <c r="U931" s="636"/>
      <c r="V931" s="636"/>
      <c r="W931" s="636"/>
      <c r="X931" s="212"/>
      <c r="Y931" s="636"/>
      <c r="Z931" s="212"/>
      <c r="AA931" s="637"/>
      <c r="AB931" s="637"/>
      <c r="AC931" s="638"/>
      <c r="AD931" s="639"/>
      <c r="AE931" s="640"/>
      <c r="AF931" s="640"/>
      <c r="AG931" s="640"/>
      <c r="AH931" s="640"/>
      <c r="AI931" s="212"/>
      <c r="AJ931" s="635"/>
      <c r="AK931" s="635"/>
      <c r="AL931" s="641"/>
      <c r="AM931" s="635"/>
      <c r="AN931" s="635"/>
      <c r="AO931" s="212"/>
      <c r="AP931" s="212"/>
      <c r="AQ931" s="212"/>
      <c r="AR931" s="212"/>
      <c r="AS931" s="212"/>
      <c r="AT931" s="223" t="str">
        <f t="shared" si="72"/>
        <v/>
      </c>
      <c r="AU931" s="223" t="str">
        <f t="shared" si="73"/>
        <v/>
      </c>
    </row>
    <row r="932" spans="2:47" ht="14.25">
      <c r="B932" s="29">
        <v>2026</v>
      </c>
      <c r="C932" s="29">
        <v>5</v>
      </c>
      <c r="D932" s="29"/>
      <c r="E932" s="227"/>
      <c r="F932" s="29"/>
      <c r="G932" s="31"/>
      <c r="H932" s="32" t="s">
        <v>441</v>
      </c>
      <c r="I932" s="327"/>
      <c r="J932" s="635"/>
      <c r="K932" s="212"/>
      <c r="L932" s="639"/>
      <c r="M932" s="170"/>
      <c r="N932" s="651"/>
      <c r="O932" s="212"/>
      <c r="P932" s="212"/>
      <c r="Q932" s="327"/>
      <c r="R932" s="636"/>
      <c r="S932" s="636"/>
      <c r="T932" s="667"/>
      <c r="U932" s="636"/>
      <c r="V932" s="636"/>
      <c r="W932" s="636"/>
      <c r="X932" s="212"/>
      <c r="Y932" s="636"/>
      <c r="Z932" s="212"/>
      <c r="AA932" s="637"/>
      <c r="AB932" s="637"/>
      <c r="AC932" s="638"/>
      <c r="AD932" s="639"/>
      <c r="AE932" s="640"/>
      <c r="AF932" s="640"/>
      <c r="AG932" s="640"/>
      <c r="AH932" s="640"/>
      <c r="AI932" s="212"/>
      <c r="AJ932" s="635"/>
      <c r="AK932" s="635"/>
      <c r="AL932" s="641"/>
      <c r="AM932" s="635"/>
      <c r="AN932" s="635"/>
      <c r="AO932" s="212"/>
      <c r="AP932" s="212"/>
      <c r="AQ932" s="212"/>
      <c r="AR932" s="212"/>
      <c r="AS932" s="212"/>
      <c r="AT932" s="223" t="str">
        <f t="shared" si="72"/>
        <v/>
      </c>
      <c r="AU932" s="223" t="str">
        <f t="shared" si="73"/>
        <v/>
      </c>
    </row>
    <row r="933" spans="2:47" ht="14.25">
      <c r="B933" s="29">
        <v>2026</v>
      </c>
      <c r="C933" s="29">
        <v>5</v>
      </c>
      <c r="D933" s="29"/>
      <c r="E933" s="227"/>
      <c r="F933" s="29"/>
      <c r="G933" s="31"/>
      <c r="H933" s="32" t="s">
        <v>441</v>
      </c>
      <c r="I933" s="327"/>
      <c r="J933" s="635"/>
      <c r="K933" s="212"/>
      <c r="L933" s="639"/>
      <c r="M933" s="170"/>
      <c r="N933" s="651"/>
      <c r="O933" s="212"/>
      <c r="P933" s="212"/>
      <c r="Q933" s="327"/>
      <c r="R933" s="636"/>
      <c r="S933" s="636"/>
      <c r="T933" s="667"/>
      <c r="U933" s="636"/>
      <c r="V933" s="636"/>
      <c r="W933" s="636"/>
      <c r="X933" s="212"/>
      <c r="Y933" s="636"/>
      <c r="Z933" s="212"/>
      <c r="AA933" s="637"/>
      <c r="AB933" s="637"/>
      <c r="AC933" s="638"/>
      <c r="AD933" s="639"/>
      <c r="AE933" s="640"/>
      <c r="AF933" s="640"/>
      <c r="AG933" s="640"/>
      <c r="AH933" s="640"/>
      <c r="AI933" s="212"/>
      <c r="AJ933" s="635"/>
      <c r="AK933" s="635"/>
      <c r="AL933" s="641"/>
      <c r="AM933" s="635"/>
      <c r="AN933" s="635"/>
      <c r="AO933" s="212"/>
      <c r="AP933" s="212"/>
      <c r="AQ933" s="212"/>
      <c r="AR933" s="212"/>
      <c r="AS933" s="212"/>
      <c r="AT933" s="223" t="str">
        <f t="shared" si="72"/>
        <v/>
      </c>
      <c r="AU933" s="223" t="str">
        <f t="shared" si="73"/>
        <v/>
      </c>
    </row>
    <row r="934" spans="2:47" ht="14.25">
      <c r="B934" s="29">
        <v>2026</v>
      </c>
      <c r="C934" s="29">
        <v>5</v>
      </c>
      <c r="D934" s="29"/>
      <c r="E934" s="227"/>
      <c r="F934" s="29"/>
      <c r="G934" s="31"/>
      <c r="H934" s="32" t="s">
        <v>441</v>
      </c>
      <c r="I934" s="327"/>
      <c r="J934" s="635"/>
      <c r="K934" s="212"/>
      <c r="L934" s="639"/>
      <c r="M934" s="170"/>
      <c r="N934" s="651"/>
      <c r="O934" s="212"/>
      <c r="P934" s="212"/>
      <c r="Q934" s="327"/>
      <c r="R934" s="636"/>
      <c r="S934" s="636"/>
      <c r="T934" s="667"/>
      <c r="U934" s="636"/>
      <c r="V934" s="636"/>
      <c r="W934" s="636"/>
      <c r="X934" s="212"/>
      <c r="Y934" s="636"/>
      <c r="Z934" s="212"/>
      <c r="AA934" s="637"/>
      <c r="AB934" s="637"/>
      <c r="AC934" s="638"/>
      <c r="AD934" s="639"/>
      <c r="AE934" s="640"/>
      <c r="AF934" s="640"/>
      <c r="AG934" s="640"/>
      <c r="AH934" s="640"/>
      <c r="AI934" s="212"/>
      <c r="AJ934" s="635"/>
      <c r="AK934" s="635"/>
      <c r="AL934" s="641"/>
      <c r="AM934" s="635"/>
      <c r="AN934" s="635"/>
      <c r="AO934" s="212"/>
      <c r="AP934" s="212"/>
      <c r="AQ934" s="212"/>
      <c r="AR934" s="212"/>
      <c r="AS934" s="212"/>
      <c r="AT934" s="223" t="str">
        <f t="shared" si="72"/>
        <v/>
      </c>
      <c r="AU934" s="223" t="str">
        <f t="shared" si="73"/>
        <v/>
      </c>
    </row>
    <row r="935" spans="2:47" ht="14.25">
      <c r="B935" s="29">
        <v>2026</v>
      </c>
      <c r="C935" s="29">
        <v>5</v>
      </c>
      <c r="D935" s="29"/>
      <c r="E935" s="227"/>
      <c r="F935" s="29"/>
      <c r="G935" s="31"/>
      <c r="H935" s="32" t="s">
        <v>441</v>
      </c>
      <c r="I935" s="327"/>
      <c r="J935" s="635"/>
      <c r="K935" s="212"/>
      <c r="L935" s="639"/>
      <c r="M935" s="170"/>
      <c r="N935" s="651"/>
      <c r="O935" s="212"/>
      <c r="P935" s="212"/>
      <c r="Q935" s="327"/>
      <c r="R935" s="636"/>
      <c r="S935" s="636"/>
      <c r="T935" s="667"/>
      <c r="U935" s="636"/>
      <c r="V935" s="636"/>
      <c r="W935" s="636"/>
      <c r="X935" s="212"/>
      <c r="Y935" s="636"/>
      <c r="Z935" s="212"/>
      <c r="AA935" s="637"/>
      <c r="AB935" s="637"/>
      <c r="AC935" s="638"/>
      <c r="AD935" s="639"/>
      <c r="AE935" s="640"/>
      <c r="AF935" s="640"/>
      <c r="AG935" s="640"/>
      <c r="AH935" s="640"/>
      <c r="AI935" s="212"/>
      <c r="AJ935" s="635"/>
      <c r="AK935" s="635"/>
      <c r="AL935" s="641"/>
      <c r="AM935" s="635"/>
      <c r="AN935" s="635"/>
      <c r="AO935" s="212"/>
      <c r="AP935" s="212"/>
      <c r="AQ935" s="212"/>
      <c r="AR935" s="212"/>
      <c r="AS935" s="212"/>
      <c r="AT935" s="223" t="str">
        <f>IF(IF(AE935&gt;AF935,1-AE935+AF935,AF935-AE935)=0,"",IF(AE935&gt;AF935,1-AE935+AF935,AF935-AE935))</f>
        <v/>
      </c>
      <c r="AU935" s="223" t="str">
        <f>IF(IF(AG935&gt;AH935,1-AG935+AH935,AH935-AG935)=0,"",IF(AG935&gt;AH935,1-AG935+AH935,AH935-AG935))</f>
        <v/>
      </c>
    </row>
    <row r="936" spans="2:47" ht="14.25">
      <c r="B936" s="29">
        <v>2026</v>
      </c>
      <c r="C936" s="29">
        <v>5</v>
      </c>
      <c r="D936" s="29"/>
      <c r="E936" s="227"/>
      <c r="F936" s="29"/>
      <c r="G936" s="31"/>
      <c r="H936" s="32" t="s">
        <v>441</v>
      </c>
      <c r="I936" s="327"/>
      <c r="J936" s="635"/>
      <c r="K936" s="212"/>
      <c r="L936" s="639"/>
      <c r="M936" s="170"/>
      <c r="N936" s="651"/>
      <c r="O936" s="212"/>
      <c r="P936" s="212"/>
      <c r="Q936" s="327"/>
      <c r="R936" s="636"/>
      <c r="S936" s="636"/>
      <c r="T936" s="667"/>
      <c r="U936" s="636"/>
      <c r="V936" s="636"/>
      <c r="W936" s="636"/>
      <c r="X936" s="212"/>
      <c r="Y936" s="636"/>
      <c r="Z936" s="212"/>
      <c r="AA936" s="637"/>
      <c r="AB936" s="637"/>
      <c r="AC936" s="638"/>
      <c r="AD936" s="639"/>
      <c r="AE936" s="640"/>
      <c r="AF936" s="640"/>
      <c r="AG936" s="640"/>
      <c r="AH936" s="640"/>
      <c r="AI936" s="212"/>
      <c r="AJ936" s="635"/>
      <c r="AK936" s="635"/>
      <c r="AL936" s="641"/>
      <c r="AM936" s="635"/>
      <c r="AN936" s="635"/>
      <c r="AO936" s="212"/>
      <c r="AP936" s="212"/>
      <c r="AQ936" s="212"/>
      <c r="AR936" s="212"/>
      <c r="AS936" s="212"/>
      <c r="AT936" s="223" t="str">
        <f>IF(IF(AE936&gt;AF936,1-AE936+AF936,AF936-AE936)=0,"",IF(AE936&gt;AF936,1-AE936+AF936,AF936-AE936))</f>
        <v/>
      </c>
      <c r="AU936" s="223" t="str">
        <f>IF(IF(AG936&gt;AH936,1-AG936+AH936,AH936-AG936)=0,"",IF(AG936&gt;AH936,1-AG936+AH936,AH936-AG936))</f>
        <v/>
      </c>
    </row>
    <row r="937" spans="2:47" ht="14.25">
      <c r="B937" s="29">
        <v>2026</v>
      </c>
      <c r="C937" s="29">
        <v>5</v>
      </c>
      <c r="D937" s="29"/>
      <c r="E937" s="227"/>
      <c r="F937" s="29"/>
      <c r="G937" s="31"/>
      <c r="H937" s="32" t="s">
        <v>441</v>
      </c>
      <c r="I937" s="327"/>
      <c r="J937" s="635"/>
      <c r="K937" s="212"/>
      <c r="L937" s="639"/>
      <c r="M937" s="170"/>
      <c r="N937" s="651"/>
      <c r="O937" s="212"/>
      <c r="P937" s="212"/>
      <c r="Q937" s="327"/>
      <c r="R937" s="636"/>
      <c r="S937" s="636"/>
      <c r="T937" s="667"/>
      <c r="U937" s="636"/>
      <c r="V937" s="636"/>
      <c r="W937" s="636"/>
      <c r="X937" s="212"/>
      <c r="Y937" s="636"/>
      <c r="Z937" s="212"/>
      <c r="AA937" s="637"/>
      <c r="AB937" s="637"/>
      <c r="AC937" s="638"/>
      <c r="AD937" s="639"/>
      <c r="AE937" s="640"/>
      <c r="AF937" s="640"/>
      <c r="AG937" s="640"/>
      <c r="AH937" s="640"/>
      <c r="AI937" s="212"/>
      <c r="AJ937" s="635"/>
      <c r="AK937" s="635"/>
      <c r="AL937" s="641"/>
      <c r="AM937" s="635"/>
      <c r="AN937" s="635"/>
      <c r="AO937" s="212"/>
      <c r="AP937" s="212"/>
      <c r="AQ937" s="212"/>
      <c r="AR937" s="212"/>
      <c r="AS937" s="212"/>
      <c r="AT937" s="223" t="str">
        <f>IF(IF(AE937&gt;AF937,1-AE937+AF937,AF937-AE937)=0,"",IF(AE937&gt;AF937,1-AE937+AF937,AF937-AE937))</f>
        <v/>
      </c>
      <c r="AU937" s="223" t="str">
        <f>IF(IF(AG937&gt;AH937,1-AG937+AH937,AH937-AG937)=0,"",IF(AG937&gt;AH937,1-AG937+AH937,AH937-AG937))</f>
        <v/>
      </c>
    </row>
    <row r="938" spans="2:47" ht="14.25">
      <c r="B938" s="29">
        <v>2026</v>
      </c>
      <c r="C938" s="29">
        <v>5</v>
      </c>
      <c r="D938" s="29"/>
      <c r="E938" s="227"/>
      <c r="F938" s="29"/>
      <c r="G938" s="31"/>
      <c r="H938" s="32" t="s">
        <v>441</v>
      </c>
      <c r="I938" s="327"/>
      <c r="J938" s="635"/>
      <c r="K938" s="212"/>
      <c r="L938" s="639"/>
      <c r="M938" s="170"/>
      <c r="N938" s="651"/>
      <c r="O938" s="212"/>
      <c r="P938" s="212"/>
      <c r="Q938" s="327"/>
      <c r="R938" s="636"/>
      <c r="S938" s="636"/>
      <c r="T938" s="667"/>
      <c r="U938" s="636"/>
      <c r="V938" s="636"/>
      <c r="W938" s="636"/>
      <c r="X938" s="212"/>
      <c r="Y938" s="636"/>
      <c r="Z938" s="212"/>
      <c r="AA938" s="637"/>
      <c r="AB938" s="637"/>
      <c r="AC938" s="638"/>
      <c r="AD938" s="639"/>
      <c r="AE938" s="640"/>
      <c r="AF938" s="640"/>
      <c r="AG938" s="640"/>
      <c r="AH938" s="640"/>
      <c r="AI938" s="212"/>
      <c r="AJ938" s="635"/>
      <c r="AK938" s="635"/>
      <c r="AL938" s="641"/>
      <c r="AM938" s="635"/>
      <c r="AN938" s="635"/>
      <c r="AO938" s="212"/>
      <c r="AP938" s="212"/>
      <c r="AQ938" s="212"/>
      <c r="AR938" s="212"/>
      <c r="AS938" s="212"/>
      <c r="AT938" s="223" t="str">
        <f t="shared" ref="AT938:AT1001" si="74">IF(IF(AE938&gt;AF938,1-AE938+AF938,AF938-AE938)=0,"",IF(AE938&gt;AF938,1-AE938+AF938,AF938-AE938))</f>
        <v/>
      </c>
      <c r="AU938" s="223" t="str">
        <f t="shared" ref="AU938:AU1001" si="75">IF(IF(AG938&gt;AH938,1-AG938+AH938,AH938-AG938)=0,"",IF(AG938&gt;AH938,1-AG938+AH938,AH938-AG938))</f>
        <v/>
      </c>
    </row>
    <row r="939" spans="2:47" ht="14.25">
      <c r="B939" s="29">
        <v>2026</v>
      </c>
      <c r="C939" s="29">
        <v>5</v>
      </c>
      <c r="D939" s="29"/>
      <c r="E939" s="227"/>
      <c r="F939" s="29"/>
      <c r="G939" s="31"/>
      <c r="H939" s="32" t="s">
        <v>441</v>
      </c>
      <c r="I939" s="327"/>
      <c r="J939" s="635"/>
      <c r="K939" s="212"/>
      <c r="L939" s="639"/>
      <c r="M939" s="170"/>
      <c r="N939" s="651"/>
      <c r="O939" s="212"/>
      <c r="P939" s="212"/>
      <c r="Q939" s="327"/>
      <c r="R939" s="636"/>
      <c r="S939" s="636"/>
      <c r="T939" s="667"/>
      <c r="U939" s="636"/>
      <c r="V939" s="636"/>
      <c r="W939" s="636"/>
      <c r="X939" s="212"/>
      <c r="Y939" s="636"/>
      <c r="Z939" s="212"/>
      <c r="AA939" s="637"/>
      <c r="AB939" s="637"/>
      <c r="AC939" s="638"/>
      <c r="AD939" s="639"/>
      <c r="AE939" s="640"/>
      <c r="AF939" s="640"/>
      <c r="AG939" s="640"/>
      <c r="AH939" s="640"/>
      <c r="AI939" s="212"/>
      <c r="AJ939" s="635"/>
      <c r="AK939" s="635"/>
      <c r="AL939" s="641"/>
      <c r="AM939" s="635"/>
      <c r="AN939" s="635"/>
      <c r="AO939" s="212"/>
      <c r="AP939" s="212"/>
      <c r="AQ939" s="212"/>
      <c r="AR939" s="212"/>
      <c r="AS939" s="212"/>
      <c r="AT939" s="223" t="str">
        <f t="shared" si="74"/>
        <v/>
      </c>
      <c r="AU939" s="223" t="str">
        <f t="shared" si="75"/>
        <v/>
      </c>
    </row>
    <row r="940" spans="2:47" ht="14.25">
      <c r="B940" s="29">
        <v>2026</v>
      </c>
      <c r="C940" s="29">
        <v>5</v>
      </c>
      <c r="D940" s="29"/>
      <c r="E940" s="227"/>
      <c r="F940" s="29"/>
      <c r="G940" s="31"/>
      <c r="H940" s="32" t="s">
        <v>441</v>
      </c>
      <c r="I940" s="327"/>
      <c r="J940" s="635"/>
      <c r="K940" s="212"/>
      <c r="L940" s="639"/>
      <c r="M940" s="170"/>
      <c r="N940" s="651"/>
      <c r="O940" s="212"/>
      <c r="P940" s="212"/>
      <c r="Q940" s="327"/>
      <c r="R940" s="636"/>
      <c r="S940" s="636"/>
      <c r="T940" s="667"/>
      <c r="U940" s="636"/>
      <c r="V940" s="636"/>
      <c r="W940" s="636"/>
      <c r="X940" s="212"/>
      <c r="Y940" s="636"/>
      <c r="Z940" s="212"/>
      <c r="AA940" s="637"/>
      <c r="AB940" s="637"/>
      <c r="AC940" s="638"/>
      <c r="AD940" s="639"/>
      <c r="AE940" s="640"/>
      <c r="AF940" s="640"/>
      <c r="AG940" s="640"/>
      <c r="AH940" s="640"/>
      <c r="AI940" s="212"/>
      <c r="AJ940" s="635"/>
      <c r="AK940" s="635"/>
      <c r="AL940" s="641"/>
      <c r="AM940" s="635"/>
      <c r="AN940" s="635"/>
      <c r="AO940" s="212"/>
      <c r="AP940" s="212"/>
      <c r="AQ940" s="212"/>
      <c r="AR940" s="212"/>
      <c r="AS940" s="212"/>
      <c r="AT940" s="223" t="str">
        <f t="shared" si="74"/>
        <v/>
      </c>
      <c r="AU940" s="223" t="str">
        <f t="shared" si="75"/>
        <v/>
      </c>
    </row>
    <row r="941" spans="2:47" ht="14.25">
      <c r="B941" s="29">
        <v>2026</v>
      </c>
      <c r="C941" s="29">
        <v>5</v>
      </c>
      <c r="D941" s="29"/>
      <c r="E941" s="227"/>
      <c r="F941" s="29"/>
      <c r="G941" s="31"/>
      <c r="H941" s="32" t="s">
        <v>441</v>
      </c>
      <c r="I941" s="327"/>
      <c r="J941" s="635"/>
      <c r="K941" s="212"/>
      <c r="L941" s="639"/>
      <c r="M941" s="170"/>
      <c r="N941" s="651"/>
      <c r="O941" s="212"/>
      <c r="P941" s="212"/>
      <c r="Q941" s="327"/>
      <c r="R941" s="636"/>
      <c r="S941" s="636"/>
      <c r="T941" s="667"/>
      <c r="U941" s="636"/>
      <c r="V941" s="636"/>
      <c r="W941" s="636"/>
      <c r="X941" s="212"/>
      <c r="Y941" s="636"/>
      <c r="Z941" s="212"/>
      <c r="AA941" s="637"/>
      <c r="AB941" s="637"/>
      <c r="AC941" s="638"/>
      <c r="AD941" s="639"/>
      <c r="AE941" s="640"/>
      <c r="AF941" s="640"/>
      <c r="AG941" s="640"/>
      <c r="AH941" s="640"/>
      <c r="AI941" s="212"/>
      <c r="AJ941" s="635"/>
      <c r="AK941" s="635"/>
      <c r="AL941" s="641"/>
      <c r="AM941" s="635"/>
      <c r="AN941" s="635"/>
      <c r="AO941" s="212"/>
      <c r="AP941" s="212"/>
      <c r="AQ941" s="212"/>
      <c r="AR941" s="212"/>
      <c r="AS941" s="212"/>
      <c r="AT941" s="223" t="str">
        <f t="shared" si="74"/>
        <v/>
      </c>
      <c r="AU941" s="223" t="str">
        <f t="shared" si="75"/>
        <v/>
      </c>
    </row>
    <row r="942" spans="2:47" ht="14.25">
      <c r="B942" s="29">
        <v>2026</v>
      </c>
      <c r="C942" s="29">
        <v>5</v>
      </c>
      <c r="D942" s="29"/>
      <c r="E942" s="227"/>
      <c r="F942" s="29"/>
      <c r="G942" s="31"/>
      <c r="H942" s="32" t="s">
        <v>441</v>
      </c>
      <c r="I942" s="327"/>
      <c r="J942" s="635"/>
      <c r="K942" s="212"/>
      <c r="L942" s="639"/>
      <c r="M942" s="170"/>
      <c r="N942" s="651"/>
      <c r="O942" s="212"/>
      <c r="P942" s="212"/>
      <c r="Q942" s="327"/>
      <c r="R942" s="636"/>
      <c r="S942" s="636"/>
      <c r="T942" s="667"/>
      <c r="U942" s="636"/>
      <c r="V942" s="636"/>
      <c r="W942" s="636"/>
      <c r="X942" s="212"/>
      <c r="Y942" s="636"/>
      <c r="Z942" s="212"/>
      <c r="AA942" s="637"/>
      <c r="AB942" s="637"/>
      <c r="AC942" s="638"/>
      <c r="AD942" s="639"/>
      <c r="AE942" s="640"/>
      <c r="AF942" s="640"/>
      <c r="AG942" s="640"/>
      <c r="AH942" s="640"/>
      <c r="AI942" s="212"/>
      <c r="AJ942" s="635"/>
      <c r="AK942" s="635"/>
      <c r="AL942" s="641"/>
      <c r="AM942" s="635"/>
      <c r="AN942" s="635"/>
      <c r="AO942" s="212"/>
      <c r="AP942" s="212"/>
      <c r="AQ942" s="212"/>
      <c r="AR942" s="212"/>
      <c r="AS942" s="212"/>
      <c r="AT942" s="223" t="str">
        <f t="shared" si="74"/>
        <v/>
      </c>
      <c r="AU942" s="223" t="str">
        <f t="shared" si="75"/>
        <v/>
      </c>
    </row>
    <row r="943" spans="2:47" ht="14.25">
      <c r="B943" s="29">
        <v>2026</v>
      </c>
      <c r="C943" s="29">
        <v>5</v>
      </c>
      <c r="D943" s="29"/>
      <c r="E943" s="227"/>
      <c r="F943" s="29"/>
      <c r="G943" s="31"/>
      <c r="H943" s="32" t="s">
        <v>441</v>
      </c>
      <c r="I943" s="327"/>
      <c r="J943" s="635"/>
      <c r="K943" s="212"/>
      <c r="L943" s="639"/>
      <c r="M943" s="170"/>
      <c r="N943" s="651"/>
      <c r="O943" s="212"/>
      <c r="P943" s="212"/>
      <c r="Q943" s="327"/>
      <c r="R943" s="636"/>
      <c r="S943" s="636"/>
      <c r="T943" s="667"/>
      <c r="U943" s="636"/>
      <c r="V943" s="636"/>
      <c r="W943" s="636"/>
      <c r="X943" s="212"/>
      <c r="Y943" s="636"/>
      <c r="Z943" s="212"/>
      <c r="AA943" s="637"/>
      <c r="AB943" s="637"/>
      <c r="AC943" s="638"/>
      <c r="AD943" s="639"/>
      <c r="AE943" s="640"/>
      <c r="AF943" s="640"/>
      <c r="AG943" s="640"/>
      <c r="AH943" s="640"/>
      <c r="AI943" s="212"/>
      <c r="AJ943" s="635"/>
      <c r="AK943" s="635"/>
      <c r="AL943" s="641"/>
      <c r="AM943" s="635"/>
      <c r="AN943" s="635"/>
      <c r="AO943" s="212"/>
      <c r="AP943" s="212"/>
      <c r="AQ943" s="212"/>
      <c r="AR943" s="212"/>
      <c r="AS943" s="212"/>
      <c r="AT943" s="223" t="str">
        <f t="shared" si="74"/>
        <v/>
      </c>
      <c r="AU943" s="223" t="str">
        <f t="shared" si="75"/>
        <v/>
      </c>
    </row>
    <row r="944" spans="2:47" ht="14.25">
      <c r="B944" s="29">
        <v>2026</v>
      </c>
      <c r="C944" s="29">
        <v>5</v>
      </c>
      <c r="D944" s="29"/>
      <c r="E944" s="227"/>
      <c r="F944" s="29"/>
      <c r="G944" s="31"/>
      <c r="H944" s="32" t="s">
        <v>441</v>
      </c>
      <c r="I944" s="327"/>
      <c r="J944" s="635"/>
      <c r="K944" s="212"/>
      <c r="L944" s="639"/>
      <c r="M944" s="170"/>
      <c r="N944" s="651"/>
      <c r="O944" s="212"/>
      <c r="P944" s="212"/>
      <c r="Q944" s="327"/>
      <c r="R944" s="636"/>
      <c r="S944" s="636"/>
      <c r="T944" s="667"/>
      <c r="U944" s="636"/>
      <c r="V944" s="636"/>
      <c r="W944" s="636"/>
      <c r="X944" s="212"/>
      <c r="Y944" s="636"/>
      <c r="Z944" s="212"/>
      <c r="AA944" s="637"/>
      <c r="AB944" s="637"/>
      <c r="AC944" s="638"/>
      <c r="AD944" s="639"/>
      <c r="AE944" s="640"/>
      <c r="AF944" s="640"/>
      <c r="AG944" s="640"/>
      <c r="AH944" s="640"/>
      <c r="AI944" s="212"/>
      <c r="AJ944" s="635"/>
      <c r="AK944" s="635"/>
      <c r="AL944" s="641"/>
      <c r="AM944" s="635"/>
      <c r="AN944" s="635"/>
      <c r="AO944" s="212"/>
      <c r="AP944" s="212"/>
      <c r="AQ944" s="212"/>
      <c r="AR944" s="212"/>
      <c r="AS944" s="212"/>
      <c r="AT944" s="223" t="str">
        <f t="shared" si="74"/>
        <v/>
      </c>
      <c r="AU944" s="223" t="str">
        <f t="shared" si="75"/>
        <v/>
      </c>
    </row>
    <row r="945" spans="2:47" ht="14.25">
      <c r="B945" s="29">
        <v>2026</v>
      </c>
      <c r="C945" s="29">
        <v>5</v>
      </c>
      <c r="D945" s="29"/>
      <c r="E945" s="227"/>
      <c r="F945" s="29"/>
      <c r="G945" s="31"/>
      <c r="H945" s="32" t="s">
        <v>441</v>
      </c>
      <c r="I945" s="327"/>
      <c r="J945" s="635"/>
      <c r="K945" s="212"/>
      <c r="L945" s="639"/>
      <c r="M945" s="170"/>
      <c r="N945" s="651"/>
      <c r="O945" s="212"/>
      <c r="P945" s="212"/>
      <c r="Q945" s="327"/>
      <c r="R945" s="636"/>
      <c r="S945" s="636"/>
      <c r="T945" s="667"/>
      <c r="U945" s="636"/>
      <c r="V945" s="636"/>
      <c r="W945" s="636"/>
      <c r="X945" s="212"/>
      <c r="Y945" s="636"/>
      <c r="Z945" s="212"/>
      <c r="AA945" s="637"/>
      <c r="AB945" s="637"/>
      <c r="AC945" s="638"/>
      <c r="AD945" s="639"/>
      <c r="AE945" s="640"/>
      <c r="AF945" s="640"/>
      <c r="AG945" s="640"/>
      <c r="AH945" s="640"/>
      <c r="AI945" s="212"/>
      <c r="AJ945" s="635"/>
      <c r="AK945" s="635"/>
      <c r="AL945" s="641"/>
      <c r="AM945" s="635"/>
      <c r="AN945" s="635"/>
      <c r="AO945" s="212"/>
      <c r="AP945" s="212"/>
      <c r="AQ945" s="212"/>
      <c r="AR945" s="212"/>
      <c r="AS945" s="212"/>
      <c r="AT945" s="223" t="str">
        <f t="shared" si="74"/>
        <v/>
      </c>
      <c r="AU945" s="223" t="str">
        <f t="shared" si="75"/>
        <v/>
      </c>
    </row>
    <row r="946" spans="2:47" ht="14.25">
      <c r="B946" s="29">
        <v>2026</v>
      </c>
      <c r="C946" s="29">
        <v>5</v>
      </c>
      <c r="D946" s="29"/>
      <c r="E946" s="227"/>
      <c r="F946" s="29"/>
      <c r="G946" s="31"/>
      <c r="H946" s="32" t="s">
        <v>441</v>
      </c>
      <c r="I946" s="327"/>
      <c r="J946" s="635"/>
      <c r="K946" s="212"/>
      <c r="L946" s="639"/>
      <c r="M946" s="170"/>
      <c r="N946" s="651"/>
      <c r="O946" s="212"/>
      <c r="P946" s="212"/>
      <c r="Q946" s="327"/>
      <c r="R946" s="636"/>
      <c r="S946" s="636"/>
      <c r="T946" s="667"/>
      <c r="U946" s="636"/>
      <c r="V946" s="636"/>
      <c r="W946" s="636"/>
      <c r="X946" s="212"/>
      <c r="Y946" s="636"/>
      <c r="Z946" s="212"/>
      <c r="AA946" s="637"/>
      <c r="AB946" s="637"/>
      <c r="AC946" s="638"/>
      <c r="AD946" s="639"/>
      <c r="AE946" s="640"/>
      <c r="AF946" s="640"/>
      <c r="AG946" s="640"/>
      <c r="AH946" s="640"/>
      <c r="AI946" s="212"/>
      <c r="AJ946" s="635"/>
      <c r="AK946" s="635"/>
      <c r="AL946" s="641"/>
      <c r="AM946" s="635"/>
      <c r="AN946" s="635"/>
      <c r="AO946" s="212"/>
      <c r="AP946" s="212"/>
      <c r="AQ946" s="212"/>
      <c r="AR946" s="212"/>
      <c r="AS946" s="212"/>
      <c r="AT946" s="223" t="str">
        <f t="shared" si="74"/>
        <v/>
      </c>
      <c r="AU946" s="223" t="str">
        <f t="shared" si="75"/>
        <v/>
      </c>
    </row>
    <row r="947" spans="2:47" ht="14.25">
      <c r="B947" s="29">
        <v>2026</v>
      </c>
      <c r="C947" s="29">
        <v>5</v>
      </c>
      <c r="D947" s="29"/>
      <c r="E947" s="227"/>
      <c r="F947" s="29"/>
      <c r="G947" s="31"/>
      <c r="H947" s="32" t="s">
        <v>441</v>
      </c>
      <c r="I947" s="327"/>
      <c r="J947" s="635"/>
      <c r="K947" s="212"/>
      <c r="L947" s="639"/>
      <c r="M947" s="170"/>
      <c r="N947" s="651"/>
      <c r="O947" s="212"/>
      <c r="P947" s="212"/>
      <c r="Q947" s="327"/>
      <c r="R947" s="636"/>
      <c r="S947" s="636"/>
      <c r="T947" s="667"/>
      <c r="U947" s="636"/>
      <c r="V947" s="636"/>
      <c r="W947" s="636"/>
      <c r="X947" s="212"/>
      <c r="Y947" s="636"/>
      <c r="Z947" s="212"/>
      <c r="AA947" s="637"/>
      <c r="AB947" s="637"/>
      <c r="AC947" s="638"/>
      <c r="AD947" s="639"/>
      <c r="AE947" s="640"/>
      <c r="AF947" s="640"/>
      <c r="AG947" s="640"/>
      <c r="AH947" s="640"/>
      <c r="AI947" s="212"/>
      <c r="AJ947" s="635"/>
      <c r="AK947" s="635"/>
      <c r="AL947" s="641"/>
      <c r="AM947" s="635"/>
      <c r="AN947" s="635"/>
      <c r="AO947" s="212"/>
      <c r="AP947" s="212"/>
      <c r="AQ947" s="212"/>
      <c r="AR947" s="212"/>
      <c r="AS947" s="212"/>
      <c r="AT947" s="223" t="str">
        <f t="shared" si="74"/>
        <v/>
      </c>
      <c r="AU947" s="223" t="str">
        <f t="shared" si="75"/>
        <v/>
      </c>
    </row>
    <row r="948" spans="2:47" ht="14.25">
      <c r="B948" s="29">
        <v>2026</v>
      </c>
      <c r="C948" s="29">
        <v>5</v>
      </c>
      <c r="D948" s="29"/>
      <c r="E948" s="227"/>
      <c r="F948" s="29"/>
      <c r="G948" s="31"/>
      <c r="H948" s="32" t="s">
        <v>441</v>
      </c>
      <c r="I948" s="327"/>
      <c r="J948" s="635"/>
      <c r="K948" s="212"/>
      <c r="L948" s="639"/>
      <c r="M948" s="170"/>
      <c r="N948" s="651"/>
      <c r="O948" s="212"/>
      <c r="P948" s="212"/>
      <c r="Q948" s="327"/>
      <c r="R948" s="636"/>
      <c r="S948" s="636"/>
      <c r="T948" s="667"/>
      <c r="U948" s="636"/>
      <c r="V948" s="636"/>
      <c r="W948" s="636"/>
      <c r="X948" s="212"/>
      <c r="Y948" s="636"/>
      <c r="Z948" s="212"/>
      <c r="AA948" s="637"/>
      <c r="AB948" s="637"/>
      <c r="AC948" s="638"/>
      <c r="AD948" s="639"/>
      <c r="AE948" s="640"/>
      <c r="AF948" s="640"/>
      <c r="AG948" s="640"/>
      <c r="AH948" s="640"/>
      <c r="AI948" s="212"/>
      <c r="AJ948" s="635"/>
      <c r="AK948" s="635"/>
      <c r="AL948" s="641"/>
      <c r="AM948" s="635"/>
      <c r="AN948" s="635"/>
      <c r="AO948" s="212"/>
      <c r="AP948" s="212"/>
      <c r="AQ948" s="212"/>
      <c r="AR948" s="212"/>
      <c r="AS948" s="212"/>
      <c r="AT948" s="223" t="str">
        <f t="shared" si="74"/>
        <v/>
      </c>
      <c r="AU948" s="223" t="str">
        <f t="shared" si="75"/>
        <v/>
      </c>
    </row>
    <row r="949" spans="2:47" ht="14.25">
      <c r="B949" s="29">
        <v>2026</v>
      </c>
      <c r="C949" s="29">
        <v>5</v>
      </c>
      <c r="D949" s="29"/>
      <c r="E949" s="227"/>
      <c r="F949" s="29"/>
      <c r="G949" s="31"/>
      <c r="H949" s="32" t="s">
        <v>441</v>
      </c>
      <c r="I949" s="327"/>
      <c r="J949" s="635"/>
      <c r="K949" s="212"/>
      <c r="L949" s="639"/>
      <c r="M949" s="170"/>
      <c r="N949" s="651"/>
      <c r="O949" s="212"/>
      <c r="P949" s="212"/>
      <c r="Q949" s="327"/>
      <c r="R949" s="636"/>
      <c r="S949" s="636"/>
      <c r="T949" s="667"/>
      <c r="U949" s="636"/>
      <c r="V949" s="636"/>
      <c r="W949" s="636"/>
      <c r="X949" s="212"/>
      <c r="Y949" s="636"/>
      <c r="Z949" s="212"/>
      <c r="AA949" s="637"/>
      <c r="AB949" s="637"/>
      <c r="AC949" s="638"/>
      <c r="AD949" s="639"/>
      <c r="AE949" s="640"/>
      <c r="AF949" s="640"/>
      <c r="AG949" s="640"/>
      <c r="AH949" s="640"/>
      <c r="AI949" s="212"/>
      <c r="AJ949" s="635"/>
      <c r="AK949" s="635"/>
      <c r="AL949" s="641"/>
      <c r="AM949" s="635"/>
      <c r="AN949" s="635"/>
      <c r="AO949" s="212"/>
      <c r="AP949" s="212"/>
      <c r="AQ949" s="212"/>
      <c r="AR949" s="212"/>
      <c r="AS949" s="212"/>
      <c r="AT949" s="223" t="str">
        <f t="shared" si="74"/>
        <v/>
      </c>
      <c r="AU949" s="223" t="str">
        <f t="shared" si="75"/>
        <v/>
      </c>
    </row>
    <row r="950" spans="2:47" ht="14.25">
      <c r="B950" s="29">
        <v>2026</v>
      </c>
      <c r="C950" s="29">
        <v>5</v>
      </c>
      <c r="D950" s="29"/>
      <c r="E950" s="227"/>
      <c r="F950" s="29"/>
      <c r="G950" s="31"/>
      <c r="H950" s="32" t="s">
        <v>441</v>
      </c>
      <c r="I950" s="327"/>
      <c r="J950" s="635"/>
      <c r="K950" s="212"/>
      <c r="L950" s="639"/>
      <c r="M950" s="170"/>
      <c r="N950" s="651"/>
      <c r="O950" s="212"/>
      <c r="P950" s="212"/>
      <c r="Q950" s="327"/>
      <c r="R950" s="636"/>
      <c r="S950" s="636"/>
      <c r="T950" s="667"/>
      <c r="U950" s="636"/>
      <c r="V950" s="636"/>
      <c r="W950" s="636"/>
      <c r="X950" s="212"/>
      <c r="Y950" s="636"/>
      <c r="Z950" s="212"/>
      <c r="AA950" s="637"/>
      <c r="AB950" s="637"/>
      <c r="AC950" s="638"/>
      <c r="AD950" s="639"/>
      <c r="AE950" s="640"/>
      <c r="AF950" s="640"/>
      <c r="AG950" s="640"/>
      <c r="AH950" s="640"/>
      <c r="AI950" s="212"/>
      <c r="AJ950" s="635"/>
      <c r="AK950" s="635"/>
      <c r="AL950" s="641"/>
      <c r="AM950" s="635"/>
      <c r="AN950" s="635"/>
      <c r="AO950" s="212"/>
      <c r="AP950" s="212"/>
      <c r="AQ950" s="212"/>
      <c r="AR950" s="212"/>
      <c r="AS950" s="212"/>
      <c r="AT950" s="223" t="str">
        <f t="shared" si="74"/>
        <v/>
      </c>
      <c r="AU950" s="223" t="str">
        <f t="shared" si="75"/>
        <v/>
      </c>
    </row>
    <row r="951" spans="2:47" ht="14.25">
      <c r="B951" s="29">
        <v>2026</v>
      </c>
      <c r="C951" s="29">
        <v>5</v>
      </c>
      <c r="D951" s="29"/>
      <c r="E951" s="227"/>
      <c r="F951" s="29"/>
      <c r="G951" s="31"/>
      <c r="H951" s="32" t="s">
        <v>441</v>
      </c>
      <c r="I951" s="327"/>
      <c r="J951" s="635"/>
      <c r="K951" s="212"/>
      <c r="L951" s="639"/>
      <c r="M951" s="170"/>
      <c r="N951" s="651"/>
      <c r="O951" s="212"/>
      <c r="P951" s="212"/>
      <c r="Q951" s="327"/>
      <c r="R951" s="636"/>
      <c r="S951" s="636"/>
      <c r="T951" s="667"/>
      <c r="U951" s="636"/>
      <c r="V951" s="636"/>
      <c r="W951" s="636"/>
      <c r="X951" s="212"/>
      <c r="Y951" s="636"/>
      <c r="Z951" s="212"/>
      <c r="AA951" s="637"/>
      <c r="AB951" s="637"/>
      <c r="AC951" s="638"/>
      <c r="AD951" s="639"/>
      <c r="AE951" s="640"/>
      <c r="AF951" s="640"/>
      <c r="AG951" s="640"/>
      <c r="AH951" s="640"/>
      <c r="AI951" s="212"/>
      <c r="AJ951" s="635"/>
      <c r="AK951" s="635"/>
      <c r="AL951" s="641"/>
      <c r="AM951" s="635"/>
      <c r="AN951" s="635"/>
      <c r="AO951" s="212"/>
      <c r="AP951" s="212"/>
      <c r="AQ951" s="212"/>
      <c r="AR951" s="212"/>
      <c r="AS951" s="212"/>
      <c r="AT951" s="223" t="str">
        <f t="shared" si="74"/>
        <v/>
      </c>
      <c r="AU951" s="223" t="str">
        <f t="shared" si="75"/>
        <v/>
      </c>
    </row>
    <row r="952" spans="2:47" ht="14.25">
      <c r="B952" s="29">
        <v>2026</v>
      </c>
      <c r="C952" s="29">
        <v>5</v>
      </c>
      <c r="D952" s="29"/>
      <c r="E952" s="227"/>
      <c r="F952" s="29"/>
      <c r="G952" s="31"/>
      <c r="H952" s="32" t="s">
        <v>441</v>
      </c>
      <c r="I952" s="327"/>
      <c r="J952" s="635"/>
      <c r="K952" s="212"/>
      <c r="L952" s="639"/>
      <c r="M952" s="170"/>
      <c r="N952" s="651"/>
      <c r="O952" s="212"/>
      <c r="P952" s="212"/>
      <c r="Q952" s="327"/>
      <c r="R952" s="636"/>
      <c r="S952" s="636"/>
      <c r="T952" s="667"/>
      <c r="U952" s="636"/>
      <c r="V952" s="636"/>
      <c r="W952" s="636"/>
      <c r="X952" s="212"/>
      <c r="Y952" s="636"/>
      <c r="Z952" s="212"/>
      <c r="AA952" s="637"/>
      <c r="AB952" s="637"/>
      <c r="AC952" s="638"/>
      <c r="AD952" s="639"/>
      <c r="AE952" s="640"/>
      <c r="AF952" s="640"/>
      <c r="AG952" s="640"/>
      <c r="AH952" s="640"/>
      <c r="AI952" s="212"/>
      <c r="AJ952" s="635"/>
      <c r="AK952" s="635"/>
      <c r="AL952" s="641"/>
      <c r="AM952" s="635"/>
      <c r="AN952" s="635"/>
      <c r="AO952" s="212"/>
      <c r="AP952" s="212"/>
      <c r="AQ952" s="212"/>
      <c r="AR952" s="212"/>
      <c r="AS952" s="212"/>
      <c r="AT952" s="223" t="str">
        <f t="shared" si="74"/>
        <v/>
      </c>
      <c r="AU952" s="223" t="str">
        <f t="shared" si="75"/>
        <v/>
      </c>
    </row>
    <row r="953" spans="2:47" ht="14.25">
      <c r="B953" s="29">
        <v>2026</v>
      </c>
      <c r="C953" s="29">
        <v>5</v>
      </c>
      <c r="D953" s="29"/>
      <c r="E953" s="227"/>
      <c r="F953" s="29"/>
      <c r="G953" s="31"/>
      <c r="H953" s="32" t="s">
        <v>441</v>
      </c>
      <c r="I953" s="327"/>
      <c r="J953" s="635"/>
      <c r="K953" s="212"/>
      <c r="L953" s="639"/>
      <c r="M953" s="170"/>
      <c r="N953" s="651"/>
      <c r="O953" s="212"/>
      <c r="P953" s="212"/>
      <c r="Q953" s="327"/>
      <c r="R953" s="636"/>
      <c r="S953" s="636"/>
      <c r="T953" s="667"/>
      <c r="U953" s="636"/>
      <c r="V953" s="636"/>
      <c r="W953" s="636"/>
      <c r="X953" s="212"/>
      <c r="Y953" s="636"/>
      <c r="Z953" s="212"/>
      <c r="AA953" s="637"/>
      <c r="AB953" s="637"/>
      <c r="AC953" s="638"/>
      <c r="AD953" s="639"/>
      <c r="AE953" s="640"/>
      <c r="AF953" s="640"/>
      <c r="AG953" s="640"/>
      <c r="AH953" s="640"/>
      <c r="AI953" s="212"/>
      <c r="AJ953" s="635"/>
      <c r="AK953" s="635"/>
      <c r="AL953" s="641"/>
      <c r="AM953" s="635"/>
      <c r="AN953" s="635"/>
      <c r="AO953" s="212"/>
      <c r="AP953" s="212"/>
      <c r="AQ953" s="212"/>
      <c r="AR953" s="212"/>
      <c r="AS953" s="212"/>
      <c r="AT953" s="223" t="str">
        <f t="shared" si="74"/>
        <v/>
      </c>
      <c r="AU953" s="223" t="str">
        <f t="shared" si="75"/>
        <v/>
      </c>
    </row>
    <row r="954" spans="2:47" ht="14.25">
      <c r="B954" s="29">
        <v>2026</v>
      </c>
      <c r="C954" s="29">
        <v>5</v>
      </c>
      <c r="D954" s="29"/>
      <c r="E954" s="227"/>
      <c r="F954" s="29"/>
      <c r="G954" s="31"/>
      <c r="H954" s="32" t="s">
        <v>441</v>
      </c>
      <c r="I954" s="327"/>
      <c r="J954" s="635"/>
      <c r="K954" s="212"/>
      <c r="L954" s="639"/>
      <c r="M954" s="170"/>
      <c r="N954" s="651"/>
      <c r="O954" s="212"/>
      <c r="P954" s="212"/>
      <c r="Q954" s="327"/>
      <c r="R954" s="636"/>
      <c r="S954" s="636"/>
      <c r="T954" s="667"/>
      <c r="U954" s="636"/>
      <c r="V954" s="636"/>
      <c r="W954" s="636"/>
      <c r="X954" s="212"/>
      <c r="Y954" s="636"/>
      <c r="Z954" s="212"/>
      <c r="AA954" s="637"/>
      <c r="AB954" s="637"/>
      <c r="AC954" s="638"/>
      <c r="AD954" s="639"/>
      <c r="AE954" s="640"/>
      <c r="AF954" s="640"/>
      <c r="AG954" s="640"/>
      <c r="AH954" s="640"/>
      <c r="AI954" s="212"/>
      <c r="AJ954" s="635"/>
      <c r="AK954" s="635"/>
      <c r="AL954" s="641"/>
      <c r="AM954" s="635"/>
      <c r="AN954" s="635"/>
      <c r="AO954" s="212"/>
      <c r="AP954" s="212"/>
      <c r="AQ954" s="212"/>
      <c r="AR954" s="212"/>
      <c r="AS954" s="212"/>
      <c r="AT954" s="223" t="str">
        <f t="shared" si="74"/>
        <v/>
      </c>
      <c r="AU954" s="223" t="str">
        <f t="shared" si="75"/>
        <v/>
      </c>
    </row>
    <row r="955" spans="2:47" ht="14.25">
      <c r="B955" s="29">
        <v>2026</v>
      </c>
      <c r="C955" s="29">
        <v>5</v>
      </c>
      <c r="D955" s="29"/>
      <c r="E955" s="227"/>
      <c r="F955" s="29"/>
      <c r="G955" s="31"/>
      <c r="H955" s="32" t="s">
        <v>441</v>
      </c>
      <c r="I955" s="327"/>
      <c r="J955" s="635"/>
      <c r="K955" s="212"/>
      <c r="L955" s="639"/>
      <c r="M955" s="170"/>
      <c r="N955" s="651"/>
      <c r="O955" s="212"/>
      <c r="P955" s="212"/>
      <c r="Q955" s="327"/>
      <c r="R955" s="636"/>
      <c r="S955" s="636"/>
      <c r="T955" s="667"/>
      <c r="U955" s="636"/>
      <c r="V955" s="636"/>
      <c r="W955" s="636"/>
      <c r="X955" s="212"/>
      <c r="Y955" s="636"/>
      <c r="Z955" s="212"/>
      <c r="AA955" s="637"/>
      <c r="AB955" s="637"/>
      <c r="AC955" s="638"/>
      <c r="AD955" s="639"/>
      <c r="AE955" s="640"/>
      <c r="AF955" s="640"/>
      <c r="AG955" s="640"/>
      <c r="AH955" s="640"/>
      <c r="AI955" s="212"/>
      <c r="AJ955" s="635"/>
      <c r="AK955" s="635"/>
      <c r="AL955" s="641"/>
      <c r="AM955" s="635"/>
      <c r="AN955" s="635"/>
      <c r="AO955" s="212"/>
      <c r="AP955" s="212"/>
      <c r="AQ955" s="212"/>
      <c r="AR955" s="212"/>
      <c r="AS955" s="212"/>
      <c r="AT955" s="223" t="str">
        <f t="shared" si="74"/>
        <v/>
      </c>
      <c r="AU955" s="223" t="str">
        <f t="shared" si="75"/>
        <v/>
      </c>
    </row>
    <row r="956" spans="2:47" ht="14.25">
      <c r="B956" s="29">
        <v>2026</v>
      </c>
      <c r="C956" s="29">
        <v>5</v>
      </c>
      <c r="D956" s="29"/>
      <c r="E956" s="227"/>
      <c r="F956" s="29"/>
      <c r="G956" s="31"/>
      <c r="H956" s="32" t="s">
        <v>441</v>
      </c>
      <c r="I956" s="327"/>
      <c r="J956" s="635"/>
      <c r="K956" s="212"/>
      <c r="L956" s="639"/>
      <c r="M956" s="170"/>
      <c r="N956" s="651"/>
      <c r="O956" s="212"/>
      <c r="P956" s="212"/>
      <c r="Q956" s="327"/>
      <c r="R956" s="636"/>
      <c r="S956" s="636"/>
      <c r="T956" s="667"/>
      <c r="U956" s="636"/>
      <c r="V956" s="636"/>
      <c r="W956" s="636"/>
      <c r="X956" s="212"/>
      <c r="Y956" s="636"/>
      <c r="Z956" s="212"/>
      <c r="AA956" s="637"/>
      <c r="AB956" s="637"/>
      <c r="AC956" s="638"/>
      <c r="AD956" s="639"/>
      <c r="AE956" s="640"/>
      <c r="AF956" s="640"/>
      <c r="AG956" s="640"/>
      <c r="AH956" s="640"/>
      <c r="AI956" s="212"/>
      <c r="AJ956" s="635"/>
      <c r="AK956" s="635"/>
      <c r="AL956" s="641"/>
      <c r="AM956" s="635"/>
      <c r="AN956" s="635"/>
      <c r="AO956" s="212"/>
      <c r="AP956" s="212"/>
      <c r="AQ956" s="212"/>
      <c r="AR956" s="212"/>
      <c r="AS956" s="212"/>
      <c r="AT956" s="223" t="str">
        <f t="shared" si="74"/>
        <v/>
      </c>
      <c r="AU956" s="223" t="str">
        <f t="shared" si="75"/>
        <v/>
      </c>
    </row>
    <row r="957" spans="2:47" ht="14.25">
      <c r="B957" s="29">
        <v>2026</v>
      </c>
      <c r="C957" s="29">
        <v>5</v>
      </c>
      <c r="D957" s="29"/>
      <c r="E957" s="227"/>
      <c r="F957" s="29"/>
      <c r="G957" s="31"/>
      <c r="H957" s="32" t="s">
        <v>441</v>
      </c>
      <c r="I957" s="327"/>
      <c r="J957" s="635"/>
      <c r="K957" s="212"/>
      <c r="L957" s="639"/>
      <c r="M957" s="170"/>
      <c r="N957" s="651"/>
      <c r="O957" s="212"/>
      <c r="P957" s="212"/>
      <c r="Q957" s="327"/>
      <c r="R957" s="636"/>
      <c r="S957" s="636"/>
      <c r="T957" s="667"/>
      <c r="U957" s="636"/>
      <c r="V957" s="636"/>
      <c r="W957" s="636"/>
      <c r="X957" s="212"/>
      <c r="Y957" s="636"/>
      <c r="Z957" s="212"/>
      <c r="AA957" s="637"/>
      <c r="AB957" s="637"/>
      <c r="AC957" s="638"/>
      <c r="AD957" s="639"/>
      <c r="AE957" s="640"/>
      <c r="AF957" s="640"/>
      <c r="AG957" s="640"/>
      <c r="AH957" s="640"/>
      <c r="AI957" s="212"/>
      <c r="AJ957" s="635"/>
      <c r="AK957" s="635"/>
      <c r="AL957" s="641"/>
      <c r="AM957" s="635"/>
      <c r="AN957" s="635"/>
      <c r="AO957" s="212"/>
      <c r="AP957" s="212"/>
      <c r="AQ957" s="212"/>
      <c r="AR957" s="212"/>
      <c r="AS957" s="212"/>
      <c r="AT957" s="223" t="str">
        <f t="shared" si="74"/>
        <v/>
      </c>
      <c r="AU957" s="223" t="str">
        <f t="shared" si="75"/>
        <v/>
      </c>
    </row>
    <row r="958" spans="2:47" ht="14.25">
      <c r="B958" s="29">
        <v>2026</v>
      </c>
      <c r="C958" s="29">
        <v>5</v>
      </c>
      <c r="D958" s="29"/>
      <c r="E958" s="227"/>
      <c r="F958" s="29"/>
      <c r="G958" s="31"/>
      <c r="H958" s="32" t="s">
        <v>441</v>
      </c>
      <c r="I958" s="327"/>
      <c r="J958" s="635"/>
      <c r="K958" s="212"/>
      <c r="L958" s="639"/>
      <c r="M958" s="170"/>
      <c r="N958" s="651"/>
      <c r="O958" s="212"/>
      <c r="P958" s="212"/>
      <c r="Q958" s="327"/>
      <c r="R958" s="636"/>
      <c r="S958" s="636"/>
      <c r="T958" s="667"/>
      <c r="U958" s="636"/>
      <c r="V958" s="636"/>
      <c r="W958" s="636"/>
      <c r="X958" s="212"/>
      <c r="Y958" s="636"/>
      <c r="Z958" s="212"/>
      <c r="AA958" s="637"/>
      <c r="AB958" s="637"/>
      <c r="AC958" s="638"/>
      <c r="AD958" s="639"/>
      <c r="AE958" s="640"/>
      <c r="AF958" s="640"/>
      <c r="AG958" s="640"/>
      <c r="AH958" s="640"/>
      <c r="AI958" s="212"/>
      <c r="AJ958" s="635"/>
      <c r="AK958" s="635"/>
      <c r="AL958" s="641"/>
      <c r="AM958" s="635"/>
      <c r="AN958" s="635"/>
      <c r="AO958" s="212"/>
      <c r="AP958" s="212"/>
      <c r="AQ958" s="212"/>
      <c r="AR958" s="212"/>
      <c r="AS958" s="212"/>
      <c r="AT958" s="223" t="str">
        <f t="shared" si="74"/>
        <v/>
      </c>
      <c r="AU958" s="223" t="str">
        <f t="shared" si="75"/>
        <v/>
      </c>
    </row>
    <row r="959" spans="2:47" ht="14.25">
      <c r="B959" s="29">
        <v>2026</v>
      </c>
      <c r="C959" s="29">
        <v>5</v>
      </c>
      <c r="D959" s="29"/>
      <c r="E959" s="227"/>
      <c r="F959" s="29"/>
      <c r="G959" s="31"/>
      <c r="H959" s="32" t="s">
        <v>441</v>
      </c>
      <c r="I959" s="327"/>
      <c r="J959" s="635"/>
      <c r="K959" s="212"/>
      <c r="L959" s="639"/>
      <c r="M959" s="170"/>
      <c r="N959" s="651"/>
      <c r="O959" s="212"/>
      <c r="P959" s="212"/>
      <c r="Q959" s="327"/>
      <c r="R959" s="636"/>
      <c r="S959" s="636"/>
      <c r="T959" s="667"/>
      <c r="U959" s="636"/>
      <c r="V959" s="636"/>
      <c r="W959" s="636"/>
      <c r="X959" s="212"/>
      <c r="Y959" s="636"/>
      <c r="Z959" s="212"/>
      <c r="AA959" s="637"/>
      <c r="AB959" s="637"/>
      <c r="AC959" s="638"/>
      <c r="AD959" s="639"/>
      <c r="AE959" s="640"/>
      <c r="AF959" s="640"/>
      <c r="AG959" s="640"/>
      <c r="AH959" s="640"/>
      <c r="AI959" s="212"/>
      <c r="AJ959" s="635"/>
      <c r="AK959" s="635"/>
      <c r="AL959" s="641"/>
      <c r="AM959" s="635"/>
      <c r="AN959" s="635"/>
      <c r="AO959" s="212"/>
      <c r="AP959" s="212"/>
      <c r="AQ959" s="212"/>
      <c r="AR959" s="212"/>
      <c r="AS959" s="212"/>
      <c r="AT959" s="223" t="str">
        <f t="shared" si="74"/>
        <v/>
      </c>
      <c r="AU959" s="223" t="str">
        <f t="shared" si="75"/>
        <v/>
      </c>
    </row>
    <row r="960" spans="2:47" ht="14.25">
      <c r="B960" s="29">
        <v>2026</v>
      </c>
      <c r="C960" s="29">
        <v>5</v>
      </c>
      <c r="D960" s="29"/>
      <c r="E960" s="227"/>
      <c r="F960" s="29"/>
      <c r="G960" s="31"/>
      <c r="H960" s="32" t="s">
        <v>441</v>
      </c>
      <c r="I960" s="327"/>
      <c r="J960" s="635"/>
      <c r="K960" s="212"/>
      <c r="L960" s="639"/>
      <c r="M960" s="170"/>
      <c r="N960" s="651"/>
      <c r="O960" s="212"/>
      <c r="P960" s="212"/>
      <c r="Q960" s="327"/>
      <c r="R960" s="636"/>
      <c r="S960" s="636"/>
      <c r="T960" s="667"/>
      <c r="U960" s="636"/>
      <c r="V960" s="636"/>
      <c r="W960" s="636"/>
      <c r="X960" s="212"/>
      <c r="Y960" s="636"/>
      <c r="Z960" s="212"/>
      <c r="AA960" s="637"/>
      <c r="AB960" s="637"/>
      <c r="AC960" s="638"/>
      <c r="AD960" s="639"/>
      <c r="AE960" s="640"/>
      <c r="AF960" s="640"/>
      <c r="AG960" s="640"/>
      <c r="AH960" s="640"/>
      <c r="AI960" s="212"/>
      <c r="AJ960" s="635"/>
      <c r="AK960" s="635"/>
      <c r="AL960" s="641"/>
      <c r="AM960" s="635"/>
      <c r="AN960" s="635"/>
      <c r="AO960" s="212"/>
      <c r="AP960" s="212"/>
      <c r="AQ960" s="212"/>
      <c r="AR960" s="212"/>
      <c r="AS960" s="212"/>
      <c r="AT960" s="223" t="str">
        <f t="shared" si="74"/>
        <v/>
      </c>
      <c r="AU960" s="223" t="str">
        <f t="shared" si="75"/>
        <v/>
      </c>
    </row>
    <row r="961" spans="2:47" ht="14.25">
      <c r="B961" s="29">
        <v>2026</v>
      </c>
      <c r="C961" s="29">
        <v>5</v>
      </c>
      <c r="D961" s="29"/>
      <c r="E961" s="227"/>
      <c r="F961" s="29"/>
      <c r="G961" s="31"/>
      <c r="H961" s="32" t="s">
        <v>441</v>
      </c>
      <c r="I961" s="327"/>
      <c r="J961" s="635"/>
      <c r="K961" s="212"/>
      <c r="L961" s="639"/>
      <c r="M961" s="170"/>
      <c r="N961" s="651"/>
      <c r="O961" s="212"/>
      <c r="P961" s="212"/>
      <c r="Q961" s="327"/>
      <c r="R961" s="636"/>
      <c r="S961" s="636"/>
      <c r="T961" s="667"/>
      <c r="U961" s="636"/>
      <c r="V961" s="636"/>
      <c r="W961" s="636"/>
      <c r="X961" s="212"/>
      <c r="Y961" s="636"/>
      <c r="Z961" s="212"/>
      <c r="AA961" s="637"/>
      <c r="AB961" s="637"/>
      <c r="AC961" s="638"/>
      <c r="AD961" s="639"/>
      <c r="AE961" s="640"/>
      <c r="AF961" s="640"/>
      <c r="AG961" s="640"/>
      <c r="AH961" s="640"/>
      <c r="AI961" s="212"/>
      <c r="AJ961" s="635"/>
      <c r="AK961" s="635"/>
      <c r="AL961" s="641"/>
      <c r="AM961" s="635"/>
      <c r="AN961" s="635"/>
      <c r="AO961" s="212"/>
      <c r="AP961" s="212"/>
      <c r="AQ961" s="212"/>
      <c r="AR961" s="212"/>
      <c r="AS961" s="212"/>
      <c r="AT961" s="223" t="str">
        <f t="shared" si="74"/>
        <v/>
      </c>
      <c r="AU961" s="223" t="str">
        <f t="shared" si="75"/>
        <v/>
      </c>
    </row>
    <row r="962" spans="2:47" ht="14.25">
      <c r="B962" s="29">
        <v>2026</v>
      </c>
      <c r="C962" s="29">
        <v>5</v>
      </c>
      <c r="D962" s="29"/>
      <c r="E962" s="227"/>
      <c r="F962" s="29"/>
      <c r="G962" s="31"/>
      <c r="H962" s="32" t="s">
        <v>441</v>
      </c>
      <c r="I962" s="327"/>
      <c r="J962" s="635"/>
      <c r="K962" s="212"/>
      <c r="L962" s="639"/>
      <c r="M962" s="170"/>
      <c r="N962" s="651"/>
      <c r="O962" s="212"/>
      <c r="P962" s="212"/>
      <c r="Q962" s="327"/>
      <c r="R962" s="636"/>
      <c r="S962" s="636"/>
      <c r="T962" s="667"/>
      <c r="U962" s="636"/>
      <c r="V962" s="636"/>
      <c r="W962" s="636"/>
      <c r="X962" s="212"/>
      <c r="Y962" s="636"/>
      <c r="Z962" s="212"/>
      <c r="AA962" s="637"/>
      <c r="AB962" s="637"/>
      <c r="AC962" s="638"/>
      <c r="AD962" s="639"/>
      <c r="AE962" s="640"/>
      <c r="AF962" s="640"/>
      <c r="AG962" s="640"/>
      <c r="AH962" s="640"/>
      <c r="AI962" s="212"/>
      <c r="AJ962" s="635"/>
      <c r="AK962" s="635"/>
      <c r="AL962" s="641"/>
      <c r="AM962" s="635"/>
      <c r="AN962" s="635"/>
      <c r="AO962" s="212"/>
      <c r="AP962" s="212"/>
      <c r="AQ962" s="212"/>
      <c r="AR962" s="212"/>
      <c r="AS962" s="212"/>
      <c r="AT962" s="223" t="str">
        <f t="shared" si="74"/>
        <v/>
      </c>
      <c r="AU962" s="223" t="str">
        <f t="shared" si="75"/>
        <v/>
      </c>
    </row>
    <row r="963" spans="2:47" ht="14.25">
      <c r="B963" s="29">
        <v>2026</v>
      </c>
      <c r="C963" s="29">
        <v>5</v>
      </c>
      <c r="D963" s="29"/>
      <c r="E963" s="227"/>
      <c r="F963" s="29"/>
      <c r="G963" s="31"/>
      <c r="H963" s="32" t="s">
        <v>441</v>
      </c>
      <c r="I963" s="327"/>
      <c r="J963" s="635"/>
      <c r="K963" s="212"/>
      <c r="L963" s="639"/>
      <c r="M963" s="170"/>
      <c r="N963" s="651"/>
      <c r="O963" s="212"/>
      <c r="P963" s="212"/>
      <c r="Q963" s="327"/>
      <c r="R963" s="636"/>
      <c r="S963" s="636"/>
      <c r="T963" s="667"/>
      <c r="U963" s="636"/>
      <c r="V963" s="636"/>
      <c r="W963" s="636"/>
      <c r="X963" s="212"/>
      <c r="Y963" s="636"/>
      <c r="Z963" s="212"/>
      <c r="AA963" s="637"/>
      <c r="AB963" s="637"/>
      <c r="AC963" s="638"/>
      <c r="AD963" s="639"/>
      <c r="AE963" s="640"/>
      <c r="AF963" s="640"/>
      <c r="AG963" s="640"/>
      <c r="AH963" s="640"/>
      <c r="AI963" s="212"/>
      <c r="AJ963" s="635"/>
      <c r="AK963" s="635"/>
      <c r="AL963" s="641"/>
      <c r="AM963" s="635"/>
      <c r="AN963" s="635"/>
      <c r="AO963" s="212"/>
      <c r="AP963" s="212"/>
      <c r="AQ963" s="212"/>
      <c r="AR963" s="212"/>
      <c r="AS963" s="212"/>
      <c r="AT963" s="223" t="str">
        <f t="shared" si="74"/>
        <v/>
      </c>
      <c r="AU963" s="223" t="str">
        <f t="shared" si="75"/>
        <v/>
      </c>
    </row>
    <row r="964" spans="2:47" ht="14.25">
      <c r="B964" s="29">
        <v>2026</v>
      </c>
      <c r="C964" s="29">
        <v>5</v>
      </c>
      <c r="D964" s="29"/>
      <c r="E964" s="227"/>
      <c r="F964" s="29"/>
      <c r="G964" s="31"/>
      <c r="H964" s="32" t="s">
        <v>441</v>
      </c>
      <c r="I964" s="327"/>
      <c r="J964" s="635"/>
      <c r="K964" s="212"/>
      <c r="L964" s="639"/>
      <c r="M964" s="170"/>
      <c r="N964" s="651"/>
      <c r="O964" s="212"/>
      <c r="P964" s="212"/>
      <c r="Q964" s="327"/>
      <c r="R964" s="636"/>
      <c r="S964" s="636"/>
      <c r="T964" s="667"/>
      <c r="U964" s="636"/>
      <c r="V964" s="636"/>
      <c r="W964" s="636"/>
      <c r="X964" s="212"/>
      <c r="Y964" s="636"/>
      <c r="Z964" s="212"/>
      <c r="AA964" s="637"/>
      <c r="AB964" s="637"/>
      <c r="AC964" s="638"/>
      <c r="AD964" s="639"/>
      <c r="AE964" s="640"/>
      <c r="AF964" s="640"/>
      <c r="AG964" s="640"/>
      <c r="AH964" s="640"/>
      <c r="AI964" s="212"/>
      <c r="AJ964" s="635"/>
      <c r="AK964" s="635"/>
      <c r="AL964" s="641"/>
      <c r="AM964" s="635"/>
      <c r="AN964" s="635"/>
      <c r="AO964" s="212"/>
      <c r="AP964" s="212"/>
      <c r="AQ964" s="212"/>
      <c r="AR964" s="212"/>
      <c r="AS964" s="212"/>
      <c r="AT964" s="223" t="str">
        <f t="shared" si="74"/>
        <v/>
      </c>
      <c r="AU964" s="223" t="str">
        <f t="shared" si="75"/>
        <v/>
      </c>
    </row>
    <row r="965" spans="2:47" ht="14.25">
      <c r="B965" s="29">
        <v>2026</v>
      </c>
      <c r="C965" s="29">
        <v>5</v>
      </c>
      <c r="D965" s="29"/>
      <c r="E965" s="227"/>
      <c r="F965" s="29"/>
      <c r="G965" s="31"/>
      <c r="H965" s="32" t="s">
        <v>441</v>
      </c>
      <c r="I965" s="327"/>
      <c r="J965" s="635"/>
      <c r="K965" s="212"/>
      <c r="L965" s="639"/>
      <c r="M965" s="170"/>
      <c r="N965" s="651"/>
      <c r="O965" s="212"/>
      <c r="P965" s="212"/>
      <c r="Q965" s="327"/>
      <c r="R965" s="636"/>
      <c r="S965" s="636"/>
      <c r="T965" s="667"/>
      <c r="U965" s="636"/>
      <c r="V965" s="636"/>
      <c r="W965" s="636"/>
      <c r="X965" s="212"/>
      <c r="Y965" s="636"/>
      <c r="Z965" s="212"/>
      <c r="AA965" s="637"/>
      <c r="AB965" s="637"/>
      <c r="AC965" s="638"/>
      <c r="AD965" s="639"/>
      <c r="AE965" s="640"/>
      <c r="AF965" s="640"/>
      <c r="AG965" s="640"/>
      <c r="AH965" s="640"/>
      <c r="AI965" s="212"/>
      <c r="AJ965" s="635"/>
      <c r="AK965" s="635"/>
      <c r="AL965" s="641"/>
      <c r="AM965" s="635"/>
      <c r="AN965" s="635"/>
      <c r="AO965" s="212"/>
      <c r="AP965" s="212"/>
      <c r="AQ965" s="212"/>
      <c r="AR965" s="212"/>
      <c r="AS965" s="212"/>
      <c r="AT965" s="223" t="str">
        <f t="shared" si="74"/>
        <v/>
      </c>
      <c r="AU965" s="223" t="str">
        <f t="shared" si="75"/>
        <v/>
      </c>
    </row>
    <row r="966" spans="2:47" ht="14.25">
      <c r="B966" s="29">
        <v>2026</v>
      </c>
      <c r="C966" s="29">
        <v>5</v>
      </c>
      <c r="D966" s="29"/>
      <c r="E966" s="227"/>
      <c r="F966" s="29"/>
      <c r="G966" s="31"/>
      <c r="H966" s="32" t="s">
        <v>441</v>
      </c>
      <c r="I966" s="327"/>
      <c r="J966" s="635"/>
      <c r="K966" s="212"/>
      <c r="L966" s="639"/>
      <c r="M966" s="170"/>
      <c r="N966" s="651"/>
      <c r="O966" s="212"/>
      <c r="P966" s="212"/>
      <c r="Q966" s="327"/>
      <c r="R966" s="636"/>
      <c r="S966" s="636"/>
      <c r="T966" s="667"/>
      <c r="U966" s="636"/>
      <c r="V966" s="636"/>
      <c r="W966" s="636"/>
      <c r="X966" s="212"/>
      <c r="Y966" s="636"/>
      <c r="Z966" s="212"/>
      <c r="AA966" s="637"/>
      <c r="AB966" s="637"/>
      <c r="AC966" s="638"/>
      <c r="AD966" s="639"/>
      <c r="AE966" s="640"/>
      <c r="AF966" s="640"/>
      <c r="AG966" s="640"/>
      <c r="AH966" s="640"/>
      <c r="AI966" s="212"/>
      <c r="AJ966" s="635"/>
      <c r="AK966" s="635"/>
      <c r="AL966" s="641"/>
      <c r="AM966" s="635"/>
      <c r="AN966" s="635"/>
      <c r="AO966" s="212"/>
      <c r="AP966" s="212"/>
      <c r="AQ966" s="212"/>
      <c r="AR966" s="212"/>
      <c r="AS966" s="212"/>
      <c r="AT966" s="223" t="str">
        <f t="shared" si="74"/>
        <v/>
      </c>
      <c r="AU966" s="223" t="str">
        <f t="shared" si="75"/>
        <v/>
      </c>
    </row>
    <row r="967" spans="2:47" ht="14.25">
      <c r="B967" s="29">
        <v>2026</v>
      </c>
      <c r="C967" s="29">
        <v>5</v>
      </c>
      <c r="D967" s="29"/>
      <c r="E967" s="227"/>
      <c r="F967" s="29"/>
      <c r="G967" s="31"/>
      <c r="H967" s="32" t="s">
        <v>441</v>
      </c>
      <c r="I967" s="327"/>
      <c r="J967" s="635"/>
      <c r="K967" s="212"/>
      <c r="L967" s="639"/>
      <c r="M967" s="170"/>
      <c r="N967" s="651"/>
      <c r="O967" s="212"/>
      <c r="P967" s="212"/>
      <c r="Q967" s="327"/>
      <c r="R967" s="636"/>
      <c r="S967" s="636"/>
      <c r="T967" s="667"/>
      <c r="U967" s="636"/>
      <c r="V967" s="636"/>
      <c r="W967" s="636"/>
      <c r="X967" s="212"/>
      <c r="Y967" s="636"/>
      <c r="Z967" s="212"/>
      <c r="AA967" s="637"/>
      <c r="AB967" s="637"/>
      <c r="AC967" s="638"/>
      <c r="AD967" s="639"/>
      <c r="AE967" s="640"/>
      <c r="AF967" s="640"/>
      <c r="AG967" s="640"/>
      <c r="AH967" s="640"/>
      <c r="AI967" s="212"/>
      <c r="AJ967" s="635"/>
      <c r="AK967" s="635"/>
      <c r="AL967" s="641"/>
      <c r="AM967" s="635"/>
      <c r="AN967" s="635"/>
      <c r="AO967" s="212"/>
      <c r="AP967" s="212"/>
      <c r="AQ967" s="212"/>
      <c r="AR967" s="212"/>
      <c r="AS967" s="212"/>
      <c r="AT967" s="223" t="str">
        <f t="shared" si="74"/>
        <v/>
      </c>
      <c r="AU967" s="223" t="str">
        <f t="shared" si="75"/>
        <v/>
      </c>
    </row>
    <row r="968" spans="2:47" ht="14.25">
      <c r="B968" s="29">
        <v>2026</v>
      </c>
      <c r="C968" s="29">
        <v>5</v>
      </c>
      <c r="D968" s="29"/>
      <c r="E968" s="227"/>
      <c r="F968" s="29"/>
      <c r="G968" s="31"/>
      <c r="H968" s="32" t="s">
        <v>441</v>
      </c>
      <c r="I968" s="327"/>
      <c r="J968" s="635"/>
      <c r="K968" s="212"/>
      <c r="L968" s="639"/>
      <c r="M968" s="170"/>
      <c r="N968" s="651"/>
      <c r="O968" s="212"/>
      <c r="P968" s="212"/>
      <c r="Q968" s="327"/>
      <c r="R968" s="636"/>
      <c r="S968" s="636"/>
      <c r="T968" s="667"/>
      <c r="U968" s="636"/>
      <c r="V968" s="636"/>
      <c r="W968" s="636"/>
      <c r="X968" s="212"/>
      <c r="Y968" s="636"/>
      <c r="Z968" s="212"/>
      <c r="AA968" s="637"/>
      <c r="AB968" s="637"/>
      <c r="AC968" s="638"/>
      <c r="AD968" s="639"/>
      <c r="AE968" s="640"/>
      <c r="AF968" s="640"/>
      <c r="AG968" s="640"/>
      <c r="AH968" s="640"/>
      <c r="AI968" s="212"/>
      <c r="AJ968" s="635"/>
      <c r="AK968" s="635"/>
      <c r="AL968" s="641"/>
      <c r="AM968" s="635"/>
      <c r="AN968" s="635"/>
      <c r="AO968" s="212"/>
      <c r="AP968" s="212"/>
      <c r="AQ968" s="212"/>
      <c r="AR968" s="212"/>
      <c r="AS968" s="212"/>
      <c r="AT968" s="223" t="str">
        <f t="shared" si="74"/>
        <v/>
      </c>
      <c r="AU968" s="223" t="str">
        <f t="shared" si="75"/>
        <v/>
      </c>
    </row>
    <row r="969" spans="2:47" ht="14.25">
      <c r="B969" s="29">
        <v>2026</v>
      </c>
      <c r="C969" s="29">
        <v>5</v>
      </c>
      <c r="D969" s="29"/>
      <c r="E969" s="227"/>
      <c r="F969" s="29"/>
      <c r="G969" s="31"/>
      <c r="H969" s="32" t="s">
        <v>441</v>
      </c>
      <c r="I969" s="327"/>
      <c r="J969" s="635"/>
      <c r="K969" s="212"/>
      <c r="L969" s="639"/>
      <c r="M969" s="170"/>
      <c r="N969" s="651"/>
      <c r="O969" s="212"/>
      <c r="P969" s="212"/>
      <c r="Q969" s="327"/>
      <c r="R969" s="636"/>
      <c r="S969" s="636"/>
      <c r="T969" s="667"/>
      <c r="U969" s="636"/>
      <c r="V969" s="636"/>
      <c r="W969" s="636"/>
      <c r="X969" s="212"/>
      <c r="Y969" s="636"/>
      <c r="Z969" s="212"/>
      <c r="AA969" s="637"/>
      <c r="AB969" s="637"/>
      <c r="AC969" s="638"/>
      <c r="AD969" s="639"/>
      <c r="AE969" s="640"/>
      <c r="AF969" s="640"/>
      <c r="AG969" s="640"/>
      <c r="AH969" s="640"/>
      <c r="AI969" s="212"/>
      <c r="AJ969" s="635"/>
      <c r="AK969" s="635"/>
      <c r="AL969" s="641"/>
      <c r="AM969" s="635"/>
      <c r="AN969" s="635"/>
      <c r="AO969" s="212"/>
      <c r="AP969" s="212"/>
      <c r="AQ969" s="212"/>
      <c r="AR969" s="212"/>
      <c r="AS969" s="212"/>
      <c r="AT969" s="223" t="str">
        <f t="shared" si="74"/>
        <v/>
      </c>
      <c r="AU969" s="223" t="str">
        <f t="shared" si="75"/>
        <v/>
      </c>
    </row>
    <row r="970" spans="2:47" ht="14.25">
      <c r="B970" s="29">
        <v>2026</v>
      </c>
      <c r="C970" s="29">
        <v>5</v>
      </c>
      <c r="D970" s="29"/>
      <c r="E970" s="227"/>
      <c r="F970" s="29"/>
      <c r="G970" s="31"/>
      <c r="H970" s="32" t="s">
        <v>441</v>
      </c>
      <c r="I970" s="327"/>
      <c r="J970" s="635"/>
      <c r="K970" s="212"/>
      <c r="L970" s="639"/>
      <c r="M970" s="170"/>
      <c r="N970" s="651"/>
      <c r="O970" s="212"/>
      <c r="P970" s="212"/>
      <c r="Q970" s="327"/>
      <c r="R970" s="636"/>
      <c r="S970" s="636"/>
      <c r="T970" s="667"/>
      <c r="U970" s="636"/>
      <c r="V970" s="636"/>
      <c r="W970" s="636"/>
      <c r="X970" s="212"/>
      <c r="Y970" s="636"/>
      <c r="Z970" s="212"/>
      <c r="AA970" s="637"/>
      <c r="AB970" s="637"/>
      <c r="AC970" s="638"/>
      <c r="AD970" s="639"/>
      <c r="AE970" s="640"/>
      <c r="AF970" s="640"/>
      <c r="AG970" s="640"/>
      <c r="AH970" s="640"/>
      <c r="AI970" s="212"/>
      <c r="AJ970" s="635"/>
      <c r="AK970" s="635"/>
      <c r="AL970" s="641"/>
      <c r="AM970" s="635"/>
      <c r="AN970" s="635"/>
      <c r="AO970" s="212"/>
      <c r="AP970" s="212"/>
      <c r="AQ970" s="212"/>
      <c r="AR970" s="212"/>
      <c r="AS970" s="212"/>
      <c r="AT970" s="223" t="str">
        <f t="shared" si="74"/>
        <v/>
      </c>
      <c r="AU970" s="223" t="str">
        <f t="shared" si="75"/>
        <v/>
      </c>
    </row>
    <row r="971" spans="2:47" ht="14.25">
      <c r="B971" s="29">
        <v>2026</v>
      </c>
      <c r="C971" s="29">
        <v>5</v>
      </c>
      <c r="D971" s="29"/>
      <c r="E971" s="227"/>
      <c r="F971" s="29"/>
      <c r="G971" s="31"/>
      <c r="H971" s="32" t="s">
        <v>441</v>
      </c>
      <c r="I971" s="327"/>
      <c r="J971" s="635"/>
      <c r="K971" s="212"/>
      <c r="L971" s="639"/>
      <c r="M971" s="170"/>
      <c r="N971" s="651"/>
      <c r="O971" s="212"/>
      <c r="P971" s="212"/>
      <c r="Q971" s="327"/>
      <c r="R971" s="636"/>
      <c r="S971" s="636"/>
      <c r="T971" s="667"/>
      <c r="U971" s="636"/>
      <c r="V971" s="636"/>
      <c r="W971" s="636"/>
      <c r="X971" s="212"/>
      <c r="Y971" s="636"/>
      <c r="Z971" s="212"/>
      <c r="AA971" s="637"/>
      <c r="AB971" s="637"/>
      <c r="AC971" s="638"/>
      <c r="AD971" s="639"/>
      <c r="AE971" s="640"/>
      <c r="AF971" s="640"/>
      <c r="AG971" s="640"/>
      <c r="AH971" s="640"/>
      <c r="AI971" s="212"/>
      <c r="AJ971" s="635"/>
      <c r="AK971" s="635"/>
      <c r="AL971" s="641"/>
      <c r="AM971" s="635"/>
      <c r="AN971" s="635"/>
      <c r="AO971" s="212"/>
      <c r="AP971" s="212"/>
      <c r="AQ971" s="212"/>
      <c r="AR971" s="212"/>
      <c r="AS971" s="212"/>
      <c r="AT971" s="223" t="str">
        <f t="shared" si="74"/>
        <v/>
      </c>
      <c r="AU971" s="223" t="str">
        <f t="shared" si="75"/>
        <v/>
      </c>
    </row>
    <row r="972" spans="2:47" ht="14.25">
      <c r="B972" s="29">
        <v>2026</v>
      </c>
      <c r="C972" s="29">
        <v>5</v>
      </c>
      <c r="D972" s="29"/>
      <c r="E972" s="227"/>
      <c r="F972" s="29"/>
      <c r="G972" s="31"/>
      <c r="H972" s="32" t="s">
        <v>441</v>
      </c>
      <c r="I972" s="327"/>
      <c r="J972" s="635"/>
      <c r="K972" s="212"/>
      <c r="L972" s="639"/>
      <c r="M972" s="170"/>
      <c r="N972" s="651"/>
      <c r="O972" s="212"/>
      <c r="P972" s="212"/>
      <c r="Q972" s="327"/>
      <c r="R972" s="636"/>
      <c r="S972" s="636"/>
      <c r="T972" s="667"/>
      <c r="U972" s="636"/>
      <c r="V972" s="636"/>
      <c r="W972" s="636"/>
      <c r="X972" s="212"/>
      <c r="Y972" s="636"/>
      <c r="Z972" s="212"/>
      <c r="AA972" s="637"/>
      <c r="AB972" s="637"/>
      <c r="AC972" s="638"/>
      <c r="AD972" s="639"/>
      <c r="AE972" s="640"/>
      <c r="AF972" s="640"/>
      <c r="AG972" s="640"/>
      <c r="AH972" s="640"/>
      <c r="AI972" s="212"/>
      <c r="AJ972" s="635"/>
      <c r="AK972" s="635"/>
      <c r="AL972" s="641"/>
      <c r="AM972" s="635"/>
      <c r="AN972" s="635"/>
      <c r="AO972" s="212"/>
      <c r="AP972" s="212"/>
      <c r="AQ972" s="212"/>
      <c r="AR972" s="212"/>
      <c r="AS972" s="212"/>
      <c r="AT972" s="223" t="str">
        <f t="shared" si="74"/>
        <v/>
      </c>
      <c r="AU972" s="223" t="str">
        <f t="shared" si="75"/>
        <v/>
      </c>
    </row>
    <row r="973" spans="2:47" ht="14.25">
      <c r="B973" s="29">
        <v>2026</v>
      </c>
      <c r="C973" s="29">
        <v>5</v>
      </c>
      <c r="D973" s="29"/>
      <c r="E973" s="227"/>
      <c r="F973" s="29"/>
      <c r="G973" s="31"/>
      <c r="H973" s="32" t="s">
        <v>441</v>
      </c>
      <c r="I973" s="327"/>
      <c r="J973" s="635"/>
      <c r="K973" s="212"/>
      <c r="L973" s="639"/>
      <c r="M973" s="170"/>
      <c r="N973" s="651"/>
      <c r="O973" s="212"/>
      <c r="P973" s="212"/>
      <c r="Q973" s="327"/>
      <c r="R973" s="636"/>
      <c r="S973" s="636"/>
      <c r="T973" s="667"/>
      <c r="U973" s="636"/>
      <c r="V973" s="636"/>
      <c r="W973" s="636"/>
      <c r="X973" s="212"/>
      <c r="Y973" s="636"/>
      <c r="Z973" s="212"/>
      <c r="AA973" s="637"/>
      <c r="AB973" s="637"/>
      <c r="AC973" s="638"/>
      <c r="AD973" s="639"/>
      <c r="AE973" s="640"/>
      <c r="AF973" s="640"/>
      <c r="AG973" s="640"/>
      <c r="AH973" s="640"/>
      <c r="AI973" s="212"/>
      <c r="AJ973" s="635"/>
      <c r="AK973" s="635"/>
      <c r="AL973" s="641"/>
      <c r="AM973" s="635"/>
      <c r="AN973" s="635"/>
      <c r="AO973" s="212"/>
      <c r="AP973" s="212"/>
      <c r="AQ973" s="212"/>
      <c r="AR973" s="212"/>
      <c r="AS973" s="212"/>
      <c r="AT973" s="223" t="str">
        <f t="shared" si="74"/>
        <v/>
      </c>
      <c r="AU973" s="223" t="str">
        <f t="shared" si="75"/>
        <v/>
      </c>
    </row>
    <row r="974" spans="2:47" ht="14.25">
      <c r="B974" s="29">
        <v>2026</v>
      </c>
      <c r="C974" s="29">
        <v>5</v>
      </c>
      <c r="D974" s="29"/>
      <c r="E974" s="227"/>
      <c r="F974" s="29"/>
      <c r="G974" s="31"/>
      <c r="H974" s="32" t="s">
        <v>441</v>
      </c>
      <c r="I974" s="327"/>
      <c r="J974" s="635"/>
      <c r="K974" s="212"/>
      <c r="L974" s="639"/>
      <c r="M974" s="170"/>
      <c r="N974" s="651"/>
      <c r="O974" s="212"/>
      <c r="P974" s="212"/>
      <c r="Q974" s="327"/>
      <c r="R974" s="636"/>
      <c r="S974" s="636"/>
      <c r="T974" s="667"/>
      <c r="U974" s="636"/>
      <c r="V974" s="636"/>
      <c r="W974" s="636"/>
      <c r="X974" s="212"/>
      <c r="Y974" s="636"/>
      <c r="Z974" s="212"/>
      <c r="AA974" s="637"/>
      <c r="AB974" s="637"/>
      <c r="AC974" s="638"/>
      <c r="AD974" s="639"/>
      <c r="AE974" s="640"/>
      <c r="AF974" s="640"/>
      <c r="AG974" s="640"/>
      <c r="AH974" s="640"/>
      <c r="AI974" s="212"/>
      <c r="AJ974" s="635"/>
      <c r="AK974" s="635"/>
      <c r="AL974" s="641"/>
      <c r="AM974" s="635"/>
      <c r="AN974" s="635"/>
      <c r="AO974" s="212"/>
      <c r="AP974" s="212"/>
      <c r="AQ974" s="212"/>
      <c r="AR974" s="212"/>
      <c r="AS974" s="212"/>
      <c r="AT974" s="223" t="str">
        <f t="shared" si="74"/>
        <v/>
      </c>
      <c r="AU974" s="223" t="str">
        <f t="shared" si="75"/>
        <v/>
      </c>
    </row>
    <row r="975" spans="2:47" ht="14.25">
      <c r="B975" s="29">
        <v>2026</v>
      </c>
      <c r="C975" s="29">
        <v>5</v>
      </c>
      <c r="D975" s="29"/>
      <c r="E975" s="227"/>
      <c r="F975" s="29"/>
      <c r="G975" s="31"/>
      <c r="H975" s="32" t="s">
        <v>441</v>
      </c>
      <c r="I975" s="327"/>
      <c r="J975" s="635"/>
      <c r="K975" s="212"/>
      <c r="L975" s="639"/>
      <c r="M975" s="170"/>
      <c r="N975" s="651"/>
      <c r="O975" s="212"/>
      <c r="P975" s="212"/>
      <c r="Q975" s="327"/>
      <c r="R975" s="636"/>
      <c r="S975" s="636"/>
      <c r="T975" s="667"/>
      <c r="U975" s="636"/>
      <c r="V975" s="636"/>
      <c r="W975" s="636"/>
      <c r="X975" s="212"/>
      <c r="Y975" s="636"/>
      <c r="Z975" s="212"/>
      <c r="AA975" s="637"/>
      <c r="AB975" s="637"/>
      <c r="AC975" s="638"/>
      <c r="AD975" s="639"/>
      <c r="AE975" s="640"/>
      <c r="AF975" s="640"/>
      <c r="AG975" s="640"/>
      <c r="AH975" s="640"/>
      <c r="AI975" s="212"/>
      <c r="AJ975" s="635"/>
      <c r="AK975" s="635"/>
      <c r="AL975" s="641"/>
      <c r="AM975" s="635"/>
      <c r="AN975" s="635"/>
      <c r="AO975" s="212"/>
      <c r="AP975" s="212"/>
      <c r="AQ975" s="212"/>
      <c r="AR975" s="212"/>
      <c r="AS975" s="212"/>
      <c r="AT975" s="223" t="str">
        <f t="shared" si="74"/>
        <v/>
      </c>
      <c r="AU975" s="223" t="str">
        <f t="shared" si="75"/>
        <v/>
      </c>
    </row>
    <row r="976" spans="2:47" ht="14.25">
      <c r="B976" s="29">
        <v>2026</v>
      </c>
      <c r="C976" s="29">
        <v>5</v>
      </c>
      <c r="D976" s="29"/>
      <c r="E976" s="227"/>
      <c r="F976" s="29"/>
      <c r="G976" s="31"/>
      <c r="H976" s="32" t="s">
        <v>441</v>
      </c>
      <c r="I976" s="327"/>
      <c r="J976" s="635"/>
      <c r="K976" s="212"/>
      <c r="L976" s="639"/>
      <c r="M976" s="170"/>
      <c r="N976" s="651"/>
      <c r="O976" s="212"/>
      <c r="P976" s="212"/>
      <c r="Q976" s="327"/>
      <c r="R976" s="636"/>
      <c r="S976" s="636"/>
      <c r="T976" s="667"/>
      <c r="U976" s="636"/>
      <c r="V976" s="636"/>
      <c r="W976" s="636"/>
      <c r="X976" s="212"/>
      <c r="Y976" s="636"/>
      <c r="Z976" s="212"/>
      <c r="AA976" s="637"/>
      <c r="AB976" s="637"/>
      <c r="AC976" s="638"/>
      <c r="AD976" s="639"/>
      <c r="AE976" s="640"/>
      <c r="AF976" s="640"/>
      <c r="AG976" s="640"/>
      <c r="AH976" s="640"/>
      <c r="AI976" s="212"/>
      <c r="AJ976" s="635"/>
      <c r="AK976" s="635"/>
      <c r="AL976" s="641"/>
      <c r="AM976" s="635"/>
      <c r="AN976" s="635"/>
      <c r="AO976" s="212"/>
      <c r="AP976" s="212"/>
      <c r="AQ976" s="212"/>
      <c r="AR976" s="212"/>
      <c r="AS976" s="212"/>
      <c r="AT976" s="223" t="str">
        <f t="shared" si="74"/>
        <v/>
      </c>
      <c r="AU976" s="223" t="str">
        <f t="shared" si="75"/>
        <v/>
      </c>
    </row>
    <row r="977" spans="2:47" ht="14.25">
      <c r="B977" s="29">
        <v>2026</v>
      </c>
      <c r="C977" s="29">
        <v>5</v>
      </c>
      <c r="D977" s="29"/>
      <c r="E977" s="227"/>
      <c r="F977" s="29"/>
      <c r="G977" s="31"/>
      <c r="H977" s="32" t="s">
        <v>441</v>
      </c>
      <c r="I977" s="327"/>
      <c r="J977" s="635"/>
      <c r="K977" s="212"/>
      <c r="L977" s="639"/>
      <c r="M977" s="170"/>
      <c r="N977" s="651"/>
      <c r="O977" s="212"/>
      <c r="P977" s="212"/>
      <c r="Q977" s="327"/>
      <c r="R977" s="636"/>
      <c r="S977" s="636"/>
      <c r="T977" s="667"/>
      <c r="U977" s="636"/>
      <c r="V977" s="636"/>
      <c r="W977" s="636"/>
      <c r="X977" s="212"/>
      <c r="Y977" s="636"/>
      <c r="Z977" s="212"/>
      <c r="AA977" s="637"/>
      <c r="AB977" s="637"/>
      <c r="AC977" s="638"/>
      <c r="AD977" s="639"/>
      <c r="AE977" s="640"/>
      <c r="AF977" s="640"/>
      <c r="AG977" s="640"/>
      <c r="AH977" s="640"/>
      <c r="AI977" s="212"/>
      <c r="AJ977" s="635"/>
      <c r="AK977" s="635"/>
      <c r="AL977" s="641"/>
      <c r="AM977" s="635"/>
      <c r="AN977" s="635"/>
      <c r="AO977" s="212"/>
      <c r="AP977" s="212"/>
      <c r="AQ977" s="212"/>
      <c r="AR977" s="212"/>
      <c r="AS977" s="212"/>
      <c r="AT977" s="223" t="str">
        <f t="shared" si="74"/>
        <v/>
      </c>
      <c r="AU977" s="223" t="str">
        <f t="shared" si="75"/>
        <v/>
      </c>
    </row>
    <row r="978" spans="2:47" ht="14.25">
      <c r="B978" s="29">
        <v>2026</v>
      </c>
      <c r="C978" s="29">
        <v>5</v>
      </c>
      <c r="D978" s="29"/>
      <c r="E978" s="227"/>
      <c r="F978" s="29"/>
      <c r="G978" s="31"/>
      <c r="H978" s="32" t="s">
        <v>441</v>
      </c>
      <c r="I978" s="327"/>
      <c r="J978" s="635"/>
      <c r="K978" s="212"/>
      <c r="L978" s="639"/>
      <c r="M978" s="170"/>
      <c r="N978" s="651"/>
      <c r="O978" s="212"/>
      <c r="P978" s="212"/>
      <c r="Q978" s="327"/>
      <c r="R978" s="636"/>
      <c r="S978" s="636"/>
      <c r="T978" s="667"/>
      <c r="U978" s="636"/>
      <c r="V978" s="636"/>
      <c r="W978" s="636"/>
      <c r="X978" s="212"/>
      <c r="Y978" s="636"/>
      <c r="Z978" s="212"/>
      <c r="AA978" s="637"/>
      <c r="AB978" s="637"/>
      <c r="AC978" s="638"/>
      <c r="AD978" s="639"/>
      <c r="AE978" s="640"/>
      <c r="AF978" s="640"/>
      <c r="AG978" s="640"/>
      <c r="AH978" s="640"/>
      <c r="AI978" s="212"/>
      <c r="AJ978" s="635"/>
      <c r="AK978" s="635"/>
      <c r="AL978" s="641"/>
      <c r="AM978" s="635"/>
      <c r="AN978" s="635"/>
      <c r="AO978" s="212"/>
      <c r="AP978" s="212"/>
      <c r="AQ978" s="212"/>
      <c r="AR978" s="212"/>
      <c r="AS978" s="212"/>
      <c r="AT978" s="223" t="str">
        <f t="shared" si="74"/>
        <v/>
      </c>
      <c r="AU978" s="223" t="str">
        <f t="shared" si="75"/>
        <v/>
      </c>
    </row>
    <row r="979" spans="2:47" ht="14.25">
      <c r="B979" s="29">
        <v>2026</v>
      </c>
      <c r="C979" s="29">
        <v>5</v>
      </c>
      <c r="D979" s="29"/>
      <c r="E979" s="227"/>
      <c r="F979" s="29"/>
      <c r="G979" s="31"/>
      <c r="H979" s="32" t="s">
        <v>441</v>
      </c>
      <c r="I979" s="327"/>
      <c r="J979" s="635"/>
      <c r="K979" s="212"/>
      <c r="L979" s="639"/>
      <c r="M979" s="170"/>
      <c r="N979" s="651"/>
      <c r="O979" s="212"/>
      <c r="P979" s="212"/>
      <c r="Q979" s="327"/>
      <c r="R979" s="636"/>
      <c r="S979" s="636"/>
      <c r="T979" s="667"/>
      <c r="U979" s="636"/>
      <c r="V979" s="636"/>
      <c r="W979" s="636"/>
      <c r="X979" s="212"/>
      <c r="Y979" s="636"/>
      <c r="Z979" s="212"/>
      <c r="AA979" s="637"/>
      <c r="AB979" s="637"/>
      <c r="AC979" s="638"/>
      <c r="AD979" s="639"/>
      <c r="AE979" s="640"/>
      <c r="AF979" s="640"/>
      <c r="AG979" s="640"/>
      <c r="AH979" s="640"/>
      <c r="AI979" s="212"/>
      <c r="AJ979" s="635"/>
      <c r="AK979" s="635"/>
      <c r="AL979" s="641"/>
      <c r="AM979" s="635"/>
      <c r="AN979" s="635"/>
      <c r="AO979" s="212"/>
      <c r="AP979" s="212"/>
      <c r="AQ979" s="212"/>
      <c r="AR979" s="212"/>
      <c r="AS979" s="212"/>
      <c r="AT979" s="223" t="str">
        <f t="shared" si="74"/>
        <v/>
      </c>
      <c r="AU979" s="223" t="str">
        <f t="shared" si="75"/>
        <v/>
      </c>
    </row>
    <row r="980" spans="2:47" ht="14.25">
      <c r="B980" s="29">
        <v>2026</v>
      </c>
      <c r="C980" s="29">
        <v>5</v>
      </c>
      <c r="D980" s="29"/>
      <c r="E980" s="227"/>
      <c r="F980" s="29"/>
      <c r="G980" s="31"/>
      <c r="H980" s="32" t="s">
        <v>441</v>
      </c>
      <c r="I980" s="327"/>
      <c r="J980" s="635"/>
      <c r="K980" s="212"/>
      <c r="L980" s="639"/>
      <c r="M980" s="170"/>
      <c r="N980" s="651"/>
      <c r="O980" s="212"/>
      <c r="P980" s="212"/>
      <c r="Q980" s="327"/>
      <c r="R980" s="636"/>
      <c r="S980" s="636"/>
      <c r="T980" s="667"/>
      <c r="U980" s="636"/>
      <c r="V980" s="636"/>
      <c r="W980" s="636"/>
      <c r="X980" s="212"/>
      <c r="Y980" s="636"/>
      <c r="Z980" s="212"/>
      <c r="AA980" s="637"/>
      <c r="AB980" s="637"/>
      <c r="AC980" s="638"/>
      <c r="AD980" s="639"/>
      <c r="AE980" s="640"/>
      <c r="AF980" s="640"/>
      <c r="AG980" s="640"/>
      <c r="AH980" s="640"/>
      <c r="AI980" s="212"/>
      <c r="AJ980" s="635"/>
      <c r="AK980" s="635"/>
      <c r="AL980" s="641"/>
      <c r="AM980" s="635"/>
      <c r="AN980" s="635"/>
      <c r="AO980" s="212"/>
      <c r="AP980" s="212"/>
      <c r="AQ980" s="212"/>
      <c r="AR980" s="212"/>
      <c r="AS980" s="212"/>
      <c r="AT980" s="223" t="str">
        <f t="shared" si="74"/>
        <v/>
      </c>
      <c r="AU980" s="223" t="str">
        <f t="shared" si="75"/>
        <v/>
      </c>
    </row>
    <row r="981" spans="2:47" ht="14.25">
      <c r="B981" s="29">
        <v>2026</v>
      </c>
      <c r="C981" s="29">
        <v>5</v>
      </c>
      <c r="D981" s="29"/>
      <c r="E981" s="227"/>
      <c r="F981" s="29"/>
      <c r="G981" s="31"/>
      <c r="H981" s="32" t="s">
        <v>441</v>
      </c>
      <c r="I981" s="327"/>
      <c r="J981" s="635"/>
      <c r="K981" s="212"/>
      <c r="L981" s="639"/>
      <c r="M981" s="170"/>
      <c r="N981" s="651"/>
      <c r="O981" s="212"/>
      <c r="P981" s="212"/>
      <c r="Q981" s="327"/>
      <c r="R981" s="636"/>
      <c r="S981" s="636"/>
      <c r="T981" s="667"/>
      <c r="U981" s="636"/>
      <c r="V981" s="636"/>
      <c r="W981" s="636"/>
      <c r="X981" s="212"/>
      <c r="Y981" s="636"/>
      <c r="Z981" s="212"/>
      <c r="AA981" s="637"/>
      <c r="AB981" s="637"/>
      <c r="AC981" s="638"/>
      <c r="AD981" s="639"/>
      <c r="AE981" s="640"/>
      <c r="AF981" s="640"/>
      <c r="AG981" s="640"/>
      <c r="AH981" s="640"/>
      <c r="AI981" s="212"/>
      <c r="AJ981" s="635"/>
      <c r="AK981" s="635"/>
      <c r="AL981" s="641"/>
      <c r="AM981" s="635"/>
      <c r="AN981" s="635"/>
      <c r="AO981" s="212"/>
      <c r="AP981" s="212"/>
      <c r="AQ981" s="212"/>
      <c r="AR981" s="212"/>
      <c r="AS981" s="212"/>
      <c r="AT981" s="223" t="str">
        <f t="shared" si="74"/>
        <v/>
      </c>
      <c r="AU981" s="223" t="str">
        <f t="shared" si="75"/>
        <v/>
      </c>
    </row>
    <row r="982" spans="2:47" ht="14.25">
      <c r="B982" s="29">
        <v>2026</v>
      </c>
      <c r="C982" s="29">
        <v>5</v>
      </c>
      <c r="D982" s="29"/>
      <c r="E982" s="227"/>
      <c r="F982" s="29"/>
      <c r="G982" s="31"/>
      <c r="H982" s="32" t="s">
        <v>441</v>
      </c>
      <c r="I982" s="327"/>
      <c r="J982" s="635"/>
      <c r="K982" s="212"/>
      <c r="L982" s="639"/>
      <c r="M982" s="170"/>
      <c r="N982" s="651"/>
      <c r="O982" s="212"/>
      <c r="P982" s="212"/>
      <c r="Q982" s="327"/>
      <c r="R982" s="636"/>
      <c r="S982" s="636"/>
      <c r="T982" s="667"/>
      <c r="U982" s="636"/>
      <c r="V982" s="636"/>
      <c r="W982" s="636"/>
      <c r="X982" s="212"/>
      <c r="Y982" s="636"/>
      <c r="Z982" s="212"/>
      <c r="AA982" s="637"/>
      <c r="AB982" s="637"/>
      <c r="AC982" s="638"/>
      <c r="AD982" s="639"/>
      <c r="AE982" s="640"/>
      <c r="AF982" s="640"/>
      <c r="AG982" s="640"/>
      <c r="AH982" s="640"/>
      <c r="AI982" s="212"/>
      <c r="AJ982" s="635"/>
      <c r="AK982" s="635"/>
      <c r="AL982" s="641"/>
      <c r="AM982" s="635"/>
      <c r="AN982" s="635"/>
      <c r="AO982" s="212"/>
      <c r="AP982" s="212"/>
      <c r="AQ982" s="212"/>
      <c r="AR982" s="212"/>
      <c r="AS982" s="212"/>
      <c r="AT982" s="223" t="str">
        <f t="shared" si="74"/>
        <v/>
      </c>
      <c r="AU982" s="223" t="str">
        <f t="shared" si="75"/>
        <v/>
      </c>
    </row>
    <row r="983" spans="2:47" ht="14.25">
      <c r="B983" s="29">
        <v>2026</v>
      </c>
      <c r="C983" s="29">
        <v>5</v>
      </c>
      <c r="D983" s="29"/>
      <c r="E983" s="227"/>
      <c r="F983" s="29"/>
      <c r="G983" s="31"/>
      <c r="H983" s="32" t="s">
        <v>441</v>
      </c>
      <c r="I983" s="327"/>
      <c r="J983" s="635"/>
      <c r="K983" s="212"/>
      <c r="L983" s="639"/>
      <c r="M983" s="170"/>
      <c r="N983" s="651"/>
      <c r="O983" s="212"/>
      <c r="P983" s="212"/>
      <c r="Q983" s="327"/>
      <c r="R983" s="636"/>
      <c r="S983" s="636"/>
      <c r="T983" s="667"/>
      <c r="U983" s="636"/>
      <c r="V983" s="636"/>
      <c r="W983" s="636"/>
      <c r="X983" s="212"/>
      <c r="Y983" s="636"/>
      <c r="Z983" s="212"/>
      <c r="AA983" s="637"/>
      <c r="AB983" s="637"/>
      <c r="AC983" s="638"/>
      <c r="AD983" s="639"/>
      <c r="AE983" s="640"/>
      <c r="AF983" s="640"/>
      <c r="AG983" s="640"/>
      <c r="AH983" s="640"/>
      <c r="AI983" s="212"/>
      <c r="AJ983" s="635"/>
      <c r="AK983" s="635"/>
      <c r="AL983" s="641"/>
      <c r="AM983" s="635"/>
      <c r="AN983" s="635"/>
      <c r="AO983" s="212"/>
      <c r="AP983" s="212"/>
      <c r="AQ983" s="212"/>
      <c r="AR983" s="212"/>
      <c r="AS983" s="212"/>
      <c r="AT983" s="223" t="str">
        <f t="shared" si="74"/>
        <v/>
      </c>
      <c r="AU983" s="223" t="str">
        <f t="shared" si="75"/>
        <v/>
      </c>
    </row>
    <row r="984" spans="2:47" ht="14.25">
      <c r="B984" s="29">
        <v>2026</v>
      </c>
      <c r="C984" s="29">
        <v>5</v>
      </c>
      <c r="D984" s="29"/>
      <c r="E984" s="227"/>
      <c r="F984" s="29"/>
      <c r="G984" s="31"/>
      <c r="H984" s="32" t="s">
        <v>441</v>
      </c>
      <c r="I984" s="327"/>
      <c r="J984" s="635"/>
      <c r="K984" s="212"/>
      <c r="L984" s="639"/>
      <c r="M984" s="170"/>
      <c r="N984" s="651"/>
      <c r="O984" s="212"/>
      <c r="P984" s="212"/>
      <c r="Q984" s="327"/>
      <c r="R984" s="636"/>
      <c r="S984" s="636"/>
      <c r="T984" s="667"/>
      <c r="U984" s="636"/>
      <c r="V984" s="636"/>
      <c r="W984" s="636"/>
      <c r="X984" s="212"/>
      <c r="Y984" s="636"/>
      <c r="Z984" s="212"/>
      <c r="AA984" s="637"/>
      <c r="AB984" s="637"/>
      <c r="AC984" s="638"/>
      <c r="AD984" s="639"/>
      <c r="AE984" s="640"/>
      <c r="AF984" s="640"/>
      <c r="AG984" s="640"/>
      <c r="AH984" s="640"/>
      <c r="AI984" s="212"/>
      <c r="AJ984" s="635"/>
      <c r="AK984" s="635"/>
      <c r="AL984" s="641"/>
      <c r="AM984" s="635"/>
      <c r="AN984" s="635"/>
      <c r="AO984" s="212"/>
      <c r="AP984" s="212"/>
      <c r="AQ984" s="212"/>
      <c r="AR984" s="212"/>
      <c r="AS984" s="212"/>
      <c r="AT984" s="223" t="str">
        <f t="shared" si="74"/>
        <v/>
      </c>
      <c r="AU984" s="223" t="str">
        <f t="shared" si="75"/>
        <v/>
      </c>
    </row>
    <row r="985" spans="2:47" ht="14.25">
      <c r="B985" s="29">
        <v>2026</v>
      </c>
      <c r="C985" s="29">
        <v>5</v>
      </c>
      <c r="D985" s="29"/>
      <c r="E985" s="227"/>
      <c r="F985" s="29"/>
      <c r="G985" s="31"/>
      <c r="H985" s="32" t="s">
        <v>441</v>
      </c>
      <c r="I985" s="327"/>
      <c r="J985" s="635"/>
      <c r="K985" s="212"/>
      <c r="L985" s="639"/>
      <c r="M985" s="170"/>
      <c r="N985" s="651"/>
      <c r="O985" s="212"/>
      <c r="P985" s="212"/>
      <c r="Q985" s="327"/>
      <c r="R985" s="636"/>
      <c r="S985" s="636"/>
      <c r="T985" s="667"/>
      <c r="U985" s="636"/>
      <c r="V985" s="636"/>
      <c r="W985" s="636"/>
      <c r="X985" s="212"/>
      <c r="Y985" s="636"/>
      <c r="Z985" s="212"/>
      <c r="AA985" s="637"/>
      <c r="AB985" s="637"/>
      <c r="AC985" s="638"/>
      <c r="AD985" s="639"/>
      <c r="AE985" s="640"/>
      <c r="AF985" s="640"/>
      <c r="AG985" s="640"/>
      <c r="AH985" s="640"/>
      <c r="AI985" s="212"/>
      <c r="AJ985" s="635"/>
      <c r="AK985" s="635"/>
      <c r="AL985" s="641"/>
      <c r="AM985" s="635"/>
      <c r="AN985" s="635"/>
      <c r="AO985" s="212"/>
      <c r="AP985" s="212"/>
      <c r="AQ985" s="212"/>
      <c r="AR985" s="212"/>
      <c r="AS985" s="212"/>
      <c r="AT985" s="223" t="str">
        <f t="shared" si="74"/>
        <v/>
      </c>
      <c r="AU985" s="223" t="str">
        <f t="shared" si="75"/>
        <v/>
      </c>
    </row>
    <row r="986" spans="2:47" ht="14.25">
      <c r="B986" s="29">
        <v>2026</v>
      </c>
      <c r="C986" s="29">
        <v>5</v>
      </c>
      <c r="D986" s="29"/>
      <c r="E986" s="227"/>
      <c r="F986" s="29"/>
      <c r="G986" s="31"/>
      <c r="H986" s="32" t="s">
        <v>441</v>
      </c>
      <c r="I986" s="327"/>
      <c r="J986" s="635"/>
      <c r="K986" s="212"/>
      <c r="L986" s="639"/>
      <c r="M986" s="170"/>
      <c r="N986" s="651"/>
      <c r="O986" s="212"/>
      <c r="P986" s="212"/>
      <c r="Q986" s="327"/>
      <c r="R986" s="636"/>
      <c r="S986" s="636"/>
      <c r="T986" s="667"/>
      <c r="U986" s="636"/>
      <c r="V986" s="636"/>
      <c r="W986" s="636"/>
      <c r="X986" s="212"/>
      <c r="Y986" s="636"/>
      <c r="Z986" s="212"/>
      <c r="AA986" s="637"/>
      <c r="AB986" s="637"/>
      <c r="AC986" s="638"/>
      <c r="AD986" s="639"/>
      <c r="AE986" s="640"/>
      <c r="AF986" s="640"/>
      <c r="AG986" s="640"/>
      <c r="AH986" s="640"/>
      <c r="AI986" s="212"/>
      <c r="AJ986" s="635"/>
      <c r="AK986" s="635"/>
      <c r="AL986" s="641"/>
      <c r="AM986" s="635"/>
      <c r="AN986" s="635"/>
      <c r="AO986" s="212"/>
      <c r="AP986" s="212"/>
      <c r="AQ986" s="212"/>
      <c r="AR986" s="212"/>
      <c r="AS986" s="212"/>
      <c r="AT986" s="223" t="str">
        <f t="shared" si="74"/>
        <v/>
      </c>
      <c r="AU986" s="223" t="str">
        <f t="shared" si="75"/>
        <v/>
      </c>
    </row>
    <row r="987" spans="2:47" ht="14.25">
      <c r="B987" s="29">
        <v>2026</v>
      </c>
      <c r="C987" s="29">
        <v>5</v>
      </c>
      <c r="D987" s="29"/>
      <c r="E987" s="227"/>
      <c r="F987" s="29"/>
      <c r="G987" s="31"/>
      <c r="H987" s="32" t="s">
        <v>441</v>
      </c>
      <c r="I987" s="327"/>
      <c r="J987" s="635"/>
      <c r="K987" s="212"/>
      <c r="L987" s="639"/>
      <c r="M987" s="170"/>
      <c r="N987" s="651"/>
      <c r="O987" s="212"/>
      <c r="P987" s="212"/>
      <c r="Q987" s="327"/>
      <c r="R987" s="636"/>
      <c r="S987" s="636"/>
      <c r="T987" s="667"/>
      <c r="U987" s="636"/>
      <c r="V987" s="636"/>
      <c r="W987" s="636"/>
      <c r="X987" s="212"/>
      <c r="Y987" s="636"/>
      <c r="Z987" s="212"/>
      <c r="AA987" s="637"/>
      <c r="AB987" s="637"/>
      <c r="AC987" s="638"/>
      <c r="AD987" s="639"/>
      <c r="AE987" s="640"/>
      <c r="AF987" s="640"/>
      <c r="AG987" s="640"/>
      <c r="AH987" s="640"/>
      <c r="AI987" s="212"/>
      <c r="AJ987" s="635"/>
      <c r="AK987" s="635"/>
      <c r="AL987" s="641"/>
      <c r="AM987" s="635"/>
      <c r="AN987" s="635"/>
      <c r="AO987" s="212"/>
      <c r="AP987" s="212"/>
      <c r="AQ987" s="212"/>
      <c r="AR987" s="212"/>
      <c r="AS987" s="212"/>
      <c r="AT987" s="223" t="str">
        <f t="shared" si="74"/>
        <v/>
      </c>
      <c r="AU987" s="223" t="str">
        <f t="shared" si="75"/>
        <v/>
      </c>
    </row>
    <row r="988" spans="2:47" ht="14.25">
      <c r="B988" s="29">
        <v>2026</v>
      </c>
      <c r="C988" s="29">
        <v>5</v>
      </c>
      <c r="D988" s="29"/>
      <c r="E988" s="227"/>
      <c r="F988" s="29"/>
      <c r="G988" s="31"/>
      <c r="H988" s="32" t="s">
        <v>441</v>
      </c>
      <c r="I988" s="327"/>
      <c r="J988" s="635"/>
      <c r="K988" s="212"/>
      <c r="L988" s="639"/>
      <c r="M988" s="170"/>
      <c r="N988" s="651"/>
      <c r="O988" s="212"/>
      <c r="P988" s="212"/>
      <c r="Q988" s="327"/>
      <c r="R988" s="636"/>
      <c r="S988" s="636"/>
      <c r="T988" s="667"/>
      <c r="U988" s="636"/>
      <c r="V988" s="636"/>
      <c r="W988" s="636"/>
      <c r="X988" s="212"/>
      <c r="Y988" s="636"/>
      <c r="Z988" s="212"/>
      <c r="AA988" s="637"/>
      <c r="AB988" s="637"/>
      <c r="AC988" s="638"/>
      <c r="AD988" s="639"/>
      <c r="AE988" s="640"/>
      <c r="AF988" s="640"/>
      <c r="AG988" s="640"/>
      <c r="AH988" s="640"/>
      <c r="AI988" s="212"/>
      <c r="AJ988" s="635"/>
      <c r="AK988" s="635"/>
      <c r="AL988" s="641"/>
      <c r="AM988" s="635"/>
      <c r="AN988" s="635"/>
      <c r="AO988" s="212"/>
      <c r="AP988" s="212"/>
      <c r="AQ988" s="212"/>
      <c r="AR988" s="212"/>
      <c r="AS988" s="212"/>
      <c r="AT988" s="223" t="str">
        <f t="shared" si="74"/>
        <v/>
      </c>
      <c r="AU988" s="223" t="str">
        <f t="shared" si="75"/>
        <v/>
      </c>
    </row>
    <row r="989" spans="2:47" ht="14.25">
      <c r="B989" s="29">
        <v>2026</v>
      </c>
      <c r="C989" s="29">
        <v>5</v>
      </c>
      <c r="D989" s="29"/>
      <c r="E989" s="227"/>
      <c r="F989" s="29"/>
      <c r="G989" s="31"/>
      <c r="H989" s="32" t="s">
        <v>441</v>
      </c>
      <c r="I989" s="327"/>
      <c r="J989" s="635"/>
      <c r="K989" s="212"/>
      <c r="L989" s="639"/>
      <c r="M989" s="170"/>
      <c r="N989" s="651"/>
      <c r="O989" s="212"/>
      <c r="P989" s="212"/>
      <c r="Q989" s="327"/>
      <c r="R989" s="636"/>
      <c r="S989" s="636"/>
      <c r="T989" s="667"/>
      <c r="U989" s="636"/>
      <c r="V989" s="636"/>
      <c r="W989" s="636"/>
      <c r="X989" s="212"/>
      <c r="Y989" s="636"/>
      <c r="Z989" s="212"/>
      <c r="AA989" s="637"/>
      <c r="AB989" s="637"/>
      <c r="AC989" s="638"/>
      <c r="AD989" s="639"/>
      <c r="AE989" s="640"/>
      <c r="AF989" s="640"/>
      <c r="AG989" s="640"/>
      <c r="AH989" s="640"/>
      <c r="AI989" s="212"/>
      <c r="AJ989" s="635"/>
      <c r="AK989" s="635"/>
      <c r="AL989" s="641"/>
      <c r="AM989" s="635"/>
      <c r="AN989" s="635"/>
      <c r="AO989" s="212"/>
      <c r="AP989" s="212"/>
      <c r="AQ989" s="212"/>
      <c r="AR989" s="212"/>
      <c r="AS989" s="212"/>
      <c r="AT989" s="223" t="str">
        <f t="shared" si="74"/>
        <v/>
      </c>
      <c r="AU989" s="223" t="str">
        <f t="shared" si="75"/>
        <v/>
      </c>
    </row>
    <row r="990" spans="2:47" ht="14.25">
      <c r="B990" s="29">
        <v>2026</v>
      </c>
      <c r="C990" s="29">
        <v>5</v>
      </c>
      <c r="D990" s="29"/>
      <c r="E990" s="227"/>
      <c r="F990" s="29"/>
      <c r="G990" s="31"/>
      <c r="H990" s="32" t="s">
        <v>441</v>
      </c>
      <c r="I990" s="327"/>
      <c r="J990" s="635"/>
      <c r="K990" s="212"/>
      <c r="L990" s="639"/>
      <c r="M990" s="170"/>
      <c r="N990" s="651"/>
      <c r="O990" s="212"/>
      <c r="P990" s="212"/>
      <c r="Q990" s="327"/>
      <c r="R990" s="636"/>
      <c r="S990" s="636"/>
      <c r="T990" s="667"/>
      <c r="U990" s="636"/>
      <c r="V990" s="636"/>
      <c r="W990" s="636"/>
      <c r="X990" s="212"/>
      <c r="Y990" s="636"/>
      <c r="Z990" s="212"/>
      <c r="AA990" s="637"/>
      <c r="AB990" s="637"/>
      <c r="AC990" s="638"/>
      <c r="AD990" s="639"/>
      <c r="AE990" s="640"/>
      <c r="AF990" s="640"/>
      <c r="AG990" s="640"/>
      <c r="AH990" s="640"/>
      <c r="AI990" s="212"/>
      <c r="AJ990" s="635"/>
      <c r="AK990" s="635"/>
      <c r="AL990" s="641"/>
      <c r="AM990" s="635"/>
      <c r="AN990" s="635"/>
      <c r="AO990" s="212"/>
      <c r="AP990" s="212"/>
      <c r="AQ990" s="212"/>
      <c r="AR990" s="212"/>
      <c r="AS990" s="212"/>
      <c r="AT990" s="223" t="str">
        <f t="shared" si="74"/>
        <v/>
      </c>
      <c r="AU990" s="223" t="str">
        <f t="shared" si="75"/>
        <v/>
      </c>
    </row>
    <row r="991" spans="2:47" ht="14.25">
      <c r="B991" s="29">
        <v>2026</v>
      </c>
      <c r="C991" s="29">
        <v>5</v>
      </c>
      <c r="D991" s="29"/>
      <c r="E991" s="227"/>
      <c r="F991" s="29"/>
      <c r="G991" s="31"/>
      <c r="H991" s="32" t="s">
        <v>441</v>
      </c>
      <c r="I991" s="327"/>
      <c r="J991" s="635"/>
      <c r="K991" s="212"/>
      <c r="L991" s="639"/>
      <c r="M991" s="170"/>
      <c r="N991" s="651"/>
      <c r="O991" s="212"/>
      <c r="P991" s="212"/>
      <c r="Q991" s="327"/>
      <c r="R991" s="636"/>
      <c r="S991" s="636"/>
      <c r="T991" s="667"/>
      <c r="U991" s="636"/>
      <c r="V991" s="636"/>
      <c r="W991" s="636"/>
      <c r="X991" s="212"/>
      <c r="Y991" s="636"/>
      <c r="Z991" s="212"/>
      <c r="AA991" s="637"/>
      <c r="AB991" s="637"/>
      <c r="AC991" s="638"/>
      <c r="AD991" s="639"/>
      <c r="AE991" s="640"/>
      <c r="AF991" s="640"/>
      <c r="AG991" s="640"/>
      <c r="AH991" s="640"/>
      <c r="AI991" s="212"/>
      <c r="AJ991" s="635"/>
      <c r="AK991" s="635"/>
      <c r="AL991" s="641"/>
      <c r="AM991" s="635"/>
      <c r="AN991" s="635"/>
      <c r="AO991" s="212"/>
      <c r="AP991" s="212"/>
      <c r="AQ991" s="212"/>
      <c r="AR991" s="212"/>
      <c r="AS991" s="212"/>
      <c r="AT991" s="223" t="str">
        <f t="shared" si="74"/>
        <v/>
      </c>
      <c r="AU991" s="223" t="str">
        <f t="shared" si="75"/>
        <v/>
      </c>
    </row>
    <row r="992" spans="2:47" ht="14.25">
      <c r="B992" s="29">
        <v>2026</v>
      </c>
      <c r="C992" s="29">
        <v>5</v>
      </c>
      <c r="D992" s="29"/>
      <c r="E992" s="227"/>
      <c r="F992" s="29"/>
      <c r="G992" s="31"/>
      <c r="H992" s="32" t="s">
        <v>441</v>
      </c>
      <c r="I992" s="327"/>
      <c r="J992" s="635"/>
      <c r="K992" s="212"/>
      <c r="L992" s="639"/>
      <c r="M992" s="170"/>
      <c r="N992" s="651"/>
      <c r="O992" s="212"/>
      <c r="P992" s="212"/>
      <c r="Q992" s="327"/>
      <c r="R992" s="636"/>
      <c r="S992" s="636"/>
      <c r="T992" s="667"/>
      <c r="U992" s="636"/>
      <c r="V992" s="636"/>
      <c r="W992" s="636"/>
      <c r="X992" s="212"/>
      <c r="Y992" s="636"/>
      <c r="Z992" s="212"/>
      <c r="AA992" s="637"/>
      <c r="AB992" s="637"/>
      <c r="AC992" s="638"/>
      <c r="AD992" s="639"/>
      <c r="AE992" s="640"/>
      <c r="AF992" s="640"/>
      <c r="AG992" s="640"/>
      <c r="AH992" s="640"/>
      <c r="AI992" s="212"/>
      <c r="AJ992" s="635"/>
      <c r="AK992" s="635"/>
      <c r="AL992" s="641"/>
      <c r="AM992" s="635"/>
      <c r="AN992" s="635"/>
      <c r="AO992" s="212"/>
      <c r="AP992" s="212"/>
      <c r="AQ992" s="212"/>
      <c r="AR992" s="212"/>
      <c r="AS992" s="212"/>
      <c r="AT992" s="223" t="str">
        <f t="shared" si="74"/>
        <v/>
      </c>
      <c r="AU992" s="223" t="str">
        <f t="shared" si="75"/>
        <v/>
      </c>
    </row>
    <row r="993" spans="2:47" ht="14.25">
      <c r="B993" s="29">
        <v>2026</v>
      </c>
      <c r="C993" s="29">
        <v>5</v>
      </c>
      <c r="D993" s="29"/>
      <c r="E993" s="227"/>
      <c r="F993" s="29"/>
      <c r="G993" s="31"/>
      <c r="H993" s="32" t="s">
        <v>441</v>
      </c>
      <c r="I993" s="327"/>
      <c r="J993" s="635"/>
      <c r="K993" s="212"/>
      <c r="L993" s="639"/>
      <c r="M993" s="170"/>
      <c r="N993" s="651"/>
      <c r="O993" s="212"/>
      <c r="P993" s="212"/>
      <c r="Q993" s="327"/>
      <c r="R993" s="636"/>
      <c r="S993" s="636"/>
      <c r="T993" s="667"/>
      <c r="U993" s="636"/>
      <c r="V993" s="636"/>
      <c r="W993" s="636"/>
      <c r="X993" s="212"/>
      <c r="Y993" s="636"/>
      <c r="Z993" s="212"/>
      <c r="AA993" s="637"/>
      <c r="AB993" s="637"/>
      <c r="AC993" s="638"/>
      <c r="AD993" s="639"/>
      <c r="AE993" s="640"/>
      <c r="AF993" s="640"/>
      <c r="AG993" s="640"/>
      <c r="AH993" s="640"/>
      <c r="AI993" s="212"/>
      <c r="AJ993" s="635"/>
      <c r="AK993" s="635"/>
      <c r="AL993" s="641"/>
      <c r="AM993" s="635"/>
      <c r="AN993" s="635"/>
      <c r="AO993" s="212"/>
      <c r="AP993" s="212"/>
      <c r="AQ993" s="212"/>
      <c r="AR993" s="212"/>
      <c r="AS993" s="212"/>
      <c r="AT993" s="223" t="str">
        <f t="shared" si="74"/>
        <v/>
      </c>
      <c r="AU993" s="223" t="str">
        <f t="shared" si="75"/>
        <v/>
      </c>
    </row>
    <row r="994" spans="2:47" ht="14.25">
      <c r="B994" s="29">
        <v>2026</v>
      </c>
      <c r="C994" s="29">
        <v>5</v>
      </c>
      <c r="D994" s="29"/>
      <c r="E994" s="227"/>
      <c r="F994" s="29"/>
      <c r="G994" s="31"/>
      <c r="H994" s="32" t="s">
        <v>441</v>
      </c>
      <c r="I994" s="327"/>
      <c r="J994" s="635"/>
      <c r="K994" s="212"/>
      <c r="L994" s="639"/>
      <c r="M994" s="170"/>
      <c r="N994" s="651"/>
      <c r="O994" s="212"/>
      <c r="P994" s="212"/>
      <c r="Q994" s="327"/>
      <c r="R994" s="636"/>
      <c r="S994" s="636"/>
      <c r="T994" s="667"/>
      <c r="U994" s="636"/>
      <c r="V994" s="636"/>
      <c r="W994" s="636"/>
      <c r="X994" s="212"/>
      <c r="Y994" s="636"/>
      <c r="Z994" s="212"/>
      <c r="AA994" s="637"/>
      <c r="AB994" s="637"/>
      <c r="AC994" s="638"/>
      <c r="AD994" s="639"/>
      <c r="AE994" s="640"/>
      <c r="AF994" s="640"/>
      <c r="AG994" s="640"/>
      <c r="AH994" s="640"/>
      <c r="AI994" s="212"/>
      <c r="AJ994" s="635"/>
      <c r="AK994" s="635"/>
      <c r="AL994" s="641"/>
      <c r="AM994" s="635"/>
      <c r="AN994" s="635"/>
      <c r="AO994" s="212"/>
      <c r="AP994" s="212"/>
      <c r="AQ994" s="212"/>
      <c r="AR994" s="212"/>
      <c r="AS994" s="212"/>
      <c r="AT994" s="223" t="str">
        <f t="shared" si="74"/>
        <v/>
      </c>
      <c r="AU994" s="223" t="str">
        <f t="shared" si="75"/>
        <v/>
      </c>
    </row>
    <row r="995" spans="2:47" ht="14.25">
      <c r="B995" s="29">
        <v>2026</v>
      </c>
      <c r="C995" s="29">
        <v>5</v>
      </c>
      <c r="D995" s="29"/>
      <c r="E995" s="227"/>
      <c r="F995" s="29"/>
      <c r="G995" s="31"/>
      <c r="H995" s="32" t="s">
        <v>441</v>
      </c>
      <c r="I995" s="327"/>
      <c r="J995" s="635"/>
      <c r="K995" s="212"/>
      <c r="L995" s="639"/>
      <c r="M995" s="170"/>
      <c r="N995" s="651"/>
      <c r="O995" s="212"/>
      <c r="P995" s="212"/>
      <c r="Q995" s="327"/>
      <c r="R995" s="636"/>
      <c r="S995" s="636"/>
      <c r="T995" s="667"/>
      <c r="U995" s="636"/>
      <c r="V995" s="636"/>
      <c r="W995" s="636"/>
      <c r="X995" s="212"/>
      <c r="Y995" s="636"/>
      <c r="Z995" s="212"/>
      <c r="AA995" s="637"/>
      <c r="AB995" s="637"/>
      <c r="AC995" s="638"/>
      <c r="AD995" s="639"/>
      <c r="AE995" s="640"/>
      <c r="AF995" s="640"/>
      <c r="AG995" s="640"/>
      <c r="AH995" s="640"/>
      <c r="AI995" s="212"/>
      <c r="AJ995" s="635"/>
      <c r="AK995" s="635"/>
      <c r="AL995" s="641"/>
      <c r="AM995" s="635"/>
      <c r="AN995" s="635"/>
      <c r="AO995" s="212"/>
      <c r="AP995" s="212"/>
      <c r="AQ995" s="212"/>
      <c r="AR995" s="212"/>
      <c r="AS995" s="212"/>
      <c r="AT995" s="223" t="str">
        <f t="shared" si="74"/>
        <v/>
      </c>
      <c r="AU995" s="223" t="str">
        <f t="shared" si="75"/>
        <v/>
      </c>
    </row>
    <row r="996" spans="2:47" ht="14.25">
      <c r="B996" s="29">
        <v>2026</v>
      </c>
      <c r="C996" s="29">
        <v>5</v>
      </c>
      <c r="D996" s="29"/>
      <c r="E996" s="227"/>
      <c r="F996" s="29"/>
      <c r="G996" s="31"/>
      <c r="H996" s="32" t="s">
        <v>441</v>
      </c>
      <c r="I996" s="327"/>
      <c r="J996" s="635"/>
      <c r="K996" s="212"/>
      <c r="L996" s="639"/>
      <c r="M996" s="170"/>
      <c r="N996" s="651"/>
      <c r="O996" s="212"/>
      <c r="P996" s="212"/>
      <c r="Q996" s="327"/>
      <c r="R996" s="636"/>
      <c r="S996" s="636"/>
      <c r="T996" s="667"/>
      <c r="U996" s="636"/>
      <c r="V996" s="636"/>
      <c r="W996" s="636"/>
      <c r="X996" s="212"/>
      <c r="Y996" s="636"/>
      <c r="Z996" s="212"/>
      <c r="AA996" s="637"/>
      <c r="AB996" s="637"/>
      <c r="AC996" s="638"/>
      <c r="AD996" s="639"/>
      <c r="AE996" s="640"/>
      <c r="AF996" s="640"/>
      <c r="AG996" s="640"/>
      <c r="AH996" s="640"/>
      <c r="AI996" s="212"/>
      <c r="AJ996" s="635"/>
      <c r="AK996" s="635"/>
      <c r="AL996" s="641"/>
      <c r="AM996" s="635"/>
      <c r="AN996" s="635"/>
      <c r="AO996" s="212"/>
      <c r="AP996" s="212"/>
      <c r="AQ996" s="212"/>
      <c r="AR996" s="212"/>
      <c r="AS996" s="212"/>
      <c r="AT996" s="223" t="str">
        <f t="shared" si="74"/>
        <v/>
      </c>
      <c r="AU996" s="223" t="str">
        <f t="shared" si="75"/>
        <v/>
      </c>
    </row>
    <row r="997" spans="2:47" ht="14.25">
      <c r="B997" s="29">
        <v>2026</v>
      </c>
      <c r="C997" s="29">
        <v>5</v>
      </c>
      <c r="D997" s="29"/>
      <c r="E997" s="227"/>
      <c r="F997" s="29"/>
      <c r="G997" s="31"/>
      <c r="H997" s="32" t="s">
        <v>441</v>
      </c>
      <c r="I997" s="327"/>
      <c r="J997" s="635"/>
      <c r="K997" s="212"/>
      <c r="L997" s="639"/>
      <c r="M997" s="170"/>
      <c r="N997" s="651"/>
      <c r="O997" s="212"/>
      <c r="P997" s="212"/>
      <c r="Q997" s="327"/>
      <c r="R997" s="636"/>
      <c r="S997" s="636"/>
      <c r="T997" s="667"/>
      <c r="U997" s="636"/>
      <c r="V997" s="636"/>
      <c r="W997" s="636"/>
      <c r="X997" s="212"/>
      <c r="Y997" s="636"/>
      <c r="Z997" s="212"/>
      <c r="AA997" s="637"/>
      <c r="AB997" s="637"/>
      <c r="AC997" s="638"/>
      <c r="AD997" s="639"/>
      <c r="AE997" s="640"/>
      <c r="AF997" s="640"/>
      <c r="AG997" s="640"/>
      <c r="AH997" s="640"/>
      <c r="AI997" s="212"/>
      <c r="AJ997" s="635"/>
      <c r="AK997" s="635"/>
      <c r="AL997" s="641"/>
      <c r="AM997" s="635"/>
      <c r="AN997" s="635"/>
      <c r="AO997" s="212"/>
      <c r="AP997" s="212"/>
      <c r="AQ997" s="212"/>
      <c r="AR997" s="212"/>
      <c r="AS997" s="212"/>
      <c r="AT997" s="223" t="str">
        <f t="shared" si="74"/>
        <v/>
      </c>
      <c r="AU997" s="223" t="str">
        <f t="shared" si="75"/>
        <v/>
      </c>
    </row>
    <row r="998" spans="2:47" ht="14.25">
      <c r="B998" s="29">
        <v>2026</v>
      </c>
      <c r="C998" s="29">
        <v>5</v>
      </c>
      <c r="D998" s="29"/>
      <c r="E998" s="227"/>
      <c r="F998" s="29"/>
      <c r="G998" s="31"/>
      <c r="H998" s="32" t="s">
        <v>441</v>
      </c>
      <c r="I998" s="327"/>
      <c r="J998" s="635"/>
      <c r="K998" s="212"/>
      <c r="L998" s="639"/>
      <c r="M998" s="170"/>
      <c r="N998" s="651"/>
      <c r="O998" s="212"/>
      <c r="P998" s="212"/>
      <c r="Q998" s="327"/>
      <c r="R998" s="636"/>
      <c r="S998" s="636"/>
      <c r="T998" s="667"/>
      <c r="U998" s="636"/>
      <c r="V998" s="636"/>
      <c r="W998" s="636"/>
      <c r="X998" s="212"/>
      <c r="Y998" s="636"/>
      <c r="Z998" s="212"/>
      <c r="AA998" s="637"/>
      <c r="AB998" s="637"/>
      <c r="AC998" s="638"/>
      <c r="AD998" s="639"/>
      <c r="AE998" s="640"/>
      <c r="AF998" s="640"/>
      <c r="AG998" s="640"/>
      <c r="AH998" s="640"/>
      <c r="AI998" s="212"/>
      <c r="AJ998" s="635"/>
      <c r="AK998" s="635"/>
      <c r="AL998" s="641"/>
      <c r="AM998" s="635"/>
      <c r="AN998" s="635"/>
      <c r="AO998" s="212"/>
      <c r="AP998" s="212"/>
      <c r="AQ998" s="212"/>
      <c r="AR998" s="212"/>
      <c r="AS998" s="212"/>
      <c r="AT998" s="223" t="str">
        <f t="shared" si="74"/>
        <v/>
      </c>
      <c r="AU998" s="223" t="str">
        <f t="shared" si="75"/>
        <v/>
      </c>
    </row>
    <row r="999" spans="2:47" ht="14.25">
      <c r="B999" s="29">
        <v>2026</v>
      </c>
      <c r="C999" s="29">
        <v>5</v>
      </c>
      <c r="D999" s="29"/>
      <c r="E999" s="227"/>
      <c r="F999" s="29"/>
      <c r="G999" s="31"/>
      <c r="H999" s="32" t="s">
        <v>441</v>
      </c>
      <c r="I999" s="327"/>
      <c r="J999" s="635"/>
      <c r="K999" s="212"/>
      <c r="L999" s="639"/>
      <c r="M999" s="170"/>
      <c r="N999" s="651"/>
      <c r="O999" s="212"/>
      <c r="P999" s="212"/>
      <c r="Q999" s="327"/>
      <c r="R999" s="636"/>
      <c r="S999" s="636"/>
      <c r="T999" s="667"/>
      <c r="U999" s="636"/>
      <c r="V999" s="636"/>
      <c r="W999" s="636"/>
      <c r="X999" s="212"/>
      <c r="Y999" s="636"/>
      <c r="Z999" s="212"/>
      <c r="AA999" s="637"/>
      <c r="AB999" s="637"/>
      <c r="AC999" s="638"/>
      <c r="AD999" s="639"/>
      <c r="AE999" s="640"/>
      <c r="AF999" s="640"/>
      <c r="AG999" s="640"/>
      <c r="AH999" s="640"/>
      <c r="AI999" s="212"/>
      <c r="AJ999" s="635"/>
      <c r="AK999" s="635"/>
      <c r="AL999" s="641"/>
      <c r="AM999" s="635"/>
      <c r="AN999" s="635"/>
      <c r="AO999" s="212"/>
      <c r="AP999" s="212"/>
      <c r="AQ999" s="212"/>
      <c r="AR999" s="212"/>
      <c r="AS999" s="212"/>
      <c r="AT999" s="223" t="str">
        <f t="shared" si="74"/>
        <v/>
      </c>
      <c r="AU999" s="223" t="str">
        <f t="shared" si="75"/>
        <v/>
      </c>
    </row>
    <row r="1000" spans="2:47" ht="14.25">
      <c r="B1000" s="29">
        <v>2026</v>
      </c>
      <c r="C1000" s="29">
        <v>5</v>
      </c>
      <c r="D1000" s="29"/>
      <c r="E1000" s="227"/>
      <c r="F1000" s="29"/>
      <c r="G1000" s="31"/>
      <c r="H1000" s="32" t="s">
        <v>441</v>
      </c>
      <c r="I1000" s="327"/>
      <c r="J1000" s="635"/>
      <c r="K1000" s="212"/>
      <c r="L1000" s="639"/>
      <c r="M1000" s="170"/>
      <c r="N1000" s="651"/>
      <c r="O1000" s="212"/>
      <c r="P1000" s="212"/>
      <c r="Q1000" s="327"/>
      <c r="R1000" s="636"/>
      <c r="S1000" s="636"/>
      <c r="T1000" s="667"/>
      <c r="U1000" s="636"/>
      <c r="V1000" s="636"/>
      <c r="W1000" s="636"/>
      <c r="X1000" s="212"/>
      <c r="Y1000" s="636"/>
      <c r="Z1000" s="212"/>
      <c r="AA1000" s="637"/>
      <c r="AB1000" s="637"/>
      <c r="AC1000" s="638"/>
      <c r="AD1000" s="639"/>
      <c r="AE1000" s="640"/>
      <c r="AF1000" s="640"/>
      <c r="AG1000" s="640"/>
      <c r="AH1000" s="640"/>
      <c r="AI1000" s="212"/>
      <c r="AJ1000" s="635"/>
      <c r="AK1000" s="635"/>
      <c r="AL1000" s="641"/>
      <c r="AM1000" s="635"/>
      <c r="AN1000" s="635"/>
      <c r="AO1000" s="212"/>
      <c r="AP1000" s="212"/>
      <c r="AQ1000" s="212"/>
      <c r="AR1000" s="212"/>
      <c r="AS1000" s="212"/>
      <c r="AT1000" s="223" t="str">
        <f t="shared" si="74"/>
        <v/>
      </c>
      <c r="AU1000" s="223" t="str">
        <f t="shared" si="75"/>
        <v/>
      </c>
    </row>
    <row r="1001" spans="2:47" ht="14.25">
      <c r="B1001" s="29">
        <v>2026</v>
      </c>
      <c r="C1001" s="29">
        <v>5</v>
      </c>
      <c r="D1001" s="29"/>
      <c r="E1001" s="227"/>
      <c r="F1001" s="29"/>
      <c r="G1001" s="31"/>
      <c r="H1001" s="32" t="s">
        <v>441</v>
      </c>
      <c r="I1001" s="327"/>
      <c r="J1001" s="635"/>
      <c r="K1001" s="212"/>
      <c r="L1001" s="639"/>
      <c r="M1001" s="170"/>
      <c r="N1001" s="651"/>
      <c r="O1001" s="212"/>
      <c r="P1001" s="212"/>
      <c r="Q1001" s="327"/>
      <c r="R1001" s="636"/>
      <c r="S1001" s="636"/>
      <c r="T1001" s="667"/>
      <c r="U1001" s="636"/>
      <c r="V1001" s="636"/>
      <c r="W1001" s="636"/>
      <c r="X1001" s="212"/>
      <c r="Y1001" s="636"/>
      <c r="Z1001" s="212"/>
      <c r="AA1001" s="637"/>
      <c r="AB1001" s="637"/>
      <c r="AC1001" s="638"/>
      <c r="AD1001" s="639"/>
      <c r="AE1001" s="640"/>
      <c r="AF1001" s="640"/>
      <c r="AG1001" s="640"/>
      <c r="AH1001" s="640"/>
      <c r="AI1001" s="212"/>
      <c r="AJ1001" s="635"/>
      <c r="AK1001" s="635"/>
      <c r="AL1001" s="641"/>
      <c r="AM1001" s="635"/>
      <c r="AN1001" s="635"/>
      <c r="AO1001" s="212"/>
      <c r="AP1001" s="212"/>
      <c r="AQ1001" s="212"/>
      <c r="AR1001" s="212"/>
      <c r="AS1001" s="212"/>
      <c r="AT1001" s="223" t="str">
        <f t="shared" si="74"/>
        <v/>
      </c>
      <c r="AU1001" s="223" t="str">
        <f t="shared" si="75"/>
        <v/>
      </c>
    </row>
    <row r="1002" spans="2:47" ht="14.25">
      <c r="B1002" s="29">
        <v>2026</v>
      </c>
      <c r="C1002" s="29">
        <v>5</v>
      </c>
      <c r="D1002" s="29"/>
      <c r="E1002" s="227"/>
      <c r="F1002" s="29"/>
      <c r="G1002" s="31"/>
      <c r="H1002" s="32" t="s">
        <v>441</v>
      </c>
      <c r="I1002" s="327"/>
      <c r="J1002" s="635"/>
      <c r="K1002" s="212"/>
      <c r="L1002" s="639"/>
      <c r="M1002" s="170"/>
      <c r="N1002" s="651"/>
      <c r="O1002" s="212"/>
      <c r="P1002" s="212"/>
      <c r="Q1002" s="327"/>
      <c r="R1002" s="636"/>
      <c r="S1002" s="636"/>
      <c r="T1002" s="667"/>
      <c r="U1002" s="636"/>
      <c r="V1002" s="636"/>
      <c r="W1002" s="636"/>
      <c r="X1002" s="212"/>
      <c r="Y1002" s="636"/>
      <c r="Z1002" s="212"/>
      <c r="AA1002" s="637"/>
      <c r="AB1002" s="637"/>
      <c r="AC1002" s="638"/>
      <c r="AD1002" s="639"/>
      <c r="AE1002" s="640"/>
      <c r="AF1002" s="640"/>
      <c r="AG1002" s="640"/>
      <c r="AH1002" s="640"/>
      <c r="AI1002" s="212"/>
      <c r="AJ1002" s="635"/>
      <c r="AK1002" s="635"/>
      <c r="AL1002" s="641"/>
      <c r="AM1002" s="635"/>
      <c r="AN1002" s="635"/>
      <c r="AO1002" s="212"/>
      <c r="AP1002" s="212"/>
      <c r="AQ1002" s="212"/>
      <c r="AR1002" s="212"/>
      <c r="AS1002" s="212"/>
      <c r="AT1002" s="223" t="str">
        <f t="shared" ref="AT1002:AT1065" si="76">IF(IF(AE1002&gt;AF1002,1-AE1002+AF1002,AF1002-AE1002)=0,"",IF(AE1002&gt;AF1002,1-AE1002+AF1002,AF1002-AE1002))</f>
        <v/>
      </c>
      <c r="AU1002" s="223" t="str">
        <f t="shared" ref="AU1002:AU1065" si="77">IF(IF(AG1002&gt;AH1002,1-AG1002+AH1002,AH1002-AG1002)=0,"",IF(AG1002&gt;AH1002,1-AG1002+AH1002,AH1002-AG1002))</f>
        <v/>
      </c>
    </row>
    <row r="1003" spans="2:47" ht="14.25">
      <c r="B1003" s="29">
        <v>2026</v>
      </c>
      <c r="C1003" s="29">
        <v>5</v>
      </c>
      <c r="D1003" s="29"/>
      <c r="E1003" s="227"/>
      <c r="F1003" s="29"/>
      <c r="G1003" s="31"/>
      <c r="H1003" s="32" t="s">
        <v>441</v>
      </c>
      <c r="I1003" s="327"/>
      <c r="J1003" s="635"/>
      <c r="K1003" s="212"/>
      <c r="L1003" s="639"/>
      <c r="M1003" s="170"/>
      <c r="N1003" s="651"/>
      <c r="O1003" s="212"/>
      <c r="P1003" s="212"/>
      <c r="Q1003" s="327"/>
      <c r="R1003" s="636"/>
      <c r="S1003" s="636"/>
      <c r="T1003" s="667"/>
      <c r="U1003" s="636"/>
      <c r="V1003" s="636"/>
      <c r="W1003" s="636"/>
      <c r="X1003" s="212"/>
      <c r="Y1003" s="636"/>
      <c r="Z1003" s="212"/>
      <c r="AA1003" s="637"/>
      <c r="AB1003" s="637"/>
      <c r="AC1003" s="638"/>
      <c r="AD1003" s="639"/>
      <c r="AE1003" s="640"/>
      <c r="AF1003" s="640"/>
      <c r="AG1003" s="640"/>
      <c r="AH1003" s="640"/>
      <c r="AI1003" s="212"/>
      <c r="AJ1003" s="635"/>
      <c r="AK1003" s="635"/>
      <c r="AL1003" s="641"/>
      <c r="AM1003" s="635"/>
      <c r="AN1003" s="635"/>
      <c r="AO1003" s="212"/>
      <c r="AP1003" s="212"/>
      <c r="AQ1003" s="212"/>
      <c r="AR1003" s="212"/>
      <c r="AS1003" s="212"/>
      <c r="AT1003" s="223" t="str">
        <f t="shared" si="76"/>
        <v/>
      </c>
      <c r="AU1003" s="223" t="str">
        <f t="shared" si="77"/>
        <v/>
      </c>
    </row>
    <row r="1004" spans="2:47" ht="14.25">
      <c r="B1004" s="29">
        <v>2026</v>
      </c>
      <c r="C1004" s="29">
        <v>5</v>
      </c>
      <c r="D1004" s="29"/>
      <c r="E1004" s="227"/>
      <c r="F1004" s="29"/>
      <c r="G1004" s="31"/>
      <c r="H1004" s="32" t="s">
        <v>441</v>
      </c>
      <c r="I1004" s="327"/>
      <c r="J1004" s="635"/>
      <c r="K1004" s="212"/>
      <c r="L1004" s="639"/>
      <c r="M1004" s="170"/>
      <c r="N1004" s="651"/>
      <c r="O1004" s="212"/>
      <c r="P1004" s="212"/>
      <c r="Q1004" s="327"/>
      <c r="R1004" s="636"/>
      <c r="S1004" s="636"/>
      <c r="T1004" s="667"/>
      <c r="U1004" s="636"/>
      <c r="V1004" s="636"/>
      <c r="W1004" s="636"/>
      <c r="X1004" s="212"/>
      <c r="Y1004" s="636"/>
      <c r="Z1004" s="212"/>
      <c r="AA1004" s="637"/>
      <c r="AB1004" s="637"/>
      <c r="AC1004" s="638"/>
      <c r="AD1004" s="639"/>
      <c r="AE1004" s="640"/>
      <c r="AF1004" s="640"/>
      <c r="AG1004" s="640"/>
      <c r="AH1004" s="640"/>
      <c r="AI1004" s="212"/>
      <c r="AJ1004" s="635"/>
      <c r="AK1004" s="635"/>
      <c r="AL1004" s="641"/>
      <c r="AM1004" s="635"/>
      <c r="AN1004" s="635"/>
      <c r="AO1004" s="212"/>
      <c r="AP1004" s="212"/>
      <c r="AQ1004" s="212"/>
      <c r="AR1004" s="212"/>
      <c r="AS1004" s="212"/>
      <c r="AT1004" s="223" t="str">
        <f t="shared" si="76"/>
        <v/>
      </c>
      <c r="AU1004" s="223" t="str">
        <f t="shared" si="77"/>
        <v/>
      </c>
    </row>
    <row r="1005" spans="2:47" ht="14.25">
      <c r="B1005" s="29">
        <v>2026</v>
      </c>
      <c r="C1005" s="29">
        <v>5</v>
      </c>
      <c r="D1005" s="29"/>
      <c r="E1005" s="227"/>
      <c r="F1005" s="29"/>
      <c r="G1005" s="31"/>
      <c r="H1005" s="32" t="s">
        <v>441</v>
      </c>
      <c r="I1005" s="327"/>
      <c r="J1005" s="635"/>
      <c r="K1005" s="212"/>
      <c r="L1005" s="639"/>
      <c r="M1005" s="170"/>
      <c r="N1005" s="651"/>
      <c r="O1005" s="212"/>
      <c r="P1005" s="212"/>
      <c r="Q1005" s="327"/>
      <c r="R1005" s="636"/>
      <c r="S1005" s="636"/>
      <c r="T1005" s="667"/>
      <c r="U1005" s="636"/>
      <c r="V1005" s="636"/>
      <c r="W1005" s="636"/>
      <c r="X1005" s="212"/>
      <c r="Y1005" s="636"/>
      <c r="Z1005" s="212"/>
      <c r="AA1005" s="637"/>
      <c r="AB1005" s="637"/>
      <c r="AC1005" s="638"/>
      <c r="AD1005" s="639"/>
      <c r="AE1005" s="640"/>
      <c r="AF1005" s="640"/>
      <c r="AG1005" s="640"/>
      <c r="AH1005" s="640"/>
      <c r="AI1005" s="212"/>
      <c r="AJ1005" s="635"/>
      <c r="AK1005" s="635"/>
      <c r="AL1005" s="641"/>
      <c r="AM1005" s="635"/>
      <c r="AN1005" s="635"/>
      <c r="AO1005" s="212"/>
      <c r="AP1005" s="212"/>
      <c r="AQ1005" s="212"/>
      <c r="AR1005" s="212"/>
      <c r="AS1005" s="212"/>
      <c r="AT1005" s="223" t="str">
        <f t="shared" si="76"/>
        <v/>
      </c>
      <c r="AU1005" s="223" t="str">
        <f t="shared" si="77"/>
        <v/>
      </c>
    </row>
    <row r="1006" spans="2:47" ht="14.25">
      <c r="B1006" s="29">
        <v>2026</v>
      </c>
      <c r="C1006" s="29">
        <v>5</v>
      </c>
      <c r="D1006" s="29"/>
      <c r="E1006" s="227"/>
      <c r="F1006" s="29"/>
      <c r="G1006" s="31"/>
      <c r="H1006" s="32" t="s">
        <v>441</v>
      </c>
      <c r="I1006" s="327"/>
      <c r="J1006" s="635"/>
      <c r="K1006" s="212"/>
      <c r="L1006" s="639"/>
      <c r="M1006" s="170"/>
      <c r="N1006" s="651"/>
      <c r="O1006" s="212"/>
      <c r="P1006" s="212"/>
      <c r="Q1006" s="327"/>
      <c r="R1006" s="636"/>
      <c r="S1006" s="636"/>
      <c r="T1006" s="667"/>
      <c r="U1006" s="636"/>
      <c r="V1006" s="636"/>
      <c r="W1006" s="636"/>
      <c r="X1006" s="212"/>
      <c r="Y1006" s="636"/>
      <c r="Z1006" s="212"/>
      <c r="AA1006" s="637"/>
      <c r="AB1006" s="637"/>
      <c r="AC1006" s="638"/>
      <c r="AD1006" s="639"/>
      <c r="AE1006" s="640"/>
      <c r="AF1006" s="640"/>
      <c r="AG1006" s="640"/>
      <c r="AH1006" s="640"/>
      <c r="AI1006" s="212"/>
      <c r="AJ1006" s="635"/>
      <c r="AK1006" s="635"/>
      <c r="AL1006" s="641"/>
      <c r="AM1006" s="635"/>
      <c r="AN1006" s="635"/>
      <c r="AO1006" s="212"/>
      <c r="AP1006" s="212"/>
      <c r="AQ1006" s="212"/>
      <c r="AR1006" s="212"/>
      <c r="AS1006" s="212"/>
      <c r="AT1006" s="223" t="str">
        <f t="shared" si="76"/>
        <v/>
      </c>
      <c r="AU1006" s="223" t="str">
        <f t="shared" si="77"/>
        <v/>
      </c>
    </row>
    <row r="1007" spans="2:47" ht="14.25">
      <c r="B1007" s="29">
        <v>2026</v>
      </c>
      <c r="C1007" s="29">
        <v>5</v>
      </c>
      <c r="D1007" s="29"/>
      <c r="E1007" s="227"/>
      <c r="F1007" s="29"/>
      <c r="G1007" s="31"/>
      <c r="H1007" s="32" t="s">
        <v>441</v>
      </c>
      <c r="I1007" s="327"/>
      <c r="J1007" s="635"/>
      <c r="K1007" s="212"/>
      <c r="L1007" s="639"/>
      <c r="M1007" s="170"/>
      <c r="N1007" s="651"/>
      <c r="O1007" s="212"/>
      <c r="P1007" s="212"/>
      <c r="Q1007" s="327"/>
      <c r="R1007" s="636"/>
      <c r="S1007" s="636"/>
      <c r="T1007" s="667"/>
      <c r="U1007" s="636"/>
      <c r="V1007" s="636"/>
      <c r="W1007" s="636"/>
      <c r="X1007" s="212"/>
      <c r="Y1007" s="636"/>
      <c r="Z1007" s="212"/>
      <c r="AA1007" s="637"/>
      <c r="AB1007" s="637"/>
      <c r="AC1007" s="638"/>
      <c r="AD1007" s="639"/>
      <c r="AE1007" s="640"/>
      <c r="AF1007" s="640"/>
      <c r="AG1007" s="640"/>
      <c r="AH1007" s="640"/>
      <c r="AI1007" s="212"/>
      <c r="AJ1007" s="635"/>
      <c r="AK1007" s="635"/>
      <c r="AL1007" s="641"/>
      <c r="AM1007" s="635"/>
      <c r="AN1007" s="635"/>
      <c r="AO1007" s="212"/>
      <c r="AP1007" s="212"/>
      <c r="AQ1007" s="212"/>
      <c r="AR1007" s="212"/>
      <c r="AS1007" s="212"/>
      <c r="AT1007" s="223" t="str">
        <f t="shared" si="76"/>
        <v/>
      </c>
      <c r="AU1007" s="223" t="str">
        <f t="shared" si="77"/>
        <v/>
      </c>
    </row>
    <row r="1008" spans="2:47" ht="14.25">
      <c r="B1008" s="29">
        <v>2026</v>
      </c>
      <c r="C1008" s="29">
        <v>5</v>
      </c>
      <c r="D1008" s="29"/>
      <c r="E1008" s="227"/>
      <c r="F1008" s="29"/>
      <c r="G1008" s="31"/>
      <c r="H1008" s="32" t="s">
        <v>441</v>
      </c>
      <c r="I1008" s="327"/>
      <c r="J1008" s="635"/>
      <c r="K1008" s="212"/>
      <c r="L1008" s="639"/>
      <c r="M1008" s="170"/>
      <c r="N1008" s="651"/>
      <c r="O1008" s="212"/>
      <c r="P1008" s="212"/>
      <c r="Q1008" s="327"/>
      <c r="R1008" s="636"/>
      <c r="S1008" s="636"/>
      <c r="T1008" s="667"/>
      <c r="U1008" s="636"/>
      <c r="V1008" s="636"/>
      <c r="W1008" s="636"/>
      <c r="X1008" s="212"/>
      <c r="Y1008" s="636"/>
      <c r="Z1008" s="212"/>
      <c r="AA1008" s="637"/>
      <c r="AB1008" s="637"/>
      <c r="AC1008" s="638"/>
      <c r="AD1008" s="639"/>
      <c r="AE1008" s="640"/>
      <c r="AF1008" s="640"/>
      <c r="AG1008" s="640"/>
      <c r="AH1008" s="640"/>
      <c r="AI1008" s="212"/>
      <c r="AJ1008" s="635"/>
      <c r="AK1008" s="635"/>
      <c r="AL1008" s="641"/>
      <c r="AM1008" s="635"/>
      <c r="AN1008" s="635"/>
      <c r="AO1008" s="212"/>
      <c r="AP1008" s="212"/>
      <c r="AQ1008" s="212"/>
      <c r="AR1008" s="212"/>
      <c r="AS1008" s="212"/>
      <c r="AT1008" s="223" t="str">
        <f t="shared" si="76"/>
        <v/>
      </c>
      <c r="AU1008" s="223" t="str">
        <f t="shared" si="77"/>
        <v/>
      </c>
    </row>
    <row r="1009" spans="2:47" ht="14.25">
      <c r="B1009" s="29">
        <v>2026</v>
      </c>
      <c r="C1009" s="29">
        <v>5</v>
      </c>
      <c r="D1009" s="29"/>
      <c r="E1009" s="227"/>
      <c r="F1009" s="29"/>
      <c r="G1009" s="31"/>
      <c r="H1009" s="32" t="s">
        <v>441</v>
      </c>
      <c r="I1009" s="327"/>
      <c r="J1009" s="635"/>
      <c r="K1009" s="212"/>
      <c r="L1009" s="639"/>
      <c r="M1009" s="170"/>
      <c r="N1009" s="651"/>
      <c r="O1009" s="212"/>
      <c r="P1009" s="212"/>
      <c r="Q1009" s="327"/>
      <c r="R1009" s="636"/>
      <c r="S1009" s="636"/>
      <c r="T1009" s="667"/>
      <c r="U1009" s="636"/>
      <c r="V1009" s="636"/>
      <c r="W1009" s="636"/>
      <c r="X1009" s="212"/>
      <c r="Y1009" s="636"/>
      <c r="Z1009" s="212"/>
      <c r="AA1009" s="637"/>
      <c r="AB1009" s="637"/>
      <c r="AC1009" s="638"/>
      <c r="AD1009" s="639"/>
      <c r="AE1009" s="640"/>
      <c r="AF1009" s="640"/>
      <c r="AG1009" s="640"/>
      <c r="AH1009" s="640"/>
      <c r="AI1009" s="212"/>
      <c r="AJ1009" s="635"/>
      <c r="AK1009" s="635"/>
      <c r="AL1009" s="641"/>
      <c r="AM1009" s="635"/>
      <c r="AN1009" s="635"/>
      <c r="AO1009" s="212"/>
      <c r="AP1009" s="212"/>
      <c r="AQ1009" s="212"/>
      <c r="AR1009" s="212"/>
      <c r="AS1009" s="212"/>
      <c r="AT1009" s="223" t="str">
        <f t="shared" si="76"/>
        <v/>
      </c>
      <c r="AU1009" s="223" t="str">
        <f t="shared" si="77"/>
        <v/>
      </c>
    </row>
    <row r="1010" spans="2:47" ht="14.25">
      <c r="B1010" s="29">
        <v>2026</v>
      </c>
      <c r="C1010" s="29">
        <v>5</v>
      </c>
      <c r="D1010" s="29"/>
      <c r="E1010" s="227"/>
      <c r="F1010" s="29"/>
      <c r="G1010" s="31"/>
      <c r="H1010" s="32" t="s">
        <v>441</v>
      </c>
      <c r="I1010" s="327"/>
      <c r="J1010" s="635"/>
      <c r="K1010" s="212"/>
      <c r="L1010" s="639"/>
      <c r="M1010" s="170"/>
      <c r="N1010" s="651"/>
      <c r="O1010" s="212"/>
      <c r="P1010" s="212"/>
      <c r="Q1010" s="327"/>
      <c r="R1010" s="636"/>
      <c r="S1010" s="636"/>
      <c r="T1010" s="667"/>
      <c r="U1010" s="636"/>
      <c r="V1010" s="636"/>
      <c r="W1010" s="636"/>
      <c r="X1010" s="212"/>
      <c r="Y1010" s="636"/>
      <c r="Z1010" s="212"/>
      <c r="AA1010" s="637"/>
      <c r="AB1010" s="637"/>
      <c r="AC1010" s="638"/>
      <c r="AD1010" s="639"/>
      <c r="AE1010" s="640"/>
      <c r="AF1010" s="640"/>
      <c r="AG1010" s="640"/>
      <c r="AH1010" s="640"/>
      <c r="AI1010" s="212"/>
      <c r="AJ1010" s="635"/>
      <c r="AK1010" s="635"/>
      <c r="AL1010" s="641"/>
      <c r="AM1010" s="635"/>
      <c r="AN1010" s="635"/>
      <c r="AO1010" s="212"/>
      <c r="AP1010" s="212"/>
      <c r="AQ1010" s="212"/>
      <c r="AR1010" s="212"/>
      <c r="AS1010" s="212"/>
      <c r="AT1010" s="223" t="str">
        <f t="shared" si="76"/>
        <v/>
      </c>
      <c r="AU1010" s="223" t="str">
        <f t="shared" si="77"/>
        <v/>
      </c>
    </row>
    <row r="1011" spans="2:47" ht="14.25">
      <c r="B1011" s="29">
        <v>2026</v>
      </c>
      <c r="C1011" s="29">
        <v>5</v>
      </c>
      <c r="D1011" s="29"/>
      <c r="E1011" s="227"/>
      <c r="F1011" s="29"/>
      <c r="G1011" s="31"/>
      <c r="H1011" s="32" t="s">
        <v>441</v>
      </c>
      <c r="I1011" s="327"/>
      <c r="J1011" s="635"/>
      <c r="K1011" s="212"/>
      <c r="L1011" s="639"/>
      <c r="M1011" s="170"/>
      <c r="N1011" s="651"/>
      <c r="O1011" s="212"/>
      <c r="P1011" s="212"/>
      <c r="Q1011" s="327"/>
      <c r="R1011" s="636"/>
      <c r="S1011" s="636"/>
      <c r="T1011" s="667"/>
      <c r="U1011" s="636"/>
      <c r="V1011" s="636"/>
      <c r="W1011" s="636"/>
      <c r="X1011" s="212"/>
      <c r="Y1011" s="636"/>
      <c r="Z1011" s="212"/>
      <c r="AA1011" s="637"/>
      <c r="AB1011" s="637"/>
      <c r="AC1011" s="638"/>
      <c r="AD1011" s="639"/>
      <c r="AE1011" s="640"/>
      <c r="AF1011" s="640"/>
      <c r="AG1011" s="640"/>
      <c r="AH1011" s="640"/>
      <c r="AI1011" s="212"/>
      <c r="AJ1011" s="635"/>
      <c r="AK1011" s="635"/>
      <c r="AL1011" s="641"/>
      <c r="AM1011" s="635"/>
      <c r="AN1011" s="635"/>
      <c r="AO1011" s="212"/>
      <c r="AP1011" s="212"/>
      <c r="AQ1011" s="212"/>
      <c r="AR1011" s="212"/>
      <c r="AS1011" s="212"/>
      <c r="AT1011" s="223" t="str">
        <f t="shared" si="76"/>
        <v/>
      </c>
      <c r="AU1011" s="223" t="str">
        <f t="shared" si="77"/>
        <v/>
      </c>
    </row>
    <row r="1012" spans="2:47" ht="14.25">
      <c r="B1012" s="29">
        <v>2026</v>
      </c>
      <c r="C1012" s="29">
        <v>5</v>
      </c>
      <c r="D1012" s="29"/>
      <c r="E1012" s="227"/>
      <c r="F1012" s="29"/>
      <c r="G1012" s="31"/>
      <c r="H1012" s="32" t="s">
        <v>441</v>
      </c>
      <c r="I1012" s="327"/>
      <c r="J1012" s="635"/>
      <c r="K1012" s="212"/>
      <c r="L1012" s="639"/>
      <c r="M1012" s="170"/>
      <c r="N1012" s="651"/>
      <c r="O1012" s="212"/>
      <c r="P1012" s="212"/>
      <c r="Q1012" s="327"/>
      <c r="R1012" s="636"/>
      <c r="S1012" s="636"/>
      <c r="T1012" s="667"/>
      <c r="U1012" s="636"/>
      <c r="V1012" s="636"/>
      <c r="W1012" s="636"/>
      <c r="X1012" s="212"/>
      <c r="Y1012" s="636"/>
      <c r="Z1012" s="212"/>
      <c r="AA1012" s="637"/>
      <c r="AB1012" s="637"/>
      <c r="AC1012" s="638"/>
      <c r="AD1012" s="639"/>
      <c r="AE1012" s="640"/>
      <c r="AF1012" s="640"/>
      <c r="AG1012" s="640"/>
      <c r="AH1012" s="640"/>
      <c r="AI1012" s="212"/>
      <c r="AJ1012" s="635"/>
      <c r="AK1012" s="635"/>
      <c r="AL1012" s="641"/>
      <c r="AM1012" s="635"/>
      <c r="AN1012" s="635"/>
      <c r="AO1012" s="212"/>
      <c r="AP1012" s="212"/>
      <c r="AQ1012" s="212"/>
      <c r="AR1012" s="212"/>
      <c r="AS1012" s="212"/>
      <c r="AT1012" s="223" t="str">
        <f t="shared" si="76"/>
        <v/>
      </c>
      <c r="AU1012" s="223" t="str">
        <f t="shared" si="77"/>
        <v/>
      </c>
    </row>
    <row r="1013" spans="2:47" ht="14.25">
      <c r="B1013" s="29">
        <v>2026</v>
      </c>
      <c r="C1013" s="29">
        <v>5</v>
      </c>
      <c r="D1013" s="29"/>
      <c r="E1013" s="227"/>
      <c r="F1013" s="29"/>
      <c r="G1013" s="31"/>
      <c r="H1013" s="32" t="s">
        <v>441</v>
      </c>
      <c r="I1013" s="327"/>
      <c r="J1013" s="635"/>
      <c r="K1013" s="212"/>
      <c r="L1013" s="639"/>
      <c r="M1013" s="170"/>
      <c r="N1013" s="651"/>
      <c r="O1013" s="212"/>
      <c r="P1013" s="212"/>
      <c r="Q1013" s="327"/>
      <c r="R1013" s="636"/>
      <c r="S1013" s="636"/>
      <c r="T1013" s="667"/>
      <c r="U1013" s="636"/>
      <c r="V1013" s="636"/>
      <c r="W1013" s="636"/>
      <c r="X1013" s="212"/>
      <c r="Y1013" s="636"/>
      <c r="Z1013" s="212"/>
      <c r="AA1013" s="637"/>
      <c r="AB1013" s="637"/>
      <c r="AC1013" s="638"/>
      <c r="AD1013" s="639"/>
      <c r="AE1013" s="640"/>
      <c r="AF1013" s="640"/>
      <c r="AG1013" s="640"/>
      <c r="AH1013" s="640"/>
      <c r="AI1013" s="212"/>
      <c r="AJ1013" s="635"/>
      <c r="AK1013" s="635"/>
      <c r="AL1013" s="641"/>
      <c r="AM1013" s="635"/>
      <c r="AN1013" s="635"/>
      <c r="AO1013" s="212"/>
      <c r="AP1013" s="212"/>
      <c r="AQ1013" s="212"/>
      <c r="AR1013" s="212"/>
      <c r="AS1013" s="212"/>
      <c r="AT1013" s="223" t="str">
        <f t="shared" si="76"/>
        <v/>
      </c>
      <c r="AU1013" s="223" t="str">
        <f t="shared" si="77"/>
        <v/>
      </c>
    </row>
    <row r="1014" spans="2:47" ht="14.25">
      <c r="B1014" s="29">
        <v>2026</v>
      </c>
      <c r="C1014" s="29">
        <v>5</v>
      </c>
      <c r="D1014" s="29"/>
      <c r="E1014" s="227"/>
      <c r="F1014" s="29"/>
      <c r="G1014" s="31"/>
      <c r="H1014" s="32" t="s">
        <v>441</v>
      </c>
      <c r="I1014" s="327"/>
      <c r="J1014" s="635"/>
      <c r="K1014" s="212"/>
      <c r="L1014" s="639"/>
      <c r="M1014" s="170"/>
      <c r="N1014" s="651"/>
      <c r="O1014" s="212"/>
      <c r="P1014" s="212"/>
      <c r="Q1014" s="327"/>
      <c r="R1014" s="636"/>
      <c r="S1014" s="636"/>
      <c r="T1014" s="667"/>
      <c r="U1014" s="636"/>
      <c r="V1014" s="636"/>
      <c r="W1014" s="636"/>
      <c r="X1014" s="212"/>
      <c r="Y1014" s="636"/>
      <c r="Z1014" s="212"/>
      <c r="AA1014" s="637"/>
      <c r="AB1014" s="637"/>
      <c r="AC1014" s="638"/>
      <c r="AD1014" s="639"/>
      <c r="AE1014" s="640"/>
      <c r="AF1014" s="640"/>
      <c r="AG1014" s="640"/>
      <c r="AH1014" s="640"/>
      <c r="AI1014" s="212"/>
      <c r="AJ1014" s="635"/>
      <c r="AK1014" s="635"/>
      <c r="AL1014" s="641"/>
      <c r="AM1014" s="635"/>
      <c r="AN1014" s="635"/>
      <c r="AO1014" s="212"/>
      <c r="AP1014" s="212"/>
      <c r="AQ1014" s="212"/>
      <c r="AR1014" s="212"/>
      <c r="AS1014" s="212"/>
      <c r="AT1014" s="223" t="str">
        <f t="shared" si="76"/>
        <v/>
      </c>
      <c r="AU1014" s="223" t="str">
        <f t="shared" si="77"/>
        <v/>
      </c>
    </row>
    <row r="1015" spans="2:47" ht="14.25">
      <c r="B1015" s="29">
        <v>2026</v>
      </c>
      <c r="C1015" s="29">
        <v>5</v>
      </c>
      <c r="D1015" s="29"/>
      <c r="E1015" s="227"/>
      <c r="F1015" s="29"/>
      <c r="G1015" s="31"/>
      <c r="H1015" s="32" t="s">
        <v>441</v>
      </c>
      <c r="I1015" s="327"/>
      <c r="J1015" s="635"/>
      <c r="K1015" s="212"/>
      <c r="L1015" s="639"/>
      <c r="M1015" s="170"/>
      <c r="N1015" s="651"/>
      <c r="O1015" s="212"/>
      <c r="P1015" s="212"/>
      <c r="Q1015" s="327"/>
      <c r="R1015" s="636"/>
      <c r="S1015" s="636"/>
      <c r="T1015" s="667"/>
      <c r="U1015" s="636"/>
      <c r="V1015" s="636"/>
      <c r="W1015" s="636"/>
      <c r="X1015" s="212"/>
      <c r="Y1015" s="636"/>
      <c r="Z1015" s="212"/>
      <c r="AA1015" s="637"/>
      <c r="AB1015" s="637"/>
      <c r="AC1015" s="638"/>
      <c r="AD1015" s="639"/>
      <c r="AE1015" s="640"/>
      <c r="AF1015" s="640"/>
      <c r="AG1015" s="640"/>
      <c r="AH1015" s="640"/>
      <c r="AI1015" s="212"/>
      <c r="AJ1015" s="635"/>
      <c r="AK1015" s="635"/>
      <c r="AL1015" s="641"/>
      <c r="AM1015" s="635"/>
      <c r="AN1015" s="635"/>
      <c r="AO1015" s="212"/>
      <c r="AP1015" s="212"/>
      <c r="AQ1015" s="212"/>
      <c r="AR1015" s="212"/>
      <c r="AS1015" s="212"/>
      <c r="AT1015" s="223" t="str">
        <f t="shared" si="76"/>
        <v/>
      </c>
      <c r="AU1015" s="223" t="str">
        <f t="shared" si="77"/>
        <v/>
      </c>
    </row>
    <row r="1016" spans="2:47" ht="14.25">
      <c r="B1016" s="29">
        <v>2026</v>
      </c>
      <c r="C1016" s="29">
        <v>5</v>
      </c>
      <c r="D1016" s="29"/>
      <c r="E1016" s="227"/>
      <c r="F1016" s="29"/>
      <c r="G1016" s="31"/>
      <c r="H1016" s="32" t="s">
        <v>441</v>
      </c>
      <c r="I1016" s="327"/>
      <c r="J1016" s="635"/>
      <c r="K1016" s="212"/>
      <c r="L1016" s="639"/>
      <c r="M1016" s="170"/>
      <c r="N1016" s="651"/>
      <c r="O1016" s="212"/>
      <c r="P1016" s="212"/>
      <c r="Q1016" s="327"/>
      <c r="R1016" s="636"/>
      <c r="S1016" s="636"/>
      <c r="T1016" s="667"/>
      <c r="U1016" s="636"/>
      <c r="V1016" s="636"/>
      <c r="W1016" s="636"/>
      <c r="X1016" s="212"/>
      <c r="Y1016" s="636"/>
      <c r="Z1016" s="212"/>
      <c r="AA1016" s="637"/>
      <c r="AB1016" s="637"/>
      <c r="AC1016" s="638"/>
      <c r="AD1016" s="639"/>
      <c r="AE1016" s="640"/>
      <c r="AF1016" s="640"/>
      <c r="AG1016" s="640"/>
      <c r="AH1016" s="640"/>
      <c r="AI1016" s="212"/>
      <c r="AJ1016" s="635"/>
      <c r="AK1016" s="635"/>
      <c r="AL1016" s="641"/>
      <c r="AM1016" s="635"/>
      <c r="AN1016" s="635"/>
      <c r="AO1016" s="212"/>
      <c r="AP1016" s="212"/>
      <c r="AQ1016" s="212"/>
      <c r="AR1016" s="212"/>
      <c r="AS1016" s="212"/>
      <c r="AT1016" s="223" t="str">
        <f t="shared" si="76"/>
        <v/>
      </c>
      <c r="AU1016" s="223" t="str">
        <f t="shared" si="77"/>
        <v/>
      </c>
    </row>
    <row r="1017" spans="2:47" ht="14.25">
      <c r="B1017" s="29">
        <v>2026</v>
      </c>
      <c r="C1017" s="29">
        <v>5</v>
      </c>
      <c r="D1017" s="29"/>
      <c r="E1017" s="227"/>
      <c r="F1017" s="29"/>
      <c r="G1017" s="31"/>
      <c r="H1017" s="32" t="s">
        <v>441</v>
      </c>
      <c r="I1017" s="327"/>
      <c r="J1017" s="635"/>
      <c r="K1017" s="212"/>
      <c r="L1017" s="639"/>
      <c r="M1017" s="170"/>
      <c r="N1017" s="651"/>
      <c r="O1017" s="212"/>
      <c r="P1017" s="212"/>
      <c r="Q1017" s="327"/>
      <c r="R1017" s="636"/>
      <c r="S1017" s="636"/>
      <c r="T1017" s="667"/>
      <c r="U1017" s="636"/>
      <c r="V1017" s="636"/>
      <c r="W1017" s="636"/>
      <c r="X1017" s="212"/>
      <c r="Y1017" s="636"/>
      <c r="Z1017" s="212"/>
      <c r="AA1017" s="637"/>
      <c r="AB1017" s="637"/>
      <c r="AC1017" s="638"/>
      <c r="AD1017" s="639"/>
      <c r="AE1017" s="640"/>
      <c r="AF1017" s="640"/>
      <c r="AG1017" s="640"/>
      <c r="AH1017" s="640"/>
      <c r="AI1017" s="212"/>
      <c r="AJ1017" s="635"/>
      <c r="AK1017" s="635"/>
      <c r="AL1017" s="641"/>
      <c r="AM1017" s="635"/>
      <c r="AN1017" s="635"/>
      <c r="AO1017" s="212"/>
      <c r="AP1017" s="212"/>
      <c r="AQ1017" s="212"/>
      <c r="AR1017" s="212"/>
      <c r="AS1017" s="212"/>
      <c r="AT1017" s="223" t="str">
        <f t="shared" si="76"/>
        <v/>
      </c>
      <c r="AU1017" s="223" t="str">
        <f t="shared" si="77"/>
        <v/>
      </c>
    </row>
    <row r="1018" spans="2:47" ht="14.25">
      <c r="B1018" s="29">
        <v>2026</v>
      </c>
      <c r="C1018" s="29">
        <v>5</v>
      </c>
      <c r="D1018" s="29"/>
      <c r="E1018" s="227"/>
      <c r="F1018" s="29"/>
      <c r="G1018" s="31"/>
      <c r="H1018" s="32" t="s">
        <v>441</v>
      </c>
      <c r="I1018" s="327"/>
      <c r="J1018" s="635"/>
      <c r="K1018" s="212"/>
      <c r="L1018" s="639"/>
      <c r="M1018" s="170"/>
      <c r="N1018" s="651"/>
      <c r="O1018" s="212"/>
      <c r="P1018" s="212"/>
      <c r="Q1018" s="327"/>
      <c r="R1018" s="636"/>
      <c r="S1018" s="636"/>
      <c r="T1018" s="667"/>
      <c r="U1018" s="636"/>
      <c r="V1018" s="636"/>
      <c r="W1018" s="636"/>
      <c r="X1018" s="212"/>
      <c r="Y1018" s="636"/>
      <c r="Z1018" s="212"/>
      <c r="AA1018" s="637"/>
      <c r="AB1018" s="637"/>
      <c r="AC1018" s="638"/>
      <c r="AD1018" s="639"/>
      <c r="AE1018" s="640"/>
      <c r="AF1018" s="640"/>
      <c r="AG1018" s="640"/>
      <c r="AH1018" s="640"/>
      <c r="AI1018" s="212"/>
      <c r="AJ1018" s="635"/>
      <c r="AK1018" s="635"/>
      <c r="AL1018" s="641"/>
      <c r="AM1018" s="635"/>
      <c r="AN1018" s="635"/>
      <c r="AO1018" s="212"/>
      <c r="AP1018" s="212"/>
      <c r="AQ1018" s="212"/>
      <c r="AR1018" s="212"/>
      <c r="AS1018" s="212"/>
      <c r="AT1018" s="223" t="str">
        <f t="shared" si="76"/>
        <v/>
      </c>
      <c r="AU1018" s="223" t="str">
        <f t="shared" si="77"/>
        <v/>
      </c>
    </row>
    <row r="1019" spans="2:47" ht="14.25">
      <c r="B1019" s="29">
        <v>2026</v>
      </c>
      <c r="C1019" s="29">
        <v>5</v>
      </c>
      <c r="D1019" s="29"/>
      <c r="E1019" s="227"/>
      <c r="F1019" s="29"/>
      <c r="G1019" s="31"/>
      <c r="H1019" s="32" t="s">
        <v>441</v>
      </c>
      <c r="I1019" s="327"/>
      <c r="J1019" s="635"/>
      <c r="K1019" s="212"/>
      <c r="L1019" s="639"/>
      <c r="M1019" s="170"/>
      <c r="N1019" s="651"/>
      <c r="O1019" s="212"/>
      <c r="P1019" s="212"/>
      <c r="Q1019" s="327"/>
      <c r="R1019" s="636"/>
      <c r="S1019" s="636"/>
      <c r="T1019" s="667"/>
      <c r="U1019" s="636"/>
      <c r="V1019" s="636"/>
      <c r="W1019" s="636"/>
      <c r="X1019" s="212"/>
      <c r="Y1019" s="636"/>
      <c r="Z1019" s="212"/>
      <c r="AA1019" s="637"/>
      <c r="AB1019" s="637"/>
      <c r="AC1019" s="638"/>
      <c r="AD1019" s="639"/>
      <c r="AE1019" s="640"/>
      <c r="AF1019" s="640"/>
      <c r="AG1019" s="640"/>
      <c r="AH1019" s="640"/>
      <c r="AI1019" s="212"/>
      <c r="AJ1019" s="635"/>
      <c r="AK1019" s="635"/>
      <c r="AL1019" s="641"/>
      <c r="AM1019" s="635"/>
      <c r="AN1019" s="635"/>
      <c r="AO1019" s="212"/>
      <c r="AP1019" s="212"/>
      <c r="AQ1019" s="212"/>
      <c r="AR1019" s="212"/>
      <c r="AS1019" s="212"/>
      <c r="AT1019" s="223" t="str">
        <f t="shared" si="76"/>
        <v/>
      </c>
      <c r="AU1019" s="223" t="str">
        <f t="shared" si="77"/>
        <v/>
      </c>
    </row>
    <row r="1020" spans="2:47" ht="14.25">
      <c r="B1020" s="29">
        <v>2026</v>
      </c>
      <c r="C1020" s="29">
        <v>5</v>
      </c>
      <c r="D1020" s="29"/>
      <c r="E1020" s="227"/>
      <c r="F1020" s="29"/>
      <c r="G1020" s="31"/>
      <c r="H1020" s="32" t="s">
        <v>441</v>
      </c>
      <c r="I1020" s="327"/>
      <c r="J1020" s="635"/>
      <c r="K1020" s="212"/>
      <c r="L1020" s="639"/>
      <c r="M1020" s="170"/>
      <c r="N1020" s="651"/>
      <c r="O1020" s="212"/>
      <c r="P1020" s="212"/>
      <c r="Q1020" s="327"/>
      <c r="R1020" s="636"/>
      <c r="S1020" s="636"/>
      <c r="T1020" s="667"/>
      <c r="U1020" s="636"/>
      <c r="V1020" s="636"/>
      <c r="W1020" s="636"/>
      <c r="X1020" s="212"/>
      <c r="Y1020" s="636"/>
      <c r="Z1020" s="212"/>
      <c r="AA1020" s="637"/>
      <c r="AB1020" s="637"/>
      <c r="AC1020" s="638"/>
      <c r="AD1020" s="639"/>
      <c r="AE1020" s="640"/>
      <c r="AF1020" s="640"/>
      <c r="AG1020" s="640"/>
      <c r="AH1020" s="640"/>
      <c r="AI1020" s="212"/>
      <c r="AJ1020" s="635"/>
      <c r="AK1020" s="635"/>
      <c r="AL1020" s="641"/>
      <c r="AM1020" s="635"/>
      <c r="AN1020" s="635"/>
      <c r="AO1020" s="212"/>
      <c r="AP1020" s="212"/>
      <c r="AQ1020" s="212"/>
      <c r="AR1020" s="212"/>
      <c r="AS1020" s="212"/>
      <c r="AT1020" s="223" t="str">
        <f t="shared" si="76"/>
        <v/>
      </c>
      <c r="AU1020" s="223" t="str">
        <f t="shared" si="77"/>
        <v/>
      </c>
    </row>
    <row r="1021" spans="2:47" ht="14.25">
      <c r="B1021" s="29">
        <v>2026</v>
      </c>
      <c r="C1021" s="29">
        <v>5</v>
      </c>
      <c r="D1021" s="29"/>
      <c r="E1021" s="227"/>
      <c r="F1021" s="29"/>
      <c r="G1021" s="31"/>
      <c r="H1021" s="32" t="s">
        <v>441</v>
      </c>
      <c r="I1021" s="327"/>
      <c r="J1021" s="635"/>
      <c r="K1021" s="212"/>
      <c r="L1021" s="639"/>
      <c r="M1021" s="170"/>
      <c r="N1021" s="651"/>
      <c r="O1021" s="212"/>
      <c r="P1021" s="212"/>
      <c r="Q1021" s="327"/>
      <c r="R1021" s="636"/>
      <c r="S1021" s="636"/>
      <c r="T1021" s="667"/>
      <c r="U1021" s="636"/>
      <c r="V1021" s="636"/>
      <c r="W1021" s="636"/>
      <c r="X1021" s="212"/>
      <c r="Y1021" s="636"/>
      <c r="Z1021" s="212"/>
      <c r="AA1021" s="637"/>
      <c r="AB1021" s="637"/>
      <c r="AC1021" s="638"/>
      <c r="AD1021" s="639"/>
      <c r="AE1021" s="640"/>
      <c r="AF1021" s="640"/>
      <c r="AG1021" s="640"/>
      <c r="AH1021" s="640"/>
      <c r="AI1021" s="212"/>
      <c r="AJ1021" s="635"/>
      <c r="AK1021" s="635"/>
      <c r="AL1021" s="641"/>
      <c r="AM1021" s="635"/>
      <c r="AN1021" s="635"/>
      <c r="AO1021" s="212"/>
      <c r="AP1021" s="212"/>
      <c r="AQ1021" s="212"/>
      <c r="AR1021" s="212"/>
      <c r="AS1021" s="212"/>
      <c r="AT1021" s="223" t="str">
        <f t="shared" si="76"/>
        <v/>
      </c>
      <c r="AU1021" s="223" t="str">
        <f t="shared" si="77"/>
        <v/>
      </c>
    </row>
    <row r="1022" spans="2:47" ht="14.25">
      <c r="B1022" s="29">
        <v>2026</v>
      </c>
      <c r="C1022" s="29">
        <v>5</v>
      </c>
      <c r="D1022" s="29"/>
      <c r="E1022" s="227"/>
      <c r="F1022" s="29"/>
      <c r="G1022" s="31"/>
      <c r="H1022" s="32" t="s">
        <v>441</v>
      </c>
      <c r="I1022" s="327"/>
      <c r="J1022" s="635"/>
      <c r="K1022" s="212"/>
      <c r="L1022" s="639"/>
      <c r="M1022" s="170"/>
      <c r="N1022" s="651"/>
      <c r="O1022" s="212"/>
      <c r="P1022" s="212"/>
      <c r="Q1022" s="327"/>
      <c r="R1022" s="636"/>
      <c r="S1022" s="636"/>
      <c r="T1022" s="667"/>
      <c r="U1022" s="636"/>
      <c r="V1022" s="636"/>
      <c r="W1022" s="636"/>
      <c r="X1022" s="212"/>
      <c r="Y1022" s="636"/>
      <c r="Z1022" s="212"/>
      <c r="AA1022" s="637"/>
      <c r="AB1022" s="637"/>
      <c r="AC1022" s="638"/>
      <c r="AD1022" s="639"/>
      <c r="AE1022" s="640"/>
      <c r="AF1022" s="640"/>
      <c r="AG1022" s="640"/>
      <c r="AH1022" s="640"/>
      <c r="AI1022" s="212"/>
      <c r="AJ1022" s="635"/>
      <c r="AK1022" s="635"/>
      <c r="AL1022" s="641"/>
      <c r="AM1022" s="635"/>
      <c r="AN1022" s="635"/>
      <c r="AO1022" s="212"/>
      <c r="AP1022" s="212"/>
      <c r="AQ1022" s="212"/>
      <c r="AR1022" s="212"/>
      <c r="AS1022" s="212"/>
      <c r="AT1022" s="223" t="str">
        <f t="shared" si="76"/>
        <v/>
      </c>
      <c r="AU1022" s="223" t="str">
        <f t="shared" si="77"/>
        <v/>
      </c>
    </row>
    <row r="1023" spans="2:47" ht="14.25">
      <c r="B1023" s="29">
        <v>2026</v>
      </c>
      <c r="C1023" s="29">
        <v>5</v>
      </c>
      <c r="D1023" s="29"/>
      <c r="E1023" s="227"/>
      <c r="F1023" s="29"/>
      <c r="G1023" s="31"/>
      <c r="H1023" s="32" t="s">
        <v>441</v>
      </c>
      <c r="I1023" s="327"/>
      <c r="J1023" s="635"/>
      <c r="K1023" s="212"/>
      <c r="L1023" s="639"/>
      <c r="M1023" s="170"/>
      <c r="N1023" s="651"/>
      <c r="O1023" s="212"/>
      <c r="P1023" s="212"/>
      <c r="Q1023" s="327"/>
      <c r="R1023" s="636"/>
      <c r="S1023" s="636"/>
      <c r="T1023" s="667"/>
      <c r="U1023" s="636"/>
      <c r="V1023" s="636"/>
      <c r="W1023" s="636"/>
      <c r="X1023" s="212"/>
      <c r="Y1023" s="636"/>
      <c r="Z1023" s="212"/>
      <c r="AA1023" s="637"/>
      <c r="AB1023" s="637"/>
      <c r="AC1023" s="638"/>
      <c r="AD1023" s="639"/>
      <c r="AE1023" s="640"/>
      <c r="AF1023" s="640"/>
      <c r="AG1023" s="640"/>
      <c r="AH1023" s="640"/>
      <c r="AI1023" s="212"/>
      <c r="AJ1023" s="635"/>
      <c r="AK1023" s="635"/>
      <c r="AL1023" s="641"/>
      <c r="AM1023" s="635"/>
      <c r="AN1023" s="635"/>
      <c r="AO1023" s="212"/>
      <c r="AP1023" s="212"/>
      <c r="AQ1023" s="212"/>
      <c r="AR1023" s="212"/>
      <c r="AS1023" s="212"/>
      <c r="AT1023" s="223" t="str">
        <f t="shared" si="76"/>
        <v/>
      </c>
      <c r="AU1023" s="223" t="str">
        <f t="shared" si="77"/>
        <v/>
      </c>
    </row>
    <row r="1024" spans="2:47" ht="14.25">
      <c r="B1024" s="29">
        <v>2026</v>
      </c>
      <c r="C1024" s="29">
        <v>5</v>
      </c>
      <c r="D1024" s="29"/>
      <c r="E1024" s="227"/>
      <c r="F1024" s="29"/>
      <c r="G1024" s="31"/>
      <c r="H1024" s="32" t="s">
        <v>441</v>
      </c>
      <c r="I1024" s="327"/>
      <c r="J1024" s="635"/>
      <c r="K1024" s="212"/>
      <c r="L1024" s="639"/>
      <c r="M1024" s="170"/>
      <c r="N1024" s="651"/>
      <c r="O1024" s="212"/>
      <c r="P1024" s="212"/>
      <c r="Q1024" s="327"/>
      <c r="R1024" s="636"/>
      <c r="S1024" s="636"/>
      <c r="T1024" s="667"/>
      <c r="U1024" s="636"/>
      <c r="V1024" s="636"/>
      <c r="W1024" s="636"/>
      <c r="X1024" s="212"/>
      <c r="Y1024" s="636"/>
      <c r="Z1024" s="212"/>
      <c r="AA1024" s="637"/>
      <c r="AB1024" s="637"/>
      <c r="AC1024" s="638"/>
      <c r="AD1024" s="639"/>
      <c r="AE1024" s="640"/>
      <c r="AF1024" s="640"/>
      <c r="AG1024" s="640"/>
      <c r="AH1024" s="640"/>
      <c r="AI1024" s="212"/>
      <c r="AJ1024" s="635"/>
      <c r="AK1024" s="635"/>
      <c r="AL1024" s="641"/>
      <c r="AM1024" s="635"/>
      <c r="AN1024" s="635"/>
      <c r="AO1024" s="212"/>
      <c r="AP1024" s="212"/>
      <c r="AQ1024" s="212"/>
      <c r="AR1024" s="212"/>
      <c r="AS1024" s="212"/>
      <c r="AT1024" s="223" t="str">
        <f t="shared" si="76"/>
        <v/>
      </c>
      <c r="AU1024" s="223" t="str">
        <f t="shared" si="77"/>
        <v/>
      </c>
    </row>
    <row r="1025" spans="2:47" ht="14.25">
      <c r="B1025" s="29">
        <v>2026</v>
      </c>
      <c r="C1025" s="29">
        <v>5</v>
      </c>
      <c r="D1025" s="29"/>
      <c r="E1025" s="227"/>
      <c r="F1025" s="29"/>
      <c r="G1025" s="31"/>
      <c r="H1025" s="32" t="s">
        <v>441</v>
      </c>
      <c r="I1025" s="327"/>
      <c r="J1025" s="635"/>
      <c r="K1025" s="212"/>
      <c r="L1025" s="639"/>
      <c r="M1025" s="170"/>
      <c r="N1025" s="651"/>
      <c r="O1025" s="212"/>
      <c r="P1025" s="212"/>
      <c r="Q1025" s="327"/>
      <c r="R1025" s="636"/>
      <c r="S1025" s="636"/>
      <c r="T1025" s="667"/>
      <c r="U1025" s="636"/>
      <c r="V1025" s="636"/>
      <c r="W1025" s="636"/>
      <c r="X1025" s="212"/>
      <c r="Y1025" s="636"/>
      <c r="Z1025" s="212"/>
      <c r="AA1025" s="637"/>
      <c r="AB1025" s="637"/>
      <c r="AC1025" s="638"/>
      <c r="AD1025" s="639"/>
      <c r="AE1025" s="640"/>
      <c r="AF1025" s="640"/>
      <c r="AG1025" s="640"/>
      <c r="AH1025" s="640"/>
      <c r="AI1025" s="212"/>
      <c r="AJ1025" s="635"/>
      <c r="AK1025" s="635"/>
      <c r="AL1025" s="641"/>
      <c r="AM1025" s="635"/>
      <c r="AN1025" s="635"/>
      <c r="AO1025" s="212"/>
      <c r="AP1025" s="212"/>
      <c r="AQ1025" s="212"/>
      <c r="AR1025" s="212"/>
      <c r="AS1025" s="212"/>
      <c r="AT1025" s="223" t="str">
        <f t="shared" si="76"/>
        <v/>
      </c>
      <c r="AU1025" s="223" t="str">
        <f t="shared" si="77"/>
        <v/>
      </c>
    </row>
    <row r="1026" spans="2:47" ht="14.25">
      <c r="B1026" s="29">
        <v>2026</v>
      </c>
      <c r="C1026" s="29">
        <v>5</v>
      </c>
      <c r="D1026" s="29"/>
      <c r="E1026" s="227"/>
      <c r="F1026" s="29"/>
      <c r="G1026" s="31"/>
      <c r="H1026" s="32" t="s">
        <v>441</v>
      </c>
      <c r="I1026" s="327"/>
      <c r="J1026" s="635"/>
      <c r="K1026" s="212"/>
      <c r="L1026" s="639"/>
      <c r="M1026" s="170"/>
      <c r="N1026" s="651"/>
      <c r="O1026" s="212"/>
      <c r="P1026" s="212"/>
      <c r="Q1026" s="327"/>
      <c r="R1026" s="636"/>
      <c r="S1026" s="636"/>
      <c r="T1026" s="667"/>
      <c r="U1026" s="636"/>
      <c r="V1026" s="636"/>
      <c r="W1026" s="636"/>
      <c r="X1026" s="212"/>
      <c r="Y1026" s="636"/>
      <c r="Z1026" s="212"/>
      <c r="AA1026" s="637"/>
      <c r="AB1026" s="637"/>
      <c r="AC1026" s="638"/>
      <c r="AD1026" s="639"/>
      <c r="AE1026" s="640"/>
      <c r="AF1026" s="640"/>
      <c r="AG1026" s="640"/>
      <c r="AH1026" s="640"/>
      <c r="AI1026" s="212"/>
      <c r="AJ1026" s="635"/>
      <c r="AK1026" s="635"/>
      <c r="AL1026" s="641"/>
      <c r="AM1026" s="635"/>
      <c r="AN1026" s="635"/>
      <c r="AO1026" s="212"/>
      <c r="AP1026" s="212"/>
      <c r="AQ1026" s="212"/>
      <c r="AR1026" s="212"/>
      <c r="AS1026" s="212"/>
      <c r="AT1026" s="223" t="str">
        <f t="shared" si="76"/>
        <v/>
      </c>
      <c r="AU1026" s="223" t="str">
        <f t="shared" si="77"/>
        <v/>
      </c>
    </row>
    <row r="1027" spans="2:47" ht="14.25">
      <c r="B1027" s="29">
        <v>2026</v>
      </c>
      <c r="C1027" s="29">
        <v>5</v>
      </c>
      <c r="D1027" s="29"/>
      <c r="E1027" s="227"/>
      <c r="F1027" s="29"/>
      <c r="G1027" s="31"/>
      <c r="H1027" s="32" t="s">
        <v>441</v>
      </c>
      <c r="I1027" s="327"/>
      <c r="J1027" s="635"/>
      <c r="K1027" s="212"/>
      <c r="L1027" s="639"/>
      <c r="M1027" s="170"/>
      <c r="N1027" s="651"/>
      <c r="O1027" s="212"/>
      <c r="P1027" s="212"/>
      <c r="Q1027" s="327"/>
      <c r="R1027" s="636"/>
      <c r="S1027" s="636"/>
      <c r="T1027" s="667"/>
      <c r="U1027" s="636"/>
      <c r="V1027" s="636"/>
      <c r="W1027" s="636"/>
      <c r="X1027" s="212"/>
      <c r="Y1027" s="636"/>
      <c r="Z1027" s="212"/>
      <c r="AA1027" s="637"/>
      <c r="AB1027" s="637"/>
      <c r="AC1027" s="638"/>
      <c r="AD1027" s="639"/>
      <c r="AE1027" s="640"/>
      <c r="AF1027" s="640"/>
      <c r="AG1027" s="640"/>
      <c r="AH1027" s="640"/>
      <c r="AI1027" s="212"/>
      <c r="AJ1027" s="635"/>
      <c r="AK1027" s="635"/>
      <c r="AL1027" s="641"/>
      <c r="AM1027" s="635"/>
      <c r="AN1027" s="635"/>
      <c r="AO1027" s="212"/>
      <c r="AP1027" s="212"/>
      <c r="AQ1027" s="212"/>
      <c r="AR1027" s="212"/>
      <c r="AS1027" s="212"/>
      <c r="AT1027" s="223" t="str">
        <f t="shared" si="76"/>
        <v/>
      </c>
      <c r="AU1027" s="223" t="str">
        <f t="shared" si="77"/>
        <v/>
      </c>
    </row>
    <row r="1028" spans="2:47" ht="14.25">
      <c r="B1028" s="29">
        <v>2026</v>
      </c>
      <c r="C1028" s="29">
        <v>5</v>
      </c>
      <c r="D1028" s="29"/>
      <c r="E1028" s="227"/>
      <c r="F1028" s="29"/>
      <c r="G1028" s="31"/>
      <c r="H1028" s="32" t="s">
        <v>441</v>
      </c>
      <c r="I1028" s="327"/>
      <c r="J1028" s="635"/>
      <c r="K1028" s="212"/>
      <c r="L1028" s="639"/>
      <c r="M1028" s="170"/>
      <c r="N1028" s="651"/>
      <c r="O1028" s="212"/>
      <c r="P1028" s="212"/>
      <c r="Q1028" s="327"/>
      <c r="R1028" s="636"/>
      <c r="S1028" s="636"/>
      <c r="T1028" s="667"/>
      <c r="U1028" s="636"/>
      <c r="V1028" s="636"/>
      <c r="W1028" s="636"/>
      <c r="X1028" s="212"/>
      <c r="Y1028" s="636"/>
      <c r="Z1028" s="212"/>
      <c r="AA1028" s="637"/>
      <c r="AB1028" s="637"/>
      <c r="AC1028" s="638"/>
      <c r="AD1028" s="639"/>
      <c r="AE1028" s="640"/>
      <c r="AF1028" s="640"/>
      <c r="AG1028" s="640"/>
      <c r="AH1028" s="640"/>
      <c r="AI1028" s="212"/>
      <c r="AJ1028" s="635"/>
      <c r="AK1028" s="635"/>
      <c r="AL1028" s="641"/>
      <c r="AM1028" s="635"/>
      <c r="AN1028" s="635"/>
      <c r="AO1028" s="212"/>
      <c r="AP1028" s="212"/>
      <c r="AQ1028" s="212"/>
      <c r="AR1028" s="212"/>
      <c r="AS1028" s="212"/>
      <c r="AT1028" s="223" t="str">
        <f t="shared" si="76"/>
        <v/>
      </c>
      <c r="AU1028" s="223" t="str">
        <f t="shared" si="77"/>
        <v/>
      </c>
    </row>
    <row r="1029" spans="2:47" ht="14.25">
      <c r="B1029" s="29">
        <v>2026</v>
      </c>
      <c r="C1029" s="29">
        <v>5</v>
      </c>
      <c r="D1029" s="29"/>
      <c r="E1029" s="227"/>
      <c r="F1029" s="29"/>
      <c r="G1029" s="31"/>
      <c r="H1029" s="32" t="s">
        <v>441</v>
      </c>
      <c r="I1029" s="327"/>
      <c r="J1029" s="635"/>
      <c r="K1029" s="212"/>
      <c r="L1029" s="639"/>
      <c r="M1029" s="170"/>
      <c r="N1029" s="651"/>
      <c r="O1029" s="212"/>
      <c r="P1029" s="212"/>
      <c r="Q1029" s="327"/>
      <c r="R1029" s="636"/>
      <c r="S1029" s="636"/>
      <c r="T1029" s="667"/>
      <c r="U1029" s="636"/>
      <c r="V1029" s="636"/>
      <c r="W1029" s="636"/>
      <c r="X1029" s="212"/>
      <c r="Y1029" s="636"/>
      <c r="Z1029" s="212"/>
      <c r="AA1029" s="637"/>
      <c r="AB1029" s="637"/>
      <c r="AC1029" s="638"/>
      <c r="AD1029" s="639"/>
      <c r="AE1029" s="640"/>
      <c r="AF1029" s="640"/>
      <c r="AG1029" s="640"/>
      <c r="AH1029" s="640"/>
      <c r="AI1029" s="212"/>
      <c r="AJ1029" s="635"/>
      <c r="AK1029" s="635"/>
      <c r="AL1029" s="641"/>
      <c r="AM1029" s="635"/>
      <c r="AN1029" s="635"/>
      <c r="AO1029" s="212"/>
      <c r="AP1029" s="212"/>
      <c r="AQ1029" s="212"/>
      <c r="AR1029" s="212"/>
      <c r="AS1029" s="212"/>
      <c r="AT1029" s="223" t="str">
        <f t="shared" si="76"/>
        <v/>
      </c>
      <c r="AU1029" s="223" t="str">
        <f t="shared" si="77"/>
        <v/>
      </c>
    </row>
    <row r="1030" spans="2:47" ht="14.25">
      <c r="B1030" s="29">
        <v>2026</v>
      </c>
      <c r="C1030" s="29">
        <v>5</v>
      </c>
      <c r="D1030" s="29"/>
      <c r="E1030" s="227"/>
      <c r="F1030" s="29"/>
      <c r="G1030" s="31"/>
      <c r="H1030" s="32" t="s">
        <v>441</v>
      </c>
      <c r="I1030" s="327"/>
      <c r="J1030" s="635"/>
      <c r="K1030" s="212"/>
      <c r="L1030" s="639"/>
      <c r="M1030" s="170"/>
      <c r="N1030" s="651"/>
      <c r="O1030" s="212"/>
      <c r="P1030" s="212"/>
      <c r="Q1030" s="327"/>
      <c r="R1030" s="636"/>
      <c r="S1030" s="636"/>
      <c r="T1030" s="667"/>
      <c r="U1030" s="636"/>
      <c r="V1030" s="636"/>
      <c r="W1030" s="636"/>
      <c r="X1030" s="212"/>
      <c r="Y1030" s="636"/>
      <c r="Z1030" s="212"/>
      <c r="AA1030" s="637"/>
      <c r="AB1030" s="637"/>
      <c r="AC1030" s="638"/>
      <c r="AD1030" s="639"/>
      <c r="AE1030" s="640"/>
      <c r="AF1030" s="640"/>
      <c r="AG1030" s="640"/>
      <c r="AH1030" s="640"/>
      <c r="AI1030" s="212"/>
      <c r="AJ1030" s="635"/>
      <c r="AK1030" s="635"/>
      <c r="AL1030" s="641"/>
      <c r="AM1030" s="635"/>
      <c r="AN1030" s="635"/>
      <c r="AO1030" s="212"/>
      <c r="AP1030" s="212"/>
      <c r="AQ1030" s="212"/>
      <c r="AR1030" s="212"/>
      <c r="AS1030" s="212"/>
      <c r="AT1030" s="223" t="str">
        <f t="shared" si="76"/>
        <v/>
      </c>
      <c r="AU1030" s="223" t="str">
        <f t="shared" si="77"/>
        <v/>
      </c>
    </row>
    <row r="1031" spans="2:47" ht="14.25">
      <c r="B1031" s="29">
        <v>2026</v>
      </c>
      <c r="C1031" s="29">
        <v>5</v>
      </c>
      <c r="D1031" s="29"/>
      <c r="E1031" s="227"/>
      <c r="F1031" s="29"/>
      <c r="G1031" s="31"/>
      <c r="H1031" s="32" t="s">
        <v>441</v>
      </c>
      <c r="I1031" s="327"/>
      <c r="J1031" s="635"/>
      <c r="K1031" s="212"/>
      <c r="L1031" s="639"/>
      <c r="M1031" s="170"/>
      <c r="N1031" s="651"/>
      <c r="O1031" s="212"/>
      <c r="P1031" s="212"/>
      <c r="Q1031" s="327"/>
      <c r="R1031" s="636"/>
      <c r="S1031" s="636"/>
      <c r="T1031" s="667"/>
      <c r="U1031" s="636"/>
      <c r="V1031" s="636"/>
      <c r="W1031" s="636"/>
      <c r="X1031" s="212"/>
      <c r="Y1031" s="636"/>
      <c r="Z1031" s="212"/>
      <c r="AA1031" s="637"/>
      <c r="AB1031" s="637"/>
      <c r="AC1031" s="638"/>
      <c r="AD1031" s="639"/>
      <c r="AE1031" s="640"/>
      <c r="AF1031" s="640"/>
      <c r="AG1031" s="640"/>
      <c r="AH1031" s="640"/>
      <c r="AI1031" s="212"/>
      <c r="AJ1031" s="635"/>
      <c r="AK1031" s="635"/>
      <c r="AL1031" s="641"/>
      <c r="AM1031" s="635"/>
      <c r="AN1031" s="635"/>
      <c r="AO1031" s="212"/>
      <c r="AP1031" s="212"/>
      <c r="AQ1031" s="212"/>
      <c r="AR1031" s="212"/>
      <c r="AS1031" s="212"/>
      <c r="AT1031" s="223" t="str">
        <f t="shared" si="76"/>
        <v/>
      </c>
      <c r="AU1031" s="223" t="str">
        <f t="shared" si="77"/>
        <v/>
      </c>
    </row>
    <row r="1032" spans="2:47" ht="14.25">
      <c r="B1032" s="29">
        <v>2026</v>
      </c>
      <c r="C1032" s="29">
        <v>5</v>
      </c>
      <c r="D1032" s="29"/>
      <c r="E1032" s="227"/>
      <c r="F1032" s="29"/>
      <c r="G1032" s="31"/>
      <c r="H1032" s="32" t="s">
        <v>441</v>
      </c>
      <c r="I1032" s="327"/>
      <c r="J1032" s="635"/>
      <c r="K1032" s="212"/>
      <c r="L1032" s="639"/>
      <c r="M1032" s="170"/>
      <c r="N1032" s="651"/>
      <c r="O1032" s="212"/>
      <c r="P1032" s="212"/>
      <c r="Q1032" s="327"/>
      <c r="R1032" s="636"/>
      <c r="S1032" s="636"/>
      <c r="T1032" s="667"/>
      <c r="U1032" s="636"/>
      <c r="V1032" s="636"/>
      <c r="W1032" s="636"/>
      <c r="X1032" s="212"/>
      <c r="Y1032" s="636"/>
      <c r="Z1032" s="212"/>
      <c r="AA1032" s="637"/>
      <c r="AB1032" s="637"/>
      <c r="AC1032" s="638"/>
      <c r="AD1032" s="639"/>
      <c r="AE1032" s="640"/>
      <c r="AF1032" s="640"/>
      <c r="AG1032" s="640"/>
      <c r="AH1032" s="640"/>
      <c r="AI1032" s="212"/>
      <c r="AJ1032" s="635"/>
      <c r="AK1032" s="635"/>
      <c r="AL1032" s="641"/>
      <c r="AM1032" s="635"/>
      <c r="AN1032" s="635"/>
      <c r="AO1032" s="212"/>
      <c r="AP1032" s="212"/>
      <c r="AQ1032" s="212"/>
      <c r="AR1032" s="212"/>
      <c r="AS1032" s="212"/>
      <c r="AT1032" s="223" t="str">
        <f t="shared" si="76"/>
        <v/>
      </c>
      <c r="AU1032" s="223" t="str">
        <f t="shared" si="77"/>
        <v/>
      </c>
    </row>
    <row r="1033" spans="2:47" ht="14.25">
      <c r="B1033" s="29">
        <v>2026</v>
      </c>
      <c r="C1033" s="29">
        <v>5</v>
      </c>
      <c r="D1033" s="29"/>
      <c r="E1033" s="227"/>
      <c r="F1033" s="29"/>
      <c r="G1033" s="31"/>
      <c r="H1033" s="32" t="s">
        <v>441</v>
      </c>
      <c r="I1033" s="327"/>
      <c r="J1033" s="635"/>
      <c r="K1033" s="212"/>
      <c r="L1033" s="639"/>
      <c r="M1033" s="170"/>
      <c r="N1033" s="651"/>
      <c r="O1033" s="212"/>
      <c r="P1033" s="212"/>
      <c r="Q1033" s="327"/>
      <c r="R1033" s="636"/>
      <c r="S1033" s="636"/>
      <c r="T1033" s="667"/>
      <c r="U1033" s="636"/>
      <c r="V1033" s="636"/>
      <c r="W1033" s="636"/>
      <c r="X1033" s="212"/>
      <c r="Y1033" s="636"/>
      <c r="Z1033" s="212"/>
      <c r="AA1033" s="637"/>
      <c r="AB1033" s="637"/>
      <c r="AC1033" s="638"/>
      <c r="AD1033" s="639"/>
      <c r="AE1033" s="640"/>
      <c r="AF1033" s="640"/>
      <c r="AG1033" s="640"/>
      <c r="AH1033" s="640"/>
      <c r="AI1033" s="212"/>
      <c r="AJ1033" s="635"/>
      <c r="AK1033" s="635"/>
      <c r="AL1033" s="641"/>
      <c r="AM1033" s="635"/>
      <c r="AN1033" s="635"/>
      <c r="AO1033" s="212"/>
      <c r="AP1033" s="212"/>
      <c r="AQ1033" s="212"/>
      <c r="AR1033" s="212"/>
      <c r="AS1033" s="212"/>
      <c r="AT1033" s="223" t="str">
        <f t="shared" si="76"/>
        <v/>
      </c>
      <c r="AU1033" s="223" t="str">
        <f t="shared" si="77"/>
        <v/>
      </c>
    </row>
    <row r="1034" spans="2:47" ht="14.25">
      <c r="B1034" s="29">
        <v>2026</v>
      </c>
      <c r="C1034" s="29">
        <v>5</v>
      </c>
      <c r="D1034" s="29"/>
      <c r="E1034" s="227"/>
      <c r="F1034" s="29"/>
      <c r="G1034" s="31"/>
      <c r="H1034" s="32" t="s">
        <v>441</v>
      </c>
      <c r="I1034" s="327"/>
      <c r="J1034" s="635"/>
      <c r="K1034" s="212"/>
      <c r="L1034" s="639"/>
      <c r="M1034" s="170"/>
      <c r="N1034" s="651"/>
      <c r="O1034" s="212"/>
      <c r="P1034" s="212"/>
      <c r="Q1034" s="327"/>
      <c r="R1034" s="636"/>
      <c r="S1034" s="636"/>
      <c r="T1034" s="667"/>
      <c r="U1034" s="636"/>
      <c r="V1034" s="636"/>
      <c r="W1034" s="636"/>
      <c r="X1034" s="212"/>
      <c r="Y1034" s="636"/>
      <c r="Z1034" s="212"/>
      <c r="AA1034" s="637"/>
      <c r="AB1034" s="637"/>
      <c r="AC1034" s="638"/>
      <c r="AD1034" s="639"/>
      <c r="AE1034" s="640"/>
      <c r="AF1034" s="640"/>
      <c r="AG1034" s="640"/>
      <c r="AH1034" s="640"/>
      <c r="AI1034" s="212"/>
      <c r="AJ1034" s="635"/>
      <c r="AK1034" s="635"/>
      <c r="AL1034" s="641"/>
      <c r="AM1034" s="635"/>
      <c r="AN1034" s="635"/>
      <c r="AO1034" s="212"/>
      <c r="AP1034" s="212"/>
      <c r="AQ1034" s="212"/>
      <c r="AR1034" s="212"/>
      <c r="AS1034" s="212"/>
      <c r="AT1034" s="223" t="str">
        <f t="shared" si="76"/>
        <v/>
      </c>
      <c r="AU1034" s="223" t="str">
        <f t="shared" si="77"/>
        <v/>
      </c>
    </row>
    <row r="1035" spans="2:47" ht="14.25">
      <c r="B1035" s="29">
        <v>2026</v>
      </c>
      <c r="C1035" s="29">
        <v>5</v>
      </c>
      <c r="D1035" s="29"/>
      <c r="E1035" s="227"/>
      <c r="F1035" s="29"/>
      <c r="G1035" s="31"/>
      <c r="H1035" s="32" t="s">
        <v>441</v>
      </c>
      <c r="I1035" s="327"/>
      <c r="J1035" s="635"/>
      <c r="K1035" s="212"/>
      <c r="L1035" s="639"/>
      <c r="M1035" s="170"/>
      <c r="N1035" s="651"/>
      <c r="O1035" s="212"/>
      <c r="P1035" s="212"/>
      <c r="Q1035" s="327"/>
      <c r="R1035" s="636"/>
      <c r="S1035" s="636"/>
      <c r="T1035" s="667"/>
      <c r="U1035" s="636"/>
      <c r="V1035" s="636"/>
      <c r="W1035" s="636"/>
      <c r="X1035" s="212"/>
      <c r="Y1035" s="636"/>
      <c r="Z1035" s="212"/>
      <c r="AA1035" s="637"/>
      <c r="AB1035" s="637"/>
      <c r="AC1035" s="638"/>
      <c r="AD1035" s="639"/>
      <c r="AE1035" s="640"/>
      <c r="AF1035" s="640"/>
      <c r="AG1035" s="640"/>
      <c r="AH1035" s="640"/>
      <c r="AI1035" s="212"/>
      <c r="AJ1035" s="635"/>
      <c r="AK1035" s="635"/>
      <c r="AL1035" s="641"/>
      <c r="AM1035" s="635"/>
      <c r="AN1035" s="635"/>
      <c r="AO1035" s="212"/>
      <c r="AP1035" s="212"/>
      <c r="AQ1035" s="212"/>
      <c r="AR1035" s="212"/>
      <c r="AS1035" s="212"/>
      <c r="AT1035" s="223" t="str">
        <f t="shared" si="76"/>
        <v/>
      </c>
      <c r="AU1035" s="223" t="str">
        <f t="shared" si="77"/>
        <v/>
      </c>
    </row>
    <row r="1036" spans="2:47" ht="14.25">
      <c r="B1036" s="29">
        <v>2026</v>
      </c>
      <c r="C1036" s="29">
        <v>5</v>
      </c>
      <c r="D1036" s="29"/>
      <c r="E1036" s="227"/>
      <c r="F1036" s="29"/>
      <c r="G1036" s="31"/>
      <c r="H1036" s="32" t="s">
        <v>441</v>
      </c>
      <c r="I1036" s="327"/>
      <c r="J1036" s="635"/>
      <c r="K1036" s="212"/>
      <c r="L1036" s="639"/>
      <c r="M1036" s="170"/>
      <c r="N1036" s="651"/>
      <c r="O1036" s="212"/>
      <c r="P1036" s="212"/>
      <c r="Q1036" s="327"/>
      <c r="R1036" s="636"/>
      <c r="S1036" s="636"/>
      <c r="T1036" s="667"/>
      <c r="U1036" s="636"/>
      <c r="V1036" s="636"/>
      <c r="W1036" s="636"/>
      <c r="X1036" s="212"/>
      <c r="Y1036" s="636"/>
      <c r="Z1036" s="212"/>
      <c r="AA1036" s="637"/>
      <c r="AB1036" s="637"/>
      <c r="AC1036" s="638"/>
      <c r="AD1036" s="639"/>
      <c r="AE1036" s="640"/>
      <c r="AF1036" s="640"/>
      <c r="AG1036" s="640"/>
      <c r="AH1036" s="640"/>
      <c r="AI1036" s="212"/>
      <c r="AJ1036" s="635"/>
      <c r="AK1036" s="635"/>
      <c r="AL1036" s="641"/>
      <c r="AM1036" s="635"/>
      <c r="AN1036" s="635"/>
      <c r="AO1036" s="212"/>
      <c r="AP1036" s="212"/>
      <c r="AQ1036" s="212"/>
      <c r="AR1036" s="212"/>
      <c r="AS1036" s="212"/>
      <c r="AT1036" s="223" t="str">
        <f t="shared" si="76"/>
        <v/>
      </c>
      <c r="AU1036" s="223" t="str">
        <f t="shared" si="77"/>
        <v/>
      </c>
    </row>
    <row r="1037" spans="2:47" ht="14.25">
      <c r="B1037" s="29">
        <v>2026</v>
      </c>
      <c r="C1037" s="29">
        <v>5</v>
      </c>
      <c r="D1037" s="29"/>
      <c r="E1037" s="227"/>
      <c r="F1037" s="29"/>
      <c r="G1037" s="31"/>
      <c r="H1037" s="32" t="s">
        <v>441</v>
      </c>
      <c r="I1037" s="327"/>
      <c r="J1037" s="635"/>
      <c r="K1037" s="212"/>
      <c r="L1037" s="639"/>
      <c r="M1037" s="170"/>
      <c r="N1037" s="651"/>
      <c r="O1037" s="212"/>
      <c r="P1037" s="212"/>
      <c r="Q1037" s="327"/>
      <c r="R1037" s="636"/>
      <c r="S1037" s="636"/>
      <c r="T1037" s="667"/>
      <c r="U1037" s="636"/>
      <c r="V1037" s="636"/>
      <c r="W1037" s="636"/>
      <c r="X1037" s="212"/>
      <c r="Y1037" s="636"/>
      <c r="Z1037" s="212"/>
      <c r="AA1037" s="637"/>
      <c r="AB1037" s="637"/>
      <c r="AC1037" s="638"/>
      <c r="AD1037" s="639"/>
      <c r="AE1037" s="640"/>
      <c r="AF1037" s="640"/>
      <c r="AG1037" s="640"/>
      <c r="AH1037" s="640"/>
      <c r="AI1037" s="212"/>
      <c r="AJ1037" s="635"/>
      <c r="AK1037" s="635"/>
      <c r="AL1037" s="641"/>
      <c r="AM1037" s="635"/>
      <c r="AN1037" s="635"/>
      <c r="AO1037" s="212"/>
      <c r="AP1037" s="212"/>
      <c r="AQ1037" s="212"/>
      <c r="AR1037" s="212"/>
      <c r="AS1037" s="212"/>
      <c r="AT1037" s="223" t="str">
        <f t="shared" si="76"/>
        <v/>
      </c>
      <c r="AU1037" s="223" t="str">
        <f t="shared" si="77"/>
        <v/>
      </c>
    </row>
    <row r="1038" spans="2:47" ht="14.25">
      <c r="B1038" s="29">
        <v>2026</v>
      </c>
      <c r="C1038" s="29">
        <v>5</v>
      </c>
      <c r="D1038" s="29"/>
      <c r="E1038" s="227"/>
      <c r="F1038" s="29"/>
      <c r="G1038" s="31"/>
      <c r="H1038" s="32" t="s">
        <v>441</v>
      </c>
      <c r="I1038" s="327"/>
      <c r="J1038" s="635"/>
      <c r="K1038" s="212"/>
      <c r="L1038" s="639"/>
      <c r="M1038" s="170"/>
      <c r="N1038" s="651"/>
      <c r="O1038" s="212"/>
      <c r="P1038" s="212"/>
      <c r="Q1038" s="327"/>
      <c r="R1038" s="636"/>
      <c r="S1038" s="636"/>
      <c r="T1038" s="667"/>
      <c r="U1038" s="636"/>
      <c r="V1038" s="636"/>
      <c r="W1038" s="636"/>
      <c r="X1038" s="212"/>
      <c r="Y1038" s="636"/>
      <c r="Z1038" s="212"/>
      <c r="AA1038" s="637"/>
      <c r="AB1038" s="637"/>
      <c r="AC1038" s="638"/>
      <c r="AD1038" s="639"/>
      <c r="AE1038" s="640"/>
      <c r="AF1038" s="640"/>
      <c r="AG1038" s="640"/>
      <c r="AH1038" s="640"/>
      <c r="AI1038" s="212"/>
      <c r="AJ1038" s="635"/>
      <c r="AK1038" s="635"/>
      <c r="AL1038" s="641"/>
      <c r="AM1038" s="635"/>
      <c r="AN1038" s="635"/>
      <c r="AO1038" s="212"/>
      <c r="AP1038" s="212"/>
      <c r="AQ1038" s="212"/>
      <c r="AR1038" s="212"/>
      <c r="AS1038" s="212"/>
      <c r="AT1038" s="223" t="str">
        <f t="shared" si="76"/>
        <v/>
      </c>
      <c r="AU1038" s="223" t="str">
        <f t="shared" si="77"/>
        <v/>
      </c>
    </row>
    <row r="1039" spans="2:47" ht="14.25">
      <c r="B1039" s="29">
        <v>2026</v>
      </c>
      <c r="C1039" s="29">
        <v>5</v>
      </c>
      <c r="D1039" s="29"/>
      <c r="E1039" s="227"/>
      <c r="F1039" s="29"/>
      <c r="G1039" s="31"/>
      <c r="H1039" s="32" t="s">
        <v>441</v>
      </c>
      <c r="I1039" s="327"/>
      <c r="J1039" s="635"/>
      <c r="K1039" s="212"/>
      <c r="L1039" s="639"/>
      <c r="M1039" s="170"/>
      <c r="N1039" s="651"/>
      <c r="O1039" s="212"/>
      <c r="P1039" s="212"/>
      <c r="Q1039" s="327"/>
      <c r="R1039" s="636"/>
      <c r="S1039" s="636"/>
      <c r="T1039" s="667"/>
      <c r="U1039" s="636"/>
      <c r="V1039" s="636"/>
      <c r="W1039" s="636"/>
      <c r="X1039" s="212"/>
      <c r="Y1039" s="636"/>
      <c r="Z1039" s="212"/>
      <c r="AA1039" s="637"/>
      <c r="AB1039" s="637"/>
      <c r="AC1039" s="638"/>
      <c r="AD1039" s="639"/>
      <c r="AE1039" s="640"/>
      <c r="AF1039" s="640"/>
      <c r="AG1039" s="640"/>
      <c r="AH1039" s="640"/>
      <c r="AI1039" s="212"/>
      <c r="AJ1039" s="635"/>
      <c r="AK1039" s="635"/>
      <c r="AL1039" s="641"/>
      <c r="AM1039" s="635"/>
      <c r="AN1039" s="635"/>
      <c r="AO1039" s="212"/>
      <c r="AP1039" s="212"/>
      <c r="AQ1039" s="212"/>
      <c r="AR1039" s="212"/>
      <c r="AS1039" s="212"/>
      <c r="AT1039" s="223" t="str">
        <f t="shared" si="76"/>
        <v/>
      </c>
      <c r="AU1039" s="223" t="str">
        <f t="shared" si="77"/>
        <v/>
      </c>
    </row>
    <row r="1040" spans="2:47" ht="14.25">
      <c r="B1040" s="29">
        <v>2026</v>
      </c>
      <c r="C1040" s="29">
        <v>5</v>
      </c>
      <c r="D1040" s="29"/>
      <c r="E1040" s="227"/>
      <c r="F1040" s="29"/>
      <c r="G1040" s="31"/>
      <c r="H1040" s="32" t="s">
        <v>441</v>
      </c>
      <c r="I1040" s="327"/>
      <c r="J1040" s="635"/>
      <c r="K1040" s="212"/>
      <c r="L1040" s="639"/>
      <c r="M1040" s="170"/>
      <c r="N1040" s="651"/>
      <c r="O1040" s="212"/>
      <c r="P1040" s="212"/>
      <c r="Q1040" s="327"/>
      <c r="R1040" s="636"/>
      <c r="S1040" s="636"/>
      <c r="T1040" s="667"/>
      <c r="U1040" s="636"/>
      <c r="V1040" s="636"/>
      <c r="W1040" s="636"/>
      <c r="X1040" s="212"/>
      <c r="Y1040" s="636"/>
      <c r="Z1040" s="212"/>
      <c r="AA1040" s="637"/>
      <c r="AB1040" s="637"/>
      <c r="AC1040" s="638"/>
      <c r="AD1040" s="639"/>
      <c r="AE1040" s="640"/>
      <c r="AF1040" s="640"/>
      <c r="AG1040" s="640"/>
      <c r="AH1040" s="640"/>
      <c r="AI1040" s="212"/>
      <c r="AJ1040" s="635"/>
      <c r="AK1040" s="635"/>
      <c r="AL1040" s="641"/>
      <c r="AM1040" s="635"/>
      <c r="AN1040" s="635"/>
      <c r="AO1040" s="212"/>
      <c r="AP1040" s="212"/>
      <c r="AQ1040" s="212"/>
      <c r="AR1040" s="212"/>
      <c r="AS1040" s="212"/>
      <c r="AT1040" s="223" t="str">
        <f t="shared" si="76"/>
        <v/>
      </c>
      <c r="AU1040" s="223" t="str">
        <f t="shared" si="77"/>
        <v/>
      </c>
    </row>
    <row r="1041" spans="2:47" ht="14.25">
      <c r="B1041" s="29">
        <v>2026</v>
      </c>
      <c r="C1041" s="29">
        <v>5</v>
      </c>
      <c r="D1041" s="29"/>
      <c r="E1041" s="227"/>
      <c r="F1041" s="29"/>
      <c r="G1041" s="31"/>
      <c r="H1041" s="32" t="s">
        <v>441</v>
      </c>
      <c r="I1041" s="327"/>
      <c r="J1041" s="635"/>
      <c r="K1041" s="212"/>
      <c r="L1041" s="639"/>
      <c r="M1041" s="170"/>
      <c r="N1041" s="651"/>
      <c r="O1041" s="212"/>
      <c r="P1041" s="212"/>
      <c r="Q1041" s="327"/>
      <c r="R1041" s="636"/>
      <c r="S1041" s="636"/>
      <c r="T1041" s="667"/>
      <c r="U1041" s="636"/>
      <c r="V1041" s="636"/>
      <c r="W1041" s="636"/>
      <c r="X1041" s="212"/>
      <c r="Y1041" s="636"/>
      <c r="Z1041" s="212"/>
      <c r="AA1041" s="637"/>
      <c r="AB1041" s="637"/>
      <c r="AC1041" s="638"/>
      <c r="AD1041" s="639"/>
      <c r="AE1041" s="640"/>
      <c r="AF1041" s="640"/>
      <c r="AG1041" s="640"/>
      <c r="AH1041" s="640"/>
      <c r="AI1041" s="212"/>
      <c r="AJ1041" s="635"/>
      <c r="AK1041" s="635"/>
      <c r="AL1041" s="641"/>
      <c r="AM1041" s="635"/>
      <c r="AN1041" s="635"/>
      <c r="AO1041" s="212"/>
      <c r="AP1041" s="212"/>
      <c r="AQ1041" s="212"/>
      <c r="AR1041" s="212"/>
      <c r="AS1041" s="212"/>
      <c r="AT1041" s="223" t="str">
        <f t="shared" si="76"/>
        <v/>
      </c>
      <c r="AU1041" s="223" t="str">
        <f t="shared" si="77"/>
        <v/>
      </c>
    </row>
    <row r="1042" spans="2:47" ht="14.25">
      <c r="B1042" s="29">
        <v>2026</v>
      </c>
      <c r="C1042" s="29">
        <v>5</v>
      </c>
      <c r="D1042" s="29"/>
      <c r="E1042" s="227"/>
      <c r="F1042" s="29"/>
      <c r="G1042" s="31"/>
      <c r="H1042" s="32" t="s">
        <v>441</v>
      </c>
      <c r="I1042" s="327"/>
      <c r="J1042" s="635"/>
      <c r="K1042" s="212"/>
      <c r="L1042" s="639"/>
      <c r="M1042" s="170"/>
      <c r="N1042" s="651"/>
      <c r="O1042" s="212"/>
      <c r="P1042" s="212"/>
      <c r="Q1042" s="327"/>
      <c r="R1042" s="636"/>
      <c r="S1042" s="636"/>
      <c r="T1042" s="667"/>
      <c r="U1042" s="636"/>
      <c r="V1042" s="636"/>
      <c r="W1042" s="636"/>
      <c r="X1042" s="212"/>
      <c r="Y1042" s="636"/>
      <c r="Z1042" s="212"/>
      <c r="AA1042" s="637"/>
      <c r="AB1042" s="637"/>
      <c r="AC1042" s="638"/>
      <c r="AD1042" s="639"/>
      <c r="AE1042" s="640"/>
      <c r="AF1042" s="640"/>
      <c r="AG1042" s="640"/>
      <c r="AH1042" s="640"/>
      <c r="AI1042" s="212"/>
      <c r="AJ1042" s="635"/>
      <c r="AK1042" s="635"/>
      <c r="AL1042" s="641"/>
      <c r="AM1042" s="635"/>
      <c r="AN1042" s="635"/>
      <c r="AO1042" s="212"/>
      <c r="AP1042" s="212"/>
      <c r="AQ1042" s="212"/>
      <c r="AR1042" s="212"/>
      <c r="AS1042" s="212"/>
      <c r="AT1042" s="223" t="str">
        <f t="shared" si="76"/>
        <v/>
      </c>
      <c r="AU1042" s="223" t="str">
        <f t="shared" si="77"/>
        <v/>
      </c>
    </row>
    <row r="1043" spans="2:47" ht="14.25">
      <c r="B1043" s="29">
        <v>2026</v>
      </c>
      <c r="C1043" s="29">
        <v>5</v>
      </c>
      <c r="D1043" s="29"/>
      <c r="E1043" s="227"/>
      <c r="F1043" s="29"/>
      <c r="G1043" s="31"/>
      <c r="H1043" s="32" t="s">
        <v>441</v>
      </c>
      <c r="I1043" s="327"/>
      <c r="J1043" s="635"/>
      <c r="K1043" s="212"/>
      <c r="L1043" s="639"/>
      <c r="M1043" s="170"/>
      <c r="N1043" s="651"/>
      <c r="O1043" s="212"/>
      <c r="P1043" s="212"/>
      <c r="Q1043" s="327"/>
      <c r="R1043" s="636"/>
      <c r="S1043" s="636"/>
      <c r="T1043" s="667"/>
      <c r="U1043" s="636"/>
      <c r="V1043" s="636"/>
      <c r="W1043" s="636"/>
      <c r="X1043" s="212"/>
      <c r="Y1043" s="636"/>
      <c r="Z1043" s="212"/>
      <c r="AA1043" s="637"/>
      <c r="AB1043" s="637"/>
      <c r="AC1043" s="638"/>
      <c r="AD1043" s="639"/>
      <c r="AE1043" s="640"/>
      <c r="AF1043" s="640"/>
      <c r="AG1043" s="640"/>
      <c r="AH1043" s="640"/>
      <c r="AI1043" s="212"/>
      <c r="AJ1043" s="635"/>
      <c r="AK1043" s="635"/>
      <c r="AL1043" s="641"/>
      <c r="AM1043" s="635"/>
      <c r="AN1043" s="635"/>
      <c r="AO1043" s="212"/>
      <c r="AP1043" s="212"/>
      <c r="AQ1043" s="212"/>
      <c r="AR1043" s="212"/>
      <c r="AS1043" s="212"/>
      <c r="AT1043" s="223" t="str">
        <f t="shared" si="76"/>
        <v/>
      </c>
      <c r="AU1043" s="223" t="str">
        <f t="shared" si="77"/>
        <v/>
      </c>
    </row>
    <row r="1044" spans="2:47" ht="14.25">
      <c r="B1044" s="29">
        <v>2026</v>
      </c>
      <c r="C1044" s="29">
        <v>5</v>
      </c>
      <c r="D1044" s="29"/>
      <c r="E1044" s="227"/>
      <c r="F1044" s="29"/>
      <c r="G1044" s="31"/>
      <c r="H1044" s="32" t="s">
        <v>441</v>
      </c>
      <c r="I1044" s="327"/>
      <c r="J1044" s="635"/>
      <c r="K1044" s="212"/>
      <c r="L1044" s="639"/>
      <c r="M1044" s="170"/>
      <c r="N1044" s="651"/>
      <c r="O1044" s="212"/>
      <c r="P1044" s="212"/>
      <c r="Q1044" s="327"/>
      <c r="R1044" s="636"/>
      <c r="S1044" s="636"/>
      <c r="T1044" s="667"/>
      <c r="U1044" s="636"/>
      <c r="V1044" s="636"/>
      <c r="W1044" s="636"/>
      <c r="X1044" s="212"/>
      <c r="Y1044" s="636"/>
      <c r="Z1044" s="212"/>
      <c r="AA1044" s="637"/>
      <c r="AB1044" s="637"/>
      <c r="AC1044" s="638"/>
      <c r="AD1044" s="639"/>
      <c r="AE1044" s="640"/>
      <c r="AF1044" s="640"/>
      <c r="AG1044" s="640"/>
      <c r="AH1044" s="640"/>
      <c r="AI1044" s="212"/>
      <c r="AJ1044" s="635"/>
      <c r="AK1044" s="635"/>
      <c r="AL1044" s="641"/>
      <c r="AM1044" s="635"/>
      <c r="AN1044" s="635"/>
      <c r="AO1044" s="212"/>
      <c r="AP1044" s="212"/>
      <c r="AQ1044" s="212"/>
      <c r="AR1044" s="212"/>
      <c r="AS1044" s="212"/>
      <c r="AT1044" s="223" t="str">
        <f t="shared" si="76"/>
        <v/>
      </c>
      <c r="AU1044" s="223" t="str">
        <f t="shared" si="77"/>
        <v/>
      </c>
    </row>
    <row r="1045" spans="2:47" ht="14.25">
      <c r="B1045" s="29">
        <v>2026</v>
      </c>
      <c r="C1045" s="29">
        <v>5</v>
      </c>
      <c r="D1045" s="29"/>
      <c r="E1045" s="227"/>
      <c r="F1045" s="29"/>
      <c r="G1045" s="31"/>
      <c r="H1045" s="32" t="s">
        <v>441</v>
      </c>
      <c r="I1045" s="327"/>
      <c r="J1045" s="635"/>
      <c r="K1045" s="212"/>
      <c r="L1045" s="639"/>
      <c r="M1045" s="170"/>
      <c r="N1045" s="651"/>
      <c r="O1045" s="212"/>
      <c r="P1045" s="212"/>
      <c r="Q1045" s="327"/>
      <c r="R1045" s="636"/>
      <c r="S1045" s="636"/>
      <c r="T1045" s="667"/>
      <c r="U1045" s="636"/>
      <c r="V1045" s="636"/>
      <c r="W1045" s="636"/>
      <c r="X1045" s="212"/>
      <c r="Y1045" s="636"/>
      <c r="Z1045" s="212"/>
      <c r="AA1045" s="637"/>
      <c r="AB1045" s="637"/>
      <c r="AC1045" s="638"/>
      <c r="AD1045" s="639"/>
      <c r="AE1045" s="640"/>
      <c r="AF1045" s="640"/>
      <c r="AG1045" s="640"/>
      <c r="AH1045" s="640"/>
      <c r="AI1045" s="212"/>
      <c r="AJ1045" s="635"/>
      <c r="AK1045" s="635"/>
      <c r="AL1045" s="641"/>
      <c r="AM1045" s="635"/>
      <c r="AN1045" s="635"/>
      <c r="AO1045" s="212"/>
      <c r="AP1045" s="212"/>
      <c r="AQ1045" s="212"/>
      <c r="AR1045" s="212"/>
      <c r="AS1045" s="212"/>
      <c r="AT1045" s="223" t="str">
        <f t="shared" si="76"/>
        <v/>
      </c>
      <c r="AU1045" s="223" t="str">
        <f t="shared" si="77"/>
        <v/>
      </c>
    </row>
    <row r="1046" spans="2:47" ht="14.25">
      <c r="B1046" s="29">
        <v>2026</v>
      </c>
      <c r="C1046" s="29">
        <v>5</v>
      </c>
      <c r="D1046" s="29"/>
      <c r="E1046" s="227"/>
      <c r="F1046" s="29"/>
      <c r="G1046" s="31"/>
      <c r="H1046" s="32" t="s">
        <v>441</v>
      </c>
      <c r="I1046" s="327"/>
      <c r="J1046" s="635"/>
      <c r="K1046" s="212"/>
      <c r="L1046" s="639"/>
      <c r="M1046" s="170"/>
      <c r="N1046" s="651"/>
      <c r="O1046" s="212"/>
      <c r="P1046" s="212"/>
      <c r="Q1046" s="327"/>
      <c r="R1046" s="636"/>
      <c r="S1046" s="636"/>
      <c r="T1046" s="667"/>
      <c r="U1046" s="636"/>
      <c r="V1046" s="636"/>
      <c r="W1046" s="636"/>
      <c r="X1046" s="212"/>
      <c r="Y1046" s="636"/>
      <c r="Z1046" s="212"/>
      <c r="AA1046" s="637"/>
      <c r="AB1046" s="637"/>
      <c r="AC1046" s="638"/>
      <c r="AD1046" s="639"/>
      <c r="AE1046" s="640"/>
      <c r="AF1046" s="640"/>
      <c r="AG1046" s="640"/>
      <c r="AH1046" s="640"/>
      <c r="AI1046" s="212"/>
      <c r="AJ1046" s="635"/>
      <c r="AK1046" s="635"/>
      <c r="AL1046" s="641"/>
      <c r="AM1046" s="635"/>
      <c r="AN1046" s="635"/>
      <c r="AO1046" s="212"/>
      <c r="AP1046" s="212"/>
      <c r="AQ1046" s="212"/>
      <c r="AR1046" s="212"/>
      <c r="AS1046" s="212"/>
      <c r="AT1046" s="223" t="str">
        <f t="shared" si="76"/>
        <v/>
      </c>
      <c r="AU1046" s="223" t="str">
        <f t="shared" si="77"/>
        <v/>
      </c>
    </row>
    <row r="1047" spans="2:47" ht="14.25">
      <c r="B1047" s="29">
        <v>2026</v>
      </c>
      <c r="C1047" s="29">
        <v>5</v>
      </c>
      <c r="D1047" s="29"/>
      <c r="E1047" s="227"/>
      <c r="F1047" s="29"/>
      <c r="G1047" s="31"/>
      <c r="H1047" s="32" t="s">
        <v>441</v>
      </c>
      <c r="I1047" s="327"/>
      <c r="J1047" s="635"/>
      <c r="K1047" s="212"/>
      <c r="L1047" s="639"/>
      <c r="M1047" s="170"/>
      <c r="N1047" s="651"/>
      <c r="O1047" s="212"/>
      <c r="P1047" s="212"/>
      <c r="Q1047" s="327"/>
      <c r="R1047" s="636"/>
      <c r="S1047" s="636"/>
      <c r="T1047" s="667"/>
      <c r="U1047" s="636"/>
      <c r="V1047" s="636"/>
      <c r="W1047" s="636"/>
      <c r="X1047" s="212"/>
      <c r="Y1047" s="636"/>
      <c r="Z1047" s="212"/>
      <c r="AA1047" s="637"/>
      <c r="AB1047" s="637"/>
      <c r="AC1047" s="638"/>
      <c r="AD1047" s="639"/>
      <c r="AE1047" s="640"/>
      <c r="AF1047" s="640"/>
      <c r="AG1047" s="640"/>
      <c r="AH1047" s="640"/>
      <c r="AI1047" s="212"/>
      <c r="AJ1047" s="635"/>
      <c r="AK1047" s="635"/>
      <c r="AL1047" s="641"/>
      <c r="AM1047" s="635"/>
      <c r="AN1047" s="635"/>
      <c r="AO1047" s="212"/>
      <c r="AP1047" s="212"/>
      <c r="AQ1047" s="212"/>
      <c r="AR1047" s="212"/>
      <c r="AS1047" s="212"/>
      <c r="AT1047" s="223" t="str">
        <f t="shared" si="76"/>
        <v/>
      </c>
      <c r="AU1047" s="223" t="str">
        <f t="shared" si="77"/>
        <v/>
      </c>
    </row>
    <row r="1048" spans="2:47" ht="14.25">
      <c r="B1048" s="29">
        <v>2026</v>
      </c>
      <c r="C1048" s="29">
        <v>5</v>
      </c>
      <c r="D1048" s="29"/>
      <c r="E1048" s="227"/>
      <c r="F1048" s="29"/>
      <c r="G1048" s="31"/>
      <c r="H1048" s="32" t="s">
        <v>441</v>
      </c>
      <c r="I1048" s="327"/>
      <c r="J1048" s="635"/>
      <c r="K1048" s="212"/>
      <c r="L1048" s="639"/>
      <c r="M1048" s="170"/>
      <c r="N1048" s="651"/>
      <c r="O1048" s="212"/>
      <c r="P1048" s="212"/>
      <c r="Q1048" s="327"/>
      <c r="R1048" s="636"/>
      <c r="S1048" s="636"/>
      <c r="T1048" s="667"/>
      <c r="U1048" s="636"/>
      <c r="V1048" s="636"/>
      <c r="W1048" s="636"/>
      <c r="X1048" s="212"/>
      <c r="Y1048" s="636"/>
      <c r="Z1048" s="212"/>
      <c r="AA1048" s="637"/>
      <c r="AB1048" s="637"/>
      <c r="AC1048" s="638"/>
      <c r="AD1048" s="639"/>
      <c r="AE1048" s="640"/>
      <c r="AF1048" s="640"/>
      <c r="AG1048" s="640"/>
      <c r="AH1048" s="640"/>
      <c r="AI1048" s="212"/>
      <c r="AJ1048" s="635"/>
      <c r="AK1048" s="635"/>
      <c r="AL1048" s="641"/>
      <c r="AM1048" s="635"/>
      <c r="AN1048" s="635"/>
      <c r="AO1048" s="212"/>
      <c r="AP1048" s="212"/>
      <c r="AQ1048" s="212"/>
      <c r="AR1048" s="212"/>
      <c r="AS1048" s="212"/>
      <c r="AT1048" s="223" t="str">
        <f t="shared" si="76"/>
        <v/>
      </c>
      <c r="AU1048" s="223" t="str">
        <f t="shared" si="77"/>
        <v/>
      </c>
    </row>
    <row r="1049" spans="2:47" ht="14.25">
      <c r="B1049" s="29">
        <v>2026</v>
      </c>
      <c r="C1049" s="29">
        <v>5</v>
      </c>
      <c r="D1049" s="29"/>
      <c r="E1049" s="227"/>
      <c r="F1049" s="29"/>
      <c r="G1049" s="31"/>
      <c r="H1049" s="32" t="s">
        <v>441</v>
      </c>
      <c r="I1049" s="327"/>
      <c r="J1049" s="635"/>
      <c r="K1049" s="212"/>
      <c r="L1049" s="639"/>
      <c r="M1049" s="170"/>
      <c r="N1049" s="651"/>
      <c r="O1049" s="212"/>
      <c r="P1049" s="212"/>
      <c r="Q1049" s="327"/>
      <c r="R1049" s="636"/>
      <c r="S1049" s="636"/>
      <c r="T1049" s="667"/>
      <c r="U1049" s="636"/>
      <c r="V1049" s="636"/>
      <c r="W1049" s="636"/>
      <c r="X1049" s="212"/>
      <c r="Y1049" s="636"/>
      <c r="Z1049" s="212"/>
      <c r="AA1049" s="637"/>
      <c r="AB1049" s="637"/>
      <c r="AC1049" s="638"/>
      <c r="AD1049" s="639"/>
      <c r="AE1049" s="640"/>
      <c r="AF1049" s="640"/>
      <c r="AG1049" s="640"/>
      <c r="AH1049" s="640"/>
      <c r="AI1049" s="212"/>
      <c r="AJ1049" s="635"/>
      <c r="AK1049" s="635"/>
      <c r="AL1049" s="641"/>
      <c r="AM1049" s="635"/>
      <c r="AN1049" s="635"/>
      <c r="AO1049" s="212"/>
      <c r="AP1049" s="212"/>
      <c r="AQ1049" s="212"/>
      <c r="AR1049" s="212"/>
      <c r="AS1049" s="212"/>
      <c r="AT1049" s="223" t="str">
        <f t="shared" si="76"/>
        <v/>
      </c>
      <c r="AU1049" s="223" t="str">
        <f t="shared" si="77"/>
        <v/>
      </c>
    </row>
    <row r="1050" spans="2:47" ht="14.25">
      <c r="B1050" s="29">
        <v>2026</v>
      </c>
      <c r="C1050" s="29">
        <v>5</v>
      </c>
      <c r="D1050" s="29"/>
      <c r="E1050" s="227"/>
      <c r="F1050" s="29"/>
      <c r="G1050" s="31"/>
      <c r="H1050" s="32" t="s">
        <v>441</v>
      </c>
      <c r="I1050" s="327"/>
      <c r="J1050" s="635"/>
      <c r="K1050" s="212"/>
      <c r="L1050" s="639"/>
      <c r="M1050" s="170"/>
      <c r="N1050" s="651"/>
      <c r="O1050" s="212"/>
      <c r="P1050" s="212"/>
      <c r="Q1050" s="327"/>
      <c r="R1050" s="636"/>
      <c r="S1050" s="636"/>
      <c r="T1050" s="667"/>
      <c r="U1050" s="636"/>
      <c r="V1050" s="636"/>
      <c r="W1050" s="636"/>
      <c r="X1050" s="212"/>
      <c r="Y1050" s="636"/>
      <c r="Z1050" s="212"/>
      <c r="AA1050" s="637"/>
      <c r="AB1050" s="637"/>
      <c r="AC1050" s="638"/>
      <c r="AD1050" s="639"/>
      <c r="AE1050" s="640"/>
      <c r="AF1050" s="640"/>
      <c r="AG1050" s="640"/>
      <c r="AH1050" s="640"/>
      <c r="AI1050" s="212"/>
      <c r="AJ1050" s="635"/>
      <c r="AK1050" s="635"/>
      <c r="AL1050" s="641"/>
      <c r="AM1050" s="635"/>
      <c r="AN1050" s="635"/>
      <c r="AO1050" s="212"/>
      <c r="AP1050" s="212"/>
      <c r="AQ1050" s="212"/>
      <c r="AR1050" s="212"/>
      <c r="AS1050" s="212"/>
      <c r="AT1050" s="223" t="str">
        <f t="shared" si="76"/>
        <v/>
      </c>
      <c r="AU1050" s="223" t="str">
        <f t="shared" si="77"/>
        <v/>
      </c>
    </row>
    <row r="1051" spans="2:47" ht="14.25">
      <c r="B1051" s="29">
        <v>2026</v>
      </c>
      <c r="C1051" s="29">
        <v>5</v>
      </c>
      <c r="D1051" s="29"/>
      <c r="E1051" s="227"/>
      <c r="F1051" s="29"/>
      <c r="G1051" s="31"/>
      <c r="H1051" s="32" t="s">
        <v>441</v>
      </c>
      <c r="I1051" s="327"/>
      <c r="J1051" s="635"/>
      <c r="K1051" s="212"/>
      <c r="L1051" s="639"/>
      <c r="M1051" s="170"/>
      <c r="N1051" s="651"/>
      <c r="O1051" s="212"/>
      <c r="P1051" s="212"/>
      <c r="Q1051" s="327"/>
      <c r="R1051" s="636"/>
      <c r="S1051" s="636"/>
      <c r="T1051" s="667"/>
      <c r="U1051" s="636"/>
      <c r="V1051" s="636"/>
      <c r="W1051" s="636"/>
      <c r="X1051" s="212"/>
      <c r="Y1051" s="636"/>
      <c r="Z1051" s="212"/>
      <c r="AA1051" s="637"/>
      <c r="AB1051" s="637"/>
      <c r="AC1051" s="638"/>
      <c r="AD1051" s="639"/>
      <c r="AE1051" s="640"/>
      <c r="AF1051" s="640"/>
      <c r="AG1051" s="640"/>
      <c r="AH1051" s="640"/>
      <c r="AI1051" s="212"/>
      <c r="AJ1051" s="635"/>
      <c r="AK1051" s="635"/>
      <c r="AL1051" s="641"/>
      <c r="AM1051" s="635"/>
      <c r="AN1051" s="635"/>
      <c r="AO1051" s="212"/>
      <c r="AP1051" s="212"/>
      <c r="AQ1051" s="212"/>
      <c r="AR1051" s="212"/>
      <c r="AS1051" s="212"/>
      <c r="AT1051" s="223" t="str">
        <f t="shared" si="76"/>
        <v/>
      </c>
      <c r="AU1051" s="223" t="str">
        <f t="shared" si="77"/>
        <v/>
      </c>
    </row>
    <row r="1052" spans="2:47" ht="14.25">
      <c r="B1052" s="29">
        <v>2026</v>
      </c>
      <c r="C1052" s="29">
        <v>5</v>
      </c>
      <c r="D1052" s="29"/>
      <c r="E1052" s="227"/>
      <c r="F1052" s="29"/>
      <c r="G1052" s="31"/>
      <c r="H1052" s="32" t="s">
        <v>441</v>
      </c>
      <c r="I1052" s="327"/>
      <c r="J1052" s="635"/>
      <c r="K1052" s="212"/>
      <c r="L1052" s="639"/>
      <c r="M1052" s="170"/>
      <c r="N1052" s="651"/>
      <c r="O1052" s="212"/>
      <c r="P1052" s="212"/>
      <c r="Q1052" s="327"/>
      <c r="R1052" s="636"/>
      <c r="S1052" s="636"/>
      <c r="T1052" s="667"/>
      <c r="U1052" s="636"/>
      <c r="V1052" s="636"/>
      <c r="W1052" s="636"/>
      <c r="X1052" s="212"/>
      <c r="Y1052" s="636"/>
      <c r="Z1052" s="212"/>
      <c r="AA1052" s="637"/>
      <c r="AB1052" s="637"/>
      <c r="AC1052" s="638"/>
      <c r="AD1052" s="639"/>
      <c r="AE1052" s="640"/>
      <c r="AF1052" s="640"/>
      <c r="AG1052" s="640"/>
      <c r="AH1052" s="640"/>
      <c r="AI1052" s="212"/>
      <c r="AJ1052" s="635"/>
      <c r="AK1052" s="635"/>
      <c r="AL1052" s="641"/>
      <c r="AM1052" s="635"/>
      <c r="AN1052" s="635"/>
      <c r="AO1052" s="212"/>
      <c r="AP1052" s="212"/>
      <c r="AQ1052" s="212"/>
      <c r="AR1052" s="212"/>
      <c r="AS1052" s="212"/>
      <c r="AT1052" s="223" t="str">
        <f t="shared" si="76"/>
        <v/>
      </c>
      <c r="AU1052" s="223" t="str">
        <f t="shared" si="77"/>
        <v/>
      </c>
    </row>
    <row r="1053" spans="2:47" ht="14.25">
      <c r="B1053" s="29">
        <v>2026</v>
      </c>
      <c r="C1053" s="29">
        <v>5</v>
      </c>
      <c r="D1053" s="29"/>
      <c r="E1053" s="227"/>
      <c r="F1053" s="29"/>
      <c r="G1053" s="31"/>
      <c r="H1053" s="32" t="s">
        <v>441</v>
      </c>
      <c r="I1053" s="327"/>
      <c r="J1053" s="635"/>
      <c r="K1053" s="212"/>
      <c r="L1053" s="639"/>
      <c r="M1053" s="170"/>
      <c r="N1053" s="651"/>
      <c r="O1053" s="212"/>
      <c r="P1053" s="212"/>
      <c r="Q1053" s="327"/>
      <c r="R1053" s="636"/>
      <c r="S1053" s="636"/>
      <c r="T1053" s="667"/>
      <c r="U1053" s="636"/>
      <c r="V1053" s="636"/>
      <c r="W1053" s="636"/>
      <c r="X1053" s="212"/>
      <c r="Y1053" s="636"/>
      <c r="Z1053" s="212"/>
      <c r="AA1053" s="637"/>
      <c r="AB1053" s="637"/>
      <c r="AC1053" s="638"/>
      <c r="AD1053" s="639"/>
      <c r="AE1053" s="640"/>
      <c r="AF1053" s="640"/>
      <c r="AG1053" s="640"/>
      <c r="AH1053" s="640"/>
      <c r="AI1053" s="212"/>
      <c r="AJ1053" s="635"/>
      <c r="AK1053" s="635"/>
      <c r="AL1053" s="641"/>
      <c r="AM1053" s="635"/>
      <c r="AN1053" s="635"/>
      <c r="AO1053" s="212"/>
      <c r="AP1053" s="212"/>
      <c r="AQ1053" s="212"/>
      <c r="AR1053" s="212"/>
      <c r="AS1053" s="212"/>
      <c r="AT1053" s="223" t="str">
        <f t="shared" si="76"/>
        <v/>
      </c>
      <c r="AU1053" s="223" t="str">
        <f t="shared" si="77"/>
        <v/>
      </c>
    </row>
    <row r="1054" spans="2:47" ht="14.25">
      <c r="B1054" s="29">
        <v>2026</v>
      </c>
      <c r="C1054" s="29">
        <v>5</v>
      </c>
      <c r="D1054" s="29"/>
      <c r="E1054" s="227"/>
      <c r="F1054" s="29"/>
      <c r="G1054" s="31"/>
      <c r="H1054" s="32" t="s">
        <v>441</v>
      </c>
      <c r="I1054" s="327"/>
      <c r="J1054" s="635"/>
      <c r="K1054" s="212"/>
      <c r="L1054" s="639"/>
      <c r="M1054" s="170"/>
      <c r="N1054" s="651"/>
      <c r="O1054" s="212"/>
      <c r="P1054" s="212"/>
      <c r="Q1054" s="327"/>
      <c r="R1054" s="636"/>
      <c r="S1054" s="636"/>
      <c r="T1054" s="667"/>
      <c r="U1054" s="636"/>
      <c r="V1054" s="636"/>
      <c r="W1054" s="636"/>
      <c r="X1054" s="212"/>
      <c r="Y1054" s="636"/>
      <c r="Z1054" s="212"/>
      <c r="AA1054" s="637"/>
      <c r="AB1054" s="637"/>
      <c r="AC1054" s="638"/>
      <c r="AD1054" s="639"/>
      <c r="AE1054" s="640"/>
      <c r="AF1054" s="640"/>
      <c r="AG1054" s="640"/>
      <c r="AH1054" s="640"/>
      <c r="AI1054" s="212"/>
      <c r="AJ1054" s="635"/>
      <c r="AK1054" s="635"/>
      <c r="AL1054" s="641"/>
      <c r="AM1054" s="635"/>
      <c r="AN1054" s="635"/>
      <c r="AO1054" s="212"/>
      <c r="AP1054" s="212"/>
      <c r="AQ1054" s="212"/>
      <c r="AR1054" s="212"/>
      <c r="AS1054" s="212"/>
      <c r="AT1054" s="223" t="str">
        <f t="shared" si="76"/>
        <v/>
      </c>
      <c r="AU1054" s="223" t="str">
        <f t="shared" si="77"/>
        <v/>
      </c>
    </row>
    <row r="1055" spans="2:47" ht="14.25">
      <c r="B1055" s="29">
        <v>2026</v>
      </c>
      <c r="C1055" s="29">
        <v>5</v>
      </c>
      <c r="D1055" s="29"/>
      <c r="E1055" s="227"/>
      <c r="F1055" s="29"/>
      <c r="G1055" s="31"/>
      <c r="H1055" s="32" t="s">
        <v>441</v>
      </c>
      <c r="I1055" s="327"/>
      <c r="J1055" s="635"/>
      <c r="K1055" s="212"/>
      <c r="L1055" s="639"/>
      <c r="M1055" s="170"/>
      <c r="N1055" s="651"/>
      <c r="O1055" s="212"/>
      <c r="P1055" s="212"/>
      <c r="Q1055" s="327"/>
      <c r="R1055" s="636"/>
      <c r="S1055" s="636"/>
      <c r="T1055" s="667"/>
      <c r="U1055" s="636"/>
      <c r="V1055" s="636"/>
      <c r="W1055" s="636"/>
      <c r="X1055" s="212"/>
      <c r="Y1055" s="636"/>
      <c r="Z1055" s="212"/>
      <c r="AA1055" s="637"/>
      <c r="AB1055" s="637"/>
      <c r="AC1055" s="638"/>
      <c r="AD1055" s="639"/>
      <c r="AE1055" s="640"/>
      <c r="AF1055" s="640"/>
      <c r="AG1055" s="640"/>
      <c r="AH1055" s="640"/>
      <c r="AI1055" s="212"/>
      <c r="AJ1055" s="635"/>
      <c r="AK1055" s="635"/>
      <c r="AL1055" s="641"/>
      <c r="AM1055" s="635"/>
      <c r="AN1055" s="635"/>
      <c r="AO1055" s="212"/>
      <c r="AP1055" s="212"/>
      <c r="AQ1055" s="212"/>
      <c r="AR1055" s="212"/>
      <c r="AS1055" s="212"/>
      <c r="AT1055" s="223" t="str">
        <f t="shared" si="76"/>
        <v/>
      </c>
      <c r="AU1055" s="223" t="str">
        <f t="shared" si="77"/>
        <v/>
      </c>
    </row>
    <row r="1056" spans="2:47" ht="14.25">
      <c r="B1056" s="29">
        <v>2026</v>
      </c>
      <c r="C1056" s="29">
        <v>5</v>
      </c>
      <c r="D1056" s="29"/>
      <c r="E1056" s="227"/>
      <c r="F1056" s="29"/>
      <c r="G1056" s="31"/>
      <c r="H1056" s="32" t="s">
        <v>441</v>
      </c>
      <c r="I1056" s="327"/>
      <c r="J1056" s="635"/>
      <c r="K1056" s="212"/>
      <c r="L1056" s="639"/>
      <c r="M1056" s="170"/>
      <c r="N1056" s="651"/>
      <c r="O1056" s="212"/>
      <c r="P1056" s="212"/>
      <c r="Q1056" s="327"/>
      <c r="R1056" s="636"/>
      <c r="S1056" s="636"/>
      <c r="T1056" s="667"/>
      <c r="U1056" s="636"/>
      <c r="V1056" s="636"/>
      <c r="W1056" s="636"/>
      <c r="X1056" s="212"/>
      <c r="Y1056" s="636"/>
      <c r="Z1056" s="212"/>
      <c r="AA1056" s="637"/>
      <c r="AB1056" s="637"/>
      <c r="AC1056" s="638"/>
      <c r="AD1056" s="639"/>
      <c r="AE1056" s="640"/>
      <c r="AF1056" s="640"/>
      <c r="AG1056" s="640"/>
      <c r="AH1056" s="640"/>
      <c r="AI1056" s="212"/>
      <c r="AJ1056" s="635"/>
      <c r="AK1056" s="635"/>
      <c r="AL1056" s="641"/>
      <c r="AM1056" s="635"/>
      <c r="AN1056" s="635"/>
      <c r="AO1056" s="212"/>
      <c r="AP1056" s="212"/>
      <c r="AQ1056" s="212"/>
      <c r="AR1056" s="212"/>
      <c r="AS1056" s="212"/>
      <c r="AT1056" s="223" t="str">
        <f t="shared" si="76"/>
        <v/>
      </c>
      <c r="AU1056" s="223" t="str">
        <f t="shared" si="77"/>
        <v/>
      </c>
    </row>
    <row r="1057" spans="2:47" ht="14.25">
      <c r="B1057" s="29">
        <v>2026</v>
      </c>
      <c r="C1057" s="29">
        <v>5</v>
      </c>
      <c r="D1057" s="29"/>
      <c r="E1057" s="227"/>
      <c r="F1057" s="29"/>
      <c r="G1057" s="31"/>
      <c r="H1057" s="32" t="s">
        <v>441</v>
      </c>
      <c r="I1057" s="327"/>
      <c r="J1057" s="635"/>
      <c r="K1057" s="212"/>
      <c r="L1057" s="639"/>
      <c r="M1057" s="170"/>
      <c r="N1057" s="651"/>
      <c r="O1057" s="212"/>
      <c r="P1057" s="212"/>
      <c r="Q1057" s="327"/>
      <c r="R1057" s="636"/>
      <c r="S1057" s="636"/>
      <c r="T1057" s="667"/>
      <c r="U1057" s="636"/>
      <c r="V1057" s="636"/>
      <c r="W1057" s="636"/>
      <c r="X1057" s="212"/>
      <c r="Y1057" s="636"/>
      <c r="Z1057" s="212"/>
      <c r="AA1057" s="637"/>
      <c r="AB1057" s="637"/>
      <c r="AC1057" s="638"/>
      <c r="AD1057" s="639"/>
      <c r="AE1057" s="640"/>
      <c r="AF1057" s="640"/>
      <c r="AG1057" s="640"/>
      <c r="AH1057" s="640"/>
      <c r="AI1057" s="212"/>
      <c r="AJ1057" s="635"/>
      <c r="AK1057" s="635"/>
      <c r="AL1057" s="641"/>
      <c r="AM1057" s="635"/>
      <c r="AN1057" s="635"/>
      <c r="AO1057" s="212"/>
      <c r="AP1057" s="212"/>
      <c r="AQ1057" s="212"/>
      <c r="AR1057" s="212"/>
      <c r="AS1057" s="212"/>
      <c r="AT1057" s="223" t="str">
        <f t="shared" si="76"/>
        <v/>
      </c>
      <c r="AU1057" s="223" t="str">
        <f t="shared" si="77"/>
        <v/>
      </c>
    </row>
    <row r="1058" spans="2:47" ht="14.25">
      <c r="B1058" s="29">
        <v>2026</v>
      </c>
      <c r="C1058" s="29">
        <v>5</v>
      </c>
      <c r="D1058" s="29"/>
      <c r="E1058" s="227"/>
      <c r="F1058" s="29"/>
      <c r="G1058" s="31"/>
      <c r="H1058" s="32" t="s">
        <v>441</v>
      </c>
      <c r="I1058" s="327"/>
      <c r="J1058" s="635"/>
      <c r="K1058" s="212"/>
      <c r="L1058" s="639"/>
      <c r="M1058" s="170"/>
      <c r="N1058" s="651"/>
      <c r="O1058" s="212"/>
      <c r="P1058" s="212"/>
      <c r="Q1058" s="327"/>
      <c r="R1058" s="636"/>
      <c r="S1058" s="636"/>
      <c r="T1058" s="667"/>
      <c r="U1058" s="636"/>
      <c r="V1058" s="636"/>
      <c r="W1058" s="636"/>
      <c r="X1058" s="212"/>
      <c r="Y1058" s="636"/>
      <c r="Z1058" s="212"/>
      <c r="AA1058" s="637"/>
      <c r="AB1058" s="637"/>
      <c r="AC1058" s="638"/>
      <c r="AD1058" s="639"/>
      <c r="AE1058" s="640"/>
      <c r="AF1058" s="640"/>
      <c r="AG1058" s="640"/>
      <c r="AH1058" s="640"/>
      <c r="AI1058" s="212"/>
      <c r="AJ1058" s="635"/>
      <c r="AK1058" s="635"/>
      <c r="AL1058" s="641"/>
      <c r="AM1058" s="635"/>
      <c r="AN1058" s="635"/>
      <c r="AO1058" s="212"/>
      <c r="AP1058" s="212"/>
      <c r="AQ1058" s="212"/>
      <c r="AR1058" s="212"/>
      <c r="AS1058" s="212"/>
      <c r="AT1058" s="223" t="str">
        <f t="shared" si="76"/>
        <v/>
      </c>
      <c r="AU1058" s="223" t="str">
        <f t="shared" si="77"/>
        <v/>
      </c>
    </row>
    <row r="1059" spans="2:47" ht="14.25">
      <c r="B1059" s="29">
        <v>2026</v>
      </c>
      <c r="C1059" s="29">
        <v>5</v>
      </c>
      <c r="D1059" s="29"/>
      <c r="E1059" s="227"/>
      <c r="F1059" s="29"/>
      <c r="G1059" s="31"/>
      <c r="H1059" s="32" t="s">
        <v>441</v>
      </c>
      <c r="I1059" s="327"/>
      <c r="J1059" s="635"/>
      <c r="K1059" s="212"/>
      <c r="L1059" s="639"/>
      <c r="M1059" s="170"/>
      <c r="N1059" s="651"/>
      <c r="O1059" s="212"/>
      <c r="P1059" s="212"/>
      <c r="Q1059" s="327"/>
      <c r="R1059" s="636"/>
      <c r="S1059" s="636"/>
      <c r="T1059" s="667"/>
      <c r="U1059" s="636"/>
      <c r="V1059" s="636"/>
      <c r="W1059" s="636"/>
      <c r="X1059" s="212"/>
      <c r="Y1059" s="636"/>
      <c r="Z1059" s="212"/>
      <c r="AA1059" s="637"/>
      <c r="AB1059" s="637"/>
      <c r="AC1059" s="638"/>
      <c r="AD1059" s="639"/>
      <c r="AE1059" s="640"/>
      <c r="AF1059" s="640"/>
      <c r="AG1059" s="640"/>
      <c r="AH1059" s="640"/>
      <c r="AI1059" s="212"/>
      <c r="AJ1059" s="635"/>
      <c r="AK1059" s="635"/>
      <c r="AL1059" s="641"/>
      <c r="AM1059" s="635"/>
      <c r="AN1059" s="635"/>
      <c r="AO1059" s="212"/>
      <c r="AP1059" s="212"/>
      <c r="AQ1059" s="212"/>
      <c r="AR1059" s="212"/>
      <c r="AS1059" s="212"/>
      <c r="AT1059" s="223" t="str">
        <f t="shared" si="76"/>
        <v/>
      </c>
      <c r="AU1059" s="223" t="str">
        <f t="shared" si="77"/>
        <v/>
      </c>
    </row>
    <row r="1060" spans="2:47" ht="14.25">
      <c r="B1060" s="29">
        <v>2026</v>
      </c>
      <c r="C1060" s="29">
        <v>5</v>
      </c>
      <c r="D1060" s="29"/>
      <c r="E1060" s="227"/>
      <c r="F1060" s="29"/>
      <c r="G1060" s="31"/>
      <c r="H1060" s="32" t="s">
        <v>441</v>
      </c>
      <c r="I1060" s="327"/>
      <c r="J1060" s="635"/>
      <c r="K1060" s="212"/>
      <c r="L1060" s="639"/>
      <c r="M1060" s="170"/>
      <c r="N1060" s="651"/>
      <c r="O1060" s="212"/>
      <c r="P1060" s="212"/>
      <c r="Q1060" s="327"/>
      <c r="R1060" s="636"/>
      <c r="S1060" s="636"/>
      <c r="T1060" s="667"/>
      <c r="U1060" s="636"/>
      <c r="V1060" s="636"/>
      <c r="W1060" s="636"/>
      <c r="X1060" s="212"/>
      <c r="Y1060" s="636"/>
      <c r="Z1060" s="212"/>
      <c r="AA1060" s="637"/>
      <c r="AB1060" s="637"/>
      <c r="AC1060" s="638"/>
      <c r="AD1060" s="639"/>
      <c r="AE1060" s="640"/>
      <c r="AF1060" s="640"/>
      <c r="AG1060" s="640"/>
      <c r="AH1060" s="640"/>
      <c r="AI1060" s="212"/>
      <c r="AJ1060" s="635"/>
      <c r="AK1060" s="635"/>
      <c r="AL1060" s="641"/>
      <c r="AM1060" s="635"/>
      <c r="AN1060" s="635"/>
      <c r="AO1060" s="212"/>
      <c r="AP1060" s="212"/>
      <c r="AQ1060" s="212"/>
      <c r="AR1060" s="212"/>
      <c r="AS1060" s="212"/>
      <c r="AT1060" s="223" t="str">
        <f t="shared" si="76"/>
        <v/>
      </c>
      <c r="AU1060" s="223" t="str">
        <f t="shared" si="77"/>
        <v/>
      </c>
    </row>
    <row r="1061" spans="2:47" ht="14.25">
      <c r="B1061" s="29">
        <v>2026</v>
      </c>
      <c r="C1061" s="29">
        <v>5</v>
      </c>
      <c r="D1061" s="29"/>
      <c r="E1061" s="227"/>
      <c r="F1061" s="29"/>
      <c r="G1061" s="31"/>
      <c r="H1061" s="32" t="s">
        <v>441</v>
      </c>
      <c r="I1061" s="327"/>
      <c r="J1061" s="635"/>
      <c r="K1061" s="212"/>
      <c r="L1061" s="639"/>
      <c r="M1061" s="170"/>
      <c r="N1061" s="651"/>
      <c r="O1061" s="212"/>
      <c r="P1061" s="212"/>
      <c r="Q1061" s="327"/>
      <c r="R1061" s="636"/>
      <c r="S1061" s="636"/>
      <c r="T1061" s="667"/>
      <c r="U1061" s="636"/>
      <c r="V1061" s="636"/>
      <c r="W1061" s="636"/>
      <c r="X1061" s="212"/>
      <c r="Y1061" s="636"/>
      <c r="Z1061" s="212"/>
      <c r="AA1061" s="637"/>
      <c r="AB1061" s="637"/>
      <c r="AC1061" s="638"/>
      <c r="AD1061" s="639"/>
      <c r="AE1061" s="640"/>
      <c r="AF1061" s="640"/>
      <c r="AG1061" s="640"/>
      <c r="AH1061" s="640"/>
      <c r="AI1061" s="212"/>
      <c r="AJ1061" s="635"/>
      <c r="AK1061" s="635"/>
      <c r="AL1061" s="641"/>
      <c r="AM1061" s="635"/>
      <c r="AN1061" s="635"/>
      <c r="AO1061" s="212"/>
      <c r="AP1061" s="212"/>
      <c r="AQ1061" s="212"/>
      <c r="AR1061" s="212"/>
      <c r="AS1061" s="212"/>
      <c r="AT1061" s="223" t="str">
        <f t="shared" si="76"/>
        <v/>
      </c>
      <c r="AU1061" s="223" t="str">
        <f t="shared" si="77"/>
        <v/>
      </c>
    </row>
    <row r="1062" spans="2:47" ht="14.25">
      <c r="B1062" s="29">
        <v>2026</v>
      </c>
      <c r="C1062" s="29">
        <v>5</v>
      </c>
      <c r="D1062" s="29"/>
      <c r="E1062" s="227"/>
      <c r="F1062" s="29"/>
      <c r="G1062" s="31"/>
      <c r="H1062" s="32" t="s">
        <v>441</v>
      </c>
      <c r="I1062" s="327"/>
      <c r="J1062" s="635"/>
      <c r="K1062" s="212"/>
      <c r="L1062" s="639"/>
      <c r="M1062" s="170"/>
      <c r="N1062" s="651"/>
      <c r="O1062" s="212"/>
      <c r="P1062" s="212"/>
      <c r="Q1062" s="327"/>
      <c r="R1062" s="636"/>
      <c r="S1062" s="636"/>
      <c r="T1062" s="667"/>
      <c r="U1062" s="636"/>
      <c r="V1062" s="636"/>
      <c r="W1062" s="636"/>
      <c r="X1062" s="212"/>
      <c r="Y1062" s="636"/>
      <c r="Z1062" s="212"/>
      <c r="AA1062" s="637"/>
      <c r="AB1062" s="637"/>
      <c r="AC1062" s="638"/>
      <c r="AD1062" s="639"/>
      <c r="AE1062" s="640"/>
      <c r="AF1062" s="640"/>
      <c r="AG1062" s="640"/>
      <c r="AH1062" s="640"/>
      <c r="AI1062" s="212"/>
      <c r="AJ1062" s="635"/>
      <c r="AK1062" s="635"/>
      <c r="AL1062" s="641"/>
      <c r="AM1062" s="635"/>
      <c r="AN1062" s="635"/>
      <c r="AO1062" s="212"/>
      <c r="AP1062" s="212"/>
      <c r="AQ1062" s="212"/>
      <c r="AR1062" s="212"/>
      <c r="AS1062" s="212"/>
      <c r="AT1062" s="223" t="str">
        <f t="shared" si="76"/>
        <v/>
      </c>
      <c r="AU1062" s="223" t="str">
        <f t="shared" si="77"/>
        <v/>
      </c>
    </row>
    <row r="1063" spans="2:47" ht="14.25">
      <c r="B1063" s="29">
        <v>2026</v>
      </c>
      <c r="C1063" s="29">
        <v>5</v>
      </c>
      <c r="D1063" s="29"/>
      <c r="E1063" s="227"/>
      <c r="F1063" s="29"/>
      <c r="G1063" s="31"/>
      <c r="H1063" s="32" t="s">
        <v>441</v>
      </c>
      <c r="I1063" s="327"/>
      <c r="J1063" s="635"/>
      <c r="K1063" s="212"/>
      <c r="L1063" s="639"/>
      <c r="M1063" s="170"/>
      <c r="N1063" s="651"/>
      <c r="O1063" s="212"/>
      <c r="P1063" s="212"/>
      <c r="Q1063" s="327"/>
      <c r="R1063" s="636"/>
      <c r="S1063" s="636"/>
      <c r="T1063" s="667"/>
      <c r="U1063" s="636"/>
      <c r="V1063" s="636"/>
      <c r="W1063" s="636"/>
      <c r="X1063" s="212"/>
      <c r="Y1063" s="636"/>
      <c r="Z1063" s="212"/>
      <c r="AA1063" s="637"/>
      <c r="AB1063" s="637"/>
      <c r="AC1063" s="638"/>
      <c r="AD1063" s="639"/>
      <c r="AE1063" s="640"/>
      <c r="AF1063" s="640"/>
      <c r="AG1063" s="640"/>
      <c r="AH1063" s="640"/>
      <c r="AI1063" s="212"/>
      <c r="AJ1063" s="635"/>
      <c r="AK1063" s="635"/>
      <c r="AL1063" s="641"/>
      <c r="AM1063" s="635"/>
      <c r="AN1063" s="635"/>
      <c r="AO1063" s="212"/>
      <c r="AP1063" s="212"/>
      <c r="AQ1063" s="212"/>
      <c r="AR1063" s="212"/>
      <c r="AS1063" s="212"/>
      <c r="AT1063" s="223" t="str">
        <f t="shared" si="76"/>
        <v/>
      </c>
      <c r="AU1063" s="223" t="str">
        <f t="shared" si="77"/>
        <v/>
      </c>
    </row>
    <row r="1064" spans="2:47" ht="14.25">
      <c r="B1064" s="29">
        <v>2026</v>
      </c>
      <c r="C1064" s="29">
        <v>5</v>
      </c>
      <c r="D1064" s="29"/>
      <c r="E1064" s="227"/>
      <c r="F1064" s="29"/>
      <c r="G1064" s="31"/>
      <c r="H1064" s="32" t="s">
        <v>441</v>
      </c>
      <c r="I1064" s="327"/>
      <c r="J1064" s="635"/>
      <c r="K1064" s="212"/>
      <c r="L1064" s="639"/>
      <c r="M1064" s="170"/>
      <c r="N1064" s="651"/>
      <c r="O1064" s="212"/>
      <c r="P1064" s="212"/>
      <c r="Q1064" s="327"/>
      <c r="R1064" s="636"/>
      <c r="S1064" s="636"/>
      <c r="T1064" s="667"/>
      <c r="U1064" s="636"/>
      <c r="V1064" s="636"/>
      <c r="W1064" s="636"/>
      <c r="X1064" s="212"/>
      <c r="Y1064" s="636"/>
      <c r="Z1064" s="212"/>
      <c r="AA1064" s="637"/>
      <c r="AB1064" s="637"/>
      <c r="AC1064" s="638"/>
      <c r="AD1064" s="639"/>
      <c r="AE1064" s="640"/>
      <c r="AF1064" s="640"/>
      <c r="AG1064" s="640"/>
      <c r="AH1064" s="640"/>
      <c r="AI1064" s="212"/>
      <c r="AJ1064" s="635"/>
      <c r="AK1064" s="635"/>
      <c r="AL1064" s="641"/>
      <c r="AM1064" s="635"/>
      <c r="AN1064" s="635"/>
      <c r="AO1064" s="212"/>
      <c r="AP1064" s="212"/>
      <c r="AQ1064" s="212"/>
      <c r="AR1064" s="212"/>
      <c r="AS1064" s="212"/>
      <c r="AT1064" s="223" t="str">
        <f t="shared" si="76"/>
        <v/>
      </c>
      <c r="AU1064" s="223" t="str">
        <f t="shared" si="77"/>
        <v/>
      </c>
    </row>
    <row r="1065" spans="2:47" ht="14.25">
      <c r="B1065" s="29">
        <v>2026</v>
      </c>
      <c r="C1065" s="29">
        <v>5</v>
      </c>
      <c r="D1065" s="29"/>
      <c r="E1065" s="227"/>
      <c r="F1065" s="29"/>
      <c r="G1065" s="31"/>
      <c r="H1065" s="32" t="s">
        <v>441</v>
      </c>
      <c r="I1065" s="327"/>
      <c r="J1065" s="635"/>
      <c r="K1065" s="212"/>
      <c r="L1065" s="639"/>
      <c r="M1065" s="170"/>
      <c r="N1065" s="651"/>
      <c r="O1065" s="212"/>
      <c r="P1065" s="212"/>
      <c r="Q1065" s="327"/>
      <c r="R1065" s="636"/>
      <c r="S1065" s="636"/>
      <c r="T1065" s="667"/>
      <c r="U1065" s="636"/>
      <c r="V1065" s="636"/>
      <c r="W1065" s="636"/>
      <c r="X1065" s="212"/>
      <c r="Y1065" s="636"/>
      <c r="Z1065" s="212"/>
      <c r="AA1065" s="637"/>
      <c r="AB1065" s="637"/>
      <c r="AC1065" s="638"/>
      <c r="AD1065" s="639"/>
      <c r="AE1065" s="640"/>
      <c r="AF1065" s="640"/>
      <c r="AG1065" s="640"/>
      <c r="AH1065" s="640"/>
      <c r="AI1065" s="212"/>
      <c r="AJ1065" s="635"/>
      <c r="AK1065" s="635"/>
      <c r="AL1065" s="641"/>
      <c r="AM1065" s="635"/>
      <c r="AN1065" s="635"/>
      <c r="AO1065" s="212"/>
      <c r="AP1065" s="212"/>
      <c r="AQ1065" s="212"/>
      <c r="AR1065" s="212"/>
      <c r="AS1065" s="212"/>
      <c r="AT1065" s="223" t="str">
        <f t="shared" si="76"/>
        <v/>
      </c>
      <c r="AU1065" s="223" t="str">
        <f t="shared" si="77"/>
        <v/>
      </c>
    </row>
    <row r="1066" spans="2:47" ht="14.25">
      <c r="B1066" s="29">
        <v>2026</v>
      </c>
      <c r="C1066" s="29">
        <v>5</v>
      </c>
      <c r="D1066" s="29"/>
      <c r="E1066" s="227"/>
      <c r="F1066" s="29"/>
      <c r="G1066" s="31"/>
      <c r="H1066" s="32" t="s">
        <v>441</v>
      </c>
      <c r="I1066" s="327"/>
      <c r="J1066" s="635"/>
      <c r="K1066" s="212"/>
      <c r="L1066" s="639"/>
      <c r="M1066" s="170"/>
      <c r="N1066" s="651"/>
      <c r="O1066" s="212"/>
      <c r="P1066" s="212"/>
      <c r="Q1066" s="327"/>
      <c r="R1066" s="636"/>
      <c r="S1066" s="636"/>
      <c r="T1066" s="667"/>
      <c r="U1066" s="636"/>
      <c r="V1066" s="636"/>
      <c r="W1066" s="636"/>
      <c r="X1066" s="212"/>
      <c r="Y1066" s="636"/>
      <c r="Z1066" s="212"/>
      <c r="AA1066" s="637"/>
      <c r="AB1066" s="637"/>
      <c r="AC1066" s="638"/>
      <c r="AD1066" s="639"/>
      <c r="AE1066" s="640"/>
      <c r="AF1066" s="640"/>
      <c r="AG1066" s="640"/>
      <c r="AH1066" s="640"/>
      <c r="AI1066" s="212"/>
      <c r="AJ1066" s="635"/>
      <c r="AK1066" s="635"/>
      <c r="AL1066" s="641"/>
      <c r="AM1066" s="635"/>
      <c r="AN1066" s="635"/>
      <c r="AO1066" s="212"/>
      <c r="AP1066" s="212"/>
      <c r="AQ1066" s="212"/>
      <c r="AR1066" s="212"/>
      <c r="AS1066" s="212"/>
      <c r="AT1066" s="223" t="str">
        <f t="shared" ref="AT1066:AT1124" si="78">IF(IF(AE1066&gt;AF1066,1-AE1066+AF1066,AF1066-AE1066)=0,"",IF(AE1066&gt;AF1066,1-AE1066+AF1066,AF1066-AE1066))</f>
        <v/>
      </c>
      <c r="AU1066" s="223" t="str">
        <f t="shared" ref="AU1066:AU1124" si="79">IF(IF(AG1066&gt;AH1066,1-AG1066+AH1066,AH1066-AG1066)=0,"",IF(AG1066&gt;AH1066,1-AG1066+AH1066,AH1066-AG1066))</f>
        <v/>
      </c>
    </row>
    <row r="1067" spans="2:47" ht="14.25">
      <c r="B1067" s="29">
        <v>2026</v>
      </c>
      <c r="C1067" s="29">
        <v>5</v>
      </c>
      <c r="D1067" s="29"/>
      <c r="E1067" s="227"/>
      <c r="F1067" s="29"/>
      <c r="G1067" s="31"/>
      <c r="H1067" s="32" t="s">
        <v>441</v>
      </c>
      <c r="I1067" s="327"/>
      <c r="J1067" s="635"/>
      <c r="K1067" s="212"/>
      <c r="L1067" s="639"/>
      <c r="M1067" s="170"/>
      <c r="N1067" s="651"/>
      <c r="O1067" s="212"/>
      <c r="P1067" s="212"/>
      <c r="Q1067" s="327"/>
      <c r="R1067" s="636"/>
      <c r="S1067" s="636"/>
      <c r="T1067" s="667"/>
      <c r="U1067" s="636"/>
      <c r="V1067" s="636"/>
      <c r="W1067" s="636"/>
      <c r="X1067" s="212"/>
      <c r="Y1067" s="636"/>
      <c r="Z1067" s="212"/>
      <c r="AA1067" s="637"/>
      <c r="AB1067" s="637"/>
      <c r="AC1067" s="638"/>
      <c r="AD1067" s="639"/>
      <c r="AE1067" s="640"/>
      <c r="AF1067" s="640"/>
      <c r="AG1067" s="640"/>
      <c r="AH1067" s="640"/>
      <c r="AI1067" s="212"/>
      <c r="AJ1067" s="635"/>
      <c r="AK1067" s="635"/>
      <c r="AL1067" s="641"/>
      <c r="AM1067" s="635"/>
      <c r="AN1067" s="635"/>
      <c r="AO1067" s="212"/>
      <c r="AP1067" s="212"/>
      <c r="AQ1067" s="212"/>
      <c r="AR1067" s="212"/>
      <c r="AS1067" s="212"/>
      <c r="AT1067" s="223" t="str">
        <f t="shared" si="78"/>
        <v/>
      </c>
      <c r="AU1067" s="223" t="str">
        <f t="shared" si="79"/>
        <v/>
      </c>
    </row>
    <row r="1068" spans="2:47" ht="14.25">
      <c r="B1068" s="29">
        <v>2026</v>
      </c>
      <c r="C1068" s="29">
        <v>5</v>
      </c>
      <c r="D1068" s="29"/>
      <c r="E1068" s="227"/>
      <c r="F1068" s="29"/>
      <c r="G1068" s="31"/>
      <c r="H1068" s="32" t="s">
        <v>441</v>
      </c>
      <c r="I1068" s="327"/>
      <c r="J1068" s="635"/>
      <c r="K1068" s="212"/>
      <c r="L1068" s="639"/>
      <c r="M1068" s="170"/>
      <c r="N1068" s="651"/>
      <c r="O1068" s="212"/>
      <c r="P1068" s="212"/>
      <c r="Q1068" s="327"/>
      <c r="R1068" s="636"/>
      <c r="S1068" s="636"/>
      <c r="T1068" s="667"/>
      <c r="U1068" s="636"/>
      <c r="V1068" s="636"/>
      <c r="W1068" s="636"/>
      <c r="X1068" s="212"/>
      <c r="Y1068" s="636"/>
      <c r="Z1068" s="212"/>
      <c r="AA1068" s="637"/>
      <c r="AB1068" s="637"/>
      <c r="AC1068" s="638"/>
      <c r="AD1068" s="639"/>
      <c r="AE1068" s="640"/>
      <c r="AF1068" s="640"/>
      <c r="AG1068" s="640"/>
      <c r="AH1068" s="640"/>
      <c r="AI1068" s="212"/>
      <c r="AJ1068" s="635"/>
      <c r="AK1068" s="635"/>
      <c r="AL1068" s="641"/>
      <c r="AM1068" s="635"/>
      <c r="AN1068" s="635"/>
      <c r="AO1068" s="212"/>
      <c r="AP1068" s="212"/>
      <c r="AQ1068" s="212"/>
      <c r="AR1068" s="212"/>
      <c r="AS1068" s="212"/>
      <c r="AT1068" s="223" t="str">
        <f t="shared" si="78"/>
        <v/>
      </c>
      <c r="AU1068" s="223" t="str">
        <f t="shared" si="79"/>
        <v/>
      </c>
    </row>
    <row r="1069" spans="2:47" ht="14.25">
      <c r="B1069" s="29">
        <v>2026</v>
      </c>
      <c r="C1069" s="29">
        <v>5</v>
      </c>
      <c r="D1069" s="29"/>
      <c r="E1069" s="227"/>
      <c r="F1069" s="29"/>
      <c r="G1069" s="31"/>
      <c r="H1069" s="32" t="s">
        <v>441</v>
      </c>
      <c r="I1069" s="327"/>
      <c r="J1069" s="635"/>
      <c r="K1069" s="212"/>
      <c r="L1069" s="639"/>
      <c r="M1069" s="170"/>
      <c r="N1069" s="651"/>
      <c r="O1069" s="212"/>
      <c r="P1069" s="212"/>
      <c r="Q1069" s="327"/>
      <c r="R1069" s="636"/>
      <c r="S1069" s="636"/>
      <c r="T1069" s="667"/>
      <c r="U1069" s="636"/>
      <c r="V1069" s="636"/>
      <c r="W1069" s="636"/>
      <c r="X1069" s="212"/>
      <c r="Y1069" s="636"/>
      <c r="Z1069" s="212"/>
      <c r="AA1069" s="637"/>
      <c r="AB1069" s="637"/>
      <c r="AC1069" s="638"/>
      <c r="AD1069" s="639"/>
      <c r="AE1069" s="640"/>
      <c r="AF1069" s="640"/>
      <c r="AG1069" s="640"/>
      <c r="AH1069" s="640"/>
      <c r="AI1069" s="212"/>
      <c r="AJ1069" s="635"/>
      <c r="AK1069" s="635"/>
      <c r="AL1069" s="641"/>
      <c r="AM1069" s="635"/>
      <c r="AN1069" s="635"/>
      <c r="AO1069" s="212"/>
      <c r="AP1069" s="212"/>
      <c r="AQ1069" s="212"/>
      <c r="AR1069" s="212"/>
      <c r="AS1069" s="212"/>
      <c r="AT1069" s="223" t="str">
        <f t="shared" si="78"/>
        <v/>
      </c>
      <c r="AU1069" s="223" t="str">
        <f t="shared" si="79"/>
        <v/>
      </c>
    </row>
    <row r="1070" spans="2:47" ht="14.25">
      <c r="B1070" s="29">
        <v>2026</v>
      </c>
      <c r="C1070" s="29">
        <v>5</v>
      </c>
      <c r="D1070" s="29"/>
      <c r="E1070" s="227"/>
      <c r="F1070" s="29"/>
      <c r="G1070" s="31"/>
      <c r="H1070" s="32" t="s">
        <v>441</v>
      </c>
      <c r="I1070" s="327"/>
      <c r="J1070" s="635"/>
      <c r="K1070" s="212"/>
      <c r="L1070" s="639"/>
      <c r="M1070" s="170"/>
      <c r="N1070" s="651"/>
      <c r="O1070" s="212"/>
      <c r="P1070" s="212"/>
      <c r="Q1070" s="327"/>
      <c r="R1070" s="636"/>
      <c r="S1070" s="636"/>
      <c r="T1070" s="667"/>
      <c r="U1070" s="636"/>
      <c r="V1070" s="636"/>
      <c r="W1070" s="636"/>
      <c r="X1070" s="212"/>
      <c r="Y1070" s="636"/>
      <c r="Z1070" s="212"/>
      <c r="AA1070" s="637"/>
      <c r="AB1070" s="637"/>
      <c r="AC1070" s="638"/>
      <c r="AD1070" s="639"/>
      <c r="AE1070" s="640"/>
      <c r="AF1070" s="640"/>
      <c r="AG1070" s="640"/>
      <c r="AH1070" s="640"/>
      <c r="AI1070" s="212"/>
      <c r="AJ1070" s="635"/>
      <c r="AK1070" s="635"/>
      <c r="AL1070" s="641"/>
      <c r="AM1070" s="635"/>
      <c r="AN1070" s="635"/>
      <c r="AO1070" s="212"/>
      <c r="AP1070" s="212"/>
      <c r="AQ1070" s="212"/>
      <c r="AR1070" s="212"/>
      <c r="AS1070" s="212"/>
      <c r="AT1070" s="223" t="str">
        <f t="shared" si="78"/>
        <v/>
      </c>
      <c r="AU1070" s="223" t="str">
        <f t="shared" si="79"/>
        <v/>
      </c>
    </row>
    <row r="1071" spans="2:47" ht="14.25">
      <c r="B1071" s="29">
        <v>2026</v>
      </c>
      <c r="C1071" s="29">
        <v>5</v>
      </c>
      <c r="D1071" s="29"/>
      <c r="E1071" s="227"/>
      <c r="F1071" s="29"/>
      <c r="G1071" s="31"/>
      <c r="H1071" s="32" t="s">
        <v>441</v>
      </c>
      <c r="I1071" s="327"/>
      <c r="J1071" s="635"/>
      <c r="K1071" s="212"/>
      <c r="L1071" s="639"/>
      <c r="M1071" s="170"/>
      <c r="N1071" s="651"/>
      <c r="O1071" s="212"/>
      <c r="P1071" s="212"/>
      <c r="Q1071" s="327"/>
      <c r="R1071" s="636"/>
      <c r="S1071" s="636"/>
      <c r="T1071" s="667"/>
      <c r="U1071" s="636"/>
      <c r="V1071" s="636"/>
      <c r="W1071" s="636"/>
      <c r="X1071" s="212"/>
      <c r="Y1071" s="636"/>
      <c r="Z1071" s="212"/>
      <c r="AA1071" s="637"/>
      <c r="AB1071" s="637"/>
      <c r="AC1071" s="638"/>
      <c r="AD1071" s="639"/>
      <c r="AE1071" s="640"/>
      <c r="AF1071" s="640"/>
      <c r="AG1071" s="640"/>
      <c r="AH1071" s="640"/>
      <c r="AI1071" s="212"/>
      <c r="AJ1071" s="635"/>
      <c r="AK1071" s="635"/>
      <c r="AL1071" s="641"/>
      <c r="AM1071" s="635"/>
      <c r="AN1071" s="635"/>
      <c r="AO1071" s="212"/>
      <c r="AP1071" s="212"/>
      <c r="AQ1071" s="212"/>
      <c r="AR1071" s="212"/>
      <c r="AS1071" s="212"/>
      <c r="AT1071" s="223" t="str">
        <f t="shared" si="78"/>
        <v/>
      </c>
      <c r="AU1071" s="223" t="str">
        <f t="shared" si="79"/>
        <v/>
      </c>
    </row>
    <row r="1072" spans="2:47" ht="14.25">
      <c r="B1072" s="29">
        <v>2026</v>
      </c>
      <c r="C1072" s="29">
        <v>5</v>
      </c>
      <c r="D1072" s="29"/>
      <c r="E1072" s="227"/>
      <c r="F1072" s="29"/>
      <c r="G1072" s="31"/>
      <c r="H1072" s="32" t="s">
        <v>441</v>
      </c>
      <c r="I1072" s="327"/>
      <c r="J1072" s="635"/>
      <c r="K1072" s="212"/>
      <c r="L1072" s="639"/>
      <c r="M1072" s="170"/>
      <c r="N1072" s="651"/>
      <c r="O1072" s="212"/>
      <c r="P1072" s="212"/>
      <c r="Q1072" s="327"/>
      <c r="R1072" s="636"/>
      <c r="S1072" s="636"/>
      <c r="T1072" s="667"/>
      <c r="U1072" s="636"/>
      <c r="V1072" s="636"/>
      <c r="W1072" s="636"/>
      <c r="X1072" s="212"/>
      <c r="Y1072" s="636"/>
      <c r="Z1072" s="212"/>
      <c r="AA1072" s="637"/>
      <c r="AB1072" s="637"/>
      <c r="AC1072" s="638"/>
      <c r="AD1072" s="639"/>
      <c r="AE1072" s="640"/>
      <c r="AF1072" s="640"/>
      <c r="AG1072" s="640"/>
      <c r="AH1072" s="640"/>
      <c r="AI1072" s="212"/>
      <c r="AJ1072" s="635"/>
      <c r="AK1072" s="635"/>
      <c r="AL1072" s="641"/>
      <c r="AM1072" s="635"/>
      <c r="AN1072" s="635"/>
      <c r="AO1072" s="212"/>
      <c r="AP1072" s="212"/>
      <c r="AQ1072" s="212"/>
      <c r="AR1072" s="212"/>
      <c r="AS1072" s="212"/>
      <c r="AT1072" s="223" t="str">
        <f t="shared" si="78"/>
        <v/>
      </c>
      <c r="AU1072" s="223" t="str">
        <f t="shared" si="79"/>
        <v/>
      </c>
    </row>
    <row r="1073" spans="2:47" ht="14.25">
      <c r="B1073" s="29">
        <v>2026</v>
      </c>
      <c r="C1073" s="29">
        <v>5</v>
      </c>
      <c r="D1073" s="29"/>
      <c r="E1073" s="227"/>
      <c r="F1073" s="29"/>
      <c r="G1073" s="31"/>
      <c r="H1073" s="32" t="s">
        <v>441</v>
      </c>
      <c r="I1073" s="327"/>
      <c r="J1073" s="635"/>
      <c r="K1073" s="212"/>
      <c r="L1073" s="639"/>
      <c r="M1073" s="170"/>
      <c r="N1073" s="651"/>
      <c r="O1073" s="212"/>
      <c r="P1073" s="212"/>
      <c r="Q1073" s="327"/>
      <c r="R1073" s="636"/>
      <c r="S1073" s="636"/>
      <c r="T1073" s="667"/>
      <c r="U1073" s="636"/>
      <c r="V1073" s="636"/>
      <c r="W1073" s="636"/>
      <c r="X1073" s="212"/>
      <c r="Y1073" s="636"/>
      <c r="Z1073" s="212"/>
      <c r="AA1073" s="637"/>
      <c r="AB1073" s="637"/>
      <c r="AC1073" s="638"/>
      <c r="AD1073" s="639"/>
      <c r="AE1073" s="640"/>
      <c r="AF1073" s="640"/>
      <c r="AG1073" s="640"/>
      <c r="AH1073" s="640"/>
      <c r="AI1073" s="212"/>
      <c r="AJ1073" s="635"/>
      <c r="AK1073" s="635"/>
      <c r="AL1073" s="641"/>
      <c r="AM1073" s="635"/>
      <c r="AN1073" s="635"/>
      <c r="AO1073" s="212"/>
      <c r="AP1073" s="212"/>
      <c r="AQ1073" s="212"/>
      <c r="AR1073" s="212"/>
      <c r="AS1073" s="212"/>
      <c r="AT1073" s="223" t="str">
        <f t="shared" si="78"/>
        <v/>
      </c>
      <c r="AU1073" s="223" t="str">
        <f t="shared" si="79"/>
        <v/>
      </c>
    </row>
    <row r="1074" spans="2:47" ht="14.25">
      <c r="B1074" s="29">
        <v>2026</v>
      </c>
      <c r="C1074" s="29">
        <v>5</v>
      </c>
      <c r="D1074" s="29"/>
      <c r="E1074" s="227"/>
      <c r="F1074" s="29"/>
      <c r="G1074" s="31"/>
      <c r="H1074" s="32" t="s">
        <v>441</v>
      </c>
      <c r="I1074" s="327"/>
      <c r="J1074" s="635"/>
      <c r="K1074" s="212"/>
      <c r="L1074" s="639"/>
      <c r="M1074" s="170"/>
      <c r="N1074" s="651"/>
      <c r="O1074" s="212"/>
      <c r="P1074" s="212"/>
      <c r="Q1074" s="327"/>
      <c r="R1074" s="636"/>
      <c r="S1074" s="636"/>
      <c r="T1074" s="667"/>
      <c r="U1074" s="636"/>
      <c r="V1074" s="636"/>
      <c r="W1074" s="636"/>
      <c r="X1074" s="212"/>
      <c r="Y1074" s="636"/>
      <c r="Z1074" s="212"/>
      <c r="AA1074" s="637"/>
      <c r="AB1074" s="637"/>
      <c r="AC1074" s="638"/>
      <c r="AD1074" s="639"/>
      <c r="AE1074" s="640"/>
      <c r="AF1074" s="640"/>
      <c r="AG1074" s="640"/>
      <c r="AH1074" s="640"/>
      <c r="AI1074" s="212"/>
      <c r="AJ1074" s="635"/>
      <c r="AK1074" s="635"/>
      <c r="AL1074" s="641"/>
      <c r="AM1074" s="635"/>
      <c r="AN1074" s="635"/>
      <c r="AO1074" s="212"/>
      <c r="AP1074" s="212"/>
      <c r="AQ1074" s="212"/>
      <c r="AR1074" s="212"/>
      <c r="AS1074" s="212"/>
      <c r="AT1074" s="223" t="str">
        <f t="shared" si="78"/>
        <v/>
      </c>
      <c r="AU1074" s="223" t="str">
        <f t="shared" si="79"/>
        <v/>
      </c>
    </row>
    <row r="1075" spans="2:47" ht="14.25">
      <c r="B1075" s="29">
        <v>2026</v>
      </c>
      <c r="C1075" s="29">
        <v>5</v>
      </c>
      <c r="D1075" s="29"/>
      <c r="E1075" s="227"/>
      <c r="F1075" s="29"/>
      <c r="G1075" s="31"/>
      <c r="H1075" s="32" t="s">
        <v>441</v>
      </c>
      <c r="I1075" s="327"/>
      <c r="J1075" s="635"/>
      <c r="K1075" s="212"/>
      <c r="L1075" s="639"/>
      <c r="M1075" s="170"/>
      <c r="N1075" s="651"/>
      <c r="O1075" s="212"/>
      <c r="P1075" s="212"/>
      <c r="Q1075" s="327"/>
      <c r="R1075" s="636"/>
      <c r="S1075" s="636"/>
      <c r="T1075" s="667"/>
      <c r="U1075" s="636"/>
      <c r="V1075" s="636"/>
      <c r="W1075" s="636"/>
      <c r="X1075" s="212"/>
      <c r="Y1075" s="636"/>
      <c r="Z1075" s="212"/>
      <c r="AA1075" s="637"/>
      <c r="AB1075" s="637"/>
      <c r="AC1075" s="638"/>
      <c r="AD1075" s="639"/>
      <c r="AE1075" s="640"/>
      <c r="AF1075" s="640"/>
      <c r="AG1075" s="640"/>
      <c r="AH1075" s="640"/>
      <c r="AI1075" s="212"/>
      <c r="AJ1075" s="635"/>
      <c r="AK1075" s="635"/>
      <c r="AL1075" s="641"/>
      <c r="AM1075" s="635"/>
      <c r="AN1075" s="635"/>
      <c r="AO1075" s="212"/>
      <c r="AP1075" s="212"/>
      <c r="AQ1075" s="212"/>
      <c r="AR1075" s="212"/>
      <c r="AS1075" s="212"/>
      <c r="AT1075" s="223" t="str">
        <f t="shared" si="78"/>
        <v/>
      </c>
      <c r="AU1075" s="223" t="str">
        <f t="shared" si="79"/>
        <v/>
      </c>
    </row>
    <row r="1076" spans="2:47" ht="14.25">
      <c r="B1076" s="29">
        <v>2026</v>
      </c>
      <c r="C1076" s="29">
        <v>5</v>
      </c>
      <c r="D1076" s="29"/>
      <c r="E1076" s="227"/>
      <c r="F1076" s="29"/>
      <c r="G1076" s="31"/>
      <c r="H1076" s="32" t="s">
        <v>441</v>
      </c>
      <c r="I1076" s="327"/>
      <c r="J1076" s="635"/>
      <c r="K1076" s="212"/>
      <c r="L1076" s="639"/>
      <c r="M1076" s="170"/>
      <c r="N1076" s="651"/>
      <c r="O1076" s="212"/>
      <c r="P1076" s="212"/>
      <c r="Q1076" s="327"/>
      <c r="R1076" s="636"/>
      <c r="S1076" s="636"/>
      <c r="T1076" s="667"/>
      <c r="U1076" s="636"/>
      <c r="V1076" s="636"/>
      <c r="W1076" s="636"/>
      <c r="X1076" s="212"/>
      <c r="Y1076" s="636"/>
      <c r="Z1076" s="212"/>
      <c r="AA1076" s="637"/>
      <c r="AB1076" s="637"/>
      <c r="AC1076" s="638"/>
      <c r="AD1076" s="639"/>
      <c r="AE1076" s="640"/>
      <c r="AF1076" s="640"/>
      <c r="AG1076" s="640"/>
      <c r="AH1076" s="640"/>
      <c r="AI1076" s="212"/>
      <c r="AJ1076" s="635"/>
      <c r="AK1076" s="635"/>
      <c r="AL1076" s="641"/>
      <c r="AM1076" s="635"/>
      <c r="AN1076" s="635"/>
      <c r="AO1076" s="212"/>
      <c r="AP1076" s="212"/>
      <c r="AQ1076" s="212"/>
      <c r="AR1076" s="212"/>
      <c r="AS1076" s="212"/>
      <c r="AT1076" s="223" t="str">
        <f t="shared" si="78"/>
        <v/>
      </c>
      <c r="AU1076" s="223" t="str">
        <f t="shared" si="79"/>
        <v/>
      </c>
    </row>
    <row r="1077" spans="2:47" ht="14.25">
      <c r="B1077" s="29">
        <v>2026</v>
      </c>
      <c r="C1077" s="29">
        <v>5</v>
      </c>
      <c r="D1077" s="29"/>
      <c r="E1077" s="227"/>
      <c r="F1077" s="29"/>
      <c r="G1077" s="31"/>
      <c r="H1077" s="32" t="s">
        <v>441</v>
      </c>
      <c r="I1077" s="327"/>
      <c r="J1077" s="635"/>
      <c r="K1077" s="212"/>
      <c r="L1077" s="639"/>
      <c r="M1077" s="170"/>
      <c r="N1077" s="651"/>
      <c r="O1077" s="212"/>
      <c r="P1077" s="212"/>
      <c r="Q1077" s="327"/>
      <c r="R1077" s="636"/>
      <c r="S1077" s="636"/>
      <c r="T1077" s="667"/>
      <c r="U1077" s="636"/>
      <c r="V1077" s="636"/>
      <c r="W1077" s="636"/>
      <c r="X1077" s="212"/>
      <c r="Y1077" s="636"/>
      <c r="Z1077" s="212"/>
      <c r="AA1077" s="637"/>
      <c r="AB1077" s="637"/>
      <c r="AC1077" s="638"/>
      <c r="AD1077" s="639"/>
      <c r="AE1077" s="640"/>
      <c r="AF1077" s="640"/>
      <c r="AG1077" s="640"/>
      <c r="AH1077" s="640"/>
      <c r="AI1077" s="212"/>
      <c r="AJ1077" s="635"/>
      <c r="AK1077" s="635"/>
      <c r="AL1077" s="641"/>
      <c r="AM1077" s="635"/>
      <c r="AN1077" s="635"/>
      <c r="AO1077" s="212"/>
      <c r="AP1077" s="212"/>
      <c r="AQ1077" s="212"/>
      <c r="AR1077" s="212"/>
      <c r="AS1077" s="212"/>
      <c r="AT1077" s="223" t="str">
        <f t="shared" si="78"/>
        <v/>
      </c>
      <c r="AU1077" s="223" t="str">
        <f t="shared" si="79"/>
        <v/>
      </c>
    </row>
    <row r="1078" spans="2:47" ht="14.25">
      <c r="B1078" s="29">
        <v>2026</v>
      </c>
      <c r="C1078" s="29">
        <v>5</v>
      </c>
      <c r="D1078" s="29"/>
      <c r="E1078" s="227"/>
      <c r="F1078" s="29"/>
      <c r="G1078" s="31"/>
      <c r="H1078" s="32" t="s">
        <v>441</v>
      </c>
      <c r="I1078" s="327"/>
      <c r="J1078" s="635"/>
      <c r="K1078" s="212"/>
      <c r="L1078" s="639"/>
      <c r="M1078" s="170"/>
      <c r="N1078" s="651"/>
      <c r="O1078" s="212"/>
      <c r="P1078" s="212"/>
      <c r="Q1078" s="327"/>
      <c r="R1078" s="636"/>
      <c r="S1078" s="636"/>
      <c r="T1078" s="667"/>
      <c r="U1078" s="636"/>
      <c r="V1078" s="636"/>
      <c r="W1078" s="636"/>
      <c r="X1078" s="212"/>
      <c r="Y1078" s="636"/>
      <c r="Z1078" s="212"/>
      <c r="AA1078" s="637"/>
      <c r="AB1078" s="637"/>
      <c r="AC1078" s="638"/>
      <c r="AD1078" s="639"/>
      <c r="AE1078" s="640"/>
      <c r="AF1078" s="640"/>
      <c r="AG1078" s="640"/>
      <c r="AH1078" s="640"/>
      <c r="AI1078" s="212"/>
      <c r="AJ1078" s="635"/>
      <c r="AK1078" s="635"/>
      <c r="AL1078" s="641"/>
      <c r="AM1078" s="635"/>
      <c r="AN1078" s="635"/>
      <c r="AO1078" s="212"/>
      <c r="AP1078" s="212"/>
      <c r="AQ1078" s="212"/>
      <c r="AR1078" s="212"/>
      <c r="AS1078" s="212"/>
      <c r="AT1078" s="223" t="str">
        <f t="shared" si="78"/>
        <v/>
      </c>
      <c r="AU1078" s="223" t="str">
        <f t="shared" si="79"/>
        <v/>
      </c>
    </row>
    <row r="1079" spans="2:47" ht="14.25">
      <c r="B1079" s="29">
        <v>2026</v>
      </c>
      <c r="C1079" s="29">
        <v>5</v>
      </c>
      <c r="D1079" s="29"/>
      <c r="E1079" s="227"/>
      <c r="F1079" s="29"/>
      <c r="G1079" s="31"/>
      <c r="H1079" s="32" t="s">
        <v>441</v>
      </c>
      <c r="I1079" s="327"/>
      <c r="J1079" s="635"/>
      <c r="K1079" s="212"/>
      <c r="L1079" s="639"/>
      <c r="M1079" s="170"/>
      <c r="N1079" s="651"/>
      <c r="O1079" s="212"/>
      <c r="P1079" s="212"/>
      <c r="Q1079" s="327"/>
      <c r="R1079" s="636"/>
      <c r="S1079" s="636"/>
      <c r="T1079" s="667"/>
      <c r="U1079" s="636"/>
      <c r="V1079" s="636"/>
      <c r="W1079" s="636"/>
      <c r="X1079" s="212"/>
      <c r="Y1079" s="636"/>
      <c r="Z1079" s="212"/>
      <c r="AA1079" s="637"/>
      <c r="AB1079" s="637"/>
      <c r="AC1079" s="638"/>
      <c r="AD1079" s="639"/>
      <c r="AE1079" s="640"/>
      <c r="AF1079" s="640"/>
      <c r="AG1079" s="640"/>
      <c r="AH1079" s="640"/>
      <c r="AI1079" s="212"/>
      <c r="AJ1079" s="635"/>
      <c r="AK1079" s="635"/>
      <c r="AL1079" s="641"/>
      <c r="AM1079" s="635"/>
      <c r="AN1079" s="635"/>
      <c r="AO1079" s="212"/>
      <c r="AP1079" s="212"/>
      <c r="AQ1079" s="212"/>
      <c r="AR1079" s="212"/>
      <c r="AS1079" s="212"/>
      <c r="AT1079" s="223" t="str">
        <f t="shared" si="78"/>
        <v/>
      </c>
      <c r="AU1079" s="223" t="str">
        <f t="shared" si="79"/>
        <v/>
      </c>
    </row>
    <row r="1080" spans="2:47" ht="14.25">
      <c r="B1080" s="29">
        <v>2026</v>
      </c>
      <c r="C1080" s="29">
        <v>5</v>
      </c>
      <c r="D1080" s="29"/>
      <c r="E1080" s="227"/>
      <c r="F1080" s="29"/>
      <c r="G1080" s="31"/>
      <c r="H1080" s="32" t="s">
        <v>441</v>
      </c>
      <c r="I1080" s="327"/>
      <c r="J1080" s="635"/>
      <c r="K1080" s="212"/>
      <c r="L1080" s="639"/>
      <c r="M1080" s="170"/>
      <c r="N1080" s="651"/>
      <c r="O1080" s="212"/>
      <c r="P1080" s="212"/>
      <c r="Q1080" s="327"/>
      <c r="R1080" s="636"/>
      <c r="S1080" s="636"/>
      <c r="T1080" s="667"/>
      <c r="U1080" s="636"/>
      <c r="V1080" s="636"/>
      <c r="W1080" s="636"/>
      <c r="X1080" s="212"/>
      <c r="Y1080" s="636"/>
      <c r="Z1080" s="212"/>
      <c r="AA1080" s="637"/>
      <c r="AB1080" s="637"/>
      <c r="AC1080" s="638"/>
      <c r="AD1080" s="639"/>
      <c r="AE1080" s="640"/>
      <c r="AF1080" s="640"/>
      <c r="AG1080" s="640"/>
      <c r="AH1080" s="640"/>
      <c r="AI1080" s="212"/>
      <c r="AJ1080" s="635"/>
      <c r="AK1080" s="635"/>
      <c r="AL1080" s="641"/>
      <c r="AM1080" s="635"/>
      <c r="AN1080" s="635"/>
      <c r="AO1080" s="212"/>
      <c r="AP1080" s="212"/>
      <c r="AQ1080" s="212"/>
      <c r="AR1080" s="212"/>
      <c r="AS1080" s="212"/>
      <c r="AT1080" s="223" t="str">
        <f t="shared" si="78"/>
        <v/>
      </c>
      <c r="AU1080" s="223" t="str">
        <f t="shared" si="79"/>
        <v/>
      </c>
    </row>
    <row r="1081" spans="2:47" ht="14.25">
      <c r="B1081" s="29">
        <v>2026</v>
      </c>
      <c r="C1081" s="29">
        <v>5</v>
      </c>
      <c r="D1081" s="29"/>
      <c r="E1081" s="227"/>
      <c r="F1081" s="29"/>
      <c r="G1081" s="31"/>
      <c r="H1081" s="32" t="s">
        <v>441</v>
      </c>
      <c r="I1081" s="327"/>
      <c r="J1081" s="635"/>
      <c r="K1081" s="212"/>
      <c r="L1081" s="639"/>
      <c r="M1081" s="170"/>
      <c r="N1081" s="651"/>
      <c r="O1081" s="212"/>
      <c r="P1081" s="212"/>
      <c r="Q1081" s="327"/>
      <c r="R1081" s="636"/>
      <c r="S1081" s="636"/>
      <c r="T1081" s="667"/>
      <c r="U1081" s="636"/>
      <c r="V1081" s="636"/>
      <c r="W1081" s="636"/>
      <c r="X1081" s="212"/>
      <c r="Y1081" s="636"/>
      <c r="Z1081" s="212"/>
      <c r="AA1081" s="637"/>
      <c r="AB1081" s="637"/>
      <c r="AC1081" s="638"/>
      <c r="AD1081" s="639"/>
      <c r="AE1081" s="640"/>
      <c r="AF1081" s="640"/>
      <c r="AG1081" s="640"/>
      <c r="AH1081" s="640"/>
      <c r="AI1081" s="212"/>
      <c r="AJ1081" s="635"/>
      <c r="AK1081" s="635"/>
      <c r="AL1081" s="641"/>
      <c r="AM1081" s="635"/>
      <c r="AN1081" s="635"/>
      <c r="AO1081" s="212"/>
      <c r="AP1081" s="212"/>
      <c r="AQ1081" s="212"/>
      <c r="AR1081" s="212"/>
      <c r="AS1081" s="212"/>
      <c r="AT1081" s="223" t="str">
        <f t="shared" si="78"/>
        <v/>
      </c>
      <c r="AU1081" s="223" t="str">
        <f t="shared" si="79"/>
        <v/>
      </c>
    </row>
    <row r="1082" spans="2:47" ht="14.25">
      <c r="B1082" s="29">
        <v>2026</v>
      </c>
      <c r="C1082" s="29">
        <v>5</v>
      </c>
      <c r="D1082" s="29"/>
      <c r="E1082" s="227"/>
      <c r="F1082" s="29"/>
      <c r="G1082" s="31"/>
      <c r="H1082" s="32" t="s">
        <v>441</v>
      </c>
      <c r="I1082" s="327"/>
      <c r="J1082" s="635"/>
      <c r="K1082" s="212"/>
      <c r="L1082" s="639"/>
      <c r="M1082" s="170"/>
      <c r="N1082" s="651"/>
      <c r="O1082" s="212"/>
      <c r="P1082" s="212"/>
      <c r="Q1082" s="327"/>
      <c r="R1082" s="636"/>
      <c r="S1082" s="636"/>
      <c r="T1082" s="667"/>
      <c r="U1082" s="636"/>
      <c r="V1082" s="636"/>
      <c r="W1082" s="636"/>
      <c r="X1082" s="212"/>
      <c r="Y1082" s="636"/>
      <c r="Z1082" s="212"/>
      <c r="AA1082" s="637"/>
      <c r="AB1082" s="637"/>
      <c r="AC1082" s="638"/>
      <c r="AD1082" s="639"/>
      <c r="AE1082" s="640"/>
      <c r="AF1082" s="640"/>
      <c r="AG1082" s="640"/>
      <c r="AH1082" s="640"/>
      <c r="AI1082" s="212"/>
      <c r="AJ1082" s="635"/>
      <c r="AK1082" s="635"/>
      <c r="AL1082" s="641"/>
      <c r="AM1082" s="635"/>
      <c r="AN1082" s="635"/>
      <c r="AO1082" s="212"/>
      <c r="AP1082" s="212"/>
      <c r="AQ1082" s="212"/>
      <c r="AR1082" s="212"/>
      <c r="AS1082" s="212"/>
      <c r="AT1082" s="223" t="str">
        <f t="shared" si="78"/>
        <v/>
      </c>
      <c r="AU1082" s="223" t="str">
        <f t="shared" si="79"/>
        <v/>
      </c>
    </row>
    <row r="1083" spans="2:47" ht="14.25">
      <c r="B1083" s="29">
        <v>2026</v>
      </c>
      <c r="C1083" s="29">
        <v>5</v>
      </c>
      <c r="D1083" s="29"/>
      <c r="E1083" s="227"/>
      <c r="F1083" s="29"/>
      <c r="G1083" s="31"/>
      <c r="H1083" s="32" t="s">
        <v>441</v>
      </c>
      <c r="I1083" s="327"/>
      <c r="J1083" s="635"/>
      <c r="K1083" s="212"/>
      <c r="L1083" s="639"/>
      <c r="M1083" s="170"/>
      <c r="N1083" s="651"/>
      <c r="O1083" s="212"/>
      <c r="P1083" s="212"/>
      <c r="Q1083" s="327"/>
      <c r="R1083" s="636"/>
      <c r="S1083" s="636"/>
      <c r="T1083" s="667"/>
      <c r="U1083" s="636"/>
      <c r="V1083" s="636"/>
      <c r="W1083" s="636"/>
      <c r="X1083" s="212"/>
      <c r="Y1083" s="636"/>
      <c r="Z1083" s="212"/>
      <c r="AA1083" s="637"/>
      <c r="AB1083" s="637"/>
      <c r="AC1083" s="638"/>
      <c r="AD1083" s="639"/>
      <c r="AE1083" s="640"/>
      <c r="AF1083" s="640"/>
      <c r="AG1083" s="640"/>
      <c r="AH1083" s="640"/>
      <c r="AI1083" s="212"/>
      <c r="AJ1083" s="635"/>
      <c r="AK1083" s="635"/>
      <c r="AL1083" s="641"/>
      <c r="AM1083" s="635"/>
      <c r="AN1083" s="635"/>
      <c r="AO1083" s="212"/>
      <c r="AP1083" s="212"/>
      <c r="AQ1083" s="212"/>
      <c r="AR1083" s="212"/>
      <c r="AS1083" s="212"/>
      <c r="AT1083" s="223" t="str">
        <f t="shared" si="78"/>
        <v/>
      </c>
      <c r="AU1083" s="223" t="str">
        <f t="shared" si="79"/>
        <v/>
      </c>
    </row>
    <row r="1084" spans="2:47" ht="14.25">
      <c r="B1084" s="29">
        <v>2026</v>
      </c>
      <c r="C1084" s="29">
        <v>5</v>
      </c>
      <c r="D1084" s="29"/>
      <c r="E1084" s="227"/>
      <c r="F1084" s="29"/>
      <c r="G1084" s="31"/>
      <c r="H1084" s="32" t="s">
        <v>441</v>
      </c>
      <c r="I1084" s="327"/>
      <c r="J1084" s="635"/>
      <c r="K1084" s="212"/>
      <c r="L1084" s="639"/>
      <c r="M1084" s="170"/>
      <c r="N1084" s="651"/>
      <c r="O1084" s="212"/>
      <c r="P1084" s="212"/>
      <c r="Q1084" s="327"/>
      <c r="R1084" s="636"/>
      <c r="S1084" s="636"/>
      <c r="T1084" s="667"/>
      <c r="U1084" s="636"/>
      <c r="V1084" s="636"/>
      <c r="W1084" s="636"/>
      <c r="X1084" s="212"/>
      <c r="Y1084" s="636"/>
      <c r="Z1084" s="212"/>
      <c r="AA1084" s="637"/>
      <c r="AB1084" s="637"/>
      <c r="AC1084" s="638"/>
      <c r="AD1084" s="639"/>
      <c r="AE1084" s="640"/>
      <c r="AF1084" s="640"/>
      <c r="AG1084" s="640"/>
      <c r="AH1084" s="640"/>
      <c r="AI1084" s="212"/>
      <c r="AJ1084" s="635"/>
      <c r="AK1084" s="635"/>
      <c r="AL1084" s="641"/>
      <c r="AM1084" s="635"/>
      <c r="AN1084" s="635"/>
      <c r="AO1084" s="212"/>
      <c r="AP1084" s="212"/>
      <c r="AQ1084" s="212"/>
      <c r="AR1084" s="212"/>
      <c r="AS1084" s="212"/>
      <c r="AT1084" s="223" t="str">
        <f t="shared" si="78"/>
        <v/>
      </c>
      <c r="AU1084" s="223" t="str">
        <f t="shared" si="79"/>
        <v/>
      </c>
    </row>
    <row r="1085" spans="2:47" ht="14.25">
      <c r="B1085" s="29">
        <v>2026</v>
      </c>
      <c r="C1085" s="29">
        <v>5</v>
      </c>
      <c r="D1085" s="29"/>
      <c r="E1085" s="227"/>
      <c r="F1085" s="29"/>
      <c r="G1085" s="31"/>
      <c r="H1085" s="32" t="s">
        <v>441</v>
      </c>
      <c r="I1085" s="327"/>
      <c r="J1085" s="635"/>
      <c r="K1085" s="212"/>
      <c r="L1085" s="639"/>
      <c r="M1085" s="170"/>
      <c r="N1085" s="651"/>
      <c r="O1085" s="212"/>
      <c r="P1085" s="212"/>
      <c r="Q1085" s="327"/>
      <c r="R1085" s="636"/>
      <c r="S1085" s="636"/>
      <c r="T1085" s="667"/>
      <c r="U1085" s="636"/>
      <c r="V1085" s="636"/>
      <c r="W1085" s="636"/>
      <c r="X1085" s="212"/>
      <c r="Y1085" s="636"/>
      <c r="Z1085" s="212"/>
      <c r="AA1085" s="637"/>
      <c r="AB1085" s="637"/>
      <c r="AC1085" s="638"/>
      <c r="AD1085" s="639"/>
      <c r="AE1085" s="640"/>
      <c r="AF1085" s="640"/>
      <c r="AG1085" s="640"/>
      <c r="AH1085" s="640"/>
      <c r="AI1085" s="212"/>
      <c r="AJ1085" s="635"/>
      <c r="AK1085" s="635"/>
      <c r="AL1085" s="641"/>
      <c r="AM1085" s="635"/>
      <c r="AN1085" s="635"/>
      <c r="AO1085" s="212"/>
      <c r="AP1085" s="212"/>
      <c r="AQ1085" s="212"/>
      <c r="AR1085" s="212"/>
      <c r="AS1085" s="212"/>
      <c r="AT1085" s="223" t="str">
        <f t="shared" si="78"/>
        <v/>
      </c>
      <c r="AU1085" s="223" t="str">
        <f t="shared" si="79"/>
        <v/>
      </c>
    </row>
    <row r="1086" spans="2:47" ht="14.25">
      <c r="B1086" s="29">
        <v>2026</v>
      </c>
      <c r="C1086" s="29">
        <v>5</v>
      </c>
      <c r="D1086" s="29"/>
      <c r="E1086" s="227"/>
      <c r="F1086" s="29"/>
      <c r="G1086" s="31"/>
      <c r="H1086" s="32" t="s">
        <v>441</v>
      </c>
      <c r="I1086" s="327"/>
      <c r="J1086" s="635"/>
      <c r="K1086" s="212"/>
      <c r="L1086" s="639"/>
      <c r="M1086" s="170"/>
      <c r="N1086" s="651"/>
      <c r="O1086" s="212"/>
      <c r="P1086" s="212"/>
      <c r="Q1086" s="327"/>
      <c r="R1086" s="636"/>
      <c r="S1086" s="636"/>
      <c r="T1086" s="667"/>
      <c r="U1086" s="636"/>
      <c r="V1086" s="636"/>
      <c r="W1086" s="636"/>
      <c r="X1086" s="212"/>
      <c r="Y1086" s="636"/>
      <c r="Z1086" s="212"/>
      <c r="AA1086" s="637"/>
      <c r="AB1086" s="637"/>
      <c r="AC1086" s="638"/>
      <c r="AD1086" s="639"/>
      <c r="AE1086" s="640"/>
      <c r="AF1086" s="640"/>
      <c r="AG1086" s="640"/>
      <c r="AH1086" s="640"/>
      <c r="AI1086" s="212"/>
      <c r="AJ1086" s="635"/>
      <c r="AK1086" s="635"/>
      <c r="AL1086" s="641"/>
      <c r="AM1086" s="635"/>
      <c r="AN1086" s="635"/>
      <c r="AO1086" s="212"/>
      <c r="AP1086" s="212"/>
      <c r="AQ1086" s="212"/>
      <c r="AR1086" s="212"/>
      <c r="AS1086" s="212"/>
      <c r="AT1086" s="223" t="str">
        <f t="shared" si="78"/>
        <v/>
      </c>
      <c r="AU1086" s="223" t="str">
        <f t="shared" si="79"/>
        <v/>
      </c>
    </row>
    <row r="1087" spans="2:47" ht="14.25">
      <c r="B1087" s="29">
        <v>2026</v>
      </c>
      <c r="C1087" s="29">
        <v>5</v>
      </c>
      <c r="D1087" s="29"/>
      <c r="E1087" s="227"/>
      <c r="F1087" s="29"/>
      <c r="G1087" s="31"/>
      <c r="H1087" s="32" t="s">
        <v>441</v>
      </c>
      <c r="I1087" s="327"/>
      <c r="J1087" s="635"/>
      <c r="K1087" s="212"/>
      <c r="L1087" s="639"/>
      <c r="M1087" s="170"/>
      <c r="N1087" s="651"/>
      <c r="O1087" s="212"/>
      <c r="P1087" s="212"/>
      <c r="Q1087" s="327"/>
      <c r="R1087" s="636"/>
      <c r="S1087" s="636"/>
      <c r="T1087" s="667"/>
      <c r="U1087" s="636"/>
      <c r="V1087" s="636"/>
      <c r="W1087" s="636"/>
      <c r="X1087" s="212"/>
      <c r="Y1087" s="636"/>
      <c r="Z1087" s="212"/>
      <c r="AA1087" s="637"/>
      <c r="AB1087" s="637"/>
      <c r="AC1087" s="638"/>
      <c r="AD1087" s="639"/>
      <c r="AE1087" s="640"/>
      <c r="AF1087" s="640"/>
      <c r="AG1087" s="640"/>
      <c r="AH1087" s="640"/>
      <c r="AI1087" s="212"/>
      <c r="AJ1087" s="635"/>
      <c r="AK1087" s="635"/>
      <c r="AL1087" s="641"/>
      <c r="AM1087" s="635"/>
      <c r="AN1087" s="635"/>
      <c r="AO1087" s="212"/>
      <c r="AP1087" s="212"/>
      <c r="AQ1087" s="212"/>
      <c r="AR1087" s="212"/>
      <c r="AS1087" s="212"/>
      <c r="AT1087" s="223" t="str">
        <f t="shared" si="78"/>
        <v/>
      </c>
      <c r="AU1087" s="223" t="str">
        <f t="shared" si="79"/>
        <v/>
      </c>
    </row>
    <row r="1088" spans="2:47" ht="14.25">
      <c r="B1088" s="29">
        <v>2026</v>
      </c>
      <c r="C1088" s="29">
        <v>5</v>
      </c>
      <c r="D1088" s="29"/>
      <c r="E1088" s="227"/>
      <c r="F1088" s="29"/>
      <c r="G1088" s="31"/>
      <c r="H1088" s="32" t="s">
        <v>441</v>
      </c>
      <c r="I1088" s="327"/>
      <c r="J1088" s="635"/>
      <c r="K1088" s="212"/>
      <c r="L1088" s="639"/>
      <c r="M1088" s="170"/>
      <c r="N1088" s="651"/>
      <c r="O1088" s="212"/>
      <c r="P1088" s="212"/>
      <c r="Q1088" s="327"/>
      <c r="R1088" s="636"/>
      <c r="S1088" s="636"/>
      <c r="T1088" s="667"/>
      <c r="U1088" s="636"/>
      <c r="V1088" s="636"/>
      <c r="W1088" s="636"/>
      <c r="X1088" s="212"/>
      <c r="Y1088" s="636"/>
      <c r="Z1088" s="212"/>
      <c r="AA1088" s="637"/>
      <c r="AB1088" s="637"/>
      <c r="AC1088" s="638"/>
      <c r="AD1088" s="639"/>
      <c r="AE1088" s="640"/>
      <c r="AF1088" s="640"/>
      <c r="AG1088" s="640"/>
      <c r="AH1088" s="640"/>
      <c r="AI1088" s="212"/>
      <c r="AJ1088" s="635"/>
      <c r="AK1088" s="635"/>
      <c r="AL1088" s="641"/>
      <c r="AM1088" s="635"/>
      <c r="AN1088" s="635"/>
      <c r="AO1088" s="212"/>
      <c r="AP1088" s="212"/>
      <c r="AQ1088" s="212"/>
      <c r="AR1088" s="212"/>
      <c r="AS1088" s="212"/>
      <c r="AT1088" s="223" t="str">
        <f t="shared" si="78"/>
        <v/>
      </c>
      <c r="AU1088" s="223" t="str">
        <f t="shared" si="79"/>
        <v/>
      </c>
    </row>
    <row r="1089" spans="2:47" ht="14.25">
      <c r="B1089" s="29">
        <v>2026</v>
      </c>
      <c r="C1089" s="29">
        <v>5</v>
      </c>
      <c r="D1089" s="29"/>
      <c r="E1089" s="227"/>
      <c r="F1089" s="29"/>
      <c r="G1089" s="31"/>
      <c r="H1089" s="32" t="s">
        <v>441</v>
      </c>
      <c r="I1089" s="327"/>
      <c r="J1089" s="635"/>
      <c r="K1089" s="212"/>
      <c r="L1089" s="639"/>
      <c r="M1089" s="170"/>
      <c r="N1089" s="651"/>
      <c r="O1089" s="212"/>
      <c r="P1089" s="212"/>
      <c r="Q1089" s="327"/>
      <c r="R1089" s="636"/>
      <c r="S1089" s="636"/>
      <c r="T1089" s="667"/>
      <c r="U1089" s="636"/>
      <c r="V1089" s="636"/>
      <c r="W1089" s="636"/>
      <c r="X1089" s="212"/>
      <c r="Y1089" s="636"/>
      <c r="Z1089" s="212"/>
      <c r="AA1089" s="637"/>
      <c r="AB1089" s="637"/>
      <c r="AC1089" s="638"/>
      <c r="AD1089" s="639"/>
      <c r="AE1089" s="640"/>
      <c r="AF1089" s="640"/>
      <c r="AG1089" s="640"/>
      <c r="AH1089" s="640"/>
      <c r="AI1089" s="212"/>
      <c r="AJ1089" s="635"/>
      <c r="AK1089" s="635"/>
      <c r="AL1089" s="641"/>
      <c r="AM1089" s="635"/>
      <c r="AN1089" s="635"/>
      <c r="AO1089" s="212"/>
      <c r="AP1089" s="212"/>
      <c r="AQ1089" s="212"/>
      <c r="AR1089" s="212"/>
      <c r="AS1089" s="212"/>
      <c r="AT1089" s="223" t="str">
        <f t="shared" si="78"/>
        <v/>
      </c>
      <c r="AU1089" s="223" t="str">
        <f t="shared" si="79"/>
        <v/>
      </c>
    </row>
    <row r="1090" spans="2:47" ht="14.25">
      <c r="B1090" s="29">
        <v>2026</v>
      </c>
      <c r="C1090" s="29">
        <v>5</v>
      </c>
      <c r="D1090" s="29"/>
      <c r="E1090" s="227"/>
      <c r="F1090" s="29"/>
      <c r="G1090" s="31"/>
      <c r="H1090" s="32" t="s">
        <v>441</v>
      </c>
      <c r="I1090" s="327"/>
      <c r="J1090" s="635"/>
      <c r="K1090" s="212"/>
      <c r="L1090" s="639"/>
      <c r="M1090" s="170"/>
      <c r="N1090" s="651"/>
      <c r="O1090" s="212"/>
      <c r="P1090" s="212"/>
      <c r="Q1090" s="327"/>
      <c r="R1090" s="636"/>
      <c r="S1090" s="636"/>
      <c r="T1090" s="667"/>
      <c r="U1090" s="636"/>
      <c r="V1090" s="636"/>
      <c r="W1090" s="636"/>
      <c r="X1090" s="212"/>
      <c r="Y1090" s="636"/>
      <c r="Z1090" s="212"/>
      <c r="AA1090" s="637"/>
      <c r="AB1090" s="637"/>
      <c r="AC1090" s="638"/>
      <c r="AD1090" s="639"/>
      <c r="AE1090" s="640"/>
      <c r="AF1090" s="640"/>
      <c r="AG1090" s="640"/>
      <c r="AH1090" s="640"/>
      <c r="AI1090" s="212"/>
      <c r="AJ1090" s="635"/>
      <c r="AK1090" s="635"/>
      <c r="AL1090" s="641"/>
      <c r="AM1090" s="635"/>
      <c r="AN1090" s="635"/>
      <c r="AO1090" s="212"/>
      <c r="AP1090" s="212"/>
      <c r="AQ1090" s="212"/>
      <c r="AR1090" s="212"/>
      <c r="AS1090" s="212"/>
      <c r="AT1090" s="223" t="str">
        <f t="shared" si="78"/>
        <v/>
      </c>
      <c r="AU1090" s="223" t="str">
        <f t="shared" si="79"/>
        <v/>
      </c>
    </row>
    <row r="1091" spans="2:47" ht="14.25">
      <c r="B1091" s="29">
        <v>2026</v>
      </c>
      <c r="C1091" s="29">
        <v>5</v>
      </c>
      <c r="D1091" s="29"/>
      <c r="E1091" s="227"/>
      <c r="F1091" s="29"/>
      <c r="G1091" s="31"/>
      <c r="H1091" s="32" t="s">
        <v>441</v>
      </c>
      <c r="I1091" s="327"/>
      <c r="J1091" s="635"/>
      <c r="K1091" s="212"/>
      <c r="L1091" s="639"/>
      <c r="M1091" s="170"/>
      <c r="N1091" s="651"/>
      <c r="O1091" s="212"/>
      <c r="P1091" s="212"/>
      <c r="Q1091" s="327"/>
      <c r="R1091" s="636"/>
      <c r="S1091" s="636"/>
      <c r="T1091" s="667"/>
      <c r="U1091" s="636"/>
      <c r="V1091" s="636"/>
      <c r="W1091" s="636"/>
      <c r="X1091" s="212"/>
      <c r="Y1091" s="636"/>
      <c r="Z1091" s="212"/>
      <c r="AA1091" s="637"/>
      <c r="AB1091" s="637"/>
      <c r="AC1091" s="638"/>
      <c r="AD1091" s="639"/>
      <c r="AE1091" s="640"/>
      <c r="AF1091" s="640"/>
      <c r="AG1091" s="640"/>
      <c r="AH1091" s="640"/>
      <c r="AI1091" s="212"/>
      <c r="AJ1091" s="635"/>
      <c r="AK1091" s="635"/>
      <c r="AL1091" s="641"/>
      <c r="AM1091" s="635"/>
      <c r="AN1091" s="635"/>
      <c r="AO1091" s="212"/>
      <c r="AP1091" s="212"/>
      <c r="AQ1091" s="212"/>
      <c r="AR1091" s="212"/>
      <c r="AS1091" s="212"/>
      <c r="AT1091" s="223" t="str">
        <f t="shared" si="78"/>
        <v/>
      </c>
      <c r="AU1091" s="223" t="str">
        <f t="shared" si="79"/>
        <v/>
      </c>
    </row>
    <row r="1092" spans="2:47" ht="14.25">
      <c r="B1092" s="29">
        <v>2026</v>
      </c>
      <c r="C1092" s="29">
        <v>5</v>
      </c>
      <c r="D1092" s="29"/>
      <c r="E1092" s="227"/>
      <c r="F1092" s="29"/>
      <c r="G1092" s="31"/>
      <c r="H1092" s="32" t="s">
        <v>441</v>
      </c>
      <c r="I1092" s="327"/>
      <c r="J1092" s="635"/>
      <c r="K1092" s="212"/>
      <c r="L1092" s="639"/>
      <c r="M1092" s="170"/>
      <c r="N1092" s="651"/>
      <c r="O1092" s="212"/>
      <c r="P1092" s="212"/>
      <c r="Q1092" s="327"/>
      <c r="R1092" s="636"/>
      <c r="S1092" s="636"/>
      <c r="T1092" s="667"/>
      <c r="U1092" s="636"/>
      <c r="V1092" s="636"/>
      <c r="W1092" s="636"/>
      <c r="X1092" s="212"/>
      <c r="Y1092" s="636"/>
      <c r="Z1092" s="212"/>
      <c r="AA1092" s="637"/>
      <c r="AB1092" s="637"/>
      <c r="AC1092" s="638"/>
      <c r="AD1092" s="639"/>
      <c r="AE1092" s="640"/>
      <c r="AF1092" s="640"/>
      <c r="AG1092" s="640"/>
      <c r="AH1092" s="640"/>
      <c r="AI1092" s="212"/>
      <c r="AJ1092" s="635"/>
      <c r="AK1092" s="635"/>
      <c r="AL1092" s="641"/>
      <c r="AM1092" s="635"/>
      <c r="AN1092" s="635"/>
      <c r="AO1092" s="212"/>
      <c r="AP1092" s="212"/>
      <c r="AQ1092" s="212"/>
      <c r="AR1092" s="212"/>
      <c r="AS1092" s="212"/>
      <c r="AT1092" s="223" t="str">
        <f t="shared" si="78"/>
        <v/>
      </c>
      <c r="AU1092" s="223" t="str">
        <f t="shared" si="79"/>
        <v/>
      </c>
    </row>
    <row r="1093" spans="2:47" ht="14.25">
      <c r="B1093" s="29">
        <v>2026</v>
      </c>
      <c r="C1093" s="29">
        <v>5</v>
      </c>
      <c r="D1093" s="29"/>
      <c r="E1093" s="227"/>
      <c r="F1093" s="29"/>
      <c r="G1093" s="31"/>
      <c r="H1093" s="32" t="s">
        <v>441</v>
      </c>
      <c r="I1093" s="327"/>
      <c r="J1093" s="635"/>
      <c r="K1093" s="212"/>
      <c r="L1093" s="639"/>
      <c r="M1093" s="170"/>
      <c r="N1093" s="651"/>
      <c r="O1093" s="212"/>
      <c r="P1093" s="212"/>
      <c r="Q1093" s="327"/>
      <c r="R1093" s="636"/>
      <c r="S1093" s="636"/>
      <c r="T1093" s="667"/>
      <c r="U1093" s="636"/>
      <c r="V1093" s="636"/>
      <c r="W1093" s="636"/>
      <c r="X1093" s="212"/>
      <c r="Y1093" s="636"/>
      <c r="Z1093" s="212"/>
      <c r="AA1093" s="637"/>
      <c r="AB1093" s="637"/>
      <c r="AC1093" s="638"/>
      <c r="AD1093" s="639"/>
      <c r="AE1093" s="640"/>
      <c r="AF1093" s="640"/>
      <c r="AG1093" s="640"/>
      <c r="AH1093" s="640"/>
      <c r="AI1093" s="212"/>
      <c r="AJ1093" s="635"/>
      <c r="AK1093" s="635"/>
      <c r="AL1093" s="641"/>
      <c r="AM1093" s="635"/>
      <c r="AN1093" s="635"/>
      <c r="AO1093" s="212"/>
      <c r="AP1093" s="212"/>
      <c r="AQ1093" s="212"/>
      <c r="AR1093" s="212"/>
      <c r="AS1093" s="212"/>
      <c r="AT1093" s="223" t="str">
        <f t="shared" si="78"/>
        <v/>
      </c>
      <c r="AU1093" s="223" t="str">
        <f t="shared" si="79"/>
        <v/>
      </c>
    </row>
    <row r="1094" spans="2:47" ht="14.25">
      <c r="B1094" s="29">
        <v>2026</v>
      </c>
      <c r="C1094" s="29">
        <v>5</v>
      </c>
      <c r="D1094" s="29"/>
      <c r="E1094" s="227"/>
      <c r="F1094" s="29"/>
      <c r="G1094" s="31"/>
      <c r="H1094" s="32" t="s">
        <v>441</v>
      </c>
      <c r="I1094" s="327"/>
      <c r="J1094" s="635"/>
      <c r="K1094" s="212"/>
      <c r="L1094" s="639"/>
      <c r="M1094" s="170"/>
      <c r="N1094" s="651"/>
      <c r="O1094" s="212"/>
      <c r="P1094" s="212"/>
      <c r="Q1094" s="327"/>
      <c r="R1094" s="636"/>
      <c r="S1094" s="636"/>
      <c r="T1094" s="667"/>
      <c r="U1094" s="636"/>
      <c r="V1094" s="636"/>
      <c r="W1094" s="636"/>
      <c r="X1094" s="212"/>
      <c r="Y1094" s="636"/>
      <c r="Z1094" s="212"/>
      <c r="AA1094" s="637"/>
      <c r="AB1094" s="637"/>
      <c r="AC1094" s="638"/>
      <c r="AD1094" s="639"/>
      <c r="AE1094" s="640"/>
      <c r="AF1094" s="640"/>
      <c r="AG1094" s="640"/>
      <c r="AH1094" s="640"/>
      <c r="AI1094" s="212"/>
      <c r="AJ1094" s="635"/>
      <c r="AK1094" s="635"/>
      <c r="AL1094" s="641"/>
      <c r="AM1094" s="635"/>
      <c r="AN1094" s="635"/>
      <c r="AO1094" s="212"/>
      <c r="AP1094" s="212"/>
      <c r="AQ1094" s="212"/>
      <c r="AR1094" s="212"/>
      <c r="AS1094" s="212"/>
      <c r="AT1094" s="223" t="str">
        <f t="shared" si="78"/>
        <v/>
      </c>
      <c r="AU1094" s="223" t="str">
        <f t="shared" si="79"/>
        <v/>
      </c>
    </row>
    <row r="1095" spans="2:47" ht="14.25">
      <c r="B1095" s="29">
        <v>2026</v>
      </c>
      <c r="C1095" s="29">
        <v>5</v>
      </c>
      <c r="D1095" s="29"/>
      <c r="E1095" s="227"/>
      <c r="F1095" s="29"/>
      <c r="G1095" s="31"/>
      <c r="H1095" s="32" t="s">
        <v>441</v>
      </c>
      <c r="I1095" s="327"/>
      <c r="J1095" s="635"/>
      <c r="K1095" s="212"/>
      <c r="L1095" s="639"/>
      <c r="M1095" s="170"/>
      <c r="N1095" s="651"/>
      <c r="O1095" s="212"/>
      <c r="P1095" s="212"/>
      <c r="Q1095" s="327"/>
      <c r="R1095" s="636"/>
      <c r="S1095" s="636"/>
      <c r="T1095" s="667"/>
      <c r="U1095" s="636"/>
      <c r="V1095" s="636"/>
      <c r="W1095" s="636"/>
      <c r="X1095" s="212"/>
      <c r="Y1095" s="636"/>
      <c r="Z1095" s="212"/>
      <c r="AA1095" s="637"/>
      <c r="AB1095" s="637"/>
      <c r="AC1095" s="638"/>
      <c r="AD1095" s="639"/>
      <c r="AE1095" s="640"/>
      <c r="AF1095" s="640"/>
      <c r="AG1095" s="640"/>
      <c r="AH1095" s="640"/>
      <c r="AI1095" s="212"/>
      <c r="AJ1095" s="635"/>
      <c r="AK1095" s="635"/>
      <c r="AL1095" s="641"/>
      <c r="AM1095" s="635"/>
      <c r="AN1095" s="635"/>
      <c r="AO1095" s="212"/>
      <c r="AP1095" s="212"/>
      <c r="AQ1095" s="212"/>
      <c r="AR1095" s="212"/>
      <c r="AS1095" s="212"/>
      <c r="AT1095" s="223" t="str">
        <f t="shared" si="78"/>
        <v/>
      </c>
      <c r="AU1095" s="223" t="str">
        <f t="shared" si="79"/>
        <v/>
      </c>
    </row>
    <row r="1096" spans="2:47" ht="14.25">
      <c r="B1096" s="29">
        <v>2026</v>
      </c>
      <c r="C1096" s="29">
        <v>5</v>
      </c>
      <c r="D1096" s="29"/>
      <c r="E1096" s="227"/>
      <c r="F1096" s="29"/>
      <c r="G1096" s="31"/>
      <c r="H1096" s="32" t="s">
        <v>441</v>
      </c>
      <c r="I1096" s="327"/>
      <c r="J1096" s="635"/>
      <c r="K1096" s="212"/>
      <c r="L1096" s="639"/>
      <c r="M1096" s="170"/>
      <c r="N1096" s="651"/>
      <c r="O1096" s="212"/>
      <c r="P1096" s="212"/>
      <c r="Q1096" s="327"/>
      <c r="R1096" s="636"/>
      <c r="S1096" s="636"/>
      <c r="T1096" s="667"/>
      <c r="U1096" s="636"/>
      <c r="V1096" s="636"/>
      <c r="W1096" s="636"/>
      <c r="X1096" s="212"/>
      <c r="Y1096" s="636"/>
      <c r="Z1096" s="212"/>
      <c r="AA1096" s="637"/>
      <c r="AB1096" s="637"/>
      <c r="AC1096" s="638"/>
      <c r="AD1096" s="639"/>
      <c r="AE1096" s="640"/>
      <c r="AF1096" s="640"/>
      <c r="AG1096" s="640"/>
      <c r="AH1096" s="640"/>
      <c r="AI1096" s="212"/>
      <c r="AJ1096" s="635"/>
      <c r="AK1096" s="635"/>
      <c r="AL1096" s="641"/>
      <c r="AM1096" s="635"/>
      <c r="AN1096" s="635"/>
      <c r="AO1096" s="212"/>
      <c r="AP1096" s="212"/>
      <c r="AQ1096" s="212"/>
      <c r="AR1096" s="212"/>
      <c r="AS1096" s="212"/>
      <c r="AT1096" s="223" t="str">
        <f t="shared" si="78"/>
        <v/>
      </c>
      <c r="AU1096" s="223" t="str">
        <f t="shared" si="79"/>
        <v/>
      </c>
    </row>
    <row r="1097" spans="2:47" ht="14.25">
      <c r="B1097" s="29">
        <v>2026</v>
      </c>
      <c r="C1097" s="29">
        <v>5</v>
      </c>
      <c r="D1097" s="29"/>
      <c r="E1097" s="227"/>
      <c r="F1097" s="29"/>
      <c r="G1097" s="31"/>
      <c r="H1097" s="32" t="s">
        <v>441</v>
      </c>
      <c r="I1097" s="327"/>
      <c r="J1097" s="635"/>
      <c r="K1097" s="212"/>
      <c r="L1097" s="639"/>
      <c r="M1097" s="170"/>
      <c r="N1097" s="651"/>
      <c r="O1097" s="212"/>
      <c r="P1097" s="212"/>
      <c r="Q1097" s="327"/>
      <c r="R1097" s="636"/>
      <c r="S1097" s="636"/>
      <c r="T1097" s="667"/>
      <c r="U1097" s="636"/>
      <c r="V1097" s="636"/>
      <c r="W1097" s="636"/>
      <c r="X1097" s="212"/>
      <c r="Y1097" s="636"/>
      <c r="Z1097" s="212"/>
      <c r="AA1097" s="637"/>
      <c r="AB1097" s="637"/>
      <c r="AC1097" s="638"/>
      <c r="AD1097" s="639"/>
      <c r="AE1097" s="640"/>
      <c r="AF1097" s="640"/>
      <c r="AG1097" s="640"/>
      <c r="AH1097" s="640"/>
      <c r="AI1097" s="212"/>
      <c r="AJ1097" s="635"/>
      <c r="AK1097" s="635"/>
      <c r="AL1097" s="641"/>
      <c r="AM1097" s="635"/>
      <c r="AN1097" s="635"/>
      <c r="AO1097" s="212"/>
      <c r="AP1097" s="212"/>
      <c r="AQ1097" s="212"/>
      <c r="AR1097" s="212"/>
      <c r="AS1097" s="212"/>
      <c r="AT1097" s="223" t="str">
        <f t="shared" si="78"/>
        <v/>
      </c>
      <c r="AU1097" s="223" t="str">
        <f t="shared" si="79"/>
        <v/>
      </c>
    </row>
    <row r="1098" spans="2:47" ht="14.25">
      <c r="B1098" s="29">
        <v>2026</v>
      </c>
      <c r="C1098" s="29">
        <v>5</v>
      </c>
      <c r="D1098" s="29"/>
      <c r="E1098" s="227"/>
      <c r="F1098" s="29"/>
      <c r="G1098" s="31"/>
      <c r="H1098" s="32" t="s">
        <v>441</v>
      </c>
      <c r="I1098" s="327"/>
      <c r="J1098" s="635"/>
      <c r="K1098" s="212"/>
      <c r="L1098" s="639"/>
      <c r="M1098" s="170"/>
      <c r="N1098" s="651"/>
      <c r="O1098" s="212"/>
      <c r="P1098" s="212"/>
      <c r="Q1098" s="327"/>
      <c r="R1098" s="636"/>
      <c r="S1098" s="636"/>
      <c r="T1098" s="667"/>
      <c r="U1098" s="636"/>
      <c r="V1098" s="636"/>
      <c r="W1098" s="636"/>
      <c r="X1098" s="212"/>
      <c r="Y1098" s="636"/>
      <c r="Z1098" s="212"/>
      <c r="AA1098" s="637"/>
      <c r="AB1098" s="637"/>
      <c r="AC1098" s="638"/>
      <c r="AD1098" s="639"/>
      <c r="AE1098" s="640"/>
      <c r="AF1098" s="640"/>
      <c r="AG1098" s="640"/>
      <c r="AH1098" s="640"/>
      <c r="AI1098" s="212"/>
      <c r="AJ1098" s="635"/>
      <c r="AK1098" s="635"/>
      <c r="AL1098" s="641"/>
      <c r="AM1098" s="635"/>
      <c r="AN1098" s="635"/>
      <c r="AO1098" s="212"/>
      <c r="AP1098" s="212"/>
      <c r="AQ1098" s="212"/>
      <c r="AR1098" s="212"/>
      <c r="AS1098" s="212"/>
      <c r="AT1098" s="223" t="str">
        <f t="shared" si="78"/>
        <v/>
      </c>
      <c r="AU1098" s="223" t="str">
        <f t="shared" si="79"/>
        <v/>
      </c>
    </row>
    <row r="1099" spans="2:47" ht="14.25">
      <c r="B1099" s="29">
        <v>2026</v>
      </c>
      <c r="C1099" s="29">
        <v>5</v>
      </c>
      <c r="D1099" s="29"/>
      <c r="E1099" s="227"/>
      <c r="F1099" s="29"/>
      <c r="G1099" s="31"/>
      <c r="H1099" s="32" t="s">
        <v>441</v>
      </c>
      <c r="I1099" s="327"/>
      <c r="J1099" s="635"/>
      <c r="K1099" s="212"/>
      <c r="L1099" s="639"/>
      <c r="M1099" s="170"/>
      <c r="N1099" s="651"/>
      <c r="O1099" s="212"/>
      <c r="P1099" s="212"/>
      <c r="Q1099" s="327"/>
      <c r="R1099" s="636"/>
      <c r="S1099" s="636"/>
      <c r="T1099" s="667"/>
      <c r="U1099" s="636"/>
      <c r="V1099" s="636"/>
      <c r="W1099" s="636"/>
      <c r="X1099" s="212"/>
      <c r="Y1099" s="636"/>
      <c r="Z1099" s="212"/>
      <c r="AA1099" s="637"/>
      <c r="AB1099" s="637"/>
      <c r="AC1099" s="638"/>
      <c r="AD1099" s="639"/>
      <c r="AE1099" s="640"/>
      <c r="AF1099" s="640"/>
      <c r="AG1099" s="640"/>
      <c r="AH1099" s="640"/>
      <c r="AI1099" s="212"/>
      <c r="AJ1099" s="635"/>
      <c r="AK1099" s="635"/>
      <c r="AL1099" s="641"/>
      <c r="AM1099" s="635"/>
      <c r="AN1099" s="635"/>
      <c r="AO1099" s="212"/>
      <c r="AP1099" s="212"/>
      <c r="AQ1099" s="212"/>
      <c r="AR1099" s="212"/>
      <c r="AS1099" s="212"/>
      <c r="AT1099" s="223" t="str">
        <f t="shared" si="78"/>
        <v/>
      </c>
      <c r="AU1099" s="223" t="str">
        <f t="shared" si="79"/>
        <v/>
      </c>
    </row>
    <row r="1100" spans="2:47" ht="14.25">
      <c r="B1100" s="29">
        <v>2026</v>
      </c>
      <c r="C1100" s="29">
        <v>5</v>
      </c>
      <c r="D1100" s="29"/>
      <c r="E1100" s="227"/>
      <c r="F1100" s="29"/>
      <c r="G1100" s="31"/>
      <c r="H1100" s="32" t="s">
        <v>441</v>
      </c>
      <c r="I1100" s="327"/>
      <c r="J1100" s="635"/>
      <c r="K1100" s="212"/>
      <c r="L1100" s="639"/>
      <c r="M1100" s="170"/>
      <c r="N1100" s="651"/>
      <c r="O1100" s="212"/>
      <c r="P1100" s="212"/>
      <c r="Q1100" s="327"/>
      <c r="R1100" s="636"/>
      <c r="S1100" s="636"/>
      <c r="T1100" s="667"/>
      <c r="U1100" s="636"/>
      <c r="V1100" s="636"/>
      <c r="W1100" s="636"/>
      <c r="X1100" s="212"/>
      <c r="Y1100" s="636"/>
      <c r="Z1100" s="212"/>
      <c r="AA1100" s="637"/>
      <c r="AB1100" s="637"/>
      <c r="AC1100" s="638"/>
      <c r="AD1100" s="639"/>
      <c r="AE1100" s="640"/>
      <c r="AF1100" s="640"/>
      <c r="AG1100" s="640"/>
      <c r="AH1100" s="640"/>
      <c r="AI1100" s="212"/>
      <c r="AJ1100" s="635"/>
      <c r="AK1100" s="635"/>
      <c r="AL1100" s="641"/>
      <c r="AM1100" s="635"/>
      <c r="AN1100" s="635"/>
      <c r="AO1100" s="212"/>
      <c r="AP1100" s="212"/>
      <c r="AQ1100" s="212"/>
      <c r="AR1100" s="212"/>
      <c r="AS1100" s="212"/>
      <c r="AT1100" s="223" t="str">
        <f t="shared" si="78"/>
        <v/>
      </c>
      <c r="AU1100" s="223" t="str">
        <f t="shared" si="79"/>
        <v/>
      </c>
    </row>
    <row r="1101" spans="2:47" ht="14.25">
      <c r="B1101" s="29">
        <v>2026</v>
      </c>
      <c r="C1101" s="29">
        <v>5</v>
      </c>
      <c r="D1101" s="29"/>
      <c r="E1101" s="227"/>
      <c r="F1101" s="29"/>
      <c r="G1101" s="31"/>
      <c r="H1101" s="32" t="s">
        <v>441</v>
      </c>
      <c r="I1101" s="327"/>
      <c r="J1101" s="635"/>
      <c r="K1101" s="212"/>
      <c r="L1101" s="639"/>
      <c r="M1101" s="170"/>
      <c r="N1101" s="651"/>
      <c r="O1101" s="212"/>
      <c r="P1101" s="212"/>
      <c r="Q1101" s="327"/>
      <c r="R1101" s="636"/>
      <c r="S1101" s="636"/>
      <c r="T1101" s="667"/>
      <c r="U1101" s="636"/>
      <c r="V1101" s="636"/>
      <c r="W1101" s="636"/>
      <c r="X1101" s="212"/>
      <c r="Y1101" s="636"/>
      <c r="Z1101" s="212"/>
      <c r="AA1101" s="637"/>
      <c r="AB1101" s="637"/>
      <c r="AC1101" s="638"/>
      <c r="AD1101" s="639"/>
      <c r="AE1101" s="640"/>
      <c r="AF1101" s="640"/>
      <c r="AG1101" s="640"/>
      <c r="AH1101" s="640"/>
      <c r="AI1101" s="212"/>
      <c r="AJ1101" s="635"/>
      <c r="AK1101" s="635"/>
      <c r="AL1101" s="641"/>
      <c r="AM1101" s="635"/>
      <c r="AN1101" s="635"/>
      <c r="AO1101" s="212"/>
      <c r="AP1101" s="212"/>
      <c r="AQ1101" s="212"/>
      <c r="AR1101" s="212"/>
      <c r="AS1101" s="212"/>
      <c r="AT1101" s="223" t="str">
        <f t="shared" si="78"/>
        <v/>
      </c>
      <c r="AU1101" s="223" t="str">
        <f t="shared" si="79"/>
        <v/>
      </c>
    </row>
    <row r="1102" spans="2:47" ht="14.25">
      <c r="B1102" s="29">
        <v>2026</v>
      </c>
      <c r="C1102" s="29">
        <v>5</v>
      </c>
      <c r="D1102" s="29"/>
      <c r="E1102" s="227"/>
      <c r="F1102" s="29"/>
      <c r="G1102" s="31"/>
      <c r="H1102" s="32" t="s">
        <v>441</v>
      </c>
      <c r="I1102" s="327"/>
      <c r="J1102" s="635"/>
      <c r="K1102" s="212"/>
      <c r="L1102" s="639"/>
      <c r="M1102" s="170"/>
      <c r="N1102" s="651"/>
      <c r="O1102" s="212"/>
      <c r="P1102" s="212"/>
      <c r="Q1102" s="327"/>
      <c r="R1102" s="636"/>
      <c r="S1102" s="636"/>
      <c r="T1102" s="667"/>
      <c r="U1102" s="636"/>
      <c r="V1102" s="636"/>
      <c r="W1102" s="636"/>
      <c r="X1102" s="212"/>
      <c r="Y1102" s="636"/>
      <c r="Z1102" s="212"/>
      <c r="AA1102" s="637"/>
      <c r="AB1102" s="637"/>
      <c r="AC1102" s="638"/>
      <c r="AD1102" s="639"/>
      <c r="AE1102" s="640"/>
      <c r="AF1102" s="640"/>
      <c r="AG1102" s="640"/>
      <c r="AH1102" s="640"/>
      <c r="AI1102" s="212"/>
      <c r="AJ1102" s="635"/>
      <c r="AK1102" s="635"/>
      <c r="AL1102" s="641"/>
      <c r="AM1102" s="635"/>
      <c r="AN1102" s="635"/>
      <c r="AO1102" s="212"/>
      <c r="AP1102" s="212"/>
      <c r="AQ1102" s="212"/>
      <c r="AR1102" s="212"/>
      <c r="AS1102" s="212"/>
      <c r="AT1102" s="223" t="str">
        <f t="shared" si="78"/>
        <v/>
      </c>
      <c r="AU1102" s="223" t="str">
        <f t="shared" si="79"/>
        <v/>
      </c>
    </row>
    <row r="1103" spans="2:47" ht="14.25">
      <c r="B1103" s="29">
        <v>2026</v>
      </c>
      <c r="C1103" s="29">
        <v>5</v>
      </c>
      <c r="D1103" s="29"/>
      <c r="E1103" s="227"/>
      <c r="F1103" s="29"/>
      <c r="G1103" s="31"/>
      <c r="H1103" s="32" t="s">
        <v>441</v>
      </c>
      <c r="I1103" s="327"/>
      <c r="J1103" s="635"/>
      <c r="K1103" s="212"/>
      <c r="L1103" s="639"/>
      <c r="M1103" s="170"/>
      <c r="N1103" s="651"/>
      <c r="O1103" s="212"/>
      <c r="P1103" s="212"/>
      <c r="Q1103" s="327"/>
      <c r="R1103" s="636"/>
      <c r="S1103" s="636"/>
      <c r="T1103" s="667"/>
      <c r="U1103" s="636"/>
      <c r="V1103" s="636"/>
      <c r="W1103" s="636"/>
      <c r="X1103" s="212"/>
      <c r="Y1103" s="636"/>
      <c r="Z1103" s="212"/>
      <c r="AA1103" s="637"/>
      <c r="AB1103" s="637"/>
      <c r="AC1103" s="638"/>
      <c r="AD1103" s="639"/>
      <c r="AE1103" s="640"/>
      <c r="AF1103" s="640"/>
      <c r="AG1103" s="640"/>
      <c r="AH1103" s="640"/>
      <c r="AI1103" s="212"/>
      <c r="AJ1103" s="635"/>
      <c r="AK1103" s="635"/>
      <c r="AL1103" s="641"/>
      <c r="AM1103" s="635"/>
      <c r="AN1103" s="635"/>
      <c r="AO1103" s="212"/>
      <c r="AP1103" s="212"/>
      <c r="AQ1103" s="212"/>
      <c r="AR1103" s="212"/>
      <c r="AS1103" s="212"/>
      <c r="AT1103" s="223" t="str">
        <f t="shared" si="78"/>
        <v/>
      </c>
      <c r="AU1103" s="223" t="str">
        <f t="shared" si="79"/>
        <v/>
      </c>
    </row>
    <row r="1104" spans="2:47" ht="14.25">
      <c r="B1104" s="29">
        <v>2026</v>
      </c>
      <c r="C1104" s="29">
        <v>5</v>
      </c>
      <c r="D1104" s="29"/>
      <c r="E1104" s="227"/>
      <c r="F1104" s="29"/>
      <c r="G1104" s="31"/>
      <c r="H1104" s="32" t="s">
        <v>441</v>
      </c>
      <c r="I1104" s="327"/>
      <c r="J1104" s="635"/>
      <c r="K1104" s="212"/>
      <c r="L1104" s="639"/>
      <c r="M1104" s="170"/>
      <c r="N1104" s="651"/>
      <c r="O1104" s="212"/>
      <c r="P1104" s="212"/>
      <c r="Q1104" s="327"/>
      <c r="R1104" s="636"/>
      <c r="S1104" s="636"/>
      <c r="T1104" s="667"/>
      <c r="U1104" s="636"/>
      <c r="V1104" s="636"/>
      <c r="W1104" s="636"/>
      <c r="X1104" s="212"/>
      <c r="Y1104" s="636"/>
      <c r="Z1104" s="212"/>
      <c r="AA1104" s="637"/>
      <c r="AB1104" s="637"/>
      <c r="AC1104" s="638"/>
      <c r="AD1104" s="639"/>
      <c r="AE1104" s="640"/>
      <c r="AF1104" s="640"/>
      <c r="AG1104" s="640"/>
      <c r="AH1104" s="640"/>
      <c r="AI1104" s="212"/>
      <c r="AJ1104" s="635"/>
      <c r="AK1104" s="635"/>
      <c r="AL1104" s="641"/>
      <c r="AM1104" s="635"/>
      <c r="AN1104" s="635"/>
      <c r="AO1104" s="212"/>
      <c r="AP1104" s="212"/>
      <c r="AQ1104" s="212"/>
      <c r="AR1104" s="212"/>
      <c r="AS1104" s="212"/>
      <c r="AT1104" s="223" t="str">
        <f t="shared" si="78"/>
        <v/>
      </c>
      <c r="AU1104" s="223" t="str">
        <f t="shared" si="79"/>
        <v/>
      </c>
    </row>
    <row r="1105" spans="2:47" ht="14.25">
      <c r="B1105" s="29">
        <v>2026</v>
      </c>
      <c r="C1105" s="29">
        <v>5</v>
      </c>
      <c r="D1105" s="29"/>
      <c r="E1105" s="227"/>
      <c r="F1105" s="29"/>
      <c r="G1105" s="31"/>
      <c r="H1105" s="32" t="s">
        <v>441</v>
      </c>
      <c r="I1105" s="327"/>
      <c r="J1105" s="635"/>
      <c r="K1105" s="212"/>
      <c r="L1105" s="639"/>
      <c r="M1105" s="170"/>
      <c r="N1105" s="651"/>
      <c r="O1105" s="212"/>
      <c r="P1105" s="212"/>
      <c r="Q1105" s="327"/>
      <c r="R1105" s="636"/>
      <c r="S1105" s="636"/>
      <c r="T1105" s="667"/>
      <c r="U1105" s="636"/>
      <c r="V1105" s="636"/>
      <c r="W1105" s="636"/>
      <c r="X1105" s="212"/>
      <c r="Y1105" s="636"/>
      <c r="Z1105" s="212"/>
      <c r="AA1105" s="637"/>
      <c r="AB1105" s="637"/>
      <c r="AC1105" s="638"/>
      <c r="AD1105" s="639"/>
      <c r="AE1105" s="640"/>
      <c r="AF1105" s="640"/>
      <c r="AG1105" s="640"/>
      <c r="AH1105" s="640"/>
      <c r="AI1105" s="212"/>
      <c r="AJ1105" s="635"/>
      <c r="AK1105" s="635"/>
      <c r="AL1105" s="641"/>
      <c r="AM1105" s="635"/>
      <c r="AN1105" s="635"/>
      <c r="AO1105" s="212"/>
      <c r="AP1105" s="212"/>
      <c r="AQ1105" s="212"/>
      <c r="AR1105" s="212"/>
      <c r="AS1105" s="212"/>
      <c r="AT1105" s="223" t="str">
        <f t="shared" si="78"/>
        <v/>
      </c>
      <c r="AU1105" s="223" t="str">
        <f t="shared" si="79"/>
        <v/>
      </c>
    </row>
    <row r="1106" spans="2:47" ht="14.25">
      <c r="B1106" s="29">
        <v>2026</v>
      </c>
      <c r="C1106" s="29">
        <v>5</v>
      </c>
      <c r="D1106" s="29"/>
      <c r="E1106" s="227"/>
      <c r="F1106" s="29"/>
      <c r="G1106" s="31"/>
      <c r="H1106" s="32" t="s">
        <v>441</v>
      </c>
      <c r="I1106" s="327"/>
      <c r="J1106" s="635"/>
      <c r="K1106" s="212"/>
      <c r="L1106" s="639"/>
      <c r="M1106" s="170"/>
      <c r="N1106" s="651"/>
      <c r="O1106" s="212"/>
      <c r="P1106" s="212"/>
      <c r="Q1106" s="327"/>
      <c r="R1106" s="636"/>
      <c r="S1106" s="636"/>
      <c r="T1106" s="667"/>
      <c r="U1106" s="636"/>
      <c r="V1106" s="636"/>
      <c r="W1106" s="636"/>
      <c r="X1106" s="212"/>
      <c r="Y1106" s="636"/>
      <c r="Z1106" s="212"/>
      <c r="AA1106" s="637"/>
      <c r="AB1106" s="637"/>
      <c r="AC1106" s="638"/>
      <c r="AD1106" s="639"/>
      <c r="AE1106" s="640"/>
      <c r="AF1106" s="640"/>
      <c r="AG1106" s="640"/>
      <c r="AH1106" s="640"/>
      <c r="AI1106" s="212"/>
      <c r="AJ1106" s="635"/>
      <c r="AK1106" s="635"/>
      <c r="AL1106" s="641"/>
      <c r="AM1106" s="635"/>
      <c r="AN1106" s="635"/>
      <c r="AO1106" s="212"/>
      <c r="AP1106" s="212"/>
      <c r="AQ1106" s="212"/>
      <c r="AR1106" s="212"/>
      <c r="AS1106" s="212"/>
      <c r="AT1106" s="223" t="str">
        <f t="shared" si="78"/>
        <v/>
      </c>
      <c r="AU1106" s="223" t="str">
        <f t="shared" si="79"/>
        <v/>
      </c>
    </row>
    <row r="1107" spans="2:47" ht="14.25">
      <c r="B1107" s="29">
        <v>2026</v>
      </c>
      <c r="C1107" s="29">
        <v>5</v>
      </c>
      <c r="D1107" s="29"/>
      <c r="E1107" s="227"/>
      <c r="F1107" s="29"/>
      <c r="G1107" s="31"/>
      <c r="H1107" s="32" t="s">
        <v>441</v>
      </c>
      <c r="I1107" s="327"/>
      <c r="J1107" s="635"/>
      <c r="K1107" s="212"/>
      <c r="L1107" s="639"/>
      <c r="M1107" s="170"/>
      <c r="N1107" s="651"/>
      <c r="O1107" s="212"/>
      <c r="P1107" s="212"/>
      <c r="Q1107" s="327"/>
      <c r="R1107" s="636"/>
      <c r="S1107" s="636"/>
      <c r="T1107" s="667"/>
      <c r="U1107" s="636"/>
      <c r="V1107" s="636"/>
      <c r="W1107" s="636"/>
      <c r="X1107" s="212"/>
      <c r="Y1107" s="636"/>
      <c r="Z1107" s="212"/>
      <c r="AA1107" s="637"/>
      <c r="AB1107" s="637"/>
      <c r="AC1107" s="638"/>
      <c r="AD1107" s="639"/>
      <c r="AE1107" s="640"/>
      <c r="AF1107" s="640"/>
      <c r="AG1107" s="640"/>
      <c r="AH1107" s="640"/>
      <c r="AI1107" s="212"/>
      <c r="AJ1107" s="635"/>
      <c r="AK1107" s="635"/>
      <c r="AL1107" s="641"/>
      <c r="AM1107" s="635"/>
      <c r="AN1107" s="635"/>
      <c r="AO1107" s="212"/>
      <c r="AP1107" s="212"/>
      <c r="AQ1107" s="212"/>
      <c r="AR1107" s="212"/>
      <c r="AS1107" s="212"/>
      <c r="AT1107" s="223" t="str">
        <f t="shared" si="78"/>
        <v/>
      </c>
      <c r="AU1107" s="223" t="str">
        <f t="shared" si="79"/>
        <v/>
      </c>
    </row>
    <row r="1108" spans="2:47" ht="14.25">
      <c r="B1108" s="29">
        <v>2026</v>
      </c>
      <c r="C1108" s="29">
        <v>5</v>
      </c>
      <c r="D1108" s="29"/>
      <c r="E1108" s="227"/>
      <c r="F1108" s="29"/>
      <c r="G1108" s="31"/>
      <c r="H1108" s="32" t="s">
        <v>441</v>
      </c>
      <c r="I1108" s="327"/>
      <c r="J1108" s="635"/>
      <c r="K1108" s="212"/>
      <c r="L1108" s="639"/>
      <c r="M1108" s="170"/>
      <c r="N1108" s="651"/>
      <c r="O1108" s="212"/>
      <c r="P1108" s="212"/>
      <c r="Q1108" s="327"/>
      <c r="R1108" s="636"/>
      <c r="S1108" s="636"/>
      <c r="T1108" s="667"/>
      <c r="U1108" s="636"/>
      <c r="V1108" s="636"/>
      <c r="W1108" s="636"/>
      <c r="X1108" s="212"/>
      <c r="Y1108" s="636"/>
      <c r="Z1108" s="212"/>
      <c r="AA1108" s="637"/>
      <c r="AB1108" s="637"/>
      <c r="AC1108" s="638"/>
      <c r="AD1108" s="639"/>
      <c r="AE1108" s="640"/>
      <c r="AF1108" s="640"/>
      <c r="AG1108" s="640"/>
      <c r="AH1108" s="640"/>
      <c r="AI1108" s="212"/>
      <c r="AJ1108" s="635"/>
      <c r="AK1108" s="635"/>
      <c r="AL1108" s="641"/>
      <c r="AM1108" s="635"/>
      <c r="AN1108" s="635"/>
      <c r="AO1108" s="212"/>
      <c r="AP1108" s="212"/>
      <c r="AQ1108" s="212"/>
      <c r="AR1108" s="212"/>
      <c r="AS1108" s="212"/>
      <c r="AT1108" s="223" t="str">
        <f t="shared" si="78"/>
        <v/>
      </c>
      <c r="AU1108" s="223" t="str">
        <f t="shared" si="79"/>
        <v/>
      </c>
    </row>
    <row r="1109" spans="2:47" ht="14.25">
      <c r="B1109" s="29">
        <v>2026</v>
      </c>
      <c r="C1109" s="29">
        <v>5</v>
      </c>
      <c r="D1109" s="29"/>
      <c r="E1109" s="227"/>
      <c r="F1109" s="29"/>
      <c r="G1109" s="31"/>
      <c r="H1109" s="32" t="s">
        <v>441</v>
      </c>
      <c r="I1109" s="327"/>
      <c r="J1109" s="635"/>
      <c r="K1109" s="212"/>
      <c r="L1109" s="639"/>
      <c r="M1109" s="170"/>
      <c r="N1109" s="651"/>
      <c r="O1109" s="212"/>
      <c r="P1109" s="212"/>
      <c r="Q1109" s="327"/>
      <c r="R1109" s="636"/>
      <c r="S1109" s="636"/>
      <c r="T1109" s="667"/>
      <c r="U1109" s="636"/>
      <c r="V1109" s="636"/>
      <c r="W1109" s="636"/>
      <c r="X1109" s="212"/>
      <c r="Y1109" s="636"/>
      <c r="Z1109" s="212"/>
      <c r="AA1109" s="637"/>
      <c r="AB1109" s="637"/>
      <c r="AC1109" s="638"/>
      <c r="AD1109" s="639"/>
      <c r="AE1109" s="640"/>
      <c r="AF1109" s="640"/>
      <c r="AG1109" s="640"/>
      <c r="AH1109" s="640"/>
      <c r="AI1109" s="212"/>
      <c r="AJ1109" s="635"/>
      <c r="AK1109" s="635"/>
      <c r="AL1109" s="641"/>
      <c r="AM1109" s="635"/>
      <c r="AN1109" s="635"/>
      <c r="AO1109" s="212"/>
      <c r="AP1109" s="212"/>
      <c r="AQ1109" s="212"/>
      <c r="AR1109" s="212"/>
      <c r="AS1109" s="212"/>
      <c r="AT1109" s="223" t="str">
        <f t="shared" si="78"/>
        <v/>
      </c>
      <c r="AU1109" s="223" t="str">
        <f t="shared" si="79"/>
        <v/>
      </c>
    </row>
    <row r="1110" spans="2:47" ht="14.25">
      <c r="B1110" s="29">
        <v>2026</v>
      </c>
      <c r="C1110" s="29">
        <v>5</v>
      </c>
      <c r="D1110" s="29"/>
      <c r="E1110" s="227"/>
      <c r="F1110" s="29"/>
      <c r="G1110" s="31"/>
      <c r="H1110" s="32" t="s">
        <v>441</v>
      </c>
      <c r="I1110" s="327"/>
      <c r="J1110" s="635"/>
      <c r="K1110" s="212"/>
      <c r="L1110" s="639"/>
      <c r="M1110" s="170"/>
      <c r="N1110" s="651"/>
      <c r="O1110" s="212"/>
      <c r="P1110" s="212"/>
      <c r="Q1110" s="327"/>
      <c r="R1110" s="636"/>
      <c r="S1110" s="636"/>
      <c r="T1110" s="667"/>
      <c r="U1110" s="636"/>
      <c r="V1110" s="636"/>
      <c r="W1110" s="636"/>
      <c r="X1110" s="212"/>
      <c r="Y1110" s="636"/>
      <c r="Z1110" s="212"/>
      <c r="AA1110" s="637"/>
      <c r="AB1110" s="637"/>
      <c r="AC1110" s="638"/>
      <c r="AD1110" s="639"/>
      <c r="AE1110" s="640"/>
      <c r="AF1110" s="640"/>
      <c r="AG1110" s="640"/>
      <c r="AH1110" s="640"/>
      <c r="AI1110" s="212"/>
      <c r="AJ1110" s="635"/>
      <c r="AK1110" s="635"/>
      <c r="AL1110" s="641"/>
      <c r="AM1110" s="635"/>
      <c r="AN1110" s="635"/>
      <c r="AO1110" s="212"/>
      <c r="AP1110" s="212"/>
      <c r="AQ1110" s="212"/>
      <c r="AR1110" s="212"/>
      <c r="AS1110" s="212"/>
      <c r="AT1110" s="223" t="str">
        <f t="shared" si="78"/>
        <v/>
      </c>
      <c r="AU1110" s="223" t="str">
        <f t="shared" si="79"/>
        <v/>
      </c>
    </row>
    <row r="1111" spans="2:47" ht="14.25">
      <c r="B1111" s="29">
        <v>2026</v>
      </c>
      <c r="C1111" s="29">
        <v>5</v>
      </c>
      <c r="D1111" s="29"/>
      <c r="E1111" s="227"/>
      <c r="F1111" s="29"/>
      <c r="G1111" s="31"/>
      <c r="H1111" s="32" t="s">
        <v>441</v>
      </c>
      <c r="I1111" s="327"/>
      <c r="J1111" s="635"/>
      <c r="K1111" s="212"/>
      <c r="L1111" s="639"/>
      <c r="M1111" s="170"/>
      <c r="N1111" s="651"/>
      <c r="O1111" s="212"/>
      <c r="P1111" s="212"/>
      <c r="Q1111" s="327"/>
      <c r="R1111" s="636"/>
      <c r="S1111" s="636"/>
      <c r="T1111" s="667"/>
      <c r="U1111" s="636"/>
      <c r="V1111" s="636"/>
      <c r="W1111" s="636"/>
      <c r="X1111" s="212"/>
      <c r="Y1111" s="636"/>
      <c r="Z1111" s="212"/>
      <c r="AA1111" s="637"/>
      <c r="AB1111" s="637"/>
      <c r="AC1111" s="638"/>
      <c r="AD1111" s="639"/>
      <c r="AE1111" s="640"/>
      <c r="AF1111" s="640"/>
      <c r="AG1111" s="640"/>
      <c r="AH1111" s="640"/>
      <c r="AI1111" s="212"/>
      <c r="AJ1111" s="635"/>
      <c r="AK1111" s="635"/>
      <c r="AL1111" s="641"/>
      <c r="AM1111" s="635"/>
      <c r="AN1111" s="635"/>
      <c r="AO1111" s="212"/>
      <c r="AP1111" s="212"/>
      <c r="AQ1111" s="212"/>
      <c r="AR1111" s="212"/>
      <c r="AS1111" s="212"/>
      <c r="AT1111" s="223" t="str">
        <f t="shared" si="78"/>
        <v/>
      </c>
      <c r="AU1111" s="223" t="str">
        <f t="shared" si="79"/>
        <v/>
      </c>
    </row>
    <row r="1112" spans="2:47" ht="14.25">
      <c r="B1112" s="29">
        <v>2026</v>
      </c>
      <c r="C1112" s="29">
        <v>5</v>
      </c>
      <c r="D1112" s="29"/>
      <c r="E1112" s="227"/>
      <c r="F1112" s="29"/>
      <c r="G1112" s="31"/>
      <c r="H1112" s="32" t="s">
        <v>441</v>
      </c>
      <c r="I1112" s="327"/>
      <c r="J1112" s="635"/>
      <c r="K1112" s="212"/>
      <c r="L1112" s="639"/>
      <c r="M1112" s="170"/>
      <c r="N1112" s="651"/>
      <c r="O1112" s="212"/>
      <c r="P1112" s="212"/>
      <c r="Q1112" s="327"/>
      <c r="R1112" s="636"/>
      <c r="S1112" s="636"/>
      <c r="T1112" s="667"/>
      <c r="U1112" s="636"/>
      <c r="V1112" s="636"/>
      <c r="W1112" s="636"/>
      <c r="X1112" s="212"/>
      <c r="Y1112" s="636"/>
      <c r="Z1112" s="212"/>
      <c r="AA1112" s="637"/>
      <c r="AB1112" s="637"/>
      <c r="AC1112" s="638"/>
      <c r="AD1112" s="639"/>
      <c r="AE1112" s="640"/>
      <c r="AF1112" s="640"/>
      <c r="AG1112" s="640"/>
      <c r="AH1112" s="640"/>
      <c r="AI1112" s="212"/>
      <c r="AJ1112" s="635"/>
      <c r="AK1112" s="635"/>
      <c r="AL1112" s="641"/>
      <c r="AM1112" s="635"/>
      <c r="AN1112" s="635"/>
      <c r="AO1112" s="212"/>
      <c r="AP1112" s="212"/>
      <c r="AQ1112" s="212"/>
      <c r="AR1112" s="212"/>
      <c r="AS1112" s="212"/>
      <c r="AT1112" s="223" t="str">
        <f t="shared" si="78"/>
        <v/>
      </c>
      <c r="AU1112" s="223" t="str">
        <f t="shared" si="79"/>
        <v/>
      </c>
    </row>
    <row r="1113" spans="2:47" ht="14.25">
      <c r="B1113" s="29">
        <v>2026</v>
      </c>
      <c r="C1113" s="29">
        <v>5</v>
      </c>
      <c r="D1113" s="29"/>
      <c r="E1113" s="227"/>
      <c r="F1113" s="29"/>
      <c r="G1113" s="31"/>
      <c r="H1113" s="32" t="s">
        <v>441</v>
      </c>
      <c r="I1113" s="327"/>
      <c r="J1113" s="635"/>
      <c r="K1113" s="212"/>
      <c r="L1113" s="639"/>
      <c r="M1113" s="170"/>
      <c r="N1113" s="651"/>
      <c r="O1113" s="212"/>
      <c r="P1113" s="212"/>
      <c r="Q1113" s="327"/>
      <c r="R1113" s="636"/>
      <c r="S1113" s="636"/>
      <c r="T1113" s="667"/>
      <c r="U1113" s="636"/>
      <c r="V1113" s="636"/>
      <c r="W1113" s="636"/>
      <c r="X1113" s="212"/>
      <c r="Y1113" s="636"/>
      <c r="Z1113" s="212"/>
      <c r="AA1113" s="637"/>
      <c r="AB1113" s="637"/>
      <c r="AC1113" s="638"/>
      <c r="AD1113" s="639"/>
      <c r="AE1113" s="640"/>
      <c r="AF1113" s="640"/>
      <c r="AG1113" s="640"/>
      <c r="AH1113" s="640"/>
      <c r="AI1113" s="212"/>
      <c r="AJ1113" s="635"/>
      <c r="AK1113" s="635"/>
      <c r="AL1113" s="641"/>
      <c r="AM1113" s="635"/>
      <c r="AN1113" s="635"/>
      <c r="AO1113" s="212"/>
      <c r="AP1113" s="212"/>
      <c r="AQ1113" s="212"/>
      <c r="AR1113" s="212"/>
      <c r="AS1113" s="212"/>
      <c r="AT1113" s="223" t="str">
        <f t="shared" si="78"/>
        <v/>
      </c>
      <c r="AU1113" s="223" t="str">
        <f t="shared" si="79"/>
        <v/>
      </c>
    </row>
    <row r="1114" spans="2:47" ht="14.25">
      <c r="B1114" s="29">
        <v>2026</v>
      </c>
      <c r="C1114" s="29">
        <v>5</v>
      </c>
      <c r="D1114" s="29"/>
      <c r="E1114" s="227"/>
      <c r="F1114" s="29"/>
      <c r="G1114" s="31"/>
      <c r="H1114" s="32" t="s">
        <v>441</v>
      </c>
      <c r="I1114" s="327"/>
      <c r="J1114" s="635"/>
      <c r="K1114" s="212"/>
      <c r="L1114" s="639"/>
      <c r="M1114" s="170"/>
      <c r="N1114" s="651"/>
      <c r="O1114" s="212"/>
      <c r="P1114" s="212"/>
      <c r="Q1114" s="327"/>
      <c r="R1114" s="636"/>
      <c r="S1114" s="636"/>
      <c r="T1114" s="667"/>
      <c r="U1114" s="636"/>
      <c r="V1114" s="636"/>
      <c r="W1114" s="636"/>
      <c r="X1114" s="212"/>
      <c r="Y1114" s="636"/>
      <c r="Z1114" s="212"/>
      <c r="AA1114" s="637"/>
      <c r="AB1114" s="637"/>
      <c r="AC1114" s="638"/>
      <c r="AD1114" s="639"/>
      <c r="AE1114" s="640"/>
      <c r="AF1114" s="640"/>
      <c r="AG1114" s="640"/>
      <c r="AH1114" s="640"/>
      <c r="AI1114" s="212"/>
      <c r="AJ1114" s="635"/>
      <c r="AK1114" s="635"/>
      <c r="AL1114" s="641"/>
      <c r="AM1114" s="635"/>
      <c r="AN1114" s="635"/>
      <c r="AO1114" s="212"/>
      <c r="AP1114" s="212"/>
      <c r="AQ1114" s="212"/>
      <c r="AR1114" s="212"/>
      <c r="AS1114" s="212"/>
      <c r="AT1114" s="223" t="str">
        <f t="shared" si="78"/>
        <v/>
      </c>
      <c r="AU1114" s="223" t="str">
        <f t="shared" si="79"/>
        <v/>
      </c>
    </row>
    <row r="1115" spans="2:47" ht="14.25">
      <c r="B1115" s="29">
        <v>2026</v>
      </c>
      <c r="C1115" s="29">
        <v>5</v>
      </c>
      <c r="D1115" s="29"/>
      <c r="E1115" s="227"/>
      <c r="F1115" s="29"/>
      <c r="G1115" s="31"/>
      <c r="H1115" s="32" t="s">
        <v>441</v>
      </c>
      <c r="I1115" s="327"/>
      <c r="J1115" s="635"/>
      <c r="K1115" s="212"/>
      <c r="L1115" s="639"/>
      <c r="M1115" s="170"/>
      <c r="N1115" s="651"/>
      <c r="O1115" s="212"/>
      <c r="P1115" s="212"/>
      <c r="Q1115" s="327"/>
      <c r="R1115" s="636"/>
      <c r="S1115" s="636"/>
      <c r="T1115" s="667"/>
      <c r="U1115" s="636"/>
      <c r="V1115" s="636"/>
      <c r="W1115" s="636"/>
      <c r="X1115" s="212"/>
      <c r="Y1115" s="636"/>
      <c r="Z1115" s="212"/>
      <c r="AA1115" s="637"/>
      <c r="AB1115" s="637"/>
      <c r="AC1115" s="638"/>
      <c r="AD1115" s="639"/>
      <c r="AE1115" s="640"/>
      <c r="AF1115" s="640"/>
      <c r="AG1115" s="640"/>
      <c r="AH1115" s="640"/>
      <c r="AI1115" s="212"/>
      <c r="AJ1115" s="635"/>
      <c r="AK1115" s="635"/>
      <c r="AL1115" s="641"/>
      <c r="AM1115" s="635"/>
      <c r="AN1115" s="635"/>
      <c r="AO1115" s="212"/>
      <c r="AP1115" s="212"/>
      <c r="AQ1115" s="212"/>
      <c r="AR1115" s="212"/>
      <c r="AS1115" s="212"/>
      <c r="AT1115" s="223" t="str">
        <f t="shared" si="78"/>
        <v/>
      </c>
      <c r="AU1115" s="223" t="str">
        <f t="shared" si="79"/>
        <v/>
      </c>
    </row>
    <row r="1116" spans="2:47" ht="14.25">
      <c r="B1116" s="29">
        <v>2026</v>
      </c>
      <c r="C1116" s="29">
        <v>5</v>
      </c>
      <c r="D1116" s="29"/>
      <c r="E1116" s="227"/>
      <c r="F1116" s="29"/>
      <c r="G1116" s="31"/>
      <c r="H1116" s="32" t="s">
        <v>441</v>
      </c>
      <c r="I1116" s="327"/>
      <c r="J1116" s="635"/>
      <c r="K1116" s="212"/>
      <c r="L1116" s="639"/>
      <c r="M1116" s="170"/>
      <c r="N1116" s="651"/>
      <c r="O1116" s="212"/>
      <c r="P1116" s="212"/>
      <c r="Q1116" s="327"/>
      <c r="R1116" s="636"/>
      <c r="S1116" s="636"/>
      <c r="T1116" s="667"/>
      <c r="U1116" s="636"/>
      <c r="V1116" s="636"/>
      <c r="W1116" s="636"/>
      <c r="X1116" s="212"/>
      <c r="Y1116" s="636"/>
      <c r="Z1116" s="212"/>
      <c r="AA1116" s="637"/>
      <c r="AB1116" s="637"/>
      <c r="AC1116" s="638"/>
      <c r="AD1116" s="639"/>
      <c r="AE1116" s="640"/>
      <c r="AF1116" s="640"/>
      <c r="AG1116" s="640"/>
      <c r="AH1116" s="640"/>
      <c r="AI1116" s="212"/>
      <c r="AJ1116" s="635"/>
      <c r="AK1116" s="635"/>
      <c r="AL1116" s="641"/>
      <c r="AM1116" s="635"/>
      <c r="AN1116" s="635"/>
      <c r="AO1116" s="212"/>
      <c r="AP1116" s="212"/>
      <c r="AQ1116" s="212"/>
      <c r="AR1116" s="212"/>
      <c r="AS1116" s="212"/>
      <c r="AT1116" s="223" t="str">
        <f t="shared" si="78"/>
        <v/>
      </c>
      <c r="AU1116" s="223" t="str">
        <f t="shared" si="79"/>
        <v/>
      </c>
    </row>
    <row r="1117" spans="2:47" ht="14.25">
      <c r="B1117" s="29">
        <v>2026</v>
      </c>
      <c r="C1117" s="29">
        <v>5</v>
      </c>
      <c r="D1117" s="29"/>
      <c r="E1117" s="227"/>
      <c r="F1117" s="29"/>
      <c r="G1117" s="31"/>
      <c r="H1117" s="32" t="s">
        <v>441</v>
      </c>
      <c r="I1117" s="327"/>
      <c r="J1117" s="635"/>
      <c r="K1117" s="212"/>
      <c r="L1117" s="639"/>
      <c r="M1117" s="170"/>
      <c r="N1117" s="651"/>
      <c r="O1117" s="212"/>
      <c r="P1117" s="212"/>
      <c r="Q1117" s="327"/>
      <c r="R1117" s="636"/>
      <c r="S1117" s="636"/>
      <c r="T1117" s="667"/>
      <c r="U1117" s="636"/>
      <c r="V1117" s="636"/>
      <c r="W1117" s="636"/>
      <c r="X1117" s="212"/>
      <c r="Y1117" s="636"/>
      <c r="Z1117" s="212"/>
      <c r="AA1117" s="637"/>
      <c r="AB1117" s="637"/>
      <c r="AC1117" s="638"/>
      <c r="AD1117" s="639"/>
      <c r="AE1117" s="640"/>
      <c r="AF1117" s="640"/>
      <c r="AG1117" s="640"/>
      <c r="AH1117" s="640"/>
      <c r="AI1117" s="212"/>
      <c r="AJ1117" s="635"/>
      <c r="AK1117" s="635"/>
      <c r="AL1117" s="641"/>
      <c r="AM1117" s="635"/>
      <c r="AN1117" s="635"/>
      <c r="AO1117" s="212"/>
      <c r="AP1117" s="212"/>
      <c r="AQ1117" s="212"/>
      <c r="AR1117" s="212"/>
      <c r="AS1117" s="212"/>
      <c r="AT1117" s="223" t="str">
        <f t="shared" si="78"/>
        <v/>
      </c>
      <c r="AU1117" s="223" t="str">
        <f t="shared" si="79"/>
        <v/>
      </c>
    </row>
    <row r="1118" spans="2:47" ht="14.25">
      <c r="B1118" s="29">
        <v>2026</v>
      </c>
      <c r="C1118" s="29">
        <v>5</v>
      </c>
      <c r="D1118" s="29"/>
      <c r="E1118" s="227"/>
      <c r="F1118" s="29"/>
      <c r="G1118" s="31"/>
      <c r="H1118" s="32" t="s">
        <v>441</v>
      </c>
      <c r="I1118" s="327"/>
      <c r="J1118" s="635"/>
      <c r="K1118" s="212"/>
      <c r="L1118" s="639"/>
      <c r="M1118" s="170"/>
      <c r="N1118" s="651"/>
      <c r="O1118" s="212"/>
      <c r="P1118" s="212"/>
      <c r="Q1118" s="327"/>
      <c r="R1118" s="636"/>
      <c r="S1118" s="636"/>
      <c r="T1118" s="667"/>
      <c r="U1118" s="636"/>
      <c r="V1118" s="636"/>
      <c r="W1118" s="636"/>
      <c r="X1118" s="212"/>
      <c r="Y1118" s="636"/>
      <c r="Z1118" s="212"/>
      <c r="AA1118" s="637"/>
      <c r="AB1118" s="637"/>
      <c r="AC1118" s="638"/>
      <c r="AD1118" s="639"/>
      <c r="AE1118" s="640"/>
      <c r="AF1118" s="640"/>
      <c r="AG1118" s="640"/>
      <c r="AH1118" s="640"/>
      <c r="AI1118" s="212"/>
      <c r="AJ1118" s="635"/>
      <c r="AK1118" s="635"/>
      <c r="AL1118" s="641"/>
      <c r="AM1118" s="635"/>
      <c r="AN1118" s="635"/>
      <c r="AO1118" s="212"/>
      <c r="AP1118" s="212"/>
      <c r="AQ1118" s="212"/>
      <c r="AR1118" s="212"/>
      <c r="AS1118" s="212"/>
      <c r="AT1118" s="223" t="str">
        <f t="shared" si="78"/>
        <v/>
      </c>
      <c r="AU1118" s="223" t="str">
        <f t="shared" si="79"/>
        <v/>
      </c>
    </row>
    <row r="1119" spans="2:47" ht="14.25">
      <c r="B1119" s="29">
        <v>2026</v>
      </c>
      <c r="C1119" s="29">
        <v>5</v>
      </c>
      <c r="D1119" s="29"/>
      <c r="E1119" s="227"/>
      <c r="F1119" s="29"/>
      <c r="G1119" s="31"/>
      <c r="H1119" s="32" t="s">
        <v>441</v>
      </c>
      <c r="I1119" s="327"/>
      <c r="J1119" s="635"/>
      <c r="K1119" s="212"/>
      <c r="L1119" s="639"/>
      <c r="M1119" s="170"/>
      <c r="N1119" s="651"/>
      <c r="O1119" s="212"/>
      <c r="P1119" s="212"/>
      <c r="Q1119" s="327"/>
      <c r="R1119" s="636"/>
      <c r="S1119" s="636"/>
      <c r="T1119" s="667"/>
      <c r="U1119" s="636"/>
      <c r="V1119" s="636"/>
      <c r="W1119" s="636"/>
      <c r="X1119" s="212"/>
      <c r="Y1119" s="636"/>
      <c r="Z1119" s="212"/>
      <c r="AA1119" s="637"/>
      <c r="AB1119" s="637"/>
      <c r="AC1119" s="638"/>
      <c r="AD1119" s="639"/>
      <c r="AE1119" s="640"/>
      <c r="AF1119" s="640"/>
      <c r="AG1119" s="640"/>
      <c r="AH1119" s="640"/>
      <c r="AI1119" s="212"/>
      <c r="AJ1119" s="635"/>
      <c r="AK1119" s="635"/>
      <c r="AL1119" s="641"/>
      <c r="AM1119" s="635"/>
      <c r="AN1119" s="635"/>
      <c r="AO1119" s="212"/>
      <c r="AP1119" s="212"/>
      <c r="AQ1119" s="212"/>
      <c r="AR1119" s="212"/>
      <c r="AS1119" s="212"/>
      <c r="AT1119" s="223" t="str">
        <f t="shared" si="78"/>
        <v/>
      </c>
      <c r="AU1119" s="223" t="str">
        <f t="shared" si="79"/>
        <v/>
      </c>
    </row>
    <row r="1120" spans="2:47" ht="14.25">
      <c r="B1120" s="29">
        <v>2026</v>
      </c>
      <c r="C1120" s="29">
        <v>5</v>
      </c>
      <c r="D1120" s="29"/>
      <c r="E1120" s="227"/>
      <c r="F1120" s="29"/>
      <c r="G1120" s="31"/>
      <c r="H1120" s="32" t="s">
        <v>441</v>
      </c>
      <c r="I1120" s="327"/>
      <c r="J1120" s="635"/>
      <c r="K1120" s="212"/>
      <c r="L1120" s="639"/>
      <c r="M1120" s="170"/>
      <c r="N1120" s="651"/>
      <c r="O1120" s="212"/>
      <c r="P1120" s="212"/>
      <c r="Q1120" s="327"/>
      <c r="R1120" s="636"/>
      <c r="S1120" s="636"/>
      <c r="T1120" s="667"/>
      <c r="U1120" s="636"/>
      <c r="V1120" s="636"/>
      <c r="W1120" s="636"/>
      <c r="X1120" s="212"/>
      <c r="Y1120" s="636"/>
      <c r="Z1120" s="212"/>
      <c r="AA1120" s="637"/>
      <c r="AB1120" s="637"/>
      <c r="AC1120" s="638"/>
      <c r="AD1120" s="639"/>
      <c r="AE1120" s="640"/>
      <c r="AF1120" s="640"/>
      <c r="AG1120" s="640"/>
      <c r="AH1120" s="640"/>
      <c r="AI1120" s="212"/>
      <c r="AJ1120" s="635"/>
      <c r="AK1120" s="635"/>
      <c r="AL1120" s="641"/>
      <c r="AM1120" s="635"/>
      <c r="AN1120" s="635"/>
      <c r="AO1120" s="212"/>
      <c r="AP1120" s="212"/>
      <c r="AQ1120" s="212"/>
      <c r="AR1120" s="212"/>
      <c r="AS1120" s="212"/>
      <c r="AT1120" s="223" t="str">
        <f t="shared" si="78"/>
        <v/>
      </c>
      <c r="AU1120" s="223" t="str">
        <f t="shared" si="79"/>
        <v/>
      </c>
    </row>
    <row r="1121" spans="2:47" ht="14.25">
      <c r="B1121" s="29">
        <v>2026</v>
      </c>
      <c r="C1121" s="29">
        <v>5</v>
      </c>
      <c r="D1121" s="29"/>
      <c r="E1121" s="227"/>
      <c r="F1121" s="29"/>
      <c r="G1121" s="31"/>
      <c r="H1121" s="32" t="s">
        <v>441</v>
      </c>
      <c r="I1121" s="327"/>
      <c r="J1121" s="635"/>
      <c r="K1121" s="212"/>
      <c r="L1121" s="639"/>
      <c r="M1121" s="170"/>
      <c r="N1121" s="651"/>
      <c r="O1121" s="212"/>
      <c r="P1121" s="212"/>
      <c r="Q1121" s="327"/>
      <c r="R1121" s="636"/>
      <c r="S1121" s="636"/>
      <c r="T1121" s="667"/>
      <c r="U1121" s="636"/>
      <c r="V1121" s="636"/>
      <c r="W1121" s="636"/>
      <c r="X1121" s="212"/>
      <c r="Y1121" s="636"/>
      <c r="Z1121" s="212"/>
      <c r="AA1121" s="637"/>
      <c r="AB1121" s="637"/>
      <c r="AC1121" s="638"/>
      <c r="AD1121" s="639"/>
      <c r="AE1121" s="640"/>
      <c r="AF1121" s="640"/>
      <c r="AG1121" s="640"/>
      <c r="AH1121" s="640"/>
      <c r="AI1121" s="212"/>
      <c r="AJ1121" s="635"/>
      <c r="AK1121" s="635"/>
      <c r="AL1121" s="641"/>
      <c r="AM1121" s="635"/>
      <c r="AN1121" s="635"/>
      <c r="AO1121" s="212"/>
      <c r="AP1121" s="212"/>
      <c r="AQ1121" s="212"/>
      <c r="AR1121" s="212"/>
      <c r="AS1121" s="212"/>
      <c r="AT1121" s="223" t="str">
        <f t="shared" si="78"/>
        <v/>
      </c>
      <c r="AU1121" s="223" t="str">
        <f t="shared" si="79"/>
        <v/>
      </c>
    </row>
    <row r="1122" spans="2:47" ht="14.25">
      <c r="B1122" s="29">
        <v>2026</v>
      </c>
      <c r="C1122" s="29">
        <v>5</v>
      </c>
      <c r="D1122" s="29"/>
      <c r="E1122" s="227"/>
      <c r="F1122" s="29"/>
      <c r="G1122" s="31"/>
      <c r="H1122" s="32" t="s">
        <v>441</v>
      </c>
      <c r="I1122" s="327"/>
      <c r="J1122" s="635"/>
      <c r="K1122" s="212"/>
      <c r="L1122" s="639"/>
      <c r="M1122" s="170"/>
      <c r="N1122" s="651"/>
      <c r="O1122" s="212"/>
      <c r="P1122" s="212"/>
      <c r="Q1122" s="327"/>
      <c r="R1122" s="636"/>
      <c r="S1122" s="636"/>
      <c r="T1122" s="667"/>
      <c r="U1122" s="636"/>
      <c r="V1122" s="636"/>
      <c r="W1122" s="636"/>
      <c r="X1122" s="212"/>
      <c r="Y1122" s="636"/>
      <c r="Z1122" s="212"/>
      <c r="AA1122" s="637"/>
      <c r="AB1122" s="637"/>
      <c r="AC1122" s="638"/>
      <c r="AD1122" s="639"/>
      <c r="AE1122" s="640"/>
      <c r="AF1122" s="640"/>
      <c r="AG1122" s="640"/>
      <c r="AH1122" s="640"/>
      <c r="AI1122" s="212"/>
      <c r="AJ1122" s="635"/>
      <c r="AK1122" s="635"/>
      <c r="AL1122" s="641"/>
      <c r="AM1122" s="635"/>
      <c r="AN1122" s="635"/>
      <c r="AO1122" s="212"/>
      <c r="AP1122" s="212"/>
      <c r="AQ1122" s="212"/>
      <c r="AR1122" s="212"/>
      <c r="AS1122" s="212"/>
      <c r="AT1122" s="223" t="str">
        <f t="shared" si="78"/>
        <v/>
      </c>
      <c r="AU1122" s="223" t="str">
        <f t="shared" si="79"/>
        <v/>
      </c>
    </row>
    <row r="1123" spans="2:47" ht="14.25">
      <c r="B1123" s="29">
        <v>2026</v>
      </c>
      <c r="C1123" s="29">
        <v>5</v>
      </c>
      <c r="D1123" s="29"/>
      <c r="E1123" s="227"/>
      <c r="F1123" s="29"/>
      <c r="G1123" s="31"/>
      <c r="H1123" s="32" t="s">
        <v>441</v>
      </c>
      <c r="I1123" s="327"/>
      <c r="J1123" s="635"/>
      <c r="K1123" s="212"/>
      <c r="L1123" s="639"/>
      <c r="M1123" s="170"/>
      <c r="N1123" s="651"/>
      <c r="O1123" s="212"/>
      <c r="P1123" s="212"/>
      <c r="Q1123" s="327"/>
      <c r="R1123" s="636"/>
      <c r="S1123" s="636"/>
      <c r="T1123" s="667"/>
      <c r="U1123" s="636"/>
      <c r="V1123" s="636"/>
      <c r="W1123" s="636"/>
      <c r="X1123" s="212"/>
      <c r="Y1123" s="636"/>
      <c r="Z1123" s="212"/>
      <c r="AA1123" s="637"/>
      <c r="AB1123" s="637"/>
      <c r="AC1123" s="638"/>
      <c r="AD1123" s="639"/>
      <c r="AE1123" s="640"/>
      <c r="AF1123" s="640"/>
      <c r="AG1123" s="640"/>
      <c r="AH1123" s="640"/>
      <c r="AI1123" s="212"/>
      <c r="AJ1123" s="635"/>
      <c r="AK1123" s="635"/>
      <c r="AL1123" s="641"/>
      <c r="AM1123" s="635"/>
      <c r="AN1123" s="635"/>
      <c r="AO1123" s="212"/>
      <c r="AP1123" s="212"/>
      <c r="AQ1123" s="212"/>
      <c r="AR1123" s="212"/>
      <c r="AS1123" s="212"/>
      <c r="AT1123" s="223" t="str">
        <f t="shared" si="78"/>
        <v/>
      </c>
      <c r="AU1123" s="223" t="str">
        <f t="shared" si="79"/>
        <v/>
      </c>
    </row>
    <row r="1124" spans="2:47" ht="14.25">
      <c r="B1124" s="29">
        <v>2026</v>
      </c>
      <c r="C1124" s="29">
        <v>5</v>
      </c>
      <c r="D1124" s="29"/>
      <c r="E1124" s="227"/>
      <c r="F1124" s="29"/>
      <c r="G1124" s="31"/>
      <c r="H1124" s="32" t="s">
        <v>441</v>
      </c>
      <c r="I1124" s="327"/>
      <c r="J1124" s="635"/>
      <c r="K1124" s="212"/>
      <c r="L1124" s="639"/>
      <c r="M1124" s="170"/>
      <c r="N1124" s="651"/>
      <c r="O1124" s="212"/>
      <c r="P1124" s="212"/>
      <c r="Q1124" s="327"/>
      <c r="R1124" s="636"/>
      <c r="S1124" s="636"/>
      <c r="T1124" s="667"/>
      <c r="U1124" s="636"/>
      <c r="V1124" s="636"/>
      <c r="W1124" s="636"/>
      <c r="X1124" s="212"/>
      <c r="Y1124" s="636"/>
      <c r="Z1124" s="212"/>
      <c r="AA1124" s="637"/>
      <c r="AB1124" s="637"/>
      <c r="AC1124" s="638"/>
      <c r="AD1124" s="639"/>
      <c r="AE1124" s="640"/>
      <c r="AF1124" s="640"/>
      <c r="AG1124" s="640"/>
      <c r="AH1124" s="640"/>
      <c r="AI1124" s="212"/>
      <c r="AJ1124" s="635"/>
      <c r="AK1124" s="635"/>
      <c r="AL1124" s="641"/>
      <c r="AM1124" s="635"/>
      <c r="AN1124" s="635"/>
      <c r="AO1124" s="212"/>
      <c r="AP1124" s="212"/>
      <c r="AQ1124" s="212"/>
      <c r="AR1124" s="212"/>
      <c r="AS1124" s="212"/>
      <c r="AT1124" s="223" t="str">
        <f t="shared" si="78"/>
        <v/>
      </c>
      <c r="AU1124" s="223" t="str">
        <f t="shared" si="79"/>
        <v/>
      </c>
    </row>
    <row r="1125" spans="2:47" ht="14.25">
      <c r="B1125" s="29">
        <v>2026</v>
      </c>
      <c r="C1125" s="29">
        <v>5</v>
      </c>
      <c r="D1125" s="29"/>
      <c r="E1125" s="227"/>
      <c r="F1125" s="29"/>
      <c r="G1125" s="31"/>
      <c r="H1125" s="32" t="s">
        <v>441</v>
      </c>
      <c r="I1125" s="327"/>
      <c r="J1125" s="635"/>
      <c r="K1125" s="212"/>
      <c r="L1125" s="639"/>
      <c r="M1125" s="170"/>
      <c r="N1125" s="651"/>
      <c r="O1125" s="212"/>
      <c r="P1125" s="212"/>
      <c r="Q1125" s="327"/>
      <c r="R1125" s="636"/>
      <c r="S1125" s="636"/>
      <c r="T1125" s="667"/>
      <c r="U1125" s="636"/>
      <c r="V1125" s="636"/>
      <c r="W1125" s="636"/>
      <c r="X1125" s="212"/>
      <c r="Y1125" s="636"/>
      <c r="Z1125" s="212"/>
      <c r="AA1125" s="637"/>
      <c r="AB1125" s="637"/>
      <c r="AC1125" s="638"/>
      <c r="AD1125" s="639"/>
      <c r="AE1125" s="640"/>
      <c r="AF1125" s="640"/>
      <c r="AG1125" s="640"/>
      <c r="AH1125" s="640"/>
      <c r="AI1125" s="212"/>
      <c r="AJ1125" s="635"/>
      <c r="AK1125" s="635"/>
      <c r="AL1125" s="641"/>
      <c r="AM1125" s="635"/>
      <c r="AN1125" s="635"/>
      <c r="AO1125" s="212"/>
      <c r="AP1125" s="212"/>
      <c r="AQ1125" s="212"/>
      <c r="AR1125" s="212"/>
      <c r="AS1125" s="212"/>
      <c r="AT1125" s="223" t="str">
        <f>IF(IF(AE1125&gt;AF1125,1-AE1125+AF1125,AF1125-AE1125)=0,"",IF(AE1125&gt;AF1125,1-AE1125+AF1125,AF1125-AE1125))</f>
        <v/>
      </c>
      <c r="AU1125" s="223" t="str">
        <f>IF(IF(AG1125&gt;AH1125,1-AG1125+AH1125,AH1125-AG1125)=0,"",IF(AG1125&gt;AH1125,1-AG1125+AH1125,AH1125-AG1125))</f>
        <v/>
      </c>
    </row>
    <row r="1126" spans="2:47" ht="14.25">
      <c r="B1126" s="29">
        <v>2026</v>
      </c>
      <c r="C1126" s="29">
        <v>5</v>
      </c>
      <c r="D1126" s="29"/>
      <c r="E1126" s="227"/>
      <c r="F1126" s="29"/>
      <c r="G1126" s="31"/>
      <c r="H1126" s="32" t="s">
        <v>441</v>
      </c>
      <c r="I1126" s="327"/>
      <c r="J1126" s="635"/>
      <c r="K1126" s="212"/>
      <c r="L1126" s="639"/>
      <c r="M1126" s="170"/>
      <c r="N1126" s="651"/>
      <c r="O1126" s="212"/>
      <c r="P1126" s="212"/>
      <c r="Q1126" s="327"/>
      <c r="R1126" s="636"/>
      <c r="S1126" s="636"/>
      <c r="T1126" s="667"/>
      <c r="U1126" s="636"/>
      <c r="V1126" s="636"/>
      <c r="W1126" s="636"/>
      <c r="X1126" s="212"/>
      <c r="Y1126" s="636"/>
      <c r="Z1126" s="212"/>
      <c r="AA1126" s="637"/>
      <c r="AB1126" s="637"/>
      <c r="AC1126" s="638"/>
      <c r="AD1126" s="639"/>
      <c r="AE1126" s="640"/>
      <c r="AF1126" s="640"/>
      <c r="AG1126" s="640"/>
      <c r="AH1126" s="640"/>
      <c r="AI1126" s="212"/>
      <c r="AJ1126" s="635"/>
      <c r="AK1126" s="635"/>
      <c r="AL1126" s="641"/>
      <c r="AM1126" s="635"/>
      <c r="AN1126" s="635"/>
      <c r="AO1126" s="212"/>
      <c r="AP1126" s="212"/>
      <c r="AQ1126" s="212"/>
      <c r="AR1126" s="212"/>
      <c r="AS1126" s="212"/>
      <c r="AT1126" s="223" t="str">
        <f>IF(IF(AE1126&gt;AF1126,1-AE1126+AF1126,AF1126-AE1126)=0,"",IF(AE1126&gt;AF1126,1-AE1126+AF1126,AF1126-AE1126))</f>
        <v/>
      </c>
      <c r="AU1126" s="223" t="str">
        <f>IF(IF(AG1126&gt;AH1126,1-AG1126+AH1126,AH1126-AG1126)=0,"",IF(AG1126&gt;AH1126,1-AG1126+AH1126,AH1126-AG1126))</f>
        <v/>
      </c>
    </row>
    <row r="1127" spans="2:47" ht="14.25">
      <c r="B1127" s="29">
        <v>2026</v>
      </c>
      <c r="C1127" s="29">
        <v>5</v>
      </c>
      <c r="D1127" s="29"/>
      <c r="E1127" s="227"/>
      <c r="F1127" s="29"/>
      <c r="G1127" s="189"/>
      <c r="H1127" s="32" t="s">
        <v>441</v>
      </c>
      <c r="I1127" s="327"/>
      <c r="J1127" s="635"/>
      <c r="K1127" s="212"/>
      <c r="L1127" s="639"/>
      <c r="M1127" s="170"/>
      <c r="N1127" s="651"/>
      <c r="O1127" s="212"/>
      <c r="P1127" s="212"/>
      <c r="Q1127" s="327"/>
      <c r="R1127" s="636"/>
      <c r="S1127" s="636"/>
      <c r="T1127" s="667"/>
      <c r="U1127" s="636"/>
      <c r="V1127" s="636"/>
      <c r="W1127" s="636"/>
      <c r="X1127" s="212"/>
      <c r="Y1127" s="636"/>
      <c r="Z1127" s="212"/>
      <c r="AA1127" s="637"/>
      <c r="AB1127" s="637"/>
      <c r="AC1127" s="638"/>
      <c r="AD1127" s="639"/>
      <c r="AE1127" s="640"/>
      <c r="AF1127" s="640"/>
      <c r="AG1127" s="640"/>
      <c r="AH1127" s="640"/>
      <c r="AI1127" s="212"/>
      <c r="AJ1127" s="635"/>
      <c r="AK1127" s="635"/>
      <c r="AL1127" s="641"/>
      <c r="AM1127" s="635"/>
      <c r="AN1127" s="635"/>
      <c r="AO1127" s="212"/>
      <c r="AP1127" s="212"/>
      <c r="AQ1127" s="212"/>
      <c r="AR1127" s="212"/>
      <c r="AS1127" s="212"/>
      <c r="AT1127" s="223" t="str">
        <f>IF(IF(AE1127&gt;AF1127,1-AE1127+AF1127,AF1127-AE1127)=0,"",IF(AE1127&gt;AF1127,1-AE1127+AF1127,AF1127-AE1127))</f>
        <v/>
      </c>
      <c r="AU1127" s="223" t="str">
        <f>IF(IF(AG1127&gt;AH1127,1-AG1127+AH1127,AH1127-AG1127)=0,"",IF(AG1127&gt;AH1127,1-AG1127+AH1127,AH1127-AG1127))</f>
        <v/>
      </c>
    </row>
  </sheetData>
  <autoFilter ref="A25:BC1127" xr:uid="{00000000-0001-0000-0500-000000000000}"/>
  <phoneticPr fontId="10"/>
  <dataValidations count="15">
    <dataValidation type="list" allowBlank="1" showInputMessage="1" showErrorMessage="1" sqref="J24:J69 J573:J578 J468:J471 J564:J571 J1128:J1048576" xr:uid="{00000000-0002-0000-0500-000000000000}">
      <formula1>$J$2:$J$5</formula1>
    </dataValidation>
    <dataValidation type="list" allowBlank="1" showInputMessage="1" showErrorMessage="1" sqref="I2:I69 I573:I578 I468:I471 I564:I571 I1128:I1048576" xr:uid="{00000000-0002-0000-0500-000001000000}">
      <formula1>$I$2:$I$15</formula1>
    </dataValidation>
    <dataValidation type="list" allowBlank="1" showInputMessage="1" sqref="G1:G69 G1128:G1048576" xr:uid="{00000000-0002-0000-0500-000003000000}">
      <formula1>"CF4,DF1"</formula1>
    </dataValidation>
    <dataValidation type="list" allowBlank="1" showInputMessage="1" showErrorMessage="1" sqref="AJ1:AJ69 AJ573:AJ578 AJ468:AJ471 AJ564:AJ571 AJ1128:AJ1048576" xr:uid="{00000000-0002-0000-0500-000004000000}">
      <formula1>$AJ$2:$AJ$4</formula1>
    </dataValidation>
    <dataValidation type="list" allowBlank="1" showInputMessage="1" showErrorMessage="1" sqref="AK1:AK69 AK573:AK578 AK468:AK471 AK564:AK571 AK1128:AK1048576" xr:uid="{00000000-0002-0000-0500-000006000000}">
      <formula1>$AK$2:$AK$4</formula1>
    </dataValidation>
    <dataValidation type="list" allowBlank="1" showInputMessage="1" showErrorMessage="1" sqref="AM1:AM89 AM573:AM578 AM468:AM471 AM564:AM571 AM1128:AM1048576" xr:uid="{00000000-0002-0000-0500-000007000000}">
      <formula1>$AM$2:$AM$5</formula1>
    </dataValidation>
    <dataValidation type="list" allowBlank="1" showInputMessage="1" showErrorMessage="1" sqref="AI1:AI69 AI573:AI578 AI468:AI471 AI564:AI571 AI1128:AI1048576" xr:uid="{00000000-0002-0000-0500-000008000000}">
      <formula1>$AI$2:$AI$12</formula1>
    </dataValidation>
    <dataValidation type="list" allowBlank="1" showInputMessage="1" showErrorMessage="1" sqref="AJ70:AK467 AJ472:AK563 AJ572:AK572 AJ579:AK1127" xr:uid="{B3B3C038-B2A6-4DE6-83D7-7088770B4B2F}">
      <formula1>"内,外,両面"</formula1>
    </dataValidation>
    <dataValidation type="list" allowBlank="1" showInputMessage="1" showErrorMessage="1" sqref="AM90:AM467 AM472:AM563 AM572 AM579:AM1127" xr:uid="{A3FF2380-034A-41A4-96D0-375EFCA3B43F}">
      <formula1>"FWP,ABS,Sｺｱ,Mｺｱ"</formula1>
    </dataValidation>
    <dataValidation type="list" allowBlank="1" showInputMessage="1" showErrorMessage="1" sqref="AI70:AI467 AI472:AI563 AI572 AI579:AI1127" xr:uid="{21C3EFE6-ECA6-4D9F-BA0E-563C88E124CF}">
      <formula1>"原反ｾｯﾄ,製品下ろし,切替,幅替え,その他,品質ﾄﾗﾌﾞﾙ,設備ﾄﾗﾌﾞﾙ,ﾒﾝﾃﾅﾝｽ,S5応援（生産),ﾘｰﾄﾞ作成,安全活動"</formula1>
    </dataValidation>
    <dataValidation type="list" allowBlank="1" showInputMessage="1" showErrorMessage="1" sqref="E24:E1048576" xr:uid="{00000000-0002-0000-0500-000019000000}">
      <formula1>$E$2:$E$5</formula1>
    </dataValidation>
    <dataValidation type="list" allowBlank="1" showInputMessage="1" showErrorMessage="1" sqref="AR26:AR1127" xr:uid="{4946FAC0-4CD8-4CB6-99C3-5BDEF5A62D6D}">
      <formula1>$AR$2:$AR$9</formula1>
    </dataValidation>
    <dataValidation type="list" allowBlank="1" showInputMessage="1" showErrorMessage="1" sqref="AS26:AS1127" xr:uid="{B6EE9BD2-B75C-4823-AC36-0D4CCEC0199D}">
      <formula1>$AS$2:$AS$4</formula1>
    </dataValidation>
    <dataValidation type="list" allowBlank="1" showInputMessage="1" showErrorMessage="1" sqref="AP1:AP1048576" xr:uid="{00000000-0002-0000-0500-000010000000}">
      <formula1>$AP$2:$AP$4</formula1>
    </dataValidation>
    <dataValidation type="list" allowBlank="1" showInputMessage="1" showErrorMessage="1" sqref="AL1:AL1048576" xr:uid="{2F2F07EA-59B3-4BC9-BD91-C7C3795DC1A3}">
      <formula1>$AL$2:$AL$7</formula1>
    </dataValidation>
  </dataValidations>
  <pageMargins left="0.7" right="0.7" top="0.75" bottom="0.75" header="0.3" footer="0.3"/>
  <pageSetup paperSize="9" scale="1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30</xdr:col>
                    <xdr:colOff>9525</xdr:colOff>
                    <xdr:row>24</xdr:row>
                    <xdr:rowOff>9525</xdr:rowOff>
                  </from>
                  <to>
                    <xdr:col>31</xdr:col>
                    <xdr:colOff>28575</xdr:colOff>
                    <xdr:row>24</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3"/>
  <sheetViews>
    <sheetView workbookViewId="0">
      <selection activeCell="B36" sqref="B36"/>
    </sheetView>
  </sheetViews>
  <sheetFormatPr defaultRowHeight="13.5"/>
  <cols>
    <col min="2" max="2" width="47.375" bestFit="1" customWidth="1"/>
  </cols>
  <sheetData>
    <row r="4" spans="2:6">
      <c r="F4" t="s">
        <v>542</v>
      </c>
    </row>
    <row r="5" spans="2:6">
      <c r="B5" t="s">
        <v>540</v>
      </c>
    </row>
    <row r="7" spans="2:6">
      <c r="B7" t="s">
        <v>205</v>
      </c>
      <c r="C7" t="s">
        <v>541</v>
      </c>
      <c r="D7" t="s">
        <v>538</v>
      </c>
    </row>
    <row r="8" spans="2:6">
      <c r="B8" s="34" t="s">
        <v>512</v>
      </c>
      <c r="C8" s="34">
        <v>50</v>
      </c>
      <c r="D8" s="34">
        <v>8000</v>
      </c>
    </row>
    <row r="9" spans="2:6">
      <c r="B9" s="34" t="s">
        <v>512</v>
      </c>
      <c r="C9" s="34">
        <v>50</v>
      </c>
      <c r="D9" s="34">
        <v>8000</v>
      </c>
    </row>
    <row r="10" spans="2:6">
      <c r="B10" s="34" t="s">
        <v>539</v>
      </c>
      <c r="C10" s="34">
        <v>38</v>
      </c>
      <c r="D10" s="34">
        <v>8000</v>
      </c>
    </row>
    <row r="11" spans="2:6">
      <c r="B11" s="34" t="s">
        <v>539</v>
      </c>
      <c r="C11" s="34">
        <v>38</v>
      </c>
      <c r="D11" s="34">
        <v>8200</v>
      </c>
    </row>
    <row r="12" spans="2:6">
      <c r="B12" s="34" t="s">
        <v>688</v>
      </c>
      <c r="C12" s="34">
        <v>50</v>
      </c>
      <c r="D12" s="34">
        <v>8000</v>
      </c>
    </row>
    <row r="13" spans="2:6">
      <c r="B13" s="34" t="s">
        <v>539</v>
      </c>
      <c r="C13" s="34">
        <v>50</v>
      </c>
      <c r="D13" s="34">
        <v>8200</v>
      </c>
    </row>
    <row r="14" spans="2:6">
      <c r="B14" s="34" t="s">
        <v>492</v>
      </c>
      <c r="C14" s="34">
        <v>50</v>
      </c>
      <c r="D14" s="34">
        <v>8000</v>
      </c>
    </row>
    <row r="15" spans="2:6">
      <c r="B15" s="34" t="s">
        <v>513</v>
      </c>
      <c r="C15" s="34">
        <v>50</v>
      </c>
      <c r="D15" s="34">
        <v>8000</v>
      </c>
    </row>
    <row r="16" spans="2:6">
      <c r="B16" s="34" t="s">
        <v>518</v>
      </c>
      <c r="C16" s="34">
        <v>50</v>
      </c>
      <c r="D16" s="34">
        <v>8000</v>
      </c>
    </row>
    <row r="17" spans="2:4">
      <c r="B17" s="34" t="s">
        <v>519</v>
      </c>
      <c r="C17" s="34">
        <v>50</v>
      </c>
      <c r="D17" s="34">
        <v>8000</v>
      </c>
    </row>
    <row r="18" spans="2:4">
      <c r="B18" s="34" t="s">
        <v>520</v>
      </c>
      <c r="C18" s="34">
        <v>50</v>
      </c>
      <c r="D18" s="34">
        <v>8000</v>
      </c>
    </row>
    <row r="19" spans="2:4">
      <c r="B19" s="34" t="s">
        <v>521</v>
      </c>
      <c r="C19" s="34">
        <v>50</v>
      </c>
      <c r="D19" s="34">
        <v>8000</v>
      </c>
    </row>
    <row r="20" spans="2:4">
      <c r="B20" s="34" t="s">
        <v>523</v>
      </c>
      <c r="C20" s="34">
        <v>16</v>
      </c>
      <c r="D20" s="34">
        <v>3200</v>
      </c>
    </row>
    <row r="23" spans="2:4">
      <c r="B23" t="s">
        <v>1406</v>
      </c>
    </row>
  </sheetData>
  <phoneticPr fontId="9"/>
  <pageMargins left="0.7" right="0.7" top="0.75" bottom="0.75" header="0.3" footer="0.3"/>
  <pageSetup paperSize="9" orientation="portrait" horizontalDpi="300" verticalDpi="0"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topLeftCell="A4" zoomScaleNormal="100" workbookViewId="0">
      <selection activeCell="B36" sqref="B36"/>
    </sheetView>
  </sheetViews>
  <sheetFormatPr defaultRowHeight="13.5"/>
  <cols>
    <col min="1" max="1" width="10.375" style="132" customWidth="1"/>
    <col min="2" max="5" width="9.625" style="132" customWidth="1"/>
    <col min="6" max="9" width="5.125" style="132" customWidth="1"/>
    <col min="10" max="10" width="9.625" style="132" customWidth="1"/>
    <col min="11" max="11" width="10.25" style="132" customWidth="1"/>
    <col min="12" max="12" width="13.125" style="132" bestFit="1" customWidth="1"/>
    <col min="13" max="20" width="9" style="132"/>
    <col min="21" max="22" width="9" style="132" hidden="1" customWidth="1"/>
    <col min="23" max="24" width="9" style="132" customWidth="1"/>
    <col min="25" max="27" width="9" style="132"/>
    <col min="28" max="28" width="12.75" style="132" customWidth="1"/>
    <col min="29" max="29" width="13.125" style="132" customWidth="1"/>
    <col min="30" max="256" width="9" style="132"/>
    <col min="257" max="257" width="10.375" style="132" customWidth="1"/>
    <col min="258" max="261" width="9.625" style="132" customWidth="1"/>
    <col min="262" max="265" width="5.125" style="132" customWidth="1"/>
    <col min="266" max="266" width="9.625" style="132" customWidth="1"/>
    <col min="267" max="267" width="10.25" style="132" customWidth="1"/>
    <col min="268" max="283" width="9" style="132"/>
    <col min="284" max="285" width="0" style="132" hidden="1" customWidth="1"/>
    <col min="286" max="512" width="9" style="132"/>
    <col min="513" max="513" width="10.375" style="132" customWidth="1"/>
    <col min="514" max="517" width="9.625" style="132" customWidth="1"/>
    <col min="518" max="521" width="5.125" style="132" customWidth="1"/>
    <col min="522" max="522" width="9.625" style="132" customWidth="1"/>
    <col min="523" max="523" width="10.25" style="132" customWidth="1"/>
    <col min="524" max="539" width="9" style="132"/>
    <col min="540" max="541" width="0" style="132" hidden="1" customWidth="1"/>
    <col min="542" max="768" width="9" style="132"/>
    <col min="769" max="769" width="10.375" style="132" customWidth="1"/>
    <col min="770" max="773" width="9.625" style="132" customWidth="1"/>
    <col min="774" max="777" width="5.125" style="132" customWidth="1"/>
    <col min="778" max="778" width="9.625" style="132" customWidth="1"/>
    <col min="779" max="779" width="10.25" style="132" customWidth="1"/>
    <col min="780" max="795" width="9" style="132"/>
    <col min="796" max="797" width="0" style="132" hidden="1" customWidth="1"/>
    <col min="798" max="1024" width="9" style="132"/>
    <col min="1025" max="1025" width="10.375" style="132" customWidth="1"/>
    <col min="1026" max="1029" width="9.625" style="132" customWidth="1"/>
    <col min="1030" max="1033" width="5.125" style="132" customWidth="1"/>
    <col min="1034" max="1034" width="9.625" style="132" customWidth="1"/>
    <col min="1035" max="1035" width="10.25" style="132" customWidth="1"/>
    <col min="1036" max="1051" width="9" style="132"/>
    <col min="1052" max="1053" width="0" style="132" hidden="1" customWidth="1"/>
    <col min="1054" max="1280" width="9" style="132"/>
    <col min="1281" max="1281" width="10.375" style="132" customWidth="1"/>
    <col min="1282" max="1285" width="9.625" style="132" customWidth="1"/>
    <col min="1286" max="1289" width="5.125" style="132" customWidth="1"/>
    <col min="1290" max="1290" width="9.625" style="132" customWidth="1"/>
    <col min="1291" max="1291" width="10.25" style="132" customWidth="1"/>
    <col min="1292" max="1307" width="9" style="132"/>
    <col min="1308" max="1309" width="0" style="132" hidden="1" customWidth="1"/>
    <col min="1310" max="1536" width="9" style="132"/>
    <col min="1537" max="1537" width="10.375" style="132" customWidth="1"/>
    <col min="1538" max="1541" width="9.625" style="132" customWidth="1"/>
    <col min="1542" max="1545" width="5.125" style="132" customWidth="1"/>
    <col min="1546" max="1546" width="9.625" style="132" customWidth="1"/>
    <col min="1547" max="1547" width="10.25" style="132" customWidth="1"/>
    <col min="1548" max="1563" width="9" style="132"/>
    <col min="1564" max="1565" width="0" style="132" hidden="1" customWidth="1"/>
    <col min="1566" max="1792" width="9" style="132"/>
    <col min="1793" max="1793" width="10.375" style="132" customWidth="1"/>
    <col min="1794" max="1797" width="9.625" style="132" customWidth="1"/>
    <col min="1798" max="1801" width="5.125" style="132" customWidth="1"/>
    <col min="1802" max="1802" width="9.625" style="132" customWidth="1"/>
    <col min="1803" max="1803" width="10.25" style="132" customWidth="1"/>
    <col min="1804" max="1819" width="9" style="132"/>
    <col min="1820" max="1821" width="0" style="132" hidden="1" customWidth="1"/>
    <col min="1822" max="2048" width="9" style="132"/>
    <col min="2049" max="2049" width="10.375" style="132" customWidth="1"/>
    <col min="2050" max="2053" width="9.625" style="132" customWidth="1"/>
    <col min="2054" max="2057" width="5.125" style="132" customWidth="1"/>
    <col min="2058" max="2058" width="9.625" style="132" customWidth="1"/>
    <col min="2059" max="2059" width="10.25" style="132" customWidth="1"/>
    <col min="2060" max="2075" width="9" style="132"/>
    <col min="2076" max="2077" width="0" style="132" hidden="1" customWidth="1"/>
    <col min="2078" max="2304" width="9" style="132"/>
    <col min="2305" max="2305" width="10.375" style="132" customWidth="1"/>
    <col min="2306" max="2309" width="9.625" style="132" customWidth="1"/>
    <col min="2310" max="2313" width="5.125" style="132" customWidth="1"/>
    <col min="2314" max="2314" width="9.625" style="132" customWidth="1"/>
    <col min="2315" max="2315" width="10.25" style="132" customWidth="1"/>
    <col min="2316" max="2331" width="9" style="132"/>
    <col min="2332" max="2333" width="0" style="132" hidden="1" customWidth="1"/>
    <col min="2334" max="2560" width="9" style="132"/>
    <col min="2561" max="2561" width="10.375" style="132" customWidth="1"/>
    <col min="2562" max="2565" width="9.625" style="132" customWidth="1"/>
    <col min="2566" max="2569" width="5.125" style="132" customWidth="1"/>
    <col min="2570" max="2570" width="9.625" style="132" customWidth="1"/>
    <col min="2571" max="2571" width="10.25" style="132" customWidth="1"/>
    <col min="2572" max="2587" width="9" style="132"/>
    <col min="2588" max="2589" width="0" style="132" hidden="1" customWidth="1"/>
    <col min="2590" max="2816" width="9" style="132"/>
    <col min="2817" max="2817" width="10.375" style="132" customWidth="1"/>
    <col min="2818" max="2821" width="9.625" style="132" customWidth="1"/>
    <col min="2822" max="2825" width="5.125" style="132" customWidth="1"/>
    <col min="2826" max="2826" width="9.625" style="132" customWidth="1"/>
    <col min="2827" max="2827" width="10.25" style="132" customWidth="1"/>
    <col min="2828" max="2843" width="9" style="132"/>
    <col min="2844" max="2845" width="0" style="132" hidden="1" customWidth="1"/>
    <col min="2846" max="3072" width="9" style="132"/>
    <col min="3073" max="3073" width="10.375" style="132" customWidth="1"/>
    <col min="3074" max="3077" width="9.625" style="132" customWidth="1"/>
    <col min="3078" max="3081" width="5.125" style="132" customWidth="1"/>
    <col min="3082" max="3082" width="9.625" style="132" customWidth="1"/>
    <col min="3083" max="3083" width="10.25" style="132" customWidth="1"/>
    <col min="3084" max="3099" width="9" style="132"/>
    <col min="3100" max="3101" width="0" style="132" hidden="1" customWidth="1"/>
    <col min="3102" max="3328" width="9" style="132"/>
    <col min="3329" max="3329" width="10.375" style="132" customWidth="1"/>
    <col min="3330" max="3333" width="9.625" style="132" customWidth="1"/>
    <col min="3334" max="3337" width="5.125" style="132" customWidth="1"/>
    <col min="3338" max="3338" width="9.625" style="132" customWidth="1"/>
    <col min="3339" max="3339" width="10.25" style="132" customWidth="1"/>
    <col min="3340" max="3355" width="9" style="132"/>
    <col min="3356" max="3357" width="0" style="132" hidden="1" customWidth="1"/>
    <col min="3358" max="3584" width="9" style="132"/>
    <col min="3585" max="3585" width="10.375" style="132" customWidth="1"/>
    <col min="3586" max="3589" width="9.625" style="132" customWidth="1"/>
    <col min="3590" max="3593" width="5.125" style="132" customWidth="1"/>
    <col min="3594" max="3594" width="9.625" style="132" customWidth="1"/>
    <col min="3595" max="3595" width="10.25" style="132" customWidth="1"/>
    <col min="3596" max="3611" width="9" style="132"/>
    <col min="3612" max="3613" width="0" style="132" hidden="1" customWidth="1"/>
    <col min="3614" max="3840" width="9" style="132"/>
    <col min="3841" max="3841" width="10.375" style="132" customWidth="1"/>
    <col min="3842" max="3845" width="9.625" style="132" customWidth="1"/>
    <col min="3846" max="3849" width="5.125" style="132" customWidth="1"/>
    <col min="3850" max="3850" width="9.625" style="132" customWidth="1"/>
    <col min="3851" max="3851" width="10.25" style="132" customWidth="1"/>
    <col min="3852" max="3867" width="9" style="132"/>
    <col min="3868" max="3869" width="0" style="132" hidden="1" customWidth="1"/>
    <col min="3870" max="4096" width="9" style="132"/>
    <col min="4097" max="4097" width="10.375" style="132" customWidth="1"/>
    <col min="4098" max="4101" width="9.625" style="132" customWidth="1"/>
    <col min="4102" max="4105" width="5.125" style="132" customWidth="1"/>
    <col min="4106" max="4106" width="9.625" style="132" customWidth="1"/>
    <col min="4107" max="4107" width="10.25" style="132" customWidth="1"/>
    <col min="4108" max="4123" width="9" style="132"/>
    <col min="4124" max="4125" width="0" style="132" hidden="1" customWidth="1"/>
    <col min="4126" max="4352" width="9" style="132"/>
    <col min="4353" max="4353" width="10.375" style="132" customWidth="1"/>
    <col min="4354" max="4357" width="9.625" style="132" customWidth="1"/>
    <col min="4358" max="4361" width="5.125" style="132" customWidth="1"/>
    <col min="4362" max="4362" width="9.625" style="132" customWidth="1"/>
    <col min="4363" max="4363" width="10.25" style="132" customWidth="1"/>
    <col min="4364" max="4379" width="9" style="132"/>
    <col min="4380" max="4381" width="0" style="132" hidden="1" customWidth="1"/>
    <col min="4382" max="4608" width="9" style="132"/>
    <col min="4609" max="4609" width="10.375" style="132" customWidth="1"/>
    <col min="4610" max="4613" width="9.625" style="132" customWidth="1"/>
    <col min="4614" max="4617" width="5.125" style="132" customWidth="1"/>
    <col min="4618" max="4618" width="9.625" style="132" customWidth="1"/>
    <col min="4619" max="4619" width="10.25" style="132" customWidth="1"/>
    <col min="4620" max="4635" width="9" style="132"/>
    <col min="4636" max="4637" width="0" style="132" hidden="1" customWidth="1"/>
    <col min="4638" max="4864" width="9" style="132"/>
    <col min="4865" max="4865" width="10.375" style="132" customWidth="1"/>
    <col min="4866" max="4869" width="9.625" style="132" customWidth="1"/>
    <col min="4870" max="4873" width="5.125" style="132" customWidth="1"/>
    <col min="4874" max="4874" width="9.625" style="132" customWidth="1"/>
    <col min="4875" max="4875" width="10.25" style="132" customWidth="1"/>
    <col min="4876" max="4891" width="9" style="132"/>
    <col min="4892" max="4893" width="0" style="132" hidden="1" customWidth="1"/>
    <col min="4894" max="5120" width="9" style="132"/>
    <col min="5121" max="5121" width="10.375" style="132" customWidth="1"/>
    <col min="5122" max="5125" width="9.625" style="132" customWidth="1"/>
    <col min="5126" max="5129" width="5.125" style="132" customWidth="1"/>
    <col min="5130" max="5130" width="9.625" style="132" customWidth="1"/>
    <col min="5131" max="5131" width="10.25" style="132" customWidth="1"/>
    <col min="5132" max="5147" width="9" style="132"/>
    <col min="5148" max="5149" width="0" style="132" hidden="1" customWidth="1"/>
    <col min="5150" max="5376" width="9" style="132"/>
    <col min="5377" max="5377" width="10.375" style="132" customWidth="1"/>
    <col min="5378" max="5381" width="9.625" style="132" customWidth="1"/>
    <col min="5382" max="5385" width="5.125" style="132" customWidth="1"/>
    <col min="5386" max="5386" width="9.625" style="132" customWidth="1"/>
    <col min="5387" max="5387" width="10.25" style="132" customWidth="1"/>
    <col min="5388" max="5403" width="9" style="132"/>
    <col min="5404" max="5405" width="0" style="132" hidden="1" customWidth="1"/>
    <col min="5406" max="5632" width="9" style="132"/>
    <col min="5633" max="5633" width="10.375" style="132" customWidth="1"/>
    <col min="5634" max="5637" width="9.625" style="132" customWidth="1"/>
    <col min="5638" max="5641" width="5.125" style="132" customWidth="1"/>
    <col min="5642" max="5642" width="9.625" style="132" customWidth="1"/>
    <col min="5643" max="5643" width="10.25" style="132" customWidth="1"/>
    <col min="5644" max="5659" width="9" style="132"/>
    <col min="5660" max="5661" width="0" style="132" hidden="1" customWidth="1"/>
    <col min="5662" max="5888" width="9" style="132"/>
    <col min="5889" max="5889" width="10.375" style="132" customWidth="1"/>
    <col min="5890" max="5893" width="9.625" style="132" customWidth="1"/>
    <col min="5894" max="5897" width="5.125" style="132" customWidth="1"/>
    <col min="5898" max="5898" width="9.625" style="132" customWidth="1"/>
    <col min="5899" max="5899" width="10.25" style="132" customWidth="1"/>
    <col min="5900" max="5915" width="9" style="132"/>
    <col min="5916" max="5917" width="0" style="132" hidden="1" customWidth="1"/>
    <col min="5918" max="6144" width="9" style="132"/>
    <col min="6145" max="6145" width="10.375" style="132" customWidth="1"/>
    <col min="6146" max="6149" width="9.625" style="132" customWidth="1"/>
    <col min="6150" max="6153" width="5.125" style="132" customWidth="1"/>
    <col min="6154" max="6154" width="9.625" style="132" customWidth="1"/>
    <col min="6155" max="6155" width="10.25" style="132" customWidth="1"/>
    <col min="6156" max="6171" width="9" style="132"/>
    <col min="6172" max="6173" width="0" style="132" hidden="1" customWidth="1"/>
    <col min="6174" max="6400" width="9" style="132"/>
    <col min="6401" max="6401" width="10.375" style="132" customWidth="1"/>
    <col min="6402" max="6405" width="9.625" style="132" customWidth="1"/>
    <col min="6406" max="6409" width="5.125" style="132" customWidth="1"/>
    <col min="6410" max="6410" width="9.625" style="132" customWidth="1"/>
    <col min="6411" max="6411" width="10.25" style="132" customWidth="1"/>
    <col min="6412" max="6427" width="9" style="132"/>
    <col min="6428" max="6429" width="0" style="132" hidden="1" customWidth="1"/>
    <col min="6430" max="6656" width="9" style="132"/>
    <col min="6657" max="6657" width="10.375" style="132" customWidth="1"/>
    <col min="6658" max="6661" width="9.625" style="132" customWidth="1"/>
    <col min="6662" max="6665" width="5.125" style="132" customWidth="1"/>
    <col min="6666" max="6666" width="9.625" style="132" customWidth="1"/>
    <col min="6667" max="6667" width="10.25" style="132" customWidth="1"/>
    <col min="6668" max="6683" width="9" style="132"/>
    <col min="6684" max="6685" width="0" style="132" hidden="1" customWidth="1"/>
    <col min="6686" max="6912" width="9" style="132"/>
    <col min="6913" max="6913" width="10.375" style="132" customWidth="1"/>
    <col min="6914" max="6917" width="9.625" style="132" customWidth="1"/>
    <col min="6918" max="6921" width="5.125" style="132" customWidth="1"/>
    <col min="6922" max="6922" width="9.625" style="132" customWidth="1"/>
    <col min="6923" max="6923" width="10.25" style="132" customWidth="1"/>
    <col min="6924" max="6939" width="9" style="132"/>
    <col min="6940" max="6941" width="0" style="132" hidden="1" customWidth="1"/>
    <col min="6942" max="7168" width="9" style="132"/>
    <col min="7169" max="7169" width="10.375" style="132" customWidth="1"/>
    <col min="7170" max="7173" width="9.625" style="132" customWidth="1"/>
    <col min="7174" max="7177" width="5.125" style="132" customWidth="1"/>
    <col min="7178" max="7178" width="9.625" style="132" customWidth="1"/>
    <col min="7179" max="7179" width="10.25" style="132" customWidth="1"/>
    <col min="7180" max="7195" width="9" style="132"/>
    <col min="7196" max="7197" width="0" style="132" hidden="1" customWidth="1"/>
    <col min="7198" max="7424" width="9" style="132"/>
    <col min="7425" max="7425" width="10.375" style="132" customWidth="1"/>
    <col min="7426" max="7429" width="9.625" style="132" customWidth="1"/>
    <col min="7430" max="7433" width="5.125" style="132" customWidth="1"/>
    <col min="7434" max="7434" width="9.625" style="132" customWidth="1"/>
    <col min="7435" max="7435" width="10.25" style="132" customWidth="1"/>
    <col min="7436" max="7451" width="9" style="132"/>
    <col min="7452" max="7453" width="0" style="132" hidden="1" customWidth="1"/>
    <col min="7454" max="7680" width="9" style="132"/>
    <col min="7681" max="7681" width="10.375" style="132" customWidth="1"/>
    <col min="7682" max="7685" width="9.625" style="132" customWidth="1"/>
    <col min="7686" max="7689" width="5.125" style="132" customWidth="1"/>
    <col min="7690" max="7690" width="9.625" style="132" customWidth="1"/>
    <col min="7691" max="7691" width="10.25" style="132" customWidth="1"/>
    <col min="7692" max="7707" width="9" style="132"/>
    <col min="7708" max="7709" width="0" style="132" hidden="1" customWidth="1"/>
    <col min="7710" max="7936" width="9" style="132"/>
    <col min="7937" max="7937" width="10.375" style="132" customWidth="1"/>
    <col min="7938" max="7941" width="9.625" style="132" customWidth="1"/>
    <col min="7942" max="7945" width="5.125" style="132" customWidth="1"/>
    <col min="7946" max="7946" width="9.625" style="132" customWidth="1"/>
    <col min="7947" max="7947" width="10.25" style="132" customWidth="1"/>
    <col min="7948" max="7963" width="9" style="132"/>
    <col min="7964" max="7965" width="0" style="132" hidden="1" customWidth="1"/>
    <col min="7966" max="8192" width="9" style="132"/>
    <col min="8193" max="8193" width="10.375" style="132" customWidth="1"/>
    <col min="8194" max="8197" width="9.625" style="132" customWidth="1"/>
    <col min="8198" max="8201" width="5.125" style="132" customWidth="1"/>
    <col min="8202" max="8202" width="9.625" style="132" customWidth="1"/>
    <col min="8203" max="8203" width="10.25" style="132" customWidth="1"/>
    <col min="8204" max="8219" width="9" style="132"/>
    <col min="8220" max="8221" width="0" style="132" hidden="1" customWidth="1"/>
    <col min="8222" max="8448" width="9" style="132"/>
    <col min="8449" max="8449" width="10.375" style="132" customWidth="1"/>
    <col min="8450" max="8453" width="9.625" style="132" customWidth="1"/>
    <col min="8454" max="8457" width="5.125" style="132" customWidth="1"/>
    <col min="8458" max="8458" width="9.625" style="132" customWidth="1"/>
    <col min="8459" max="8459" width="10.25" style="132" customWidth="1"/>
    <col min="8460" max="8475" width="9" style="132"/>
    <col min="8476" max="8477" width="0" style="132" hidden="1" customWidth="1"/>
    <col min="8478" max="8704" width="9" style="132"/>
    <col min="8705" max="8705" width="10.375" style="132" customWidth="1"/>
    <col min="8706" max="8709" width="9.625" style="132" customWidth="1"/>
    <col min="8710" max="8713" width="5.125" style="132" customWidth="1"/>
    <col min="8714" max="8714" width="9.625" style="132" customWidth="1"/>
    <col min="8715" max="8715" width="10.25" style="132" customWidth="1"/>
    <col min="8716" max="8731" width="9" style="132"/>
    <col min="8732" max="8733" width="0" style="132" hidden="1" customWidth="1"/>
    <col min="8734" max="8960" width="9" style="132"/>
    <col min="8961" max="8961" width="10.375" style="132" customWidth="1"/>
    <col min="8962" max="8965" width="9.625" style="132" customWidth="1"/>
    <col min="8966" max="8969" width="5.125" style="132" customWidth="1"/>
    <col min="8970" max="8970" width="9.625" style="132" customWidth="1"/>
    <col min="8971" max="8971" width="10.25" style="132" customWidth="1"/>
    <col min="8972" max="8987" width="9" style="132"/>
    <col min="8988" max="8989" width="0" style="132" hidden="1" customWidth="1"/>
    <col min="8990" max="9216" width="9" style="132"/>
    <col min="9217" max="9217" width="10.375" style="132" customWidth="1"/>
    <col min="9218" max="9221" width="9.625" style="132" customWidth="1"/>
    <col min="9222" max="9225" width="5.125" style="132" customWidth="1"/>
    <col min="9226" max="9226" width="9.625" style="132" customWidth="1"/>
    <col min="9227" max="9227" width="10.25" style="132" customWidth="1"/>
    <col min="9228" max="9243" width="9" style="132"/>
    <col min="9244" max="9245" width="0" style="132" hidden="1" customWidth="1"/>
    <col min="9246" max="9472" width="9" style="132"/>
    <col min="9473" max="9473" width="10.375" style="132" customWidth="1"/>
    <col min="9474" max="9477" width="9.625" style="132" customWidth="1"/>
    <col min="9478" max="9481" width="5.125" style="132" customWidth="1"/>
    <col min="9482" max="9482" width="9.625" style="132" customWidth="1"/>
    <col min="9483" max="9483" width="10.25" style="132" customWidth="1"/>
    <col min="9484" max="9499" width="9" style="132"/>
    <col min="9500" max="9501" width="0" style="132" hidden="1" customWidth="1"/>
    <col min="9502" max="9728" width="9" style="132"/>
    <col min="9729" max="9729" width="10.375" style="132" customWidth="1"/>
    <col min="9730" max="9733" width="9.625" style="132" customWidth="1"/>
    <col min="9734" max="9737" width="5.125" style="132" customWidth="1"/>
    <col min="9738" max="9738" width="9.625" style="132" customWidth="1"/>
    <col min="9739" max="9739" width="10.25" style="132" customWidth="1"/>
    <col min="9740" max="9755" width="9" style="132"/>
    <col min="9756" max="9757" width="0" style="132" hidden="1" customWidth="1"/>
    <col min="9758" max="9984" width="9" style="132"/>
    <col min="9985" max="9985" width="10.375" style="132" customWidth="1"/>
    <col min="9986" max="9989" width="9.625" style="132" customWidth="1"/>
    <col min="9990" max="9993" width="5.125" style="132" customWidth="1"/>
    <col min="9994" max="9994" width="9.625" style="132" customWidth="1"/>
    <col min="9995" max="9995" width="10.25" style="132" customWidth="1"/>
    <col min="9996" max="10011" width="9" style="132"/>
    <col min="10012" max="10013" width="0" style="132" hidden="1" customWidth="1"/>
    <col min="10014" max="10240" width="9" style="132"/>
    <col min="10241" max="10241" width="10.375" style="132" customWidth="1"/>
    <col min="10242" max="10245" width="9.625" style="132" customWidth="1"/>
    <col min="10246" max="10249" width="5.125" style="132" customWidth="1"/>
    <col min="10250" max="10250" width="9.625" style="132" customWidth="1"/>
    <col min="10251" max="10251" width="10.25" style="132" customWidth="1"/>
    <col min="10252" max="10267" width="9" style="132"/>
    <col min="10268" max="10269" width="0" style="132" hidden="1" customWidth="1"/>
    <col min="10270" max="10496" width="9" style="132"/>
    <col min="10497" max="10497" width="10.375" style="132" customWidth="1"/>
    <col min="10498" max="10501" width="9.625" style="132" customWidth="1"/>
    <col min="10502" max="10505" width="5.125" style="132" customWidth="1"/>
    <col min="10506" max="10506" width="9.625" style="132" customWidth="1"/>
    <col min="10507" max="10507" width="10.25" style="132" customWidth="1"/>
    <col min="10508" max="10523" width="9" style="132"/>
    <col min="10524" max="10525" width="0" style="132" hidden="1" customWidth="1"/>
    <col min="10526" max="10752" width="9" style="132"/>
    <col min="10753" max="10753" width="10.375" style="132" customWidth="1"/>
    <col min="10754" max="10757" width="9.625" style="132" customWidth="1"/>
    <col min="10758" max="10761" width="5.125" style="132" customWidth="1"/>
    <col min="10762" max="10762" width="9.625" style="132" customWidth="1"/>
    <col min="10763" max="10763" width="10.25" style="132" customWidth="1"/>
    <col min="10764" max="10779" width="9" style="132"/>
    <col min="10780" max="10781" width="0" style="132" hidden="1" customWidth="1"/>
    <col min="10782" max="11008" width="9" style="132"/>
    <col min="11009" max="11009" width="10.375" style="132" customWidth="1"/>
    <col min="11010" max="11013" width="9.625" style="132" customWidth="1"/>
    <col min="11014" max="11017" width="5.125" style="132" customWidth="1"/>
    <col min="11018" max="11018" width="9.625" style="132" customWidth="1"/>
    <col min="11019" max="11019" width="10.25" style="132" customWidth="1"/>
    <col min="11020" max="11035" width="9" style="132"/>
    <col min="11036" max="11037" width="0" style="132" hidden="1" customWidth="1"/>
    <col min="11038" max="11264" width="9" style="132"/>
    <col min="11265" max="11265" width="10.375" style="132" customWidth="1"/>
    <col min="11266" max="11269" width="9.625" style="132" customWidth="1"/>
    <col min="11270" max="11273" width="5.125" style="132" customWidth="1"/>
    <col min="11274" max="11274" width="9.625" style="132" customWidth="1"/>
    <col min="11275" max="11275" width="10.25" style="132" customWidth="1"/>
    <col min="11276" max="11291" width="9" style="132"/>
    <col min="11292" max="11293" width="0" style="132" hidden="1" customWidth="1"/>
    <col min="11294" max="11520" width="9" style="132"/>
    <col min="11521" max="11521" width="10.375" style="132" customWidth="1"/>
    <col min="11522" max="11525" width="9.625" style="132" customWidth="1"/>
    <col min="11526" max="11529" width="5.125" style="132" customWidth="1"/>
    <col min="11530" max="11530" width="9.625" style="132" customWidth="1"/>
    <col min="11531" max="11531" width="10.25" style="132" customWidth="1"/>
    <col min="11532" max="11547" width="9" style="132"/>
    <col min="11548" max="11549" width="0" style="132" hidden="1" customWidth="1"/>
    <col min="11550" max="11776" width="9" style="132"/>
    <col min="11777" max="11777" width="10.375" style="132" customWidth="1"/>
    <col min="11778" max="11781" width="9.625" style="132" customWidth="1"/>
    <col min="11782" max="11785" width="5.125" style="132" customWidth="1"/>
    <col min="11786" max="11786" width="9.625" style="132" customWidth="1"/>
    <col min="11787" max="11787" width="10.25" style="132" customWidth="1"/>
    <col min="11788" max="11803" width="9" style="132"/>
    <col min="11804" max="11805" width="0" style="132" hidden="1" customWidth="1"/>
    <col min="11806" max="12032" width="9" style="132"/>
    <col min="12033" max="12033" width="10.375" style="132" customWidth="1"/>
    <col min="12034" max="12037" width="9.625" style="132" customWidth="1"/>
    <col min="12038" max="12041" width="5.125" style="132" customWidth="1"/>
    <col min="12042" max="12042" width="9.625" style="132" customWidth="1"/>
    <col min="12043" max="12043" width="10.25" style="132" customWidth="1"/>
    <col min="12044" max="12059" width="9" style="132"/>
    <col min="12060" max="12061" width="0" style="132" hidden="1" customWidth="1"/>
    <col min="12062" max="12288" width="9" style="132"/>
    <col min="12289" max="12289" width="10.375" style="132" customWidth="1"/>
    <col min="12290" max="12293" width="9.625" style="132" customWidth="1"/>
    <col min="12294" max="12297" width="5.125" style="132" customWidth="1"/>
    <col min="12298" max="12298" width="9.625" style="132" customWidth="1"/>
    <col min="12299" max="12299" width="10.25" style="132" customWidth="1"/>
    <col min="12300" max="12315" width="9" style="132"/>
    <col min="12316" max="12317" width="0" style="132" hidden="1" customWidth="1"/>
    <col min="12318" max="12544" width="9" style="132"/>
    <col min="12545" max="12545" width="10.375" style="132" customWidth="1"/>
    <col min="12546" max="12549" width="9.625" style="132" customWidth="1"/>
    <col min="12550" max="12553" width="5.125" style="132" customWidth="1"/>
    <col min="12554" max="12554" width="9.625" style="132" customWidth="1"/>
    <col min="12555" max="12555" width="10.25" style="132" customWidth="1"/>
    <col min="12556" max="12571" width="9" style="132"/>
    <col min="12572" max="12573" width="0" style="132" hidden="1" customWidth="1"/>
    <col min="12574" max="12800" width="9" style="132"/>
    <col min="12801" max="12801" width="10.375" style="132" customWidth="1"/>
    <col min="12802" max="12805" width="9.625" style="132" customWidth="1"/>
    <col min="12806" max="12809" width="5.125" style="132" customWidth="1"/>
    <col min="12810" max="12810" width="9.625" style="132" customWidth="1"/>
    <col min="12811" max="12811" width="10.25" style="132" customWidth="1"/>
    <col min="12812" max="12827" width="9" style="132"/>
    <col min="12828" max="12829" width="0" style="132" hidden="1" customWidth="1"/>
    <col min="12830" max="13056" width="9" style="132"/>
    <col min="13057" max="13057" width="10.375" style="132" customWidth="1"/>
    <col min="13058" max="13061" width="9.625" style="132" customWidth="1"/>
    <col min="13062" max="13065" width="5.125" style="132" customWidth="1"/>
    <col min="13066" max="13066" width="9.625" style="132" customWidth="1"/>
    <col min="13067" max="13067" width="10.25" style="132" customWidth="1"/>
    <col min="13068" max="13083" width="9" style="132"/>
    <col min="13084" max="13085" width="0" style="132" hidden="1" customWidth="1"/>
    <col min="13086" max="13312" width="9" style="132"/>
    <col min="13313" max="13313" width="10.375" style="132" customWidth="1"/>
    <col min="13314" max="13317" width="9.625" style="132" customWidth="1"/>
    <col min="13318" max="13321" width="5.125" style="132" customWidth="1"/>
    <col min="13322" max="13322" width="9.625" style="132" customWidth="1"/>
    <col min="13323" max="13323" width="10.25" style="132" customWidth="1"/>
    <col min="13324" max="13339" width="9" style="132"/>
    <col min="13340" max="13341" width="0" style="132" hidden="1" customWidth="1"/>
    <col min="13342" max="13568" width="9" style="132"/>
    <col min="13569" max="13569" width="10.375" style="132" customWidth="1"/>
    <col min="13570" max="13573" width="9.625" style="132" customWidth="1"/>
    <col min="13574" max="13577" width="5.125" style="132" customWidth="1"/>
    <col min="13578" max="13578" width="9.625" style="132" customWidth="1"/>
    <col min="13579" max="13579" width="10.25" style="132" customWidth="1"/>
    <col min="13580" max="13595" width="9" style="132"/>
    <col min="13596" max="13597" width="0" style="132" hidden="1" customWidth="1"/>
    <col min="13598" max="13824" width="9" style="132"/>
    <col min="13825" max="13825" width="10.375" style="132" customWidth="1"/>
    <col min="13826" max="13829" width="9.625" style="132" customWidth="1"/>
    <col min="13830" max="13833" width="5.125" style="132" customWidth="1"/>
    <col min="13834" max="13834" width="9.625" style="132" customWidth="1"/>
    <col min="13835" max="13835" width="10.25" style="132" customWidth="1"/>
    <col min="13836" max="13851" width="9" style="132"/>
    <col min="13852" max="13853" width="0" style="132" hidden="1" customWidth="1"/>
    <col min="13854" max="14080" width="9" style="132"/>
    <col min="14081" max="14081" width="10.375" style="132" customWidth="1"/>
    <col min="14082" max="14085" width="9.625" style="132" customWidth="1"/>
    <col min="14086" max="14089" width="5.125" style="132" customWidth="1"/>
    <col min="14090" max="14090" width="9.625" style="132" customWidth="1"/>
    <col min="14091" max="14091" width="10.25" style="132" customWidth="1"/>
    <col min="14092" max="14107" width="9" style="132"/>
    <col min="14108" max="14109" width="0" style="132" hidden="1" customWidth="1"/>
    <col min="14110" max="14336" width="9" style="132"/>
    <col min="14337" max="14337" width="10.375" style="132" customWidth="1"/>
    <col min="14338" max="14341" width="9.625" style="132" customWidth="1"/>
    <col min="14342" max="14345" width="5.125" style="132" customWidth="1"/>
    <col min="14346" max="14346" width="9.625" style="132" customWidth="1"/>
    <col min="14347" max="14347" width="10.25" style="132" customWidth="1"/>
    <col min="14348" max="14363" width="9" style="132"/>
    <col min="14364" max="14365" width="0" style="132" hidden="1" customWidth="1"/>
    <col min="14366" max="14592" width="9" style="132"/>
    <col min="14593" max="14593" width="10.375" style="132" customWidth="1"/>
    <col min="14594" max="14597" width="9.625" style="132" customWidth="1"/>
    <col min="14598" max="14601" width="5.125" style="132" customWidth="1"/>
    <col min="14602" max="14602" width="9.625" style="132" customWidth="1"/>
    <col min="14603" max="14603" width="10.25" style="132" customWidth="1"/>
    <col min="14604" max="14619" width="9" style="132"/>
    <col min="14620" max="14621" width="0" style="132" hidden="1" customWidth="1"/>
    <col min="14622" max="14848" width="9" style="132"/>
    <col min="14849" max="14849" width="10.375" style="132" customWidth="1"/>
    <col min="14850" max="14853" width="9.625" style="132" customWidth="1"/>
    <col min="14854" max="14857" width="5.125" style="132" customWidth="1"/>
    <col min="14858" max="14858" width="9.625" style="132" customWidth="1"/>
    <col min="14859" max="14859" width="10.25" style="132" customWidth="1"/>
    <col min="14860" max="14875" width="9" style="132"/>
    <col min="14876" max="14877" width="0" style="132" hidden="1" customWidth="1"/>
    <col min="14878" max="15104" width="9" style="132"/>
    <col min="15105" max="15105" width="10.375" style="132" customWidth="1"/>
    <col min="15106" max="15109" width="9.625" style="132" customWidth="1"/>
    <col min="15110" max="15113" width="5.125" style="132" customWidth="1"/>
    <col min="15114" max="15114" width="9.625" style="132" customWidth="1"/>
    <col min="15115" max="15115" width="10.25" style="132" customWidth="1"/>
    <col min="15116" max="15131" width="9" style="132"/>
    <col min="15132" max="15133" width="0" style="132" hidden="1" customWidth="1"/>
    <col min="15134" max="15360" width="9" style="132"/>
    <col min="15361" max="15361" width="10.375" style="132" customWidth="1"/>
    <col min="15362" max="15365" width="9.625" style="132" customWidth="1"/>
    <col min="15366" max="15369" width="5.125" style="132" customWidth="1"/>
    <col min="15370" max="15370" width="9.625" style="132" customWidth="1"/>
    <col min="15371" max="15371" width="10.25" style="132" customWidth="1"/>
    <col min="15372" max="15387" width="9" style="132"/>
    <col min="15388" max="15389" width="0" style="132" hidden="1" customWidth="1"/>
    <col min="15390" max="15616" width="9" style="132"/>
    <col min="15617" max="15617" width="10.375" style="132" customWidth="1"/>
    <col min="15618" max="15621" width="9.625" style="132" customWidth="1"/>
    <col min="15622" max="15625" width="5.125" style="132" customWidth="1"/>
    <col min="15626" max="15626" width="9.625" style="132" customWidth="1"/>
    <col min="15627" max="15627" width="10.25" style="132" customWidth="1"/>
    <col min="15628" max="15643" width="9" style="132"/>
    <col min="15644" max="15645" width="0" style="132" hidden="1" customWidth="1"/>
    <col min="15646" max="15872" width="9" style="132"/>
    <col min="15873" max="15873" width="10.375" style="132" customWidth="1"/>
    <col min="15874" max="15877" width="9.625" style="132" customWidth="1"/>
    <col min="15878" max="15881" width="5.125" style="132" customWidth="1"/>
    <col min="15882" max="15882" width="9.625" style="132" customWidth="1"/>
    <col min="15883" max="15883" width="10.25" style="132" customWidth="1"/>
    <col min="15884" max="15899" width="9" style="132"/>
    <col min="15900" max="15901" width="0" style="132" hidden="1" customWidth="1"/>
    <col min="15902" max="16128" width="9" style="132"/>
    <col min="16129" max="16129" width="10.375" style="132" customWidth="1"/>
    <col min="16130" max="16133" width="9.625" style="132" customWidth="1"/>
    <col min="16134" max="16137" width="5.125" style="132" customWidth="1"/>
    <col min="16138" max="16138" width="9.625" style="132" customWidth="1"/>
    <col min="16139" max="16139" width="10.25" style="132" customWidth="1"/>
    <col min="16140" max="16155" width="9" style="132"/>
    <col min="16156" max="16157" width="0" style="132" hidden="1" customWidth="1"/>
    <col min="16158" max="16384" width="9" style="132"/>
  </cols>
  <sheetData>
    <row r="1" spans="1:29" ht="16.149999999999999" customHeight="1">
      <c r="K1" s="133" t="s">
        <v>354</v>
      </c>
      <c r="L1" s="134"/>
      <c r="M1" s="134"/>
      <c r="N1" s="134"/>
      <c r="O1" s="134"/>
      <c r="P1" s="134"/>
      <c r="Q1" s="134"/>
      <c r="R1" s="134"/>
      <c r="S1" s="134"/>
      <c r="T1" s="134"/>
      <c r="U1" s="134"/>
      <c r="V1" s="134"/>
      <c r="W1" s="134"/>
      <c r="X1" s="134"/>
      <c r="Y1" s="134"/>
      <c r="Z1" s="134"/>
      <c r="AA1" s="134"/>
      <c r="AB1" s="132" t="str">
        <f>LEFT(B16,12)</f>
        <v>603273510100</v>
      </c>
      <c r="AC1" s="132" t="str">
        <f>AB1&amp;1</f>
        <v>6032735101001</v>
      </c>
    </row>
    <row r="2" spans="1:29" ht="16.149999999999999" customHeight="1">
      <c r="K2" s="133"/>
      <c r="L2" s="134"/>
      <c r="M2" s="134"/>
      <c r="N2" s="134"/>
      <c r="O2" s="134"/>
      <c r="P2" s="134"/>
      <c r="Q2" s="134"/>
      <c r="R2" s="134"/>
      <c r="S2" s="134"/>
      <c r="T2" s="134"/>
      <c r="U2" s="134" t="b">
        <v>1</v>
      </c>
      <c r="V2" s="134" t="b">
        <v>0</v>
      </c>
      <c r="W2" s="134"/>
      <c r="X2" s="134"/>
      <c r="Y2" s="134"/>
      <c r="Z2" s="134"/>
      <c r="AA2" s="134"/>
    </row>
    <row r="3" spans="1:29" ht="15" customHeight="1">
      <c r="J3" s="919">
        <f ca="1">TODAY()</f>
        <v>46164</v>
      </c>
      <c r="K3" s="919"/>
      <c r="L3" s="134"/>
      <c r="M3" s="134"/>
      <c r="N3" s="134"/>
      <c r="O3" s="134"/>
      <c r="P3" s="134"/>
      <c r="Q3" s="134"/>
      <c r="R3" s="134"/>
      <c r="S3" s="134"/>
      <c r="T3" s="134"/>
      <c r="U3" s="134" t="b">
        <v>0</v>
      </c>
      <c r="V3" s="134" t="b">
        <v>0</v>
      </c>
      <c r="W3" s="134"/>
      <c r="X3" s="134"/>
      <c r="Y3" s="134"/>
      <c r="Z3" s="134"/>
      <c r="AA3" s="134"/>
    </row>
    <row r="4" spans="1:29" ht="31.15" customHeight="1">
      <c r="A4" s="920" t="s">
        <v>355</v>
      </c>
      <c r="B4" s="920"/>
      <c r="C4" s="920"/>
      <c r="D4" s="920"/>
      <c r="E4" s="920"/>
      <c r="F4" s="920"/>
      <c r="G4" s="920"/>
      <c r="H4" s="920"/>
      <c r="I4" s="920"/>
      <c r="J4" s="920"/>
      <c r="K4" s="920"/>
      <c r="L4" s="134"/>
      <c r="M4" s="134"/>
      <c r="N4" s="134"/>
      <c r="O4" s="134"/>
      <c r="P4" s="134"/>
      <c r="Q4" s="134"/>
      <c r="R4" s="134"/>
      <c r="S4" s="134"/>
      <c r="T4" s="134"/>
      <c r="U4" s="134"/>
      <c r="V4" s="134" t="b">
        <v>0</v>
      </c>
      <c r="W4" s="134"/>
      <c r="X4" s="134"/>
      <c r="Y4" s="134"/>
      <c r="Z4" s="134"/>
      <c r="AA4" s="134"/>
    </row>
    <row r="5" spans="1:29" ht="14.45" customHeight="1">
      <c r="B5" s="135"/>
      <c r="C5" s="135"/>
      <c r="D5" s="135"/>
      <c r="E5" s="135"/>
      <c r="F5" s="135"/>
      <c r="G5" s="135"/>
      <c r="H5" s="135"/>
      <c r="I5" s="135"/>
      <c r="J5" s="135"/>
      <c r="K5" s="135"/>
      <c r="L5" s="134"/>
      <c r="M5" s="134"/>
      <c r="N5" s="134"/>
      <c r="O5" s="134"/>
      <c r="P5" s="134"/>
      <c r="Q5" s="134"/>
      <c r="R5" s="134"/>
      <c r="S5" s="134"/>
      <c r="T5" s="134"/>
      <c r="U5" s="134"/>
      <c r="V5" s="134" t="b">
        <v>0</v>
      </c>
      <c r="W5" s="134"/>
      <c r="X5" s="134"/>
      <c r="Y5" s="134"/>
      <c r="Z5" s="134"/>
      <c r="AA5" s="134"/>
    </row>
    <row r="6" spans="1:29" ht="15.75" customHeight="1">
      <c r="A6" s="921" t="s">
        <v>356</v>
      </c>
      <c r="B6" s="922"/>
      <c r="C6" s="923"/>
      <c r="D6" s="921" t="s">
        <v>357</v>
      </c>
      <c r="E6" s="922"/>
      <c r="F6" s="923"/>
      <c r="G6" s="924" t="s">
        <v>358</v>
      </c>
      <c r="H6" s="924"/>
      <c r="I6" s="924"/>
      <c r="J6" s="924"/>
      <c r="K6" s="136" t="s">
        <v>359</v>
      </c>
      <c r="L6" s="134"/>
      <c r="M6" s="134"/>
      <c r="N6" s="134"/>
      <c r="O6" s="134"/>
      <c r="P6" s="134"/>
      <c r="Q6" s="134"/>
      <c r="R6" s="134"/>
      <c r="S6" s="134"/>
      <c r="T6" s="134"/>
      <c r="U6" s="134"/>
      <c r="V6" s="134" t="b">
        <v>1</v>
      </c>
      <c r="W6" s="134"/>
      <c r="X6" s="134"/>
      <c r="Y6" s="134"/>
      <c r="Z6" s="134"/>
      <c r="AA6" s="134"/>
    </row>
    <row r="7" spans="1:29" ht="27.75" customHeight="1">
      <c r="A7" s="912" t="str">
        <f>INDEX('S4'!$N$16:$N$9938,MATCH($B$16,'S4'!$AD$16:$AD$9938,0))</f>
        <v>ﾒﾀﾙﾐｰﾈｰﾏｰ金艶</v>
      </c>
      <c r="B7" s="913"/>
      <c r="C7" s="914"/>
      <c r="D7" s="915" t="str">
        <f>INDEX('S4'!$K$16:$K$9938,MATCH($B$16,'S4'!$AD$16:$AD$9938,0))</f>
        <v>無し</v>
      </c>
      <c r="E7" s="916"/>
      <c r="F7" s="917"/>
      <c r="G7" s="918"/>
      <c r="H7" s="918"/>
      <c r="I7" s="918"/>
      <c r="J7" s="918"/>
      <c r="K7" s="137" t="str">
        <f>IF(INDEX('S4'!$L$16:$L$9938,MATCH($B$16,'S4'!$AD$16:$AD$9938,0))="",INDEX('S4'!$L$16:$L$9938,MATCH($AC$1,'S4'!$AD$16:$AD$9938,0))&amp;"/"&amp;INDEX('S4'!$M$16:$M$9938,MATCH($B$16,'S4'!$AD$16:$AD$9938,0)),INDEX('S4'!$L$16:$L$9938,MATCH($B$16,'S4'!$AD$16:$AD$9938,0))&amp;"/"&amp;INDEX('S4'!$M$16:$M$9938,MATCH($B$16,'S4'!$AD$16:$AD$9938,0)))</f>
        <v>1/1</v>
      </c>
      <c r="L7" s="134"/>
      <c r="M7" s="134"/>
      <c r="N7" s="134"/>
      <c r="O7" s="134"/>
      <c r="P7" s="134"/>
      <c r="Q7" s="134"/>
      <c r="R7" s="134"/>
      <c r="S7" s="134"/>
      <c r="T7" s="134"/>
      <c r="U7" s="134"/>
      <c r="V7" s="134"/>
      <c r="W7" s="134"/>
      <c r="X7" s="134"/>
      <c r="Y7" s="134"/>
      <c r="Z7" s="134"/>
      <c r="AA7" s="134"/>
    </row>
    <row r="8" spans="1:29" ht="5.25" customHeight="1">
      <c r="B8" s="135"/>
      <c r="C8" s="135"/>
      <c r="D8" s="135"/>
      <c r="E8" s="135"/>
      <c r="F8" s="135"/>
      <c r="G8" s="135"/>
      <c r="H8" s="135"/>
      <c r="I8" s="138"/>
      <c r="J8" s="138"/>
      <c r="K8" s="139"/>
      <c r="L8" s="134"/>
      <c r="M8" s="134"/>
      <c r="N8" s="134"/>
      <c r="O8" s="134"/>
      <c r="P8" s="134"/>
      <c r="Q8" s="134"/>
      <c r="R8" s="134"/>
      <c r="S8" s="134"/>
      <c r="T8" s="134"/>
      <c r="U8" s="134"/>
      <c r="V8" s="134"/>
      <c r="W8" s="134"/>
      <c r="X8" s="134"/>
      <c r="Y8" s="134"/>
      <c r="Z8" s="134"/>
      <c r="AA8" s="134"/>
    </row>
    <row r="9" spans="1:29" ht="17.25" customHeight="1">
      <c r="A9" s="925" t="s">
        <v>360</v>
      </c>
      <c r="B9" s="140" t="s">
        <v>86</v>
      </c>
      <c r="C9" s="926" t="s">
        <v>246</v>
      </c>
      <c r="D9" s="926"/>
      <c r="E9" s="927" t="s">
        <v>361</v>
      </c>
      <c r="F9" s="928"/>
      <c r="G9" s="929"/>
      <c r="H9" s="926" t="s">
        <v>362</v>
      </c>
      <c r="I9" s="141"/>
      <c r="J9" s="928" t="s">
        <v>1468</v>
      </c>
      <c r="K9" s="929"/>
      <c r="L9" s="142" t="str">
        <f>IF(COUNTIF(U2:U3,"TRUE")&lt;2,"","レ点ﾁｪｯｸが重複してます。")</f>
        <v/>
      </c>
      <c r="M9" s="134"/>
      <c r="N9" s="134"/>
      <c r="O9" s="134"/>
      <c r="P9" s="134"/>
      <c r="Q9" s="134"/>
      <c r="R9" s="134"/>
      <c r="S9" s="134"/>
      <c r="T9" s="134"/>
      <c r="U9" s="134"/>
      <c r="V9" s="134"/>
      <c r="W9" s="134"/>
      <c r="X9" s="134"/>
      <c r="Y9" s="134"/>
      <c r="Z9" s="134"/>
      <c r="AA9" s="134"/>
    </row>
    <row r="10" spans="1:29" ht="17.25" customHeight="1">
      <c r="A10" s="925"/>
      <c r="B10" s="137">
        <f>INDEX('S4'!$P$16:$P$9938,MATCH($B$16,'S4'!$AD$16:$AD$9938,0))</f>
        <v>50</v>
      </c>
      <c r="C10" s="930">
        <f>INDEX('S4'!$V$16:$V$9938,MATCH($B$16,'S4'!$AD$16:$AD$9938,0))</f>
        <v>1040</v>
      </c>
      <c r="D10" s="930"/>
      <c r="E10" s="931">
        <f>INDEX('S4'!$Y$16:$Y$9938,MATCH($B$16,'S4'!$AD$16:$AD$9938,0))</f>
        <v>6000</v>
      </c>
      <c r="F10" s="932"/>
      <c r="G10" s="933"/>
      <c r="H10" s="926"/>
      <c r="I10" s="934"/>
      <c r="J10" s="935"/>
      <c r="K10" s="935"/>
      <c r="L10" s="134"/>
      <c r="M10" s="134"/>
      <c r="N10" s="134"/>
      <c r="O10" s="134"/>
      <c r="P10" s="134"/>
      <c r="Q10" s="134"/>
      <c r="R10" s="134"/>
      <c r="S10" s="134"/>
      <c r="T10" s="134"/>
      <c r="U10" s="134"/>
      <c r="V10" s="134"/>
      <c r="W10" s="134"/>
      <c r="X10" s="134"/>
      <c r="Y10" s="134"/>
      <c r="Z10" s="134"/>
      <c r="AA10" s="134"/>
    </row>
    <row r="11" spans="1:29" ht="5.25" customHeight="1">
      <c r="A11" s="143"/>
      <c r="C11" s="133"/>
      <c r="D11" s="133"/>
      <c r="E11" s="133"/>
      <c r="F11" s="133"/>
      <c r="G11" s="133"/>
      <c r="H11" s="133"/>
      <c r="K11" s="133"/>
      <c r="L11" s="134"/>
      <c r="M11" s="134"/>
      <c r="N11" s="134"/>
      <c r="O11" s="134"/>
      <c r="P11" s="134"/>
      <c r="Q11" s="134"/>
      <c r="R11" s="134"/>
      <c r="S11" s="134"/>
      <c r="T11" s="134"/>
      <c r="U11" s="134"/>
      <c r="V11" s="134"/>
      <c r="W11" s="134"/>
      <c r="X11" s="134"/>
      <c r="Y11" s="134"/>
      <c r="Z11" s="134"/>
      <c r="AA11" s="134"/>
    </row>
    <row r="12" spans="1:29" ht="17.25" customHeight="1">
      <c r="A12" s="925" t="s">
        <v>363</v>
      </c>
      <c r="B12" s="926" t="s">
        <v>364</v>
      </c>
      <c r="C12" s="926"/>
      <c r="D12" s="140" t="s">
        <v>86</v>
      </c>
      <c r="E12" s="140" t="s">
        <v>365</v>
      </c>
      <c r="F12" s="926" t="s">
        <v>366</v>
      </c>
      <c r="G12" s="926"/>
      <c r="H12" s="926"/>
      <c r="I12" s="926"/>
      <c r="J12" s="926" t="s">
        <v>367</v>
      </c>
      <c r="K12" s="926"/>
      <c r="L12" s="144"/>
      <c r="M12" s="134"/>
      <c r="N12" s="134"/>
      <c r="O12" s="134"/>
      <c r="P12" s="134"/>
      <c r="Q12" s="134"/>
      <c r="R12" s="134"/>
      <c r="S12" s="134"/>
      <c r="T12" s="134"/>
      <c r="U12" s="134"/>
      <c r="V12" s="134"/>
      <c r="W12" s="134"/>
      <c r="X12" s="134"/>
      <c r="Y12" s="134"/>
      <c r="Z12" s="134"/>
      <c r="AA12" s="134"/>
    </row>
    <row r="13" spans="1:29" ht="17.25" customHeight="1">
      <c r="A13" s="925"/>
      <c r="B13" s="930" t="str">
        <f>IF(INDEX('S4'!$AC$16:$AC$9938,MATCH($B$16,'S4'!$AD$16:$AD$9938,0))="",INDEX('S4'!$AC$16:$AC$9938,MATCH($AC$1,'S4'!$AD$16:$AD$9938,0)),INDEX('S4'!$AC$16:$AC$9938,MATCH($B$16,'S4'!$AD$16:$AD$9938,0)))</f>
        <v>6032735101004</v>
      </c>
      <c r="C13" s="930"/>
      <c r="D13" s="137">
        <f>INDEX('S4'!$P$16:$P$9938,MATCH($B$16,'S4'!$AD$16:$AD$9938,0))</f>
        <v>50</v>
      </c>
      <c r="E13" s="137" t="str">
        <f>INDEX('S4'!$Q$16:$Q$9938,MATCH($B$16,'S4'!$AD$16:$AD$9938,0))</f>
        <v>T62</v>
      </c>
      <c r="F13" s="930">
        <f>INDEX('S4'!$R$16:$R$9938,MATCH($B$16,'S4'!$AD$16:$AD$9938,0))</f>
        <v>1002</v>
      </c>
      <c r="G13" s="930"/>
      <c r="H13" s="930"/>
      <c r="I13" s="930"/>
      <c r="J13" s="930" t="e">
        <f>INDEX('S4'!$T$16:$T$9938,MATCH(AC1,'S4'!$AD$16:$AD$9938,0))</f>
        <v>#N/A</v>
      </c>
      <c r="K13" s="930"/>
      <c r="L13" s="134"/>
      <c r="M13" s="134"/>
      <c r="N13" s="134"/>
      <c r="O13" s="134"/>
      <c r="P13" s="134"/>
      <c r="Q13" s="134"/>
      <c r="R13" s="134"/>
      <c r="S13" s="134"/>
      <c r="T13" s="134"/>
      <c r="U13" s="134"/>
      <c r="V13" s="134"/>
      <c r="W13" s="134"/>
      <c r="X13" s="134"/>
      <c r="Y13" s="134"/>
      <c r="Z13" s="134"/>
      <c r="AA13" s="134"/>
    </row>
    <row r="14" spans="1:29" ht="5.25" customHeight="1">
      <c r="L14" s="134"/>
      <c r="M14" s="134"/>
      <c r="N14" s="134"/>
      <c r="O14" s="134"/>
      <c r="P14" s="134"/>
      <c r="Q14" s="134"/>
      <c r="R14" s="134"/>
      <c r="S14" s="134"/>
      <c r="T14" s="134"/>
      <c r="U14" s="134"/>
      <c r="V14" s="134"/>
      <c r="W14" s="134"/>
      <c r="X14" s="134"/>
      <c r="Y14" s="134"/>
      <c r="Z14" s="134"/>
      <c r="AA14" s="134"/>
    </row>
    <row r="15" spans="1:29" ht="17.25" customHeight="1">
      <c r="A15" s="925" t="s">
        <v>368</v>
      </c>
      <c r="B15" s="926" t="s">
        <v>369</v>
      </c>
      <c r="C15" s="926"/>
      <c r="D15" s="926" t="s">
        <v>246</v>
      </c>
      <c r="E15" s="926"/>
      <c r="F15" s="926" t="s">
        <v>361</v>
      </c>
      <c r="G15" s="926"/>
      <c r="H15" s="926"/>
      <c r="I15" s="926"/>
      <c r="J15" s="926" t="s">
        <v>370</v>
      </c>
      <c r="K15" s="926"/>
      <c r="L15" s="134"/>
      <c r="M15" s="134"/>
      <c r="N15" s="134"/>
      <c r="O15" s="134"/>
      <c r="P15" s="134"/>
      <c r="Q15" s="134"/>
      <c r="R15" s="134"/>
      <c r="S15" s="134"/>
      <c r="T15" s="134"/>
      <c r="U15" s="134"/>
      <c r="V15" s="134"/>
      <c r="W15" s="134"/>
      <c r="X15" s="134"/>
      <c r="Y15" s="134"/>
      <c r="Z15" s="134"/>
      <c r="AA15" s="134"/>
    </row>
    <row r="16" spans="1:29" ht="17.25" customHeight="1">
      <c r="A16" s="925"/>
      <c r="B16" s="936" t="s">
        <v>2081</v>
      </c>
      <c r="C16" s="937"/>
      <c r="D16" s="930">
        <f>INDEX('S4'!$V$16:$V$9938,MATCH($B$16,'S4'!$AD$16:$AD$9938,0))</f>
        <v>1040</v>
      </c>
      <c r="E16" s="930"/>
      <c r="F16" s="930">
        <f>INDEX('S4'!$AA$16:$AA$9938,MATCH($B$16,'S4'!$AD$16:$AD$9938,0))</f>
        <v>2090</v>
      </c>
      <c r="G16" s="930"/>
      <c r="H16" s="930"/>
      <c r="I16" s="930"/>
      <c r="J16" s="930">
        <f>INDEX('S4'!$AB$16:$AB$9938,MATCH($B$16,'S4'!$AD$16:$AD$9938,0))</f>
        <v>2080</v>
      </c>
      <c r="K16" s="930"/>
      <c r="L16" s="134"/>
      <c r="M16" s="134"/>
      <c r="N16" s="134"/>
      <c r="O16" s="134"/>
      <c r="P16" s="134"/>
      <c r="Q16" s="134"/>
      <c r="R16" s="134"/>
      <c r="S16" s="134"/>
      <c r="T16" s="134"/>
      <c r="U16" s="134"/>
      <c r="V16" s="134"/>
      <c r="W16" s="134"/>
      <c r="X16" s="134"/>
      <c r="Y16" s="134"/>
      <c r="Z16" s="134"/>
      <c r="AA16" s="134"/>
    </row>
    <row r="17" spans="1:27" ht="18" customHeight="1">
      <c r="A17" s="938" t="s">
        <v>371</v>
      </c>
      <c r="B17" s="938"/>
      <c r="L17" s="134"/>
      <c r="M17" s="134"/>
      <c r="N17" s="134"/>
      <c r="O17" s="134"/>
      <c r="P17" s="134"/>
      <c r="Q17" s="134"/>
      <c r="R17" s="134"/>
      <c r="S17" s="134"/>
      <c r="T17" s="134"/>
      <c r="U17" s="134"/>
      <c r="V17" s="134"/>
      <c r="W17" s="134"/>
      <c r="X17" s="134"/>
      <c r="Y17" s="134"/>
      <c r="Z17" s="134"/>
      <c r="AA17" s="134"/>
    </row>
    <row r="18" spans="1:27" ht="25.5" customHeight="1">
      <c r="A18" s="942"/>
      <c r="B18" s="942"/>
      <c r="C18" s="942"/>
      <c r="D18" s="942"/>
      <c r="E18" s="943"/>
      <c r="F18" s="944"/>
      <c r="G18" s="945"/>
      <c r="H18" s="943"/>
      <c r="I18" s="944"/>
      <c r="J18" s="945"/>
      <c r="K18" s="145"/>
      <c r="L18" s="142" t="str">
        <f>IF(COUNTIF(V2:V6,"TRUE")&lt;2,"","レ点ﾁｪｯｸが重複してます。")</f>
        <v/>
      </c>
      <c r="M18" s="134"/>
      <c r="N18" s="134"/>
      <c r="O18" s="134"/>
      <c r="P18" s="134"/>
      <c r="Q18" s="134"/>
      <c r="R18" s="134"/>
      <c r="S18" s="134"/>
      <c r="T18" s="134"/>
      <c r="U18" s="134"/>
      <c r="V18" s="134"/>
      <c r="W18" s="134"/>
      <c r="X18" s="134"/>
      <c r="Y18" s="134"/>
      <c r="Z18" s="134"/>
      <c r="AA18" s="134"/>
    </row>
    <row r="19" spans="1:27" ht="15" customHeight="1">
      <c r="A19" s="387" t="s">
        <v>771</v>
      </c>
      <c r="B19" s="388"/>
      <c r="C19" s="389"/>
      <c r="D19" s="388"/>
      <c r="E19" s="388"/>
      <c r="F19" s="946" t="s">
        <v>772</v>
      </c>
      <c r="G19" s="947"/>
      <c r="H19" s="947"/>
      <c r="I19" s="947"/>
      <c r="J19" s="947"/>
      <c r="K19" s="948"/>
      <c r="L19" s="390" t="s">
        <v>773</v>
      </c>
      <c r="M19" s="134"/>
      <c r="N19" s="134"/>
      <c r="O19" s="134"/>
      <c r="P19" s="134"/>
      <c r="Q19" s="134"/>
      <c r="R19" s="134"/>
      <c r="S19" s="134"/>
      <c r="T19" s="134"/>
      <c r="U19" s="134"/>
      <c r="V19" s="134"/>
      <c r="W19" s="134"/>
      <c r="X19" s="134"/>
      <c r="Y19" s="134"/>
      <c r="Z19" s="134"/>
      <c r="AA19" s="134"/>
    </row>
    <row r="20" spans="1:27" ht="15" customHeight="1">
      <c r="A20" s="391" t="s">
        <v>2085</v>
      </c>
      <c r="B20" s="392"/>
      <c r="C20" s="393"/>
      <c r="D20" s="392"/>
      <c r="E20" s="392"/>
      <c r="F20" s="392"/>
      <c r="G20" s="392"/>
      <c r="H20" s="392"/>
      <c r="I20" s="392"/>
      <c r="J20" s="392"/>
      <c r="K20" s="394"/>
      <c r="L20" s="390" t="s">
        <v>774</v>
      </c>
      <c r="M20" s="134"/>
      <c r="N20" s="134"/>
      <c r="O20" s="134"/>
      <c r="P20" s="134"/>
      <c r="Q20" s="134"/>
      <c r="R20" s="134"/>
      <c r="S20" s="134"/>
      <c r="T20" s="134"/>
      <c r="U20" s="134"/>
      <c r="V20" s="134"/>
      <c r="W20" s="134"/>
      <c r="X20" s="134"/>
      <c r="Y20" s="134"/>
      <c r="Z20" s="134"/>
      <c r="AA20" s="134"/>
    </row>
    <row r="21" spans="1:27" ht="15" customHeight="1">
      <c r="A21" s="391"/>
      <c r="B21" s="392"/>
      <c r="C21" s="393"/>
      <c r="D21" s="392"/>
      <c r="E21" s="392"/>
      <c r="F21" s="392"/>
      <c r="G21" s="392"/>
      <c r="H21" s="392"/>
      <c r="I21" s="392"/>
      <c r="J21" s="392"/>
      <c r="K21" s="394"/>
      <c r="L21" s="395" t="s">
        <v>775</v>
      </c>
      <c r="M21" s="134"/>
      <c r="N21" s="134"/>
      <c r="O21" s="134"/>
      <c r="P21" s="134"/>
      <c r="Q21" s="134"/>
      <c r="R21" s="134"/>
      <c r="S21" s="134"/>
      <c r="T21" s="134"/>
      <c r="U21" s="134"/>
      <c r="V21" s="134"/>
      <c r="W21" s="134"/>
      <c r="X21" s="134"/>
      <c r="Y21" s="134"/>
      <c r="Z21" s="134"/>
      <c r="AA21" s="134"/>
    </row>
    <row r="22" spans="1:27" ht="15" customHeight="1">
      <c r="A22" s="391"/>
      <c r="B22" s="392"/>
      <c r="C22" s="393"/>
      <c r="D22" s="392"/>
      <c r="E22" s="392"/>
      <c r="F22" s="392"/>
      <c r="G22" s="392"/>
      <c r="H22" s="392"/>
      <c r="I22" s="392"/>
      <c r="J22" s="392"/>
      <c r="K22" s="394"/>
      <c r="L22" s="390"/>
      <c r="M22" s="134"/>
      <c r="N22" s="134"/>
      <c r="O22" s="134"/>
      <c r="P22" s="134"/>
      <c r="Q22" s="134"/>
      <c r="R22" s="134"/>
      <c r="S22" s="134"/>
      <c r="T22" s="134"/>
      <c r="U22" s="134"/>
      <c r="V22" s="134"/>
      <c r="W22" s="134"/>
      <c r="X22" s="134"/>
      <c r="Y22" s="134"/>
      <c r="Z22" s="134"/>
      <c r="AA22" s="134"/>
    </row>
    <row r="23" spans="1:27" ht="15" customHeight="1">
      <c r="A23" s="391"/>
      <c r="B23" s="397"/>
      <c r="C23" s="397"/>
      <c r="D23" s="397"/>
      <c r="E23" s="397"/>
      <c r="F23" s="397"/>
      <c r="G23" s="397"/>
      <c r="H23" s="397"/>
      <c r="I23" s="397"/>
      <c r="J23" s="397"/>
      <c r="K23" s="398"/>
      <c r="L23" s="390"/>
      <c r="M23" s="134"/>
      <c r="N23" s="134"/>
      <c r="O23" s="134"/>
      <c r="P23" s="134"/>
      <c r="Q23" s="134"/>
      <c r="R23" s="134"/>
      <c r="S23" s="134"/>
      <c r="T23" s="134"/>
      <c r="U23" s="134"/>
      <c r="V23" s="134"/>
      <c r="W23" s="134"/>
      <c r="X23" s="134"/>
      <c r="Y23" s="134"/>
      <c r="Z23" s="134"/>
      <c r="AA23" s="134"/>
    </row>
    <row r="24" spans="1:27" ht="15" customHeight="1">
      <c r="A24" s="391"/>
      <c r="B24" s="397"/>
      <c r="C24" s="397"/>
      <c r="D24" s="397"/>
      <c r="E24" s="397"/>
      <c r="F24" s="397"/>
      <c r="G24" s="397"/>
      <c r="H24" s="397"/>
      <c r="I24" s="397"/>
      <c r="J24" s="397"/>
      <c r="K24" s="399"/>
      <c r="L24" s="390"/>
      <c r="M24" s="134"/>
      <c r="N24" s="134"/>
      <c r="O24" s="134"/>
      <c r="P24" s="134"/>
      <c r="Q24" s="134"/>
      <c r="R24" s="134"/>
      <c r="S24" s="134"/>
      <c r="T24" s="134"/>
      <c r="U24" s="134"/>
      <c r="V24" s="134"/>
      <c r="W24" s="134"/>
      <c r="X24" s="134"/>
      <c r="Y24" s="134"/>
      <c r="Z24" s="134"/>
      <c r="AA24" s="134"/>
    </row>
    <row r="25" spans="1:27" ht="15" customHeight="1">
      <c r="A25" s="148"/>
      <c r="B25" s="147"/>
      <c r="C25" s="147"/>
      <c r="D25" s="147"/>
      <c r="E25" s="147"/>
      <c r="F25" s="147"/>
      <c r="G25" s="147"/>
      <c r="H25" s="147"/>
      <c r="I25" s="400"/>
      <c r="J25" s="397"/>
      <c r="K25" s="383" t="s">
        <v>374</v>
      </c>
      <c r="L25" s="390"/>
      <c r="M25" s="134"/>
      <c r="N25" s="134"/>
      <c r="O25" s="134"/>
      <c r="P25" s="134"/>
      <c r="Q25" s="134"/>
      <c r="R25" s="134"/>
      <c r="S25" s="134"/>
      <c r="T25" s="134"/>
      <c r="U25" s="134"/>
      <c r="V25" s="134"/>
      <c r="W25" s="134"/>
      <c r="X25" s="134"/>
      <c r="Y25" s="134"/>
      <c r="Z25" s="134"/>
      <c r="AA25" s="134"/>
    </row>
    <row r="26" spans="1:27" ht="15" customHeight="1">
      <c r="A26" s="148" t="s">
        <v>372</v>
      </c>
      <c r="B26" s="147" t="s">
        <v>776</v>
      </c>
      <c r="C26" s="147"/>
      <c r="D26" s="147"/>
      <c r="E26" s="147"/>
      <c r="F26" s="147"/>
      <c r="G26" s="147"/>
      <c r="H26" s="146" t="s">
        <v>777</v>
      </c>
      <c r="I26" s="147"/>
      <c r="J26" s="147"/>
      <c r="K26" s="949" t="s">
        <v>1736</v>
      </c>
      <c r="L26" s="390"/>
      <c r="M26" s="134"/>
      <c r="N26" s="134"/>
      <c r="O26" s="134"/>
      <c r="P26" s="134"/>
      <c r="Q26" s="134"/>
      <c r="R26" s="134"/>
      <c r="S26" s="134"/>
      <c r="T26" s="134"/>
      <c r="U26" s="134"/>
      <c r="V26" s="134"/>
      <c r="W26" s="134"/>
      <c r="X26" s="134"/>
      <c r="Y26" s="134"/>
      <c r="Z26" s="134"/>
      <c r="AA26" s="134"/>
    </row>
    <row r="27" spans="1:27" ht="15" customHeight="1">
      <c r="A27" s="401" t="s">
        <v>778</v>
      </c>
      <c r="B27" s="146"/>
      <c r="C27" s="146"/>
      <c r="D27" s="402"/>
      <c r="E27" s="146"/>
      <c r="F27" s="402"/>
      <c r="G27" s="397"/>
      <c r="H27" s="397"/>
      <c r="I27" s="397"/>
      <c r="J27" s="397"/>
      <c r="K27" s="950"/>
      <c r="L27" s="390"/>
      <c r="M27" s="134"/>
      <c r="N27" s="134"/>
      <c r="O27" s="134"/>
      <c r="P27" s="134"/>
      <c r="Q27" s="134"/>
      <c r="R27" s="134"/>
      <c r="S27" s="134"/>
      <c r="T27" s="134"/>
      <c r="U27" s="134"/>
      <c r="V27" s="134"/>
      <c r="W27" s="134"/>
      <c r="X27" s="134"/>
      <c r="Y27" s="134"/>
      <c r="Z27" s="134"/>
      <c r="AA27" s="134"/>
    </row>
    <row r="28" spans="1:27" ht="15" customHeight="1">
      <c r="A28" s="148" t="s">
        <v>373</v>
      </c>
      <c r="B28" s="397"/>
      <c r="C28" s="403"/>
      <c r="D28" s="146" t="s">
        <v>779</v>
      </c>
      <c r="E28" s="397"/>
      <c r="F28" s="147" t="s">
        <v>780</v>
      </c>
      <c r="G28" s="404"/>
      <c r="H28" s="404"/>
      <c r="I28" s="404"/>
      <c r="J28" s="404"/>
      <c r="K28" s="951"/>
      <c r="L28" s="390"/>
      <c r="M28" s="134"/>
      <c r="N28" s="134"/>
      <c r="O28" s="134"/>
      <c r="P28" s="134"/>
      <c r="Q28" s="134"/>
      <c r="R28" s="134"/>
      <c r="S28" s="134"/>
      <c r="T28" s="134"/>
      <c r="U28" s="134"/>
      <c r="V28" s="134"/>
      <c r="W28" s="134"/>
      <c r="X28" s="134"/>
      <c r="Y28" s="134"/>
      <c r="Z28" s="134"/>
      <c r="AA28" s="134"/>
    </row>
    <row r="29" spans="1:27" ht="15" customHeight="1">
      <c r="A29" s="405"/>
      <c r="B29" s="406"/>
      <c r="C29" s="406"/>
      <c r="D29" s="406"/>
      <c r="E29" s="406"/>
      <c r="F29" s="406"/>
      <c r="G29" s="406"/>
      <c r="H29" s="406"/>
      <c r="I29" s="406"/>
      <c r="J29" s="406"/>
      <c r="K29" s="407"/>
      <c r="L29" s="390"/>
      <c r="M29" s="134"/>
      <c r="N29" s="134"/>
      <c r="O29" s="134"/>
      <c r="P29" s="134"/>
      <c r="Q29" s="134"/>
      <c r="R29" s="134"/>
      <c r="S29" s="134"/>
      <c r="T29" s="134"/>
      <c r="U29" s="134"/>
      <c r="V29" s="134"/>
      <c r="W29" s="134"/>
      <c r="X29" s="134"/>
      <c r="Y29" s="134"/>
      <c r="Z29" s="134"/>
      <c r="AA29" s="134"/>
    </row>
    <row r="30" spans="1:27" ht="15" customHeight="1">
      <c r="A30" s="408" t="s">
        <v>781</v>
      </c>
      <c r="B30" s="392"/>
      <c r="C30" s="392"/>
      <c r="D30" s="392"/>
      <c r="E30" s="392"/>
      <c r="F30" s="946" t="s">
        <v>772</v>
      </c>
      <c r="G30" s="947"/>
      <c r="H30" s="947"/>
      <c r="I30" s="947"/>
      <c r="J30" s="947"/>
      <c r="K30" s="948"/>
      <c r="L30" s="390" t="s">
        <v>773</v>
      </c>
      <c r="M30" s="134"/>
      <c r="N30" s="134"/>
      <c r="O30" s="134"/>
      <c r="P30" s="134"/>
      <c r="Q30" s="134"/>
      <c r="R30" s="134"/>
      <c r="S30" s="134"/>
      <c r="T30" s="134"/>
      <c r="U30" s="134"/>
      <c r="V30" s="134"/>
      <c r="W30" s="134"/>
      <c r="X30" s="134"/>
      <c r="Y30" s="134"/>
      <c r="Z30" s="134"/>
      <c r="AA30" s="134"/>
    </row>
    <row r="31" spans="1:27" ht="15" customHeight="1">
      <c r="A31" s="396"/>
      <c r="B31" s="397"/>
      <c r="C31" s="397"/>
      <c r="D31" s="397"/>
      <c r="E31" s="397"/>
      <c r="F31" s="397"/>
      <c r="G31" s="397"/>
      <c r="H31" s="397"/>
      <c r="I31" s="397"/>
      <c r="J31" s="397"/>
      <c r="K31" s="398"/>
      <c r="L31" s="390" t="s">
        <v>782</v>
      </c>
      <c r="M31" s="134"/>
      <c r="N31" s="134"/>
      <c r="O31" s="134"/>
      <c r="P31" s="134"/>
      <c r="Q31" s="134"/>
      <c r="R31" s="134"/>
      <c r="S31" s="134"/>
      <c r="T31" s="134"/>
      <c r="U31" s="134"/>
      <c r="V31" s="134"/>
      <c r="W31" s="134"/>
      <c r="X31" s="134"/>
      <c r="Y31" s="134"/>
      <c r="Z31" s="134"/>
      <c r="AA31" s="134"/>
    </row>
    <row r="32" spans="1:27" ht="15" customHeight="1">
      <c r="A32" s="396"/>
      <c r="B32" s="397"/>
      <c r="C32" s="403"/>
      <c r="D32" s="397"/>
      <c r="E32" s="397"/>
      <c r="F32" s="397"/>
      <c r="G32" s="397"/>
      <c r="H32" s="397"/>
      <c r="I32" s="397"/>
      <c r="J32" s="397"/>
      <c r="K32" s="398"/>
      <c r="L32" s="395" t="s">
        <v>775</v>
      </c>
      <c r="M32" s="134"/>
      <c r="N32" s="134"/>
      <c r="O32" s="134"/>
      <c r="P32" s="134"/>
      <c r="Q32" s="134"/>
      <c r="R32" s="134"/>
      <c r="S32" s="134"/>
      <c r="T32" s="134"/>
      <c r="U32" s="134"/>
      <c r="V32" s="134"/>
      <c r="W32" s="134"/>
      <c r="X32" s="134"/>
      <c r="Y32" s="134"/>
      <c r="Z32" s="134"/>
      <c r="AA32" s="134"/>
    </row>
    <row r="33" spans="1:27" ht="15" customHeight="1">
      <c r="A33" s="396"/>
      <c r="D33" s="397"/>
      <c r="E33" s="397"/>
      <c r="F33" s="397"/>
      <c r="G33" s="397"/>
      <c r="H33" s="397"/>
      <c r="I33" s="397"/>
      <c r="J33" s="397"/>
      <c r="K33" s="409"/>
      <c r="L33" s="390"/>
      <c r="M33" s="134"/>
      <c r="N33" s="134"/>
      <c r="O33" s="134"/>
      <c r="P33" s="134"/>
      <c r="Q33" s="134"/>
      <c r="R33" s="134"/>
      <c r="S33" s="134"/>
      <c r="T33" s="134"/>
      <c r="U33" s="134"/>
      <c r="V33" s="134"/>
      <c r="W33" s="134"/>
      <c r="X33" s="134"/>
      <c r="Y33" s="134"/>
      <c r="Z33" s="134"/>
      <c r="AA33" s="134"/>
    </row>
    <row r="34" spans="1:27" ht="15" customHeight="1">
      <c r="A34" s="410"/>
      <c r="B34" s="397"/>
      <c r="C34" s="403"/>
      <c r="D34" s="397"/>
      <c r="E34" s="397"/>
      <c r="F34" s="397"/>
      <c r="G34" s="397"/>
      <c r="H34" s="397"/>
      <c r="I34" s="397"/>
      <c r="J34" s="397"/>
      <c r="K34" s="383" t="s">
        <v>783</v>
      </c>
      <c r="L34" s="390"/>
      <c r="M34" s="134"/>
      <c r="N34" s="134"/>
      <c r="O34" s="134"/>
      <c r="P34" s="134"/>
      <c r="Q34" s="134"/>
      <c r="R34" s="134"/>
      <c r="S34" s="134"/>
      <c r="T34" s="134"/>
      <c r="U34" s="134"/>
      <c r="V34" s="134"/>
      <c r="W34" s="134"/>
      <c r="X34" s="134"/>
      <c r="Y34" s="134"/>
      <c r="Z34" s="134"/>
      <c r="AA34" s="134"/>
    </row>
    <row r="35" spans="1:27" ht="15" customHeight="1">
      <c r="A35" s="410"/>
      <c r="B35" s="397"/>
      <c r="C35" s="403"/>
      <c r="D35" s="397"/>
      <c r="E35" s="397"/>
      <c r="F35" s="397"/>
      <c r="G35" s="397"/>
      <c r="H35" s="397"/>
      <c r="I35" s="397"/>
      <c r="J35" s="397"/>
      <c r="K35" s="949"/>
      <c r="L35" s="390"/>
      <c r="M35" s="134"/>
      <c r="N35" s="134"/>
      <c r="O35" s="134"/>
      <c r="P35" s="134"/>
      <c r="Q35" s="134"/>
      <c r="R35" s="134"/>
      <c r="S35" s="134"/>
      <c r="T35" s="134"/>
      <c r="U35" s="134"/>
      <c r="V35" s="134"/>
      <c r="W35" s="134"/>
      <c r="X35" s="134"/>
      <c r="Y35" s="134"/>
      <c r="Z35" s="134"/>
      <c r="AA35" s="134"/>
    </row>
    <row r="36" spans="1:27" ht="15" customHeight="1">
      <c r="A36" s="410"/>
      <c r="B36" s="392"/>
      <c r="C36" s="392"/>
      <c r="D36" s="397"/>
      <c r="E36" s="397"/>
      <c r="F36" s="397"/>
      <c r="G36" s="397"/>
      <c r="H36" s="397"/>
      <c r="I36" s="397"/>
      <c r="J36" s="397"/>
      <c r="K36" s="950"/>
      <c r="L36" s="390"/>
      <c r="M36" s="134"/>
      <c r="N36" s="134"/>
      <c r="O36" s="134"/>
      <c r="P36" s="134"/>
      <c r="Q36" s="134"/>
      <c r="R36" s="134"/>
      <c r="S36" s="134"/>
      <c r="T36" s="134"/>
      <c r="U36" s="134"/>
      <c r="V36" s="134"/>
      <c r="W36" s="134"/>
      <c r="X36" s="134"/>
      <c r="Y36" s="134"/>
      <c r="Z36" s="134"/>
      <c r="AA36" s="134"/>
    </row>
    <row r="37" spans="1:27" ht="15" customHeight="1">
      <c r="A37" s="411"/>
      <c r="B37" s="412"/>
      <c r="C37" s="412"/>
      <c r="D37" s="412"/>
      <c r="E37" s="412"/>
      <c r="F37" s="412"/>
      <c r="G37" s="412"/>
      <c r="H37" s="412"/>
      <c r="I37" s="412"/>
      <c r="J37" s="412"/>
      <c r="K37" s="951"/>
      <c r="L37" s="390"/>
      <c r="M37" s="134"/>
      <c r="N37" s="134"/>
      <c r="O37" s="134"/>
      <c r="P37" s="134"/>
      <c r="Q37" s="134"/>
      <c r="R37" s="134"/>
      <c r="S37" s="134"/>
      <c r="T37" s="134"/>
      <c r="U37" s="134"/>
      <c r="V37" s="134"/>
      <c r="W37" s="134"/>
      <c r="X37" s="134"/>
      <c r="Y37" s="134"/>
      <c r="Z37" s="134"/>
      <c r="AA37" s="134"/>
    </row>
    <row r="38" spans="1:27" ht="20.25" customHeight="1">
      <c r="A38" s="957" t="s">
        <v>375</v>
      </c>
      <c r="B38" s="958"/>
      <c r="C38" s="958"/>
      <c r="D38" s="958"/>
      <c r="E38" s="958"/>
      <c r="F38" s="958"/>
      <c r="G38" s="958"/>
      <c r="H38" s="958"/>
      <c r="I38" s="958"/>
      <c r="J38" s="958"/>
      <c r="K38" s="959"/>
      <c r="L38" s="390"/>
      <c r="M38" s="134"/>
      <c r="N38" s="149"/>
      <c r="O38" s="134"/>
      <c r="P38" s="134"/>
      <c r="Q38" s="134"/>
      <c r="R38" s="134"/>
      <c r="S38" s="134"/>
      <c r="T38" s="134"/>
      <c r="U38" s="134"/>
      <c r="V38" s="134"/>
      <c r="W38" s="134"/>
      <c r="X38" s="134"/>
      <c r="Y38" s="134"/>
      <c r="Z38" s="134"/>
      <c r="AA38" s="134"/>
    </row>
    <row r="39" spans="1:27" ht="20.25" customHeight="1">
      <c r="A39" s="413" t="s">
        <v>376</v>
      </c>
      <c r="B39" s="414"/>
      <c r="C39" s="414"/>
      <c r="D39" s="414"/>
      <c r="E39" s="414"/>
      <c r="F39" s="414"/>
      <c r="G39" s="414"/>
      <c r="H39" s="414"/>
      <c r="I39" s="414"/>
      <c r="J39" s="414"/>
      <c r="K39" s="415"/>
      <c r="L39" s="390"/>
      <c r="M39" s="134"/>
      <c r="N39" s="149"/>
      <c r="O39" s="134"/>
      <c r="P39" s="134"/>
      <c r="Q39" s="134"/>
      <c r="R39" s="134"/>
      <c r="S39" s="134"/>
      <c r="T39" s="134"/>
      <c r="U39" s="134"/>
      <c r="V39" s="134"/>
      <c r="W39" s="134"/>
      <c r="X39" s="134"/>
      <c r="Y39" s="134"/>
      <c r="Z39" s="134"/>
      <c r="AA39" s="134"/>
    </row>
    <row r="40" spans="1:27" ht="20.25" customHeight="1">
      <c r="A40" s="416" t="s">
        <v>377</v>
      </c>
      <c r="B40" s="417"/>
      <c r="C40" s="417"/>
      <c r="D40" s="417"/>
      <c r="E40" s="417"/>
      <c r="F40" s="417"/>
      <c r="G40" s="417"/>
      <c r="H40" s="417"/>
      <c r="I40" s="417"/>
      <c r="J40" s="417"/>
      <c r="K40" s="418"/>
      <c r="L40" s="390"/>
      <c r="M40" s="134"/>
      <c r="N40" s="149"/>
      <c r="O40" s="134"/>
      <c r="P40" s="134"/>
      <c r="Q40" s="134"/>
      <c r="R40" s="134"/>
      <c r="S40" s="134"/>
      <c r="T40" s="134"/>
      <c r="U40" s="134"/>
      <c r="V40" s="134"/>
      <c r="W40" s="134"/>
      <c r="X40" s="134"/>
      <c r="Y40" s="134"/>
      <c r="Z40" s="134"/>
      <c r="AA40" s="134"/>
    </row>
    <row r="41" spans="1:27" ht="18" customHeight="1">
      <c r="A41" s="419" t="s">
        <v>378</v>
      </c>
      <c r="B41" s="420"/>
      <c r="C41" s="420"/>
      <c r="D41" s="420"/>
      <c r="E41" s="420"/>
      <c r="F41" s="420"/>
      <c r="G41" s="420"/>
      <c r="H41" s="420"/>
      <c r="I41" s="420"/>
      <c r="J41" s="420"/>
      <c r="K41" s="420"/>
      <c r="L41" s="390"/>
      <c r="M41" s="134"/>
      <c r="N41" s="149"/>
      <c r="O41" s="134"/>
      <c r="P41" s="134"/>
      <c r="Q41" s="134"/>
      <c r="R41" s="134"/>
      <c r="S41" s="134"/>
      <c r="T41" s="134"/>
      <c r="U41" s="134"/>
      <c r="V41" s="134"/>
      <c r="W41" s="134"/>
      <c r="X41" s="134"/>
      <c r="Y41" s="134"/>
      <c r="Z41" s="134"/>
      <c r="AA41" s="134"/>
    </row>
    <row r="42" spans="1:27" ht="16.149999999999999" customHeight="1">
      <c r="A42" s="421"/>
      <c r="B42" s="422"/>
      <c r="C42" s="422"/>
      <c r="D42" s="422"/>
      <c r="E42" s="422"/>
      <c r="F42" s="422"/>
      <c r="G42" s="422"/>
      <c r="H42" s="422"/>
      <c r="I42" s="422"/>
      <c r="J42" s="422"/>
      <c r="K42" s="423"/>
      <c r="L42" s="390"/>
      <c r="M42" s="134"/>
      <c r="N42" s="134"/>
      <c r="O42" s="134"/>
      <c r="P42" s="134"/>
      <c r="Q42" s="134"/>
      <c r="R42" s="134"/>
      <c r="S42" s="134"/>
      <c r="T42" s="134"/>
      <c r="U42" s="134"/>
      <c r="V42" s="134"/>
      <c r="W42" s="134"/>
      <c r="X42" s="134"/>
      <c r="Y42" s="134"/>
      <c r="Z42" s="134"/>
      <c r="AA42" s="134"/>
    </row>
    <row r="43" spans="1:27" ht="16.149999999999999" customHeight="1">
      <c r="A43" s="424"/>
      <c r="B43" s="425"/>
      <c r="C43" s="425"/>
      <c r="D43" s="425"/>
      <c r="E43" s="425"/>
      <c r="F43" s="425"/>
      <c r="G43" s="425"/>
      <c r="H43" s="426"/>
      <c r="I43" s="426"/>
      <c r="J43" s="426"/>
      <c r="K43" s="398"/>
      <c r="L43" s="390"/>
      <c r="M43" s="134"/>
      <c r="N43" s="134"/>
      <c r="O43" s="134"/>
      <c r="P43" s="134"/>
      <c r="Q43" s="134"/>
      <c r="R43" s="134"/>
      <c r="S43" s="134"/>
      <c r="T43" s="134"/>
      <c r="U43" s="134"/>
      <c r="V43" s="134"/>
      <c r="W43" s="134"/>
      <c r="X43" s="134"/>
      <c r="Y43" s="134"/>
      <c r="Z43" s="134"/>
      <c r="AA43" s="134"/>
    </row>
    <row r="44" spans="1:27" ht="16.149999999999999" customHeight="1">
      <c r="A44" s="424"/>
      <c r="B44" s="425"/>
      <c r="C44" s="425"/>
      <c r="D44" s="425"/>
      <c r="E44" s="425"/>
      <c r="F44" s="425"/>
      <c r="G44" s="425"/>
      <c r="H44" s="420"/>
      <c r="I44" s="420"/>
      <c r="J44" s="420"/>
      <c r="K44" s="427"/>
      <c r="L44" s="390" t="s">
        <v>784</v>
      </c>
      <c r="M44" s="134"/>
      <c r="N44" s="134"/>
      <c r="O44" s="134"/>
      <c r="P44" s="134"/>
      <c r="Q44" s="134"/>
      <c r="R44" s="134"/>
      <c r="S44" s="134"/>
      <c r="T44" s="134"/>
      <c r="U44" s="134"/>
      <c r="V44" s="134"/>
      <c r="W44" s="134"/>
      <c r="X44" s="134"/>
      <c r="Y44" s="134"/>
      <c r="Z44" s="134"/>
      <c r="AA44" s="134"/>
    </row>
    <row r="45" spans="1:27" ht="16.149999999999999" customHeight="1">
      <c r="A45" s="428"/>
      <c r="B45" s="392"/>
      <c r="C45" s="392"/>
      <c r="D45" s="392"/>
      <c r="E45" s="392"/>
      <c r="F45" s="392"/>
      <c r="G45" s="392"/>
      <c r="H45" s="952"/>
      <c r="I45" s="953"/>
      <c r="J45" s="429" t="s">
        <v>785</v>
      </c>
      <c r="K45" s="429" t="s">
        <v>786</v>
      </c>
      <c r="L45" s="390" t="s">
        <v>787</v>
      </c>
      <c r="M45" s="134"/>
      <c r="N45" s="134"/>
      <c r="O45" s="134"/>
      <c r="P45" s="134"/>
      <c r="Q45" s="134"/>
      <c r="R45" s="134"/>
      <c r="S45" s="134"/>
      <c r="T45" s="134"/>
      <c r="U45" s="134"/>
      <c r="V45" s="134"/>
      <c r="W45" s="134"/>
      <c r="X45" s="134"/>
      <c r="Y45" s="134"/>
      <c r="Z45" s="134"/>
      <c r="AA45" s="134"/>
    </row>
    <row r="46" spans="1:27" ht="16.149999999999999" customHeight="1">
      <c r="A46" s="410"/>
      <c r="B46" s="397"/>
      <c r="C46" s="397"/>
      <c r="D46" s="397"/>
      <c r="E46" s="397"/>
      <c r="F46" s="397"/>
      <c r="G46" s="397"/>
      <c r="H46" s="397"/>
      <c r="I46" s="430"/>
      <c r="J46" s="954"/>
      <c r="K46" s="954"/>
      <c r="L46" s="390"/>
      <c r="M46" s="134"/>
      <c r="N46" s="134"/>
      <c r="O46" s="134"/>
      <c r="P46" s="134"/>
      <c r="Q46" s="134"/>
      <c r="R46" s="134"/>
      <c r="S46" s="134"/>
      <c r="T46" s="134"/>
      <c r="U46" s="134"/>
      <c r="V46" s="134"/>
      <c r="W46" s="134"/>
      <c r="X46" s="134"/>
      <c r="Y46" s="134"/>
      <c r="Z46" s="134"/>
      <c r="AA46" s="134"/>
    </row>
    <row r="47" spans="1:27" ht="16.149999999999999" customHeight="1">
      <c r="A47" s="410"/>
      <c r="B47" s="397"/>
      <c r="C47" s="397"/>
      <c r="D47" s="397"/>
      <c r="E47" s="397"/>
      <c r="F47" s="397"/>
      <c r="G47" s="397"/>
      <c r="H47" s="397"/>
      <c r="I47" s="430"/>
      <c r="J47" s="955"/>
      <c r="K47" s="955"/>
      <c r="L47" s="390"/>
      <c r="M47" s="134"/>
      <c r="N47" s="134"/>
      <c r="O47" s="134"/>
      <c r="P47" s="134"/>
      <c r="Q47" s="134"/>
      <c r="R47" s="134"/>
      <c r="S47" s="134"/>
      <c r="T47" s="134"/>
      <c r="U47" s="134"/>
      <c r="V47" s="134"/>
      <c r="W47" s="134"/>
      <c r="X47" s="134"/>
      <c r="Y47" s="134"/>
      <c r="Z47" s="134"/>
      <c r="AA47" s="134"/>
    </row>
    <row r="48" spans="1:27">
      <c r="A48" s="410"/>
      <c r="B48" s="397"/>
      <c r="C48" s="397"/>
      <c r="D48" s="397"/>
      <c r="E48" s="397"/>
      <c r="F48" s="397"/>
      <c r="G48" s="397"/>
      <c r="H48" s="397"/>
      <c r="I48" s="430"/>
      <c r="J48" s="955"/>
      <c r="K48" s="955"/>
      <c r="L48" s="390"/>
      <c r="M48" s="134"/>
      <c r="N48" s="134"/>
      <c r="O48" s="134"/>
      <c r="P48" s="134"/>
      <c r="Q48" s="134"/>
      <c r="R48" s="134"/>
      <c r="S48" s="134"/>
      <c r="T48" s="134"/>
      <c r="U48" s="134"/>
      <c r="V48" s="134"/>
      <c r="W48" s="134"/>
      <c r="X48" s="134"/>
      <c r="Y48" s="134"/>
      <c r="Z48" s="134"/>
      <c r="AA48" s="134"/>
    </row>
    <row r="49" spans="1:27" ht="16.149999999999999" customHeight="1">
      <c r="A49" s="431"/>
      <c r="B49" s="432"/>
      <c r="C49" s="432"/>
      <c r="D49" s="432"/>
      <c r="E49" s="412"/>
      <c r="F49" s="433"/>
      <c r="G49" s="433"/>
      <c r="H49" s="432"/>
      <c r="I49" s="434"/>
      <c r="J49" s="956"/>
      <c r="K49" s="956"/>
      <c r="L49" s="390"/>
      <c r="M49" s="134"/>
      <c r="N49" s="134"/>
      <c r="O49" s="134"/>
      <c r="P49" s="134"/>
      <c r="Q49" s="134"/>
      <c r="R49" s="134"/>
      <c r="S49" s="134"/>
      <c r="T49" s="134"/>
      <c r="U49" s="134"/>
      <c r="V49" s="134"/>
      <c r="W49" s="134"/>
      <c r="X49" s="134"/>
      <c r="Y49" s="134"/>
      <c r="Z49" s="134"/>
      <c r="AA49" s="134"/>
    </row>
    <row r="50" spans="1:27" ht="16.5" customHeight="1">
      <c r="A50" s="435"/>
      <c r="B50" s="402"/>
      <c r="C50" s="402"/>
      <c r="D50" s="402"/>
      <c r="E50" s="402"/>
      <c r="F50" s="436"/>
      <c r="G50" s="436"/>
      <c r="H50" s="436"/>
      <c r="I50" s="402"/>
      <c r="J50" s="437"/>
      <c r="K50" s="420"/>
      <c r="L50" s="390"/>
      <c r="M50" s="134"/>
      <c r="N50" s="134"/>
      <c r="O50" s="134"/>
      <c r="P50" s="134"/>
      <c r="Q50" s="134"/>
      <c r="R50" s="134"/>
      <c r="S50" s="134"/>
      <c r="T50" s="134"/>
      <c r="U50" s="134"/>
      <c r="V50" s="134"/>
      <c r="W50" s="134"/>
      <c r="X50" s="134"/>
      <c r="Y50" s="134"/>
      <c r="Z50" s="134"/>
      <c r="AA50" s="134"/>
    </row>
    <row r="51" spans="1:27" ht="16.5" customHeight="1">
      <c r="A51" s="438" t="s">
        <v>379</v>
      </c>
      <c r="B51" s="439"/>
      <c r="C51" s="439"/>
      <c r="D51" s="440" t="s">
        <v>788</v>
      </c>
      <c r="E51" s="402"/>
      <c r="F51" s="435"/>
      <c r="G51" s="435"/>
      <c r="H51" s="435"/>
      <c r="I51" s="435"/>
      <c r="J51" s="435"/>
      <c r="K51" s="441" t="s">
        <v>789</v>
      </c>
      <c r="L51" s="390" t="s">
        <v>790</v>
      </c>
      <c r="M51" s="134"/>
      <c r="N51" s="134"/>
      <c r="O51" s="134"/>
      <c r="P51" s="134"/>
      <c r="Q51" s="134"/>
      <c r="R51" s="134"/>
      <c r="S51" s="134"/>
      <c r="T51" s="134"/>
      <c r="U51" s="134"/>
      <c r="V51" s="134"/>
      <c r="W51" s="134"/>
      <c r="X51" s="134"/>
      <c r="Y51" s="134"/>
      <c r="Z51" s="134"/>
      <c r="AA51" s="134"/>
    </row>
    <row r="52" spans="1:27" ht="16.5" customHeight="1">
      <c r="A52" s="438" t="s">
        <v>380</v>
      </c>
      <c r="B52" s="439"/>
      <c r="C52" s="439"/>
      <c r="D52" s="442"/>
      <c r="E52" s="402"/>
      <c r="F52" s="435"/>
      <c r="G52" s="435"/>
      <c r="H52" s="435"/>
      <c r="I52" s="435"/>
      <c r="J52" s="435"/>
      <c r="K52" s="939"/>
      <c r="L52" s="390"/>
      <c r="M52" s="134"/>
      <c r="N52" s="134"/>
      <c r="O52" s="134"/>
      <c r="P52" s="134"/>
      <c r="Q52" s="134"/>
      <c r="R52" s="134"/>
      <c r="S52" s="134"/>
      <c r="T52" s="134"/>
      <c r="U52" s="134"/>
      <c r="V52" s="134"/>
      <c r="W52" s="134"/>
      <c r="X52" s="134"/>
      <c r="Y52" s="134"/>
      <c r="Z52" s="134"/>
      <c r="AA52" s="134"/>
    </row>
    <row r="53" spans="1:27" ht="16.5" customHeight="1">
      <c r="A53" s="438" t="s">
        <v>791</v>
      </c>
      <c r="B53" s="439"/>
      <c r="C53" s="439"/>
      <c r="D53" s="442"/>
      <c r="E53" s="402"/>
      <c r="F53" s="435"/>
      <c r="G53" s="435"/>
      <c r="H53" s="435"/>
      <c r="I53" s="435"/>
      <c r="J53" s="443"/>
      <c r="K53" s="940"/>
      <c r="L53" s="390"/>
      <c r="M53" s="134"/>
      <c r="N53" s="134"/>
      <c r="O53" s="134"/>
      <c r="P53" s="134"/>
      <c r="Q53" s="134"/>
      <c r="R53" s="134"/>
      <c r="S53" s="134"/>
      <c r="T53" s="134"/>
      <c r="U53" s="134"/>
      <c r="V53" s="134"/>
      <c r="W53" s="134"/>
      <c r="X53" s="134"/>
      <c r="Y53" s="134"/>
      <c r="Z53" s="134"/>
      <c r="AA53" s="134"/>
    </row>
    <row r="54" spans="1:27" ht="16.5" customHeight="1">
      <c r="A54" s="438" t="s">
        <v>381</v>
      </c>
      <c r="B54" s="439"/>
      <c r="C54" s="439"/>
      <c r="D54" s="442"/>
      <c r="E54" s="402"/>
      <c r="F54" s="435"/>
      <c r="G54" s="435"/>
      <c r="H54" s="435"/>
      <c r="I54" s="435"/>
      <c r="J54" s="444"/>
      <c r="K54" s="940"/>
      <c r="L54" s="390"/>
      <c r="M54" s="134"/>
      <c r="N54" s="134"/>
      <c r="O54" s="134"/>
      <c r="P54" s="134"/>
      <c r="Q54" s="134"/>
      <c r="R54" s="134"/>
      <c r="S54" s="134"/>
      <c r="T54" s="134"/>
      <c r="U54" s="134"/>
      <c r="V54" s="134"/>
      <c r="W54" s="134"/>
      <c r="X54" s="134"/>
      <c r="Y54" s="134"/>
      <c r="Z54" s="134"/>
      <c r="AA54" s="134"/>
    </row>
    <row r="55" spans="1:27" ht="15" customHeight="1">
      <c r="A55" s="445" t="s">
        <v>382</v>
      </c>
      <c r="B55" s="446"/>
      <c r="C55" s="446"/>
      <c r="D55" s="447"/>
      <c r="E55" s="402"/>
      <c r="F55" s="435"/>
      <c r="G55" s="435"/>
      <c r="H55" s="435"/>
      <c r="I55" s="435"/>
      <c r="J55" s="444"/>
      <c r="K55" s="941"/>
      <c r="L55" s="448"/>
    </row>
  </sheetData>
  <mergeCells count="46">
    <mergeCell ref="K52:K55"/>
    <mergeCell ref="A18:B18"/>
    <mergeCell ref="C18:D18"/>
    <mergeCell ref="E18:G18"/>
    <mergeCell ref="H18:J18"/>
    <mergeCell ref="F19:K19"/>
    <mergeCell ref="K26:K28"/>
    <mergeCell ref="F30:K30"/>
    <mergeCell ref="H45:I45"/>
    <mergeCell ref="J46:J49"/>
    <mergeCell ref="K46:K49"/>
    <mergeCell ref="K35:K37"/>
    <mergeCell ref="A38:K38"/>
    <mergeCell ref="A17:B17"/>
    <mergeCell ref="A15:A16"/>
    <mergeCell ref="B15:C15"/>
    <mergeCell ref="D15:E15"/>
    <mergeCell ref="F15:I15"/>
    <mergeCell ref="J15:K15"/>
    <mergeCell ref="B16:C16"/>
    <mergeCell ref="D16:E16"/>
    <mergeCell ref="F16:I16"/>
    <mergeCell ref="J16:K16"/>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9"/>
  <printOptions horizontalCentered="1" verticalCentered="1"/>
  <pageMargins left="0" right="0" top="0" bottom="0" header="0.21" footer="0.1574803149606299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B36" sqref="B36"/>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3" t="s">
        <v>113</v>
      </c>
      <c r="C4" s="43" t="s">
        <v>114</v>
      </c>
      <c r="D4" s="43" t="s">
        <v>115</v>
      </c>
      <c r="E4" s="43" t="s">
        <v>116</v>
      </c>
      <c r="F4" s="43" t="s">
        <v>117</v>
      </c>
      <c r="G4" s="43" t="s">
        <v>118</v>
      </c>
    </row>
    <row r="5" spans="2:7">
      <c r="B5" s="34">
        <v>2020</v>
      </c>
      <c r="C5" s="34">
        <v>7</v>
      </c>
      <c r="D5" s="34"/>
      <c r="E5" s="43" t="s">
        <v>119</v>
      </c>
      <c r="F5" s="43" t="s">
        <v>120</v>
      </c>
      <c r="G5" s="43" t="s">
        <v>121</v>
      </c>
    </row>
    <row r="6" spans="2:7">
      <c r="B6" s="34">
        <v>2020</v>
      </c>
      <c r="C6" s="34">
        <v>7</v>
      </c>
      <c r="D6" s="34">
        <v>31</v>
      </c>
      <c r="E6" s="34" t="s">
        <v>122</v>
      </c>
      <c r="F6" s="34" t="s">
        <v>123</v>
      </c>
      <c r="G6" s="34" t="s">
        <v>124</v>
      </c>
    </row>
    <row r="7" spans="2:7">
      <c r="B7" s="34">
        <v>2020</v>
      </c>
      <c r="C7" s="34">
        <v>8</v>
      </c>
      <c r="D7" s="34">
        <v>19</v>
      </c>
      <c r="E7" s="34" t="s">
        <v>125</v>
      </c>
      <c r="F7" s="34" t="s">
        <v>126</v>
      </c>
      <c r="G7" s="34" t="s">
        <v>127</v>
      </c>
    </row>
    <row r="8" spans="2:7">
      <c r="B8" s="34">
        <v>2020</v>
      </c>
      <c r="C8" s="34">
        <v>8</v>
      </c>
      <c r="D8" s="34">
        <v>24</v>
      </c>
      <c r="E8" s="34" t="s">
        <v>128</v>
      </c>
      <c r="F8" s="34" t="s">
        <v>129</v>
      </c>
      <c r="G8" s="34"/>
    </row>
    <row r="9" spans="2:7">
      <c r="B9" s="34">
        <v>2020</v>
      </c>
      <c r="C9" s="34">
        <v>8</v>
      </c>
      <c r="D9" s="34">
        <v>28</v>
      </c>
      <c r="E9" s="34" t="s">
        <v>130</v>
      </c>
      <c r="F9" s="34" t="s">
        <v>131</v>
      </c>
      <c r="G9" s="34"/>
    </row>
    <row r="10" spans="2:7">
      <c r="B10" s="34">
        <v>2020</v>
      </c>
      <c r="C10" s="34">
        <v>9</v>
      </c>
      <c r="D10" s="34">
        <v>22</v>
      </c>
      <c r="E10" s="34" t="s">
        <v>132</v>
      </c>
      <c r="F10" s="34" t="s">
        <v>133</v>
      </c>
      <c r="G10" s="34"/>
    </row>
    <row r="11" spans="2:7">
      <c r="B11" s="34">
        <v>2020</v>
      </c>
      <c r="C11" s="34">
        <v>10</v>
      </c>
      <c r="D11" s="34">
        <v>14</v>
      </c>
      <c r="E11" s="34" t="s">
        <v>128</v>
      </c>
      <c r="F11" s="34" t="s">
        <v>134</v>
      </c>
      <c r="G11" s="34"/>
    </row>
    <row r="12" spans="2:7">
      <c r="B12" s="34">
        <v>2020</v>
      </c>
      <c r="C12" s="34">
        <v>10</v>
      </c>
      <c r="D12" s="34">
        <v>23</v>
      </c>
      <c r="E12" s="34" t="s">
        <v>135</v>
      </c>
      <c r="F12" s="34" t="s">
        <v>136</v>
      </c>
      <c r="G12" s="34" t="s">
        <v>137</v>
      </c>
    </row>
    <row r="13" spans="2:7">
      <c r="B13" s="34">
        <v>2020</v>
      </c>
      <c r="C13" s="34">
        <v>11</v>
      </c>
      <c r="D13" s="34">
        <v>3</v>
      </c>
      <c r="E13" s="34" t="s">
        <v>138</v>
      </c>
      <c r="F13" s="34" t="s">
        <v>126</v>
      </c>
      <c r="G13" s="34"/>
    </row>
    <row r="14" spans="2:7">
      <c r="B14" s="34">
        <v>2020</v>
      </c>
      <c r="C14" s="34">
        <v>11</v>
      </c>
      <c r="D14" s="34">
        <v>5</v>
      </c>
      <c r="E14" s="34" t="s">
        <v>128</v>
      </c>
      <c r="F14" s="34" t="s">
        <v>139</v>
      </c>
      <c r="G14" s="34" t="s">
        <v>140</v>
      </c>
    </row>
    <row r="15" spans="2:7">
      <c r="B15" s="34">
        <v>2020</v>
      </c>
      <c r="C15" s="34">
        <v>11</v>
      </c>
      <c r="D15" s="34">
        <v>8</v>
      </c>
      <c r="E15" s="34" t="s">
        <v>128</v>
      </c>
      <c r="F15" s="34" t="s">
        <v>141</v>
      </c>
      <c r="G15" s="34"/>
    </row>
    <row r="16" spans="2:7">
      <c r="B16" s="34">
        <v>2020</v>
      </c>
      <c r="C16" s="34">
        <v>11</v>
      </c>
      <c r="D16" s="34">
        <v>18</v>
      </c>
      <c r="E16" s="34" t="s">
        <v>138</v>
      </c>
      <c r="F16" s="34" t="s">
        <v>141</v>
      </c>
      <c r="G16" s="34"/>
    </row>
    <row r="17" spans="2:7">
      <c r="B17" s="34">
        <v>2020</v>
      </c>
      <c r="C17" s="34">
        <v>11</v>
      </c>
      <c r="D17" s="34">
        <v>26</v>
      </c>
      <c r="E17" s="34" t="s">
        <v>142</v>
      </c>
      <c r="F17" s="43" t="s">
        <v>143</v>
      </c>
      <c r="G17" s="34" t="s">
        <v>144</v>
      </c>
    </row>
    <row r="18" spans="2:7">
      <c r="B18" s="34">
        <v>2020</v>
      </c>
      <c r="C18" s="34">
        <v>12</v>
      </c>
      <c r="D18" s="34">
        <v>8</v>
      </c>
      <c r="E18" s="34" t="s">
        <v>145</v>
      </c>
      <c r="F18" s="34" t="s">
        <v>146</v>
      </c>
      <c r="G18" s="34" t="s">
        <v>147</v>
      </c>
    </row>
    <row r="19" spans="2:7">
      <c r="B19" s="34">
        <v>2020</v>
      </c>
      <c r="C19" s="34">
        <v>12</v>
      </c>
      <c r="D19" s="34">
        <v>12</v>
      </c>
      <c r="E19" s="34" t="s">
        <v>128</v>
      </c>
      <c r="F19" s="34" t="s">
        <v>141</v>
      </c>
      <c r="G19" s="34"/>
    </row>
    <row r="20" spans="2:7">
      <c r="B20" s="34">
        <v>2020</v>
      </c>
      <c r="C20" s="34">
        <v>2</v>
      </c>
      <c r="D20" s="34">
        <v>8</v>
      </c>
      <c r="E20" s="34" t="s">
        <v>148</v>
      </c>
      <c r="F20" s="43" t="s">
        <v>149</v>
      </c>
      <c r="G20" s="34"/>
    </row>
    <row r="21" spans="2:7">
      <c r="B21" s="34">
        <v>2021</v>
      </c>
      <c r="C21" s="34">
        <v>5</v>
      </c>
      <c r="D21" s="34">
        <v>9</v>
      </c>
      <c r="E21" s="34" t="s">
        <v>128</v>
      </c>
      <c r="F21" s="34" t="s">
        <v>126</v>
      </c>
      <c r="G21" s="34"/>
    </row>
    <row r="22" spans="2:7">
      <c r="B22" s="34">
        <v>2021</v>
      </c>
      <c r="C22" s="34">
        <v>9</v>
      </c>
      <c r="D22" s="34">
        <v>13</v>
      </c>
      <c r="E22" s="34" t="s">
        <v>138</v>
      </c>
      <c r="F22" s="34" t="s">
        <v>415</v>
      </c>
      <c r="G22" s="34" t="s">
        <v>416</v>
      </c>
    </row>
    <row r="23" spans="2:7">
      <c r="B23" s="34">
        <v>2021</v>
      </c>
      <c r="C23" s="34">
        <v>10</v>
      </c>
      <c r="D23" s="34">
        <v>3</v>
      </c>
      <c r="E23" s="34" t="s">
        <v>142</v>
      </c>
      <c r="F23" s="43" t="s">
        <v>143</v>
      </c>
      <c r="G23" s="34" t="s">
        <v>144</v>
      </c>
    </row>
    <row r="24" spans="2:7">
      <c r="B24" s="34">
        <v>2021</v>
      </c>
      <c r="C24" s="34">
        <v>11</v>
      </c>
      <c r="D24" s="34">
        <v>1</v>
      </c>
      <c r="E24" s="34" t="s">
        <v>128</v>
      </c>
      <c r="F24" s="34"/>
      <c r="G24" s="34"/>
    </row>
    <row r="25" spans="2:7">
      <c r="B25" s="34">
        <v>2022</v>
      </c>
      <c r="C25" s="34">
        <v>1</v>
      </c>
      <c r="D25" s="34">
        <v>26</v>
      </c>
      <c r="E25" s="34" t="s">
        <v>435</v>
      </c>
      <c r="F25" s="34" t="s">
        <v>436</v>
      </c>
      <c r="G25" s="34"/>
    </row>
    <row r="26" spans="2:7">
      <c r="B26" s="960" t="s">
        <v>439</v>
      </c>
      <c r="C26" s="961"/>
      <c r="D26" s="961"/>
      <c r="E26" s="961"/>
      <c r="F26" s="961"/>
      <c r="G26" s="962"/>
    </row>
    <row r="27" spans="2:7">
      <c r="B27" s="34">
        <v>2023</v>
      </c>
      <c r="C27" s="34">
        <v>3</v>
      </c>
      <c r="D27" s="34">
        <v>15</v>
      </c>
      <c r="E27" s="34" t="s">
        <v>138</v>
      </c>
      <c r="F27" s="34"/>
      <c r="G27" s="34"/>
    </row>
    <row r="28" spans="2:7">
      <c r="B28" s="34">
        <v>2023</v>
      </c>
      <c r="C28" s="34">
        <v>8</v>
      </c>
      <c r="D28" s="34">
        <v>2</v>
      </c>
      <c r="E28" s="34" t="s">
        <v>715</v>
      </c>
      <c r="F28" s="34"/>
      <c r="G28" s="34"/>
    </row>
    <row r="29" spans="2:7">
      <c r="B29" s="34"/>
      <c r="C29" s="34"/>
      <c r="D29" s="34"/>
      <c r="E29" s="34"/>
      <c r="F29" s="34"/>
      <c r="G29" s="34"/>
    </row>
    <row r="30" spans="2:7">
      <c r="B30" s="34"/>
      <c r="C30" s="34"/>
      <c r="D30" s="34"/>
      <c r="E30" s="34"/>
      <c r="F30" s="34"/>
      <c r="G30" s="34"/>
    </row>
    <row r="31" spans="2:7">
      <c r="B31" s="34"/>
      <c r="C31" s="34"/>
      <c r="D31" s="34"/>
      <c r="E31" s="34"/>
      <c r="F31" s="34"/>
      <c r="G31" s="34"/>
    </row>
    <row r="32" spans="2:7">
      <c r="B32" s="34"/>
      <c r="C32" s="34"/>
      <c r="D32" s="34"/>
      <c r="E32" s="34"/>
      <c r="F32" s="34"/>
      <c r="G32" s="34"/>
    </row>
    <row r="33" spans="2:7">
      <c r="B33" s="34"/>
      <c r="C33" s="34"/>
      <c r="D33" s="34"/>
      <c r="E33" s="34"/>
      <c r="F33" s="34"/>
      <c r="G33" s="34"/>
    </row>
    <row r="34" spans="2:7">
      <c r="B34" s="34"/>
      <c r="C34" s="34"/>
      <c r="D34" s="34"/>
      <c r="E34" s="34"/>
      <c r="F34" s="34"/>
      <c r="G34" s="34"/>
    </row>
    <row r="35" spans="2:7">
      <c r="B35" s="34"/>
      <c r="C35" s="34"/>
      <c r="D35" s="34"/>
      <c r="E35" s="34"/>
      <c r="F35" s="34"/>
      <c r="G35" s="34"/>
    </row>
  </sheetData>
  <mergeCells count="1">
    <mergeCell ref="B26:G26"/>
  </mergeCells>
  <phoneticPr fontId="9"/>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N121"/>
  <sheetViews>
    <sheetView zoomScaleNormal="100" workbookViewId="0">
      <selection activeCell="B36" sqref="B36"/>
    </sheetView>
  </sheetViews>
  <sheetFormatPr defaultColWidth="9" defaultRowHeight="13.5"/>
  <cols>
    <col min="1" max="1" width="3" style="44" customWidth="1"/>
    <col min="2" max="2" width="12.625" style="44" customWidth="1"/>
    <col min="3" max="3" width="9" style="44"/>
    <col min="4" max="4" width="9.75" style="44" customWidth="1"/>
    <col min="5" max="5" width="11.375" style="44" customWidth="1"/>
    <col min="6" max="6" width="9" style="44" customWidth="1"/>
    <col min="7" max="7" width="9" style="44"/>
    <col min="8" max="8" width="10" style="44" customWidth="1"/>
    <col min="9" max="9" width="15.875" style="44" customWidth="1"/>
    <col min="10" max="10" width="5.5" style="44" customWidth="1"/>
    <col min="11" max="11" width="11.625" style="44" bestFit="1" customWidth="1"/>
    <col min="12" max="12" width="12.75" style="44" bestFit="1" customWidth="1"/>
    <col min="13" max="13" width="12.25" style="44" hidden="1" customWidth="1"/>
    <col min="14" max="14" width="0" style="44" hidden="1" customWidth="1"/>
    <col min="15" max="16384" width="9" style="44"/>
  </cols>
  <sheetData>
    <row r="1" spans="1:14" ht="13.5" customHeight="1">
      <c r="A1" s="973" t="s">
        <v>164</v>
      </c>
      <c r="B1" s="973"/>
      <c r="C1" s="973"/>
      <c r="D1" s="973"/>
      <c r="E1" s="973"/>
      <c r="F1" s="973"/>
      <c r="G1" s="973"/>
      <c r="H1" s="973"/>
      <c r="I1" s="973"/>
    </row>
    <row r="2" spans="1:14" ht="13.5" customHeight="1">
      <c r="A2" s="973"/>
      <c r="B2" s="973"/>
      <c r="C2" s="973"/>
      <c r="D2" s="973"/>
      <c r="E2" s="973"/>
      <c r="F2" s="973"/>
      <c r="G2" s="973"/>
      <c r="H2" s="973"/>
      <c r="I2" s="973"/>
      <c r="L2" s="74" t="s">
        <v>165</v>
      </c>
      <c r="M2" s="44" t="s">
        <v>2121</v>
      </c>
      <c r="N2" s="44" t="e">
        <f ca="1">_xlfn.XLOOKUP(M2,'S4'!K:K,'S4'!Y:Y,0)</f>
        <v>#NAME?</v>
      </c>
    </row>
    <row r="3" spans="1:14">
      <c r="L3" s="74" t="s">
        <v>166</v>
      </c>
    </row>
    <row r="4" spans="1:14" ht="13.5" customHeight="1">
      <c r="B4" s="974" t="s">
        <v>2127</v>
      </c>
      <c r="C4" s="975"/>
      <c r="D4" s="975"/>
      <c r="E4" s="975"/>
      <c r="F4" s="975"/>
      <c r="G4" s="975"/>
      <c r="H4" s="975"/>
      <c r="I4" s="976"/>
      <c r="L4" s="74"/>
    </row>
    <row r="5" spans="1:14" ht="13.5" customHeight="1">
      <c r="B5" s="977"/>
      <c r="C5" s="978"/>
      <c r="D5" s="978"/>
      <c r="E5" s="978"/>
      <c r="F5" s="978"/>
      <c r="G5" s="978"/>
      <c r="H5" s="978"/>
      <c r="I5" s="979"/>
    </row>
    <row r="6" spans="1:14" ht="13.5" customHeight="1" thickBot="1">
      <c r="B6" s="980"/>
      <c r="C6" s="981"/>
      <c r="D6" s="981"/>
      <c r="E6" s="981"/>
      <c r="F6" s="981"/>
      <c r="G6" s="981"/>
      <c r="H6" s="981"/>
      <c r="I6" s="982"/>
      <c r="L6" s="44" t="s">
        <v>167</v>
      </c>
    </row>
    <row r="7" spans="1:14" ht="13.5" customHeight="1">
      <c r="B7" s="75" t="s">
        <v>168</v>
      </c>
      <c r="C7" s="983" t="s">
        <v>169</v>
      </c>
      <c r="D7" s="983"/>
      <c r="E7" s="984" t="s">
        <v>170</v>
      </c>
      <c r="F7" s="984"/>
      <c r="G7" s="984" t="s">
        <v>171</v>
      </c>
      <c r="H7" s="984"/>
      <c r="I7" s="985"/>
    </row>
    <row r="8" spans="1:14" ht="13.5" customHeight="1">
      <c r="B8" s="963">
        <v>25</v>
      </c>
      <c r="C8" s="965">
        <v>1040</v>
      </c>
      <c r="D8" s="965"/>
      <c r="E8" s="967">
        <v>8000</v>
      </c>
      <c r="F8" s="967"/>
      <c r="G8" s="969" t="s">
        <v>2138</v>
      </c>
      <c r="H8" s="969"/>
      <c r="I8" s="970"/>
      <c r="K8" s="76"/>
    </row>
    <row r="9" spans="1:14" ht="13.5" customHeight="1" thickBot="1">
      <c r="B9" s="964"/>
      <c r="C9" s="966"/>
      <c r="D9" s="966"/>
      <c r="E9" s="968"/>
      <c r="F9" s="968"/>
      <c r="G9" s="971"/>
      <c r="H9" s="971"/>
      <c r="I9" s="972"/>
    </row>
    <row r="10" spans="1:14" ht="13.5" customHeight="1">
      <c r="B10" s="986" t="s">
        <v>172</v>
      </c>
      <c r="C10" s="987"/>
      <c r="D10" s="988"/>
      <c r="E10" s="986" t="s">
        <v>537</v>
      </c>
      <c r="F10" s="987"/>
      <c r="G10" s="988"/>
      <c r="H10" s="989" t="s">
        <v>174</v>
      </c>
      <c r="I10" s="990"/>
    </row>
    <row r="11" spans="1:14" ht="13.5" customHeight="1">
      <c r="B11" s="991">
        <v>25</v>
      </c>
      <c r="C11" s="993">
        <v>350</v>
      </c>
      <c r="D11" s="994"/>
      <c r="E11" s="991">
        <v>12</v>
      </c>
      <c r="F11" s="993">
        <v>200</v>
      </c>
      <c r="G11" s="994"/>
      <c r="H11" s="997" t="s">
        <v>1154</v>
      </c>
      <c r="I11" s="998"/>
    </row>
    <row r="12" spans="1:14" ht="13.5" customHeight="1" thickBot="1">
      <c r="B12" s="992"/>
      <c r="C12" s="995"/>
      <c r="D12" s="996"/>
      <c r="E12" s="992"/>
      <c r="F12" s="995"/>
      <c r="G12" s="996"/>
      <c r="H12" s="999"/>
      <c r="I12" s="1000"/>
    </row>
    <row r="13" spans="1:14" ht="13.5" customHeight="1">
      <c r="B13" s="1019" t="s">
        <v>175</v>
      </c>
      <c r="C13" s="1022" t="s">
        <v>2135</v>
      </c>
      <c r="D13" s="1023"/>
      <c r="E13" s="1028"/>
      <c r="F13" s="1031" t="s">
        <v>176</v>
      </c>
      <c r="G13" s="1032"/>
      <c r="H13" s="1032"/>
      <c r="I13" s="1033"/>
    </row>
    <row r="14" spans="1:14" ht="13.5" customHeight="1">
      <c r="B14" s="1020"/>
      <c r="C14" s="1024"/>
      <c r="D14" s="1025"/>
      <c r="E14" s="1029"/>
      <c r="F14" s="1034"/>
      <c r="G14" s="1035"/>
      <c r="H14" s="1035"/>
      <c r="I14" s="1036"/>
    </row>
    <row r="15" spans="1:14" ht="12" customHeight="1">
      <c r="B15" s="1020"/>
      <c r="C15" s="1024"/>
      <c r="D15" s="1025"/>
      <c r="E15" s="1029"/>
      <c r="F15" s="1034"/>
      <c r="G15" s="1035"/>
      <c r="H15" s="1035"/>
      <c r="I15" s="1036"/>
    </row>
    <row r="16" spans="1:14" ht="12" customHeight="1">
      <c r="B16" s="1021"/>
      <c r="C16" s="1026"/>
      <c r="D16" s="1027"/>
      <c r="E16" s="1030"/>
      <c r="F16" s="1037"/>
      <c r="G16" s="1038"/>
      <c r="H16" s="1038"/>
      <c r="I16" s="1039"/>
    </row>
    <row r="17" spans="2:9" ht="13.5" customHeight="1">
      <c r="B17" s="1001" t="s">
        <v>2136</v>
      </c>
      <c r="C17" s="1002"/>
      <c r="D17" s="1002"/>
      <c r="E17" s="1003"/>
      <c r="F17" s="1010" t="s">
        <v>2118</v>
      </c>
      <c r="G17" s="1011"/>
      <c r="H17" s="1011"/>
      <c r="I17" s="1012"/>
    </row>
    <row r="18" spans="2:9" ht="13.5" customHeight="1">
      <c r="B18" s="1004"/>
      <c r="C18" s="1005"/>
      <c r="D18" s="1005"/>
      <c r="E18" s="1006"/>
      <c r="F18" s="1013"/>
      <c r="G18" s="1014"/>
      <c r="H18" s="1014"/>
      <c r="I18" s="1015"/>
    </row>
    <row r="19" spans="2:9" ht="13.5" customHeight="1">
      <c r="B19" s="1007"/>
      <c r="C19" s="1008"/>
      <c r="D19" s="1008"/>
      <c r="E19" s="1009"/>
      <c r="F19" s="1016"/>
      <c r="G19" s="1017"/>
      <c r="H19" s="1017"/>
      <c r="I19" s="1018"/>
    </row>
    <row r="21" spans="2:9" ht="12" customHeight="1">
      <c r="B21" s="1040" t="s">
        <v>177</v>
      </c>
      <c r="C21" s="1040"/>
      <c r="D21" s="1040"/>
      <c r="E21" s="1040"/>
      <c r="F21" s="1040"/>
      <c r="G21" s="1040"/>
      <c r="H21" s="1040"/>
      <c r="I21" s="1040"/>
    </row>
    <row r="22" spans="2:9" ht="12" customHeight="1">
      <c r="B22" s="1040"/>
      <c r="C22" s="1040"/>
      <c r="D22" s="1040"/>
      <c r="E22" s="1040"/>
      <c r="F22" s="1040"/>
      <c r="G22" s="1040"/>
      <c r="H22" s="1040"/>
      <c r="I22" s="1040"/>
    </row>
    <row r="23" spans="2:9" ht="9.75" customHeight="1">
      <c r="B23" s="1040" t="s">
        <v>178</v>
      </c>
      <c r="C23" s="1040" t="s">
        <v>179</v>
      </c>
      <c r="D23" s="1040"/>
      <c r="E23" s="1040" t="s">
        <v>180</v>
      </c>
      <c r="F23" s="1040"/>
      <c r="G23" s="1041" t="s">
        <v>181</v>
      </c>
      <c r="H23" s="1041"/>
      <c r="I23" s="1042" t="s">
        <v>182</v>
      </c>
    </row>
    <row r="24" spans="2:9" ht="9.75" customHeight="1">
      <c r="B24" s="1040"/>
      <c r="C24" s="1040"/>
      <c r="D24" s="1040"/>
      <c r="E24" s="1040"/>
      <c r="F24" s="1040"/>
      <c r="G24" s="1041"/>
      <c r="H24" s="1041"/>
      <c r="I24" s="1040"/>
    </row>
    <row r="25" spans="2:9" ht="11.25" customHeight="1">
      <c r="B25" s="1040" t="s">
        <v>183</v>
      </c>
      <c r="C25" s="1040" t="s">
        <v>184</v>
      </c>
      <c r="D25" s="1040"/>
      <c r="E25" s="1040" t="s">
        <v>184</v>
      </c>
      <c r="F25" s="1040"/>
      <c r="G25" s="1041" t="s">
        <v>184</v>
      </c>
      <c r="H25" s="1041"/>
      <c r="I25" s="892"/>
    </row>
    <row r="26" spans="2:9" ht="11.25" customHeight="1">
      <c r="B26" s="1040"/>
      <c r="C26" s="1040"/>
      <c r="D26" s="1040"/>
      <c r="E26" s="1040"/>
      <c r="F26" s="1040"/>
      <c r="G26" s="1041"/>
      <c r="H26" s="1041"/>
      <c r="I26" s="894"/>
    </row>
    <row r="27" spans="2:9" ht="11.25" customHeight="1">
      <c r="B27" s="1040"/>
      <c r="C27" s="1040"/>
      <c r="D27" s="1040"/>
      <c r="E27" s="1040"/>
      <c r="F27" s="1040"/>
      <c r="G27" s="1041"/>
      <c r="H27" s="1041"/>
      <c r="I27" s="70" t="s">
        <v>185</v>
      </c>
    </row>
    <row r="28" spans="2:9" ht="12" customHeight="1">
      <c r="B28" s="1040" t="s">
        <v>186</v>
      </c>
      <c r="C28" s="1040"/>
      <c r="D28" s="1040"/>
      <c r="E28" s="1040"/>
      <c r="F28" s="1040"/>
      <c r="G28" s="1040"/>
      <c r="H28" s="1040"/>
      <c r="I28" s="1040"/>
    </row>
    <row r="29" spans="2:9" ht="12" customHeight="1">
      <c r="B29" s="1040"/>
      <c r="C29" s="1040"/>
      <c r="D29" s="1040"/>
      <c r="E29" s="1040"/>
      <c r="F29" s="1040"/>
      <c r="G29" s="1040"/>
      <c r="H29" s="1040"/>
      <c r="I29" s="1040"/>
    </row>
    <row r="30" spans="2:9" ht="9.75" customHeight="1">
      <c r="B30" s="1040" t="s">
        <v>178</v>
      </c>
      <c r="C30" s="1040" t="s">
        <v>179</v>
      </c>
      <c r="D30" s="1040"/>
      <c r="E30" s="1040" t="s">
        <v>180</v>
      </c>
      <c r="F30" s="1040"/>
      <c r="G30" s="1040" t="s">
        <v>181</v>
      </c>
      <c r="H30" s="1040"/>
      <c r="I30" s="1042" t="s">
        <v>182</v>
      </c>
    </row>
    <row r="31" spans="2:9" ht="9.75" customHeight="1">
      <c r="B31" s="1040"/>
      <c r="C31" s="1040"/>
      <c r="D31" s="1040"/>
      <c r="E31" s="1040"/>
      <c r="F31" s="1040"/>
      <c r="G31" s="1040"/>
      <c r="H31" s="1040"/>
      <c r="I31" s="1040"/>
    </row>
    <row r="32" spans="2:9" ht="11.25" customHeight="1">
      <c r="B32" s="1040" t="s">
        <v>187</v>
      </c>
      <c r="C32" s="1040" t="s">
        <v>184</v>
      </c>
      <c r="D32" s="1040"/>
      <c r="E32" s="1040" t="s">
        <v>184</v>
      </c>
      <c r="F32" s="1040"/>
      <c r="G32" s="1040" t="s">
        <v>184</v>
      </c>
      <c r="H32" s="1040"/>
      <c r="I32" s="892"/>
    </row>
    <row r="33" spans="2:9" ht="11.25" customHeight="1">
      <c r="B33" s="1040"/>
      <c r="C33" s="1040"/>
      <c r="D33" s="1040"/>
      <c r="E33" s="1040"/>
      <c r="F33" s="1040"/>
      <c r="G33" s="1040"/>
      <c r="H33" s="1040"/>
      <c r="I33" s="894"/>
    </row>
    <row r="34" spans="2:9" ht="11.25" customHeight="1">
      <c r="B34" s="1040"/>
      <c r="C34" s="1040"/>
      <c r="D34" s="1040"/>
      <c r="E34" s="1040"/>
      <c r="F34" s="1040"/>
      <c r="G34" s="1040"/>
      <c r="H34" s="1040"/>
      <c r="I34" s="70" t="s">
        <v>188</v>
      </c>
    </row>
    <row r="35" spans="2:9" ht="12" customHeight="1">
      <c r="B35" s="1040" t="s">
        <v>189</v>
      </c>
      <c r="C35" s="1040"/>
      <c r="D35" s="1040"/>
      <c r="E35" s="1040"/>
      <c r="F35" s="1040"/>
      <c r="G35" s="1040"/>
      <c r="H35" s="1040"/>
      <c r="I35" s="1040"/>
    </row>
    <row r="36" spans="2:9" ht="12" customHeight="1">
      <c r="B36" s="1040"/>
      <c r="C36" s="1040"/>
      <c r="D36" s="1040"/>
      <c r="E36" s="1040"/>
      <c r="F36" s="1040"/>
      <c r="G36" s="1040"/>
      <c r="H36" s="1040"/>
      <c r="I36" s="1040"/>
    </row>
    <row r="37" spans="2:9" ht="9.75" customHeight="1">
      <c r="B37" s="1040" t="s">
        <v>178</v>
      </c>
      <c r="C37" s="1040" t="s">
        <v>179</v>
      </c>
      <c r="D37" s="1040"/>
      <c r="E37" s="1040" t="s">
        <v>180</v>
      </c>
      <c r="F37" s="1040"/>
      <c r="G37" s="1040" t="s">
        <v>181</v>
      </c>
      <c r="H37" s="1040"/>
      <c r="I37" s="1042" t="s">
        <v>182</v>
      </c>
    </row>
    <row r="38" spans="2:9" ht="9.75" customHeight="1">
      <c r="B38" s="1040"/>
      <c r="C38" s="1040"/>
      <c r="D38" s="1040"/>
      <c r="E38" s="1040"/>
      <c r="F38" s="1040"/>
      <c r="G38" s="1040"/>
      <c r="H38" s="1040"/>
      <c r="I38" s="1040"/>
    </row>
    <row r="39" spans="2:9" ht="11.25" customHeight="1">
      <c r="B39" s="1040" t="s">
        <v>187</v>
      </c>
      <c r="C39" s="1040" t="s">
        <v>184</v>
      </c>
      <c r="D39" s="1040"/>
      <c r="E39" s="1040" t="s">
        <v>184</v>
      </c>
      <c r="F39" s="1040"/>
      <c r="G39" s="1040" t="s">
        <v>184</v>
      </c>
      <c r="H39" s="1040"/>
      <c r="I39" s="892"/>
    </row>
    <row r="40" spans="2:9" ht="11.25" customHeight="1">
      <c r="B40" s="1040"/>
      <c r="C40" s="1040"/>
      <c r="D40" s="1040"/>
      <c r="E40" s="1040"/>
      <c r="F40" s="1040"/>
      <c r="G40" s="1040"/>
      <c r="H40" s="1040"/>
      <c r="I40" s="894"/>
    </row>
    <row r="41" spans="2:9" ht="11.25" customHeight="1">
      <c r="B41" s="1040"/>
      <c r="C41" s="1040"/>
      <c r="D41" s="1040"/>
      <c r="E41" s="1040"/>
      <c r="F41" s="1040"/>
      <c r="G41" s="1040"/>
      <c r="H41" s="1040"/>
      <c r="I41" s="70" t="s">
        <v>188</v>
      </c>
    </row>
    <row r="42" spans="2:9" ht="9.75" customHeight="1">
      <c r="B42" s="1040" t="s">
        <v>178</v>
      </c>
      <c r="C42" s="1040" t="s">
        <v>179</v>
      </c>
      <c r="D42" s="1040"/>
      <c r="E42" s="1040" t="s">
        <v>180</v>
      </c>
      <c r="F42" s="1040"/>
      <c r="G42" s="1040" t="s">
        <v>181</v>
      </c>
      <c r="H42" s="1040"/>
      <c r="I42" s="1042" t="s">
        <v>182</v>
      </c>
    </row>
    <row r="43" spans="2:9" ht="9.75" customHeight="1">
      <c r="B43" s="1040"/>
      <c r="C43" s="1040"/>
      <c r="D43" s="1040"/>
      <c r="E43" s="1040"/>
      <c r="F43" s="1040"/>
      <c r="G43" s="1040"/>
      <c r="H43" s="1040"/>
      <c r="I43" s="1040"/>
    </row>
    <row r="44" spans="2:9" ht="11.25" customHeight="1">
      <c r="B44" s="1040" t="s">
        <v>183</v>
      </c>
      <c r="C44" s="1040" t="s">
        <v>184</v>
      </c>
      <c r="D44" s="1040"/>
      <c r="E44" s="1040" t="s">
        <v>184</v>
      </c>
      <c r="F44" s="1040"/>
      <c r="G44" s="1040" t="s">
        <v>184</v>
      </c>
      <c r="H44" s="1040"/>
      <c r="I44" s="892"/>
    </row>
    <row r="45" spans="2:9" ht="11.25" customHeight="1">
      <c r="B45" s="1040"/>
      <c r="C45" s="1040"/>
      <c r="D45" s="1040"/>
      <c r="E45" s="1040"/>
      <c r="F45" s="1040"/>
      <c r="G45" s="1040"/>
      <c r="H45" s="1040"/>
      <c r="I45" s="894"/>
    </row>
    <row r="46" spans="2:9" ht="11.25" customHeight="1">
      <c r="B46" s="1040"/>
      <c r="C46" s="1040"/>
      <c r="D46" s="1040"/>
      <c r="E46" s="1040"/>
      <c r="F46" s="1040"/>
      <c r="G46" s="1040"/>
      <c r="H46" s="1040"/>
      <c r="I46" s="70" t="s">
        <v>190</v>
      </c>
    </row>
    <row r="47" spans="2:9" ht="12" customHeight="1">
      <c r="B47" s="1040" t="s">
        <v>191</v>
      </c>
      <c r="C47" s="1040"/>
      <c r="D47" s="1040"/>
      <c r="E47" s="1040"/>
      <c r="F47" s="1040"/>
      <c r="G47" s="1040"/>
      <c r="H47" s="1040"/>
      <c r="I47" s="1040"/>
    </row>
    <row r="48" spans="2:9" ht="12" customHeight="1">
      <c r="B48" s="1040"/>
      <c r="C48" s="1040"/>
      <c r="D48" s="1040"/>
      <c r="E48" s="1040"/>
      <c r="F48" s="1040"/>
      <c r="G48" s="1040"/>
      <c r="H48" s="1040"/>
      <c r="I48" s="1040"/>
    </row>
    <row r="49" spans="2:9" ht="9.75" customHeight="1">
      <c r="B49" s="1040" t="s">
        <v>178</v>
      </c>
      <c r="C49" s="1040" t="s">
        <v>179</v>
      </c>
      <c r="D49" s="1040"/>
      <c r="E49" s="1040" t="s">
        <v>180</v>
      </c>
      <c r="F49" s="1040"/>
      <c r="G49" s="1040" t="s">
        <v>181</v>
      </c>
      <c r="H49" s="1040"/>
      <c r="I49" s="1042" t="s">
        <v>182</v>
      </c>
    </row>
    <row r="50" spans="2:9" ht="9.75" customHeight="1">
      <c r="B50" s="1040"/>
      <c r="C50" s="1040"/>
      <c r="D50" s="1040"/>
      <c r="E50" s="1040"/>
      <c r="F50" s="1040"/>
      <c r="G50" s="1040"/>
      <c r="H50" s="1040"/>
      <c r="I50" s="1040"/>
    </row>
    <row r="51" spans="2:9" ht="11.25" customHeight="1">
      <c r="B51" s="1040" t="s">
        <v>187</v>
      </c>
      <c r="C51" s="1040" t="s">
        <v>184</v>
      </c>
      <c r="D51" s="1040"/>
      <c r="E51" s="1040" t="s">
        <v>184</v>
      </c>
      <c r="F51" s="1040"/>
      <c r="G51" s="1040" t="s">
        <v>184</v>
      </c>
      <c r="H51" s="1040"/>
      <c r="I51" s="892"/>
    </row>
    <row r="52" spans="2:9" ht="11.25" customHeight="1">
      <c r="B52" s="1040"/>
      <c r="C52" s="1040"/>
      <c r="D52" s="1040"/>
      <c r="E52" s="1040"/>
      <c r="F52" s="1040"/>
      <c r="G52" s="1040"/>
      <c r="H52" s="1040"/>
      <c r="I52" s="894"/>
    </row>
    <row r="53" spans="2:9" ht="11.25" customHeight="1">
      <c r="B53" s="1040"/>
      <c r="C53" s="1040"/>
      <c r="D53" s="1040"/>
      <c r="E53" s="1040"/>
      <c r="F53" s="1040"/>
      <c r="G53" s="1040"/>
      <c r="H53" s="1040"/>
      <c r="I53" s="70" t="s">
        <v>185</v>
      </c>
    </row>
    <row r="54" spans="2:9" ht="12" customHeight="1">
      <c r="B54" s="1040" t="s">
        <v>192</v>
      </c>
      <c r="C54" s="1040"/>
      <c r="D54" s="1040"/>
      <c r="E54" s="1040"/>
      <c r="F54" s="1040"/>
      <c r="G54" s="1040"/>
      <c r="H54" s="1040"/>
      <c r="I54" s="1040"/>
    </row>
    <row r="55" spans="2:9" ht="12" customHeight="1">
      <c r="B55" s="1040"/>
      <c r="C55" s="1040"/>
      <c r="D55" s="1040"/>
      <c r="E55" s="1040"/>
      <c r="F55" s="1040"/>
      <c r="G55" s="1040"/>
      <c r="H55" s="1040"/>
      <c r="I55" s="1040"/>
    </row>
    <row r="56" spans="2:9" ht="9.75" customHeight="1">
      <c r="B56" s="1040" t="s">
        <v>178</v>
      </c>
      <c r="C56" s="1040" t="s">
        <v>179</v>
      </c>
      <c r="D56" s="1040"/>
      <c r="E56" s="1040" t="s">
        <v>180</v>
      </c>
      <c r="F56" s="1040"/>
      <c r="G56" s="1040" t="s">
        <v>181</v>
      </c>
      <c r="H56" s="1040"/>
      <c r="I56" s="1042" t="s">
        <v>182</v>
      </c>
    </row>
    <row r="57" spans="2:9" ht="9.75" customHeight="1">
      <c r="B57" s="1040"/>
      <c r="C57" s="1040"/>
      <c r="D57" s="1040"/>
      <c r="E57" s="1040"/>
      <c r="F57" s="1040"/>
      <c r="G57" s="1040"/>
      <c r="H57" s="1040"/>
      <c r="I57" s="1040"/>
    </row>
    <row r="58" spans="2:9" ht="11.25" customHeight="1">
      <c r="B58" s="1040" t="s">
        <v>183</v>
      </c>
      <c r="C58" s="1040" t="s">
        <v>184</v>
      </c>
      <c r="D58" s="1040"/>
      <c r="E58" s="1040" t="s">
        <v>184</v>
      </c>
      <c r="F58" s="1040"/>
      <c r="G58" s="1040" t="s">
        <v>184</v>
      </c>
      <c r="H58" s="1040"/>
      <c r="I58" s="892"/>
    </row>
    <row r="59" spans="2:9" ht="11.25" customHeight="1">
      <c r="B59" s="1040"/>
      <c r="C59" s="1040"/>
      <c r="D59" s="1040"/>
      <c r="E59" s="1040"/>
      <c r="F59" s="1040"/>
      <c r="G59" s="1040"/>
      <c r="H59" s="1040"/>
      <c r="I59" s="894"/>
    </row>
    <row r="60" spans="2:9" ht="11.25" customHeight="1">
      <c r="B60" s="1040"/>
      <c r="C60" s="1040"/>
      <c r="D60" s="1040"/>
      <c r="E60" s="1040"/>
      <c r="F60" s="1040"/>
      <c r="G60" s="1040"/>
      <c r="H60" s="1040"/>
      <c r="I60" s="70" t="s">
        <v>188</v>
      </c>
    </row>
    <row r="61" spans="2:9">
      <c r="C61" s="44" t="s">
        <v>193</v>
      </c>
    </row>
    <row r="62" spans="2:9" ht="58.5" customHeight="1">
      <c r="B62" s="1044" t="s">
        <v>2020</v>
      </c>
      <c r="C62" s="1044"/>
      <c r="D62" s="1044"/>
      <c r="E62" s="1044"/>
      <c r="F62" s="1044"/>
    </row>
    <row r="63" spans="2:9" ht="21">
      <c r="B63" s="1043" t="s">
        <v>751</v>
      </c>
      <c r="C63" s="1043"/>
      <c r="D63" s="1043"/>
      <c r="E63" s="1043"/>
      <c r="F63" s="1043"/>
      <c r="G63" s="1043"/>
      <c r="H63" s="1043"/>
      <c r="I63" s="356"/>
    </row>
    <row r="64" spans="2:9" ht="12" customHeight="1"/>
    <row r="65" spans="2:9" ht="12" customHeight="1"/>
    <row r="66" spans="2:9" ht="12" customHeight="1"/>
    <row r="67" spans="2:9" ht="12.75" customHeight="1">
      <c r="B67" s="364" t="s">
        <v>752</v>
      </c>
      <c r="C67" s="45" t="s">
        <v>753</v>
      </c>
      <c r="D67" s="369">
        <v>200</v>
      </c>
      <c r="E67" s="45"/>
      <c r="F67" s="45"/>
      <c r="G67" s="164" t="s">
        <v>754</v>
      </c>
      <c r="H67" s="371">
        <f>D67+H70</f>
        <v>8320</v>
      </c>
      <c r="I67" s="45"/>
    </row>
    <row r="68" spans="2:9" ht="12.75" customHeight="1">
      <c r="B68" s="358"/>
      <c r="C68" s="45"/>
      <c r="D68" s="369"/>
      <c r="E68" s="45"/>
      <c r="F68" s="45"/>
      <c r="G68" s="164"/>
      <c r="H68" s="371"/>
      <c r="I68" s="45"/>
    </row>
    <row r="69" spans="2:9" ht="12.75" customHeight="1">
      <c r="B69" s="359"/>
      <c r="C69" s="360"/>
      <c r="D69" s="370"/>
      <c r="E69" s="360"/>
      <c r="F69" s="360"/>
      <c r="G69" s="373"/>
      <c r="H69" s="372"/>
      <c r="I69" s="45"/>
    </row>
    <row r="70" spans="2:9" ht="12.75" customHeight="1">
      <c r="B70" s="364" t="s">
        <v>756</v>
      </c>
      <c r="C70" s="45"/>
      <c r="D70" s="369">
        <v>7770</v>
      </c>
      <c r="E70" s="45"/>
      <c r="F70" s="45"/>
      <c r="G70" s="164" t="s">
        <v>754</v>
      </c>
      <c r="H70" s="371">
        <f>D70+H118</f>
        <v>8120</v>
      </c>
      <c r="I70" s="45"/>
    </row>
    <row r="71" spans="2:9" ht="12.75" customHeight="1">
      <c r="B71" s="454" t="str">
        <f>C13</f>
        <v>26051101</v>
      </c>
      <c r="C71" s="45"/>
      <c r="D71" s="369"/>
      <c r="E71" s="45"/>
      <c r="F71" s="45"/>
      <c r="G71" s="164"/>
      <c r="H71" s="371"/>
      <c r="I71" s="45"/>
    </row>
    <row r="72" spans="2:9" ht="12.75" customHeight="1">
      <c r="B72" s="358"/>
      <c r="C72" s="45"/>
      <c r="D72" s="369"/>
      <c r="E72" s="45"/>
      <c r="F72" s="45"/>
      <c r="G72" s="164"/>
      <c r="H72" s="371"/>
      <c r="I72" s="45"/>
    </row>
    <row r="73" spans="2:9" ht="12.75" customHeight="1">
      <c r="B73" s="358"/>
      <c r="C73" s="45"/>
      <c r="D73" s="369"/>
      <c r="E73" s="45"/>
      <c r="F73" s="45"/>
      <c r="G73" s="164"/>
      <c r="H73" s="371"/>
      <c r="I73" s="45"/>
    </row>
    <row r="74" spans="2:9" ht="12.75" customHeight="1">
      <c r="B74" s="358"/>
      <c r="C74" s="45"/>
      <c r="D74" s="369"/>
      <c r="E74" s="45"/>
      <c r="F74" s="45"/>
      <c r="G74" s="164"/>
      <c r="H74" s="371"/>
      <c r="I74" s="45"/>
    </row>
    <row r="75" spans="2:9" ht="12.75" customHeight="1">
      <c r="B75" s="358"/>
      <c r="C75" s="45"/>
      <c r="D75" s="369"/>
      <c r="E75" s="45"/>
      <c r="F75" s="45"/>
      <c r="G75" s="164"/>
      <c r="H75" s="371"/>
      <c r="I75" s="45"/>
    </row>
    <row r="76" spans="2:9" ht="12.75" customHeight="1">
      <c r="B76" s="358"/>
      <c r="C76" s="45"/>
      <c r="D76" s="369"/>
      <c r="E76" s="45"/>
      <c r="F76" s="45"/>
      <c r="G76" s="164"/>
      <c r="H76" s="371"/>
      <c r="I76" s="45"/>
    </row>
    <row r="77" spans="2:9" ht="12.75" customHeight="1">
      <c r="B77" s="358"/>
      <c r="C77" s="45"/>
      <c r="D77" s="369"/>
      <c r="E77" s="45"/>
      <c r="F77" s="45"/>
      <c r="G77" s="164"/>
      <c r="H77" s="371"/>
      <c r="I77" s="45"/>
    </row>
    <row r="78" spans="2:9" ht="12.75" customHeight="1">
      <c r="B78" s="358"/>
      <c r="C78" s="45"/>
      <c r="D78" s="369"/>
      <c r="E78" s="45"/>
      <c r="F78" s="45"/>
      <c r="G78" s="164"/>
      <c r="H78" s="371"/>
      <c r="I78" s="45"/>
    </row>
    <row r="79" spans="2:9" ht="12.75" customHeight="1">
      <c r="B79" s="358"/>
      <c r="C79" s="45"/>
      <c r="D79" s="369"/>
      <c r="E79" s="45"/>
      <c r="F79" s="45"/>
      <c r="G79" s="164"/>
      <c r="H79" s="371"/>
      <c r="I79" s="45"/>
    </row>
    <row r="80" spans="2:9" ht="12.75" customHeight="1">
      <c r="B80" s="358"/>
      <c r="C80" s="45"/>
      <c r="D80" s="369"/>
      <c r="E80" s="45"/>
      <c r="F80" s="45"/>
      <c r="G80" s="164"/>
      <c r="H80" s="371"/>
      <c r="I80" s="45"/>
    </row>
    <row r="81" spans="2:9" ht="12.75" customHeight="1">
      <c r="B81" s="358"/>
      <c r="C81" s="45"/>
      <c r="D81" s="369"/>
      <c r="E81" s="45"/>
      <c r="F81" s="45"/>
      <c r="G81" s="164"/>
      <c r="H81" s="371"/>
      <c r="I81" s="45"/>
    </row>
    <row r="82" spans="2:9" ht="12.75" customHeight="1">
      <c r="B82" s="358"/>
      <c r="C82" s="45"/>
      <c r="D82" s="369"/>
      <c r="E82" s="45"/>
      <c r="F82" s="45"/>
      <c r="G82" s="164"/>
      <c r="H82" s="371"/>
      <c r="I82" s="45"/>
    </row>
    <row r="83" spans="2:9" ht="12.75" customHeight="1">
      <c r="B83" s="358"/>
      <c r="C83" s="45"/>
      <c r="D83" s="369"/>
      <c r="E83" s="45"/>
      <c r="F83" s="45"/>
      <c r="G83" s="164"/>
      <c r="H83" s="371"/>
      <c r="I83" s="45"/>
    </row>
    <row r="84" spans="2:9" ht="12.75" customHeight="1">
      <c r="B84" s="358"/>
      <c r="C84" s="45"/>
      <c r="D84" s="369"/>
      <c r="E84" s="45"/>
      <c r="F84" s="45"/>
      <c r="G84" s="164"/>
      <c r="H84" s="371"/>
      <c r="I84" s="45"/>
    </row>
    <row r="85" spans="2:9" ht="12.75" customHeight="1">
      <c r="B85" s="358"/>
      <c r="C85" s="45"/>
      <c r="D85" s="369"/>
      <c r="E85" s="45"/>
      <c r="F85" s="45"/>
      <c r="G85" s="164"/>
      <c r="H85" s="371"/>
      <c r="I85" s="45"/>
    </row>
    <row r="86" spans="2:9" ht="12.75" customHeight="1">
      <c r="B86" s="358"/>
      <c r="C86" s="45"/>
      <c r="D86" s="369"/>
      <c r="E86" s="45"/>
      <c r="F86" s="45"/>
      <c r="G86" s="164"/>
      <c r="H86" s="371"/>
      <c r="I86" s="45"/>
    </row>
    <row r="87" spans="2:9" ht="12.75" customHeight="1">
      <c r="B87" s="358"/>
      <c r="C87" s="45"/>
      <c r="D87" s="369"/>
      <c r="E87" s="45"/>
      <c r="F87" s="45"/>
      <c r="G87" s="164"/>
      <c r="H87" s="371"/>
      <c r="I87" s="45"/>
    </row>
    <row r="88" spans="2:9" ht="12.75" customHeight="1">
      <c r="B88" s="358"/>
      <c r="C88" s="45"/>
      <c r="D88" s="369"/>
      <c r="E88" s="45"/>
      <c r="F88" s="45"/>
      <c r="G88" s="164"/>
      <c r="H88" s="371"/>
      <c r="I88" s="45"/>
    </row>
    <row r="89" spans="2:9" ht="12.75" customHeight="1">
      <c r="B89" s="358"/>
      <c r="C89" s="45"/>
      <c r="D89" s="369"/>
      <c r="E89" s="45"/>
      <c r="F89" s="45"/>
      <c r="G89" s="164"/>
      <c r="H89" s="371"/>
      <c r="I89" s="45"/>
    </row>
    <row r="90" spans="2:9" ht="12.75" customHeight="1">
      <c r="B90" s="358"/>
      <c r="C90" s="45"/>
      <c r="D90" s="369"/>
      <c r="E90" s="45"/>
      <c r="F90" s="45"/>
      <c r="G90" s="164"/>
      <c r="H90" s="371"/>
      <c r="I90" s="45"/>
    </row>
    <row r="91" spans="2:9" ht="12.75" customHeight="1">
      <c r="B91" s="358"/>
      <c r="C91" s="45"/>
      <c r="D91" s="369"/>
      <c r="E91" s="45"/>
      <c r="F91" s="45"/>
      <c r="G91" s="164"/>
      <c r="H91" s="371"/>
      <c r="I91" s="45"/>
    </row>
    <row r="92" spans="2:9" ht="12.75" customHeight="1">
      <c r="B92" s="358"/>
      <c r="C92" s="45"/>
      <c r="D92" s="369"/>
      <c r="E92" s="45"/>
      <c r="F92" s="45"/>
      <c r="G92" s="164"/>
      <c r="H92" s="371"/>
      <c r="I92" s="45"/>
    </row>
    <row r="93" spans="2:9" ht="12.75" customHeight="1">
      <c r="B93" s="358"/>
      <c r="C93" s="45"/>
      <c r="D93" s="369"/>
      <c r="E93" s="45"/>
      <c r="F93" s="45"/>
      <c r="G93" s="164"/>
      <c r="H93" s="371"/>
      <c r="I93" s="45"/>
    </row>
    <row r="94" spans="2:9" ht="12.75" customHeight="1">
      <c r="B94" s="358"/>
      <c r="C94" s="45"/>
      <c r="D94" s="369"/>
      <c r="E94" s="45"/>
      <c r="F94" s="45"/>
      <c r="G94" s="164"/>
      <c r="H94" s="371"/>
      <c r="I94" s="45"/>
    </row>
    <row r="95" spans="2:9" ht="12.75" customHeight="1">
      <c r="B95" s="358"/>
      <c r="C95" s="45"/>
      <c r="D95" s="369"/>
      <c r="E95" s="45"/>
      <c r="F95" s="45"/>
      <c r="G95" s="164"/>
      <c r="H95" s="371"/>
      <c r="I95" s="45"/>
    </row>
    <row r="96" spans="2:9" ht="12.75" customHeight="1">
      <c r="B96" s="358"/>
      <c r="C96" s="45"/>
      <c r="D96" s="369"/>
      <c r="E96" s="45"/>
      <c r="F96" s="45"/>
      <c r="G96" s="164"/>
      <c r="H96" s="371"/>
      <c r="I96" s="45"/>
    </row>
    <row r="97" spans="2:9" ht="12.75" customHeight="1">
      <c r="B97" s="358"/>
      <c r="C97" s="45"/>
      <c r="D97" s="369"/>
      <c r="E97" s="45"/>
      <c r="F97" s="45"/>
      <c r="G97" s="164"/>
      <c r="H97" s="371"/>
      <c r="I97" s="45"/>
    </row>
    <row r="98" spans="2:9" ht="12.75" customHeight="1">
      <c r="B98" s="358"/>
      <c r="C98" s="45"/>
      <c r="D98" s="369"/>
      <c r="E98" s="45"/>
      <c r="F98" s="45"/>
      <c r="G98" s="164"/>
      <c r="H98" s="371"/>
      <c r="I98" s="45"/>
    </row>
    <row r="99" spans="2:9" ht="12.75" customHeight="1">
      <c r="B99" s="358"/>
      <c r="C99" s="45"/>
      <c r="D99" s="369"/>
      <c r="E99" s="45"/>
      <c r="F99" s="45"/>
      <c r="G99" s="164"/>
      <c r="H99" s="371"/>
      <c r="I99" s="45"/>
    </row>
    <row r="100" spans="2:9" ht="12.75" customHeight="1">
      <c r="B100" s="358"/>
      <c r="C100" s="45"/>
      <c r="D100" s="369"/>
      <c r="E100" s="45"/>
      <c r="F100" s="45"/>
      <c r="G100" s="164"/>
      <c r="H100" s="371"/>
      <c r="I100" s="45"/>
    </row>
    <row r="101" spans="2:9" ht="12.75" customHeight="1">
      <c r="B101" s="358"/>
      <c r="C101" s="45"/>
      <c r="D101" s="369"/>
      <c r="E101" s="45"/>
      <c r="F101" s="45"/>
      <c r="G101" s="164"/>
      <c r="H101" s="371"/>
      <c r="I101" s="45"/>
    </row>
    <row r="102" spans="2:9" ht="12.75" customHeight="1">
      <c r="B102" s="358"/>
      <c r="C102" s="45"/>
      <c r="D102" s="369"/>
      <c r="E102" s="45"/>
      <c r="F102" s="45"/>
      <c r="G102" s="164"/>
      <c r="H102" s="371"/>
      <c r="I102" s="45"/>
    </row>
    <row r="103" spans="2:9" ht="12.75" customHeight="1">
      <c r="B103" s="358"/>
      <c r="C103" s="45"/>
      <c r="D103" s="369"/>
      <c r="E103" s="45"/>
      <c r="F103" s="45"/>
      <c r="G103" s="164"/>
      <c r="H103" s="371"/>
      <c r="I103" s="45"/>
    </row>
    <row r="104" spans="2:9" ht="12.75" customHeight="1">
      <c r="B104" s="358"/>
      <c r="C104" s="45"/>
      <c r="D104" s="369"/>
      <c r="E104" s="45"/>
      <c r="F104" s="45"/>
      <c r="G104" s="164"/>
      <c r="H104" s="371"/>
      <c r="I104" s="45"/>
    </row>
    <row r="105" spans="2:9" ht="12.75" customHeight="1">
      <c r="B105" s="358"/>
      <c r="C105" s="45"/>
      <c r="D105" s="369"/>
      <c r="E105" s="45"/>
      <c r="F105" s="45"/>
      <c r="G105" s="164"/>
      <c r="H105" s="371"/>
      <c r="I105" s="45"/>
    </row>
    <row r="106" spans="2:9" ht="12.75" customHeight="1">
      <c r="B106" s="358"/>
      <c r="C106" s="45"/>
      <c r="D106" s="369"/>
      <c r="E106" s="45"/>
      <c r="F106" s="45"/>
      <c r="G106" s="164"/>
      <c r="H106" s="371"/>
      <c r="I106" s="45"/>
    </row>
    <row r="107" spans="2:9" ht="12.75" customHeight="1">
      <c r="B107" s="358"/>
      <c r="C107" s="45"/>
      <c r="D107" s="369"/>
      <c r="E107" s="45"/>
      <c r="F107" s="45"/>
      <c r="G107" s="164"/>
      <c r="H107" s="371"/>
      <c r="I107" s="45"/>
    </row>
    <row r="108" spans="2:9" ht="12.75" customHeight="1">
      <c r="B108" s="358"/>
      <c r="C108" s="45"/>
      <c r="D108" s="369"/>
      <c r="E108" s="45"/>
      <c r="F108" s="45"/>
      <c r="G108" s="164"/>
      <c r="H108" s="371"/>
      <c r="I108" s="45"/>
    </row>
    <row r="109" spans="2:9" ht="12.75" customHeight="1">
      <c r="B109" s="358"/>
      <c r="C109" s="45"/>
      <c r="D109" s="369"/>
      <c r="E109" s="45"/>
      <c r="F109" s="45"/>
      <c r="G109" s="164"/>
      <c r="H109" s="371"/>
      <c r="I109" s="45"/>
    </row>
    <row r="110" spans="2:9" ht="12.75" customHeight="1">
      <c r="B110" s="358"/>
      <c r="C110" s="45"/>
      <c r="D110" s="369"/>
      <c r="E110" s="45"/>
      <c r="F110" s="45"/>
      <c r="G110" s="164"/>
      <c r="H110" s="371"/>
      <c r="I110" s="45"/>
    </row>
    <row r="111" spans="2:9" ht="12.75" customHeight="1">
      <c r="B111" s="358"/>
      <c r="C111" s="45"/>
      <c r="D111" s="369"/>
      <c r="E111" s="45"/>
      <c r="F111" s="45"/>
      <c r="G111" s="164"/>
      <c r="H111" s="371"/>
      <c r="I111" s="45"/>
    </row>
    <row r="112" spans="2:9" ht="12.75" customHeight="1">
      <c r="B112" s="358"/>
      <c r="C112" s="45"/>
      <c r="D112" s="369"/>
      <c r="E112" s="45"/>
      <c r="F112" s="45"/>
      <c r="G112" s="164"/>
      <c r="H112" s="371"/>
      <c r="I112" s="45"/>
    </row>
    <row r="113" spans="2:9" ht="12.75" customHeight="1">
      <c r="B113" s="358"/>
      <c r="C113" s="45"/>
      <c r="D113" s="369"/>
      <c r="E113" s="45"/>
      <c r="F113" s="45"/>
      <c r="G113" s="164"/>
      <c r="H113" s="371"/>
      <c r="I113" s="45"/>
    </row>
    <row r="114" spans="2:9" ht="12.75" customHeight="1">
      <c r="B114" s="358"/>
      <c r="C114" s="45"/>
      <c r="D114" s="369"/>
      <c r="E114" s="45"/>
      <c r="F114" s="45"/>
      <c r="G114" s="164"/>
      <c r="H114" s="371"/>
      <c r="I114" s="45"/>
    </row>
    <row r="115" spans="2:9" ht="12.75" customHeight="1">
      <c r="B115" s="358"/>
      <c r="C115" s="45"/>
      <c r="D115" s="369"/>
      <c r="E115" s="45"/>
      <c r="F115" s="45"/>
      <c r="G115" s="164"/>
      <c r="H115" s="371"/>
      <c r="I115" s="45"/>
    </row>
    <row r="116" spans="2:9" ht="12.75" customHeight="1">
      <c r="B116" s="358"/>
      <c r="C116" s="45"/>
      <c r="D116" s="369"/>
      <c r="E116" s="45"/>
      <c r="F116" s="45"/>
      <c r="G116" s="164"/>
      <c r="H116" s="371"/>
      <c r="I116" s="45"/>
    </row>
    <row r="117" spans="2:9" ht="12.75" customHeight="1">
      <c r="B117" s="359"/>
      <c r="C117" s="360"/>
      <c r="D117" s="370"/>
      <c r="E117" s="360"/>
      <c r="F117" s="360"/>
      <c r="G117" s="373"/>
      <c r="H117" s="372"/>
      <c r="I117" s="45"/>
    </row>
    <row r="118" spans="2:9" ht="12.75" customHeight="1">
      <c r="B118" s="364" t="s">
        <v>172</v>
      </c>
      <c r="C118" s="367">
        <f>B11</f>
        <v>25</v>
      </c>
      <c r="D118" s="369">
        <f>C11</f>
        <v>350</v>
      </c>
      <c r="E118" s="45"/>
      <c r="F118" s="45"/>
      <c r="G118" s="164" t="s">
        <v>754</v>
      </c>
      <c r="H118" s="371">
        <f>C11</f>
        <v>350</v>
      </c>
      <c r="I118" s="45"/>
    </row>
    <row r="119" spans="2:9" ht="12.75" customHeight="1">
      <c r="B119" s="358"/>
      <c r="C119" s="45"/>
      <c r="D119" s="369"/>
      <c r="E119" s="45"/>
      <c r="F119" s="45"/>
      <c r="G119" s="164"/>
      <c r="H119" s="371"/>
      <c r="I119" s="45"/>
    </row>
    <row r="120" spans="2:9" ht="12.75" customHeight="1">
      <c r="B120" s="358"/>
      <c r="C120" s="45"/>
      <c r="D120" s="369"/>
      <c r="E120" s="45"/>
      <c r="F120" s="45"/>
      <c r="G120" s="164"/>
      <c r="H120" s="371"/>
      <c r="I120" s="44" t="s">
        <v>757</v>
      </c>
    </row>
    <row r="121" spans="2:9" ht="12.75" customHeight="1">
      <c r="B121" s="361"/>
      <c r="C121" s="362"/>
      <c r="D121" s="375"/>
      <c r="E121" s="362"/>
      <c r="F121" s="362"/>
      <c r="G121" s="374"/>
      <c r="H121" s="376"/>
      <c r="I121" s="45"/>
    </row>
  </sheetData>
  <dataConsolidate/>
  <mergeCells count="90">
    <mergeCell ref="B63:H63"/>
    <mergeCell ref="B58:B60"/>
    <mergeCell ref="C58:D60"/>
    <mergeCell ref="E58:F60"/>
    <mergeCell ref="G58:H60"/>
    <mergeCell ref="B62:F62"/>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8:I29"/>
    <mergeCell ref="B21:I22"/>
    <mergeCell ref="B23:B24"/>
    <mergeCell ref="C23:D24"/>
    <mergeCell ref="E23:F24"/>
    <mergeCell ref="G23:H24"/>
    <mergeCell ref="I23:I24"/>
    <mergeCell ref="B25:B27"/>
    <mergeCell ref="C25:D27"/>
    <mergeCell ref="E25:F27"/>
    <mergeCell ref="G25:H27"/>
    <mergeCell ref="I25:I26"/>
    <mergeCell ref="B17:E19"/>
    <mergeCell ref="F17:I19"/>
    <mergeCell ref="B13:B16"/>
    <mergeCell ref="C13:D16"/>
    <mergeCell ref="E13:E16"/>
    <mergeCell ref="F13:I16"/>
    <mergeCell ref="B10:D10"/>
    <mergeCell ref="E10:G10"/>
    <mergeCell ref="H10:I10"/>
    <mergeCell ref="B11:B12"/>
    <mergeCell ref="C11:D12"/>
    <mergeCell ref="E11:E12"/>
    <mergeCell ref="F11:G12"/>
    <mergeCell ref="H11:I12"/>
    <mergeCell ref="B8:B9"/>
    <mergeCell ref="C8:D9"/>
    <mergeCell ref="E8:F9"/>
    <mergeCell ref="G8:I9"/>
    <mergeCell ref="A1:I2"/>
    <mergeCell ref="B4:I6"/>
    <mergeCell ref="C7:D7"/>
    <mergeCell ref="E7:F7"/>
    <mergeCell ref="G7:I7"/>
  </mergeCells>
  <phoneticPr fontId="9"/>
  <conditionalFormatting sqref="H11:I12">
    <cfRule type="containsText" dxfId="1721" priority="48" operator="containsText" text="外面蒸着">
      <formula>NOT(ISERROR(SEARCH("外面蒸着",H11)))</formula>
    </cfRule>
  </conditionalFormatting>
  <conditionalFormatting sqref="C11:D12">
    <cfRule type="cellIs" dxfId="1720" priority="7" operator="equal">
      <formula>1000</formula>
    </cfRule>
    <cfRule type="cellIs" dxfId="1719" priority="8" operator="notEqual">
      <formula>350</formula>
    </cfRule>
  </conditionalFormatting>
  <conditionalFormatting sqref="E11:E12">
    <cfRule type="cellIs" dxfId="1718" priority="2" operator="equal">
      <formula>"ー"</formula>
    </cfRule>
    <cfRule type="cellIs" dxfId="1717" priority="5" operator="notEqual">
      <formula>12</formula>
    </cfRule>
  </conditionalFormatting>
  <conditionalFormatting sqref="B11:B12">
    <cfRule type="cellIs" dxfId="1716" priority="1" operator="equal">
      <formula>"ー"</formula>
    </cfRule>
    <cfRule type="cellIs" dxfId="1715" priority="3" operator="notEqual">
      <formula>25</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123825</xdr:colOff>
                    <xdr:row>10</xdr:row>
                    <xdr:rowOff>19050</xdr:rowOff>
                  </from>
                  <to>
                    <xdr:col>2</xdr:col>
                    <xdr:colOff>381000</xdr:colOff>
                    <xdr:row>11</xdr:row>
                    <xdr:rowOff>152400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workbookViewId="0">
      <selection activeCell="B36" sqref="B36"/>
    </sheetView>
  </sheetViews>
  <sheetFormatPr defaultColWidth="9" defaultRowHeight="13.5"/>
  <cols>
    <col min="1" max="1" width="3" style="44" customWidth="1"/>
    <col min="2" max="2" width="12.625" style="44" customWidth="1"/>
    <col min="3" max="3" width="9" style="44"/>
    <col min="4" max="4" width="9.5" style="44" customWidth="1"/>
    <col min="5" max="5" width="11.375" style="44" customWidth="1"/>
    <col min="6" max="7" width="9" style="44"/>
    <col min="8" max="8" width="10.5" style="44" customWidth="1"/>
    <col min="9" max="9" width="15.875" style="44" customWidth="1"/>
    <col min="10" max="10" width="5.5" style="44" customWidth="1"/>
    <col min="11" max="11" width="11.625" style="44" bestFit="1" customWidth="1"/>
    <col min="12" max="12" width="12.75" style="44" bestFit="1" customWidth="1"/>
    <col min="13" max="13" width="0" style="44" hidden="1" customWidth="1"/>
    <col min="14" max="14" width="8.375" style="44" hidden="1" customWidth="1"/>
    <col min="15" max="18" width="9" style="44"/>
    <col min="19" max="19" width="9" style="44" customWidth="1"/>
    <col min="20" max="16384" width="9" style="44"/>
  </cols>
  <sheetData>
    <row r="1" spans="1:14" ht="13.5" customHeight="1">
      <c r="A1" s="973" t="s">
        <v>164</v>
      </c>
      <c r="B1" s="973"/>
      <c r="C1" s="973"/>
      <c r="D1" s="973"/>
      <c r="E1" s="973"/>
      <c r="F1" s="973"/>
      <c r="G1" s="973"/>
      <c r="H1" s="973"/>
      <c r="I1" s="973"/>
    </row>
    <row r="2" spans="1:14" ht="13.5" customHeight="1">
      <c r="A2" s="973"/>
      <c r="B2" s="973"/>
      <c r="C2" s="973"/>
      <c r="D2" s="973"/>
      <c r="E2" s="973"/>
      <c r="F2" s="973"/>
      <c r="G2" s="973"/>
      <c r="H2" s="973"/>
      <c r="I2" s="973"/>
      <c r="L2" s="74" t="s">
        <v>165</v>
      </c>
      <c r="M2" s="44" t="s">
        <v>1727</v>
      </c>
      <c r="N2" s="44" t="e">
        <f ca="1">_xlfn.XLOOKUP(M2,'S4'!K:K,'S4'!Y:Y,0)</f>
        <v>#NAME?</v>
      </c>
    </row>
    <row r="3" spans="1:14">
      <c r="L3" s="74" t="s">
        <v>166</v>
      </c>
    </row>
    <row r="4" spans="1:14" ht="13.5" customHeight="1">
      <c r="B4" s="974" t="s">
        <v>2127</v>
      </c>
      <c r="C4" s="975"/>
      <c r="D4" s="975"/>
      <c r="E4" s="975"/>
      <c r="F4" s="975"/>
      <c r="G4" s="975"/>
      <c r="H4" s="975"/>
      <c r="I4" s="976"/>
      <c r="L4" s="74"/>
    </row>
    <row r="5" spans="1:14" ht="13.5" customHeight="1">
      <c r="B5" s="977"/>
      <c r="C5" s="978"/>
      <c r="D5" s="978"/>
      <c r="E5" s="978"/>
      <c r="F5" s="978"/>
      <c r="G5" s="978"/>
      <c r="H5" s="978"/>
      <c r="I5" s="979"/>
    </row>
    <row r="6" spans="1:14" ht="13.5" customHeight="1" thickBot="1">
      <c r="B6" s="980"/>
      <c r="C6" s="981"/>
      <c r="D6" s="981"/>
      <c r="E6" s="981"/>
      <c r="F6" s="981"/>
      <c r="G6" s="981"/>
      <c r="H6" s="981"/>
      <c r="I6" s="982"/>
      <c r="L6" s="44" t="s">
        <v>167</v>
      </c>
    </row>
    <row r="7" spans="1:14" ht="13.5" customHeight="1">
      <c r="B7" s="75" t="s">
        <v>168</v>
      </c>
      <c r="C7" s="983" t="s">
        <v>169</v>
      </c>
      <c r="D7" s="983"/>
      <c r="E7" s="984" t="s">
        <v>170</v>
      </c>
      <c r="F7" s="984"/>
      <c r="G7" s="984" t="s">
        <v>171</v>
      </c>
      <c r="H7" s="984"/>
      <c r="I7" s="985"/>
    </row>
    <row r="8" spans="1:14" ht="13.5" customHeight="1">
      <c r="B8" s="963">
        <v>50</v>
      </c>
      <c r="C8" s="965">
        <v>1030</v>
      </c>
      <c r="D8" s="965"/>
      <c r="E8" s="967">
        <v>8200</v>
      </c>
      <c r="F8" s="967"/>
      <c r="G8" s="969" t="s">
        <v>2130</v>
      </c>
      <c r="H8" s="969"/>
      <c r="I8" s="970"/>
      <c r="K8" s="76"/>
    </row>
    <row r="9" spans="1:14" ht="13.5" customHeight="1" thickBot="1">
      <c r="B9" s="964"/>
      <c r="C9" s="966"/>
      <c r="D9" s="966"/>
      <c r="E9" s="968"/>
      <c r="F9" s="968"/>
      <c r="G9" s="971"/>
      <c r="H9" s="971"/>
      <c r="I9" s="972"/>
      <c r="M9" s="365"/>
    </row>
    <row r="10" spans="1:14" ht="13.5" customHeight="1">
      <c r="B10" s="986" t="s">
        <v>172</v>
      </c>
      <c r="C10" s="987"/>
      <c r="D10" s="988"/>
      <c r="E10" s="986" t="s">
        <v>1155</v>
      </c>
      <c r="F10" s="987"/>
      <c r="G10" s="988"/>
      <c r="H10" s="989" t="s">
        <v>174</v>
      </c>
      <c r="I10" s="990"/>
      <c r="M10" s="365"/>
    </row>
    <row r="11" spans="1:14" ht="13.5" customHeight="1">
      <c r="B11" s="991">
        <v>25</v>
      </c>
      <c r="C11" s="1061">
        <v>350</v>
      </c>
      <c r="D11" s="1062"/>
      <c r="E11" s="991">
        <v>12</v>
      </c>
      <c r="F11" s="1065">
        <v>200</v>
      </c>
      <c r="G11" s="1066"/>
      <c r="H11" s="997" t="s">
        <v>1154</v>
      </c>
      <c r="I11" s="998"/>
      <c r="M11" s="365"/>
      <c r="N11" s="365"/>
    </row>
    <row r="12" spans="1:14" ht="13.5" customHeight="1" thickBot="1">
      <c r="B12" s="992"/>
      <c r="C12" s="1063"/>
      <c r="D12" s="1064"/>
      <c r="E12" s="992"/>
      <c r="F12" s="1067"/>
      <c r="G12" s="1068"/>
      <c r="H12" s="999"/>
      <c r="I12" s="1000"/>
      <c r="M12" s="365"/>
      <c r="N12" s="365"/>
    </row>
    <row r="13" spans="1:14" ht="13.5" customHeight="1">
      <c r="B13" s="1047" t="s">
        <v>195</v>
      </c>
      <c r="C13" s="1022" t="s">
        <v>2128</v>
      </c>
      <c r="D13" s="1023"/>
      <c r="E13" s="1051"/>
      <c r="F13" s="1031" t="s">
        <v>176</v>
      </c>
      <c r="G13" s="1032"/>
      <c r="H13" s="1032"/>
      <c r="I13" s="1033"/>
      <c r="M13" s="365"/>
      <c r="N13" s="365"/>
    </row>
    <row r="14" spans="1:14" ht="12.75" customHeight="1">
      <c r="B14" s="1048"/>
      <c r="C14" s="1026"/>
      <c r="D14" s="1027"/>
      <c r="E14" s="1052"/>
      <c r="F14" s="1034"/>
      <c r="G14" s="1035"/>
      <c r="H14" s="1035"/>
      <c r="I14" s="1036"/>
      <c r="M14" s="365"/>
      <c r="N14" s="365"/>
    </row>
    <row r="15" spans="1:14" ht="13.5" customHeight="1">
      <c r="B15" s="1053" t="s">
        <v>196</v>
      </c>
      <c r="C15" s="1024" t="s">
        <v>2129</v>
      </c>
      <c r="D15" s="1025"/>
      <c r="E15" s="1049"/>
      <c r="F15" s="1034"/>
      <c r="G15" s="1035"/>
      <c r="H15" s="1035"/>
      <c r="I15" s="1036"/>
      <c r="M15" s="365"/>
      <c r="N15" s="365"/>
    </row>
    <row r="16" spans="1:14" ht="13.5" customHeight="1">
      <c r="B16" s="1054"/>
      <c r="C16" s="1026"/>
      <c r="D16" s="1027"/>
      <c r="E16" s="1050"/>
      <c r="F16" s="1037"/>
      <c r="G16" s="1038"/>
      <c r="H16" s="1038"/>
      <c r="I16" s="1039"/>
      <c r="M16" s="365"/>
      <c r="N16" s="365"/>
    </row>
    <row r="17" spans="2:14" ht="13.5" customHeight="1">
      <c r="B17" s="1001" t="s">
        <v>2119</v>
      </c>
      <c r="C17" s="1002"/>
      <c r="D17" s="1002"/>
      <c r="E17" s="1003"/>
      <c r="F17" s="1010" t="s">
        <v>2118</v>
      </c>
      <c r="G17" s="1011"/>
      <c r="H17" s="1011"/>
      <c r="I17" s="1012"/>
      <c r="M17" s="365"/>
      <c r="N17" s="365"/>
    </row>
    <row r="18" spans="2:14" ht="13.5" customHeight="1">
      <c r="B18" s="1004"/>
      <c r="C18" s="1005"/>
      <c r="D18" s="1005"/>
      <c r="E18" s="1006"/>
      <c r="F18" s="1013"/>
      <c r="G18" s="1014"/>
      <c r="H18" s="1014"/>
      <c r="I18" s="1015"/>
      <c r="M18" s="365"/>
      <c r="N18" s="365"/>
    </row>
    <row r="19" spans="2:14" ht="13.5" customHeight="1">
      <c r="B19" s="1007"/>
      <c r="C19" s="1008"/>
      <c r="D19" s="1008"/>
      <c r="E19" s="1009"/>
      <c r="F19" s="1016"/>
      <c r="G19" s="1017"/>
      <c r="H19" s="1017"/>
      <c r="I19" s="1018"/>
      <c r="M19" s="365"/>
      <c r="N19" s="365"/>
    </row>
    <row r="20" spans="2:14" ht="13.5" customHeight="1">
      <c r="M20" s="365"/>
      <c r="N20" s="365"/>
    </row>
    <row r="21" spans="2:14" ht="12" customHeight="1">
      <c r="B21" s="1055" t="s">
        <v>177</v>
      </c>
      <c r="C21" s="1056"/>
      <c r="D21" s="1056"/>
      <c r="E21" s="1056"/>
      <c r="F21" s="1056"/>
      <c r="G21" s="1056"/>
      <c r="H21" s="1056"/>
      <c r="I21" s="1057"/>
      <c r="M21" s="365"/>
      <c r="N21" s="365"/>
    </row>
    <row r="22" spans="2:14" ht="12" customHeight="1">
      <c r="B22" s="1058"/>
      <c r="C22" s="1059"/>
      <c r="D22" s="1059"/>
      <c r="E22" s="1059"/>
      <c r="F22" s="1059"/>
      <c r="G22" s="1059"/>
      <c r="H22" s="1059"/>
      <c r="I22" s="1060"/>
      <c r="M22" s="365"/>
      <c r="N22" s="365"/>
    </row>
    <row r="23" spans="2:14" ht="9.75" customHeight="1">
      <c r="B23" s="1040" t="s">
        <v>178</v>
      </c>
      <c r="C23" s="1040" t="s">
        <v>179</v>
      </c>
      <c r="D23" s="1040"/>
      <c r="E23" s="1040" t="s">
        <v>180</v>
      </c>
      <c r="F23" s="1040"/>
      <c r="G23" s="1041" t="s">
        <v>181</v>
      </c>
      <c r="H23" s="1041"/>
      <c r="I23" s="1042" t="s">
        <v>182</v>
      </c>
      <c r="M23" s="365"/>
      <c r="N23" s="365"/>
    </row>
    <row r="24" spans="2:14" ht="9.75" customHeight="1">
      <c r="B24" s="1040"/>
      <c r="C24" s="1040"/>
      <c r="D24" s="1040"/>
      <c r="E24" s="1040"/>
      <c r="F24" s="1040"/>
      <c r="G24" s="1041"/>
      <c r="H24" s="1041"/>
      <c r="I24" s="1040"/>
      <c r="M24" s="365"/>
      <c r="N24" s="365"/>
    </row>
    <row r="25" spans="2:14" ht="11.25" customHeight="1">
      <c r="B25" s="1040" t="s">
        <v>197</v>
      </c>
      <c r="C25" s="1040" t="s">
        <v>184</v>
      </c>
      <c r="D25" s="1040"/>
      <c r="E25" s="1040" t="s">
        <v>184</v>
      </c>
      <c r="F25" s="1040"/>
      <c r="G25" s="1041" t="s">
        <v>184</v>
      </c>
      <c r="H25" s="1041"/>
      <c r="I25" s="892"/>
      <c r="M25" s="365"/>
    </row>
    <row r="26" spans="2:14" ht="11.25" customHeight="1">
      <c r="B26" s="1040"/>
      <c r="C26" s="1040"/>
      <c r="D26" s="1040"/>
      <c r="E26" s="1040"/>
      <c r="F26" s="1040"/>
      <c r="G26" s="1041"/>
      <c r="H26" s="1041"/>
      <c r="I26" s="894"/>
      <c r="M26" s="365"/>
    </row>
    <row r="27" spans="2:14" ht="11.25" customHeight="1">
      <c r="B27" s="1040"/>
      <c r="C27" s="1040"/>
      <c r="D27" s="1040"/>
      <c r="E27" s="1040"/>
      <c r="F27" s="1040"/>
      <c r="G27" s="1041"/>
      <c r="H27" s="1041"/>
      <c r="I27" s="70" t="s">
        <v>198</v>
      </c>
      <c r="M27" s="365"/>
    </row>
    <row r="28" spans="2:14" ht="12" customHeight="1">
      <c r="B28" s="1055" t="s">
        <v>186</v>
      </c>
      <c r="C28" s="1056"/>
      <c r="D28" s="1056"/>
      <c r="E28" s="1056"/>
      <c r="F28" s="1056"/>
      <c r="G28" s="1056"/>
      <c r="H28" s="1056"/>
      <c r="I28" s="1057"/>
      <c r="M28" s="365"/>
    </row>
    <row r="29" spans="2:14" ht="12" customHeight="1">
      <c r="B29" s="1058"/>
      <c r="C29" s="1059"/>
      <c r="D29" s="1059"/>
      <c r="E29" s="1059"/>
      <c r="F29" s="1059"/>
      <c r="G29" s="1059"/>
      <c r="H29" s="1059"/>
      <c r="I29" s="1060"/>
      <c r="M29" s="365"/>
    </row>
    <row r="30" spans="2:14" ht="9.75" customHeight="1">
      <c r="B30" s="1040" t="s">
        <v>178</v>
      </c>
      <c r="C30" s="1040" t="s">
        <v>179</v>
      </c>
      <c r="D30" s="1040"/>
      <c r="E30" s="1040" t="s">
        <v>180</v>
      </c>
      <c r="F30" s="1040"/>
      <c r="G30" s="1040" t="s">
        <v>181</v>
      </c>
      <c r="H30" s="1040"/>
      <c r="I30" s="1042" t="s">
        <v>182</v>
      </c>
      <c r="M30" s="365"/>
    </row>
    <row r="31" spans="2:14" ht="9.75" customHeight="1">
      <c r="B31" s="1040"/>
      <c r="C31" s="1040"/>
      <c r="D31" s="1040"/>
      <c r="E31" s="1040"/>
      <c r="F31" s="1040"/>
      <c r="G31" s="1040"/>
      <c r="H31" s="1040"/>
      <c r="I31" s="1040"/>
      <c r="M31" s="365"/>
    </row>
    <row r="32" spans="2:14" ht="11.25" customHeight="1">
      <c r="B32" s="1040" t="s">
        <v>197</v>
      </c>
      <c r="C32" s="1040" t="s">
        <v>184</v>
      </c>
      <c r="D32" s="1040"/>
      <c r="E32" s="1040" t="s">
        <v>184</v>
      </c>
      <c r="F32" s="1040"/>
      <c r="G32" s="1040" t="s">
        <v>184</v>
      </c>
      <c r="H32" s="1040"/>
      <c r="I32" s="892"/>
      <c r="M32" s="365"/>
    </row>
    <row r="33" spans="2:13" ht="11.25" customHeight="1">
      <c r="B33" s="1040"/>
      <c r="C33" s="1040"/>
      <c r="D33" s="1040"/>
      <c r="E33" s="1040"/>
      <c r="F33" s="1040"/>
      <c r="G33" s="1040"/>
      <c r="H33" s="1040"/>
      <c r="I33" s="894"/>
      <c r="M33" s="365"/>
    </row>
    <row r="34" spans="2:13" ht="11.25" customHeight="1">
      <c r="B34" s="1040"/>
      <c r="C34" s="1040"/>
      <c r="D34" s="1040"/>
      <c r="E34" s="1040"/>
      <c r="F34" s="1040"/>
      <c r="G34" s="1040"/>
      <c r="H34" s="1040"/>
      <c r="I34" s="70" t="s">
        <v>199</v>
      </c>
      <c r="M34" s="365"/>
    </row>
    <row r="35" spans="2:13" ht="12" customHeight="1">
      <c r="B35" s="1055" t="s">
        <v>189</v>
      </c>
      <c r="C35" s="1056"/>
      <c r="D35" s="1056"/>
      <c r="E35" s="1056"/>
      <c r="F35" s="1056"/>
      <c r="G35" s="1056"/>
      <c r="H35" s="1056"/>
      <c r="I35" s="1057"/>
      <c r="M35" s="365"/>
    </row>
    <row r="36" spans="2:13" ht="12" customHeight="1">
      <c r="B36" s="1058"/>
      <c r="C36" s="1059"/>
      <c r="D36" s="1059"/>
      <c r="E36" s="1059"/>
      <c r="F36" s="1059"/>
      <c r="G36" s="1059"/>
      <c r="H36" s="1059"/>
      <c r="I36" s="1060"/>
      <c r="M36" s="365"/>
    </row>
    <row r="37" spans="2:13" ht="9.75" customHeight="1">
      <c r="B37" s="1040" t="s">
        <v>178</v>
      </c>
      <c r="C37" s="1040" t="s">
        <v>179</v>
      </c>
      <c r="D37" s="1040"/>
      <c r="E37" s="1040" t="s">
        <v>180</v>
      </c>
      <c r="F37" s="1040"/>
      <c r="G37" s="1040" t="s">
        <v>181</v>
      </c>
      <c r="H37" s="1040"/>
      <c r="I37" s="1042" t="s">
        <v>182</v>
      </c>
      <c r="M37" s="365"/>
    </row>
    <row r="38" spans="2:13" ht="9.75" customHeight="1">
      <c r="B38" s="1040"/>
      <c r="C38" s="1040"/>
      <c r="D38" s="1040"/>
      <c r="E38" s="1040"/>
      <c r="F38" s="1040"/>
      <c r="G38" s="1040"/>
      <c r="H38" s="1040"/>
      <c r="I38" s="1040"/>
      <c r="M38" s="365"/>
    </row>
    <row r="39" spans="2:13" ht="11.25" customHeight="1">
      <c r="B39" s="1040" t="s">
        <v>187</v>
      </c>
      <c r="C39" s="1040" t="s">
        <v>184</v>
      </c>
      <c r="D39" s="1040"/>
      <c r="E39" s="1040" t="s">
        <v>184</v>
      </c>
      <c r="F39" s="1040"/>
      <c r="G39" s="1040" t="s">
        <v>184</v>
      </c>
      <c r="H39" s="1040"/>
      <c r="I39" s="892"/>
      <c r="M39" s="365"/>
    </row>
    <row r="40" spans="2:13" ht="11.25" customHeight="1">
      <c r="B40" s="1040"/>
      <c r="C40" s="1040"/>
      <c r="D40" s="1040"/>
      <c r="E40" s="1040"/>
      <c r="F40" s="1040"/>
      <c r="G40" s="1040"/>
      <c r="H40" s="1040"/>
      <c r="I40" s="894"/>
      <c r="M40" s="365"/>
    </row>
    <row r="41" spans="2:13" ht="11.25" customHeight="1">
      <c r="B41" s="1040"/>
      <c r="C41" s="1040"/>
      <c r="D41" s="1040"/>
      <c r="E41" s="1040"/>
      <c r="F41" s="1040"/>
      <c r="G41" s="1040"/>
      <c r="H41" s="1040"/>
      <c r="I41" s="70" t="s">
        <v>199</v>
      </c>
      <c r="M41" s="365"/>
    </row>
    <row r="42" spans="2:13" ht="9.75" customHeight="1">
      <c r="B42" s="1040" t="s">
        <v>178</v>
      </c>
      <c r="C42" s="1040" t="s">
        <v>179</v>
      </c>
      <c r="D42" s="1040"/>
      <c r="E42" s="1040" t="s">
        <v>180</v>
      </c>
      <c r="F42" s="1040"/>
      <c r="G42" s="1040" t="s">
        <v>181</v>
      </c>
      <c r="H42" s="1040"/>
      <c r="I42" s="1042" t="s">
        <v>182</v>
      </c>
      <c r="M42" s="365"/>
    </row>
    <row r="43" spans="2:13" ht="9.75" customHeight="1">
      <c r="B43" s="1040"/>
      <c r="C43" s="1040"/>
      <c r="D43" s="1040"/>
      <c r="E43" s="1040"/>
      <c r="F43" s="1040"/>
      <c r="G43" s="1040"/>
      <c r="H43" s="1040"/>
      <c r="I43" s="1040"/>
      <c r="M43" s="365"/>
    </row>
    <row r="44" spans="2:13" ht="11.25" customHeight="1">
      <c r="B44" s="1040" t="s">
        <v>187</v>
      </c>
      <c r="C44" s="1040" t="s">
        <v>184</v>
      </c>
      <c r="D44" s="1040"/>
      <c r="E44" s="1040" t="s">
        <v>184</v>
      </c>
      <c r="F44" s="1040"/>
      <c r="G44" s="1040" t="s">
        <v>184</v>
      </c>
      <c r="H44" s="1040"/>
      <c r="I44" s="892"/>
      <c r="M44" s="365"/>
    </row>
    <row r="45" spans="2:13" ht="11.25" customHeight="1">
      <c r="B45" s="1040"/>
      <c r="C45" s="1040"/>
      <c r="D45" s="1040"/>
      <c r="E45" s="1040"/>
      <c r="F45" s="1040"/>
      <c r="G45" s="1040"/>
      <c r="H45" s="1040"/>
      <c r="I45" s="894"/>
      <c r="M45" s="365"/>
    </row>
    <row r="46" spans="2:13" ht="11.25" customHeight="1">
      <c r="B46" s="1040"/>
      <c r="C46" s="1040"/>
      <c r="D46" s="1040"/>
      <c r="E46" s="1040"/>
      <c r="F46" s="1040"/>
      <c r="G46" s="1040"/>
      <c r="H46" s="1040"/>
      <c r="I46" s="70" t="s">
        <v>198</v>
      </c>
      <c r="M46" s="365"/>
    </row>
    <row r="47" spans="2:13" ht="12" customHeight="1">
      <c r="B47" s="1055" t="s">
        <v>191</v>
      </c>
      <c r="C47" s="1056"/>
      <c r="D47" s="1056"/>
      <c r="E47" s="1056"/>
      <c r="F47" s="1056"/>
      <c r="G47" s="1056"/>
      <c r="H47" s="1056"/>
      <c r="I47" s="1057"/>
      <c r="M47" s="365"/>
    </row>
    <row r="48" spans="2:13" ht="12" customHeight="1">
      <c r="B48" s="1058"/>
      <c r="C48" s="1059"/>
      <c r="D48" s="1059"/>
      <c r="E48" s="1059"/>
      <c r="F48" s="1059"/>
      <c r="G48" s="1059"/>
      <c r="H48" s="1059"/>
      <c r="I48" s="1060"/>
      <c r="M48" s="365"/>
    </row>
    <row r="49" spans="2:13" ht="9.75" customHeight="1">
      <c r="B49" s="1040" t="s">
        <v>178</v>
      </c>
      <c r="C49" s="1040" t="s">
        <v>179</v>
      </c>
      <c r="D49" s="1040"/>
      <c r="E49" s="1040" t="s">
        <v>180</v>
      </c>
      <c r="F49" s="1040"/>
      <c r="G49" s="1040" t="s">
        <v>181</v>
      </c>
      <c r="H49" s="1040"/>
      <c r="I49" s="1042" t="s">
        <v>182</v>
      </c>
      <c r="M49" s="365"/>
    </row>
    <row r="50" spans="2:13" ht="9.75" customHeight="1">
      <c r="B50" s="1040"/>
      <c r="C50" s="1040"/>
      <c r="D50" s="1040"/>
      <c r="E50" s="1040"/>
      <c r="F50" s="1040"/>
      <c r="G50" s="1040"/>
      <c r="H50" s="1040"/>
      <c r="I50" s="1040"/>
      <c r="M50" s="365"/>
    </row>
    <row r="51" spans="2:13" ht="11.25" customHeight="1">
      <c r="B51" s="1040" t="s">
        <v>200</v>
      </c>
      <c r="C51" s="1040" t="s">
        <v>184</v>
      </c>
      <c r="D51" s="1040"/>
      <c r="E51" s="1040" t="s">
        <v>184</v>
      </c>
      <c r="F51" s="1040"/>
      <c r="G51" s="1040" t="s">
        <v>184</v>
      </c>
      <c r="H51" s="1040"/>
      <c r="I51" s="892"/>
      <c r="M51" s="365"/>
    </row>
    <row r="52" spans="2:13" ht="11.25" customHeight="1">
      <c r="B52" s="1040"/>
      <c r="C52" s="1040"/>
      <c r="D52" s="1040"/>
      <c r="E52" s="1040"/>
      <c r="F52" s="1040"/>
      <c r="G52" s="1040"/>
      <c r="H52" s="1040"/>
      <c r="I52" s="894"/>
    </row>
    <row r="53" spans="2:13" ht="11.25" customHeight="1">
      <c r="B53" s="1040"/>
      <c r="C53" s="1040"/>
      <c r="D53" s="1040"/>
      <c r="E53" s="1040"/>
      <c r="F53" s="1040"/>
      <c r="G53" s="1040"/>
      <c r="H53" s="1040"/>
      <c r="I53" s="70" t="s">
        <v>198</v>
      </c>
    </row>
    <row r="54" spans="2:13" ht="12" customHeight="1">
      <c r="B54" s="1055" t="s">
        <v>192</v>
      </c>
      <c r="C54" s="1056"/>
      <c r="D54" s="1056"/>
      <c r="E54" s="1056"/>
      <c r="F54" s="1056"/>
      <c r="G54" s="1056"/>
      <c r="H54" s="1056"/>
      <c r="I54" s="1057"/>
    </row>
    <row r="55" spans="2:13" ht="12" customHeight="1">
      <c r="B55" s="1058"/>
      <c r="C55" s="1059"/>
      <c r="D55" s="1059"/>
      <c r="E55" s="1059"/>
      <c r="F55" s="1059"/>
      <c r="G55" s="1059"/>
      <c r="H55" s="1059"/>
      <c r="I55" s="1060"/>
    </row>
    <row r="56" spans="2:13" ht="9.75" customHeight="1">
      <c r="B56" s="1040" t="s">
        <v>178</v>
      </c>
      <c r="C56" s="1040" t="s">
        <v>179</v>
      </c>
      <c r="D56" s="1040"/>
      <c r="E56" s="1040" t="s">
        <v>180</v>
      </c>
      <c r="F56" s="1040"/>
      <c r="G56" s="1040" t="s">
        <v>181</v>
      </c>
      <c r="H56" s="1040"/>
      <c r="I56" s="1042" t="s">
        <v>182</v>
      </c>
    </row>
    <row r="57" spans="2:13" ht="9.75" customHeight="1">
      <c r="B57" s="1040"/>
      <c r="C57" s="1040"/>
      <c r="D57" s="1040"/>
      <c r="E57" s="1040"/>
      <c r="F57" s="1040"/>
      <c r="G57" s="1040"/>
      <c r="H57" s="1040"/>
      <c r="I57" s="1040"/>
    </row>
    <row r="58" spans="2:13" ht="11.25" customHeight="1">
      <c r="B58" s="1040" t="s">
        <v>200</v>
      </c>
      <c r="C58" s="1040" t="s">
        <v>184</v>
      </c>
      <c r="D58" s="1040"/>
      <c r="E58" s="1040" t="s">
        <v>184</v>
      </c>
      <c r="F58" s="1040"/>
      <c r="G58" s="1040" t="s">
        <v>184</v>
      </c>
      <c r="H58" s="1040"/>
      <c r="I58" s="892"/>
    </row>
    <row r="59" spans="2:13" ht="11.25" customHeight="1">
      <c r="B59" s="1040"/>
      <c r="C59" s="1040"/>
      <c r="D59" s="1040"/>
      <c r="E59" s="1040"/>
      <c r="F59" s="1040"/>
      <c r="G59" s="1040"/>
      <c r="H59" s="1040"/>
      <c r="I59" s="894"/>
    </row>
    <row r="60" spans="2:13" ht="11.25" customHeight="1">
      <c r="B60" s="1040"/>
      <c r="C60" s="1040"/>
      <c r="D60" s="1040"/>
      <c r="E60" s="1040"/>
      <c r="F60" s="1040"/>
      <c r="G60" s="1040"/>
      <c r="H60" s="1040"/>
      <c r="I60" s="70" t="s">
        <v>198</v>
      </c>
    </row>
    <row r="61" spans="2:13">
      <c r="C61" s="44" t="s">
        <v>193</v>
      </c>
    </row>
    <row r="62" spans="2:13" ht="58.5" customHeight="1">
      <c r="B62" s="1045"/>
      <c r="C62" s="1046"/>
      <c r="D62" s="1046"/>
      <c r="E62" s="1046"/>
      <c r="F62" s="1046"/>
    </row>
    <row r="63" spans="2:13" ht="21">
      <c r="B63" s="1043" t="s">
        <v>751</v>
      </c>
      <c r="C63" s="1043"/>
      <c r="D63" s="1043"/>
      <c r="E63" s="1043"/>
      <c r="F63" s="1043"/>
      <c r="G63" s="1043"/>
      <c r="H63" s="1043"/>
      <c r="I63" s="356"/>
    </row>
    <row r="64" spans="2:13" ht="12" customHeight="1"/>
    <row r="65" spans="2:12" ht="12" customHeight="1"/>
    <row r="66" spans="2:12" ht="12" customHeight="1"/>
    <row r="67" spans="2:12" ht="12.75" customHeight="1">
      <c r="B67" s="364" t="s">
        <v>752</v>
      </c>
      <c r="C67" s="367">
        <f>E11</f>
        <v>12</v>
      </c>
      <c r="D67" s="369">
        <f>F11</f>
        <v>200</v>
      </c>
      <c r="E67" s="45"/>
      <c r="F67" s="45"/>
      <c r="G67" s="164" t="s">
        <v>754</v>
      </c>
      <c r="H67" s="371">
        <f>D67+H70</f>
        <v>8750</v>
      </c>
      <c r="I67" s="45"/>
    </row>
    <row r="68" spans="2:12" ht="12.75" customHeight="1">
      <c r="B68" s="361"/>
      <c r="C68" s="362"/>
      <c r="D68" s="375"/>
      <c r="E68" s="362"/>
      <c r="F68" s="362"/>
      <c r="G68" s="374"/>
      <c r="H68" s="376"/>
      <c r="I68" s="45"/>
    </row>
    <row r="69" spans="2:12" ht="12.75" customHeight="1">
      <c r="B69" s="359"/>
      <c r="C69" s="360"/>
      <c r="D69" s="370"/>
      <c r="E69" s="360"/>
      <c r="F69" s="360"/>
      <c r="G69" s="373"/>
      <c r="H69" s="372"/>
      <c r="I69" s="45"/>
    </row>
    <row r="70" spans="2:12" ht="12.75" customHeight="1">
      <c r="B70" s="364" t="s">
        <v>756</v>
      </c>
      <c r="C70" s="45"/>
      <c r="D70" s="369">
        <v>4100</v>
      </c>
      <c r="E70" s="45"/>
      <c r="F70" s="45"/>
      <c r="G70" s="164" t="s">
        <v>754</v>
      </c>
      <c r="H70" s="371">
        <f>D70+H94</f>
        <v>8550</v>
      </c>
      <c r="I70" s="45"/>
    </row>
    <row r="71" spans="2:12" ht="12.75" customHeight="1">
      <c r="B71" s="455" t="str">
        <f>C13</f>
        <v>26051202</v>
      </c>
      <c r="C71" s="45"/>
      <c r="D71" s="369"/>
      <c r="E71" s="45"/>
      <c r="F71" s="45"/>
      <c r="G71" s="164"/>
      <c r="H71" s="371"/>
      <c r="I71" s="45"/>
      <c r="J71" s="76"/>
    </row>
    <row r="72" spans="2:12" ht="12.75" customHeight="1">
      <c r="B72" s="453"/>
      <c r="C72" s="45"/>
      <c r="D72" s="369"/>
      <c r="E72" s="45"/>
      <c r="F72" s="45"/>
      <c r="G72" s="164"/>
      <c r="H72" s="371"/>
      <c r="I72" s="45"/>
      <c r="J72" s="76"/>
      <c r="L72" s="452"/>
    </row>
    <row r="73" spans="2:12" ht="12.75" customHeight="1">
      <c r="B73" s="453"/>
      <c r="C73" s="45"/>
      <c r="D73" s="369"/>
      <c r="E73" s="45"/>
      <c r="F73" s="45"/>
      <c r="G73" s="164"/>
      <c r="H73" s="371"/>
      <c r="I73" s="45"/>
    </row>
    <row r="74" spans="2:12" ht="12.75" customHeight="1">
      <c r="B74" s="453"/>
      <c r="C74" s="45"/>
      <c r="D74" s="369"/>
      <c r="E74" s="45"/>
      <c r="F74" s="45"/>
      <c r="G74" s="164"/>
      <c r="H74" s="371"/>
      <c r="I74" s="45"/>
    </row>
    <row r="75" spans="2:12" ht="12.75" customHeight="1">
      <c r="B75" s="453"/>
      <c r="C75" s="45"/>
      <c r="D75" s="369"/>
      <c r="E75" s="45"/>
      <c r="F75" s="45"/>
      <c r="G75" s="164"/>
      <c r="H75" s="371"/>
      <c r="I75" s="45"/>
    </row>
    <row r="76" spans="2:12" ht="12.75" customHeight="1">
      <c r="B76" s="453"/>
      <c r="C76" s="45"/>
      <c r="D76" s="369"/>
      <c r="E76" s="45"/>
      <c r="F76" s="45"/>
      <c r="G76" s="164"/>
      <c r="H76" s="371"/>
      <c r="I76" s="45"/>
    </row>
    <row r="77" spans="2:12" ht="12.75" customHeight="1">
      <c r="B77" s="358"/>
      <c r="C77" s="45"/>
      <c r="D77" s="369"/>
      <c r="E77" s="45"/>
      <c r="F77" s="45"/>
      <c r="G77" s="164"/>
      <c r="H77" s="371"/>
      <c r="I77" s="45"/>
    </row>
    <row r="78" spans="2:12" ht="12.75" customHeight="1">
      <c r="B78" s="358"/>
      <c r="C78" s="45"/>
      <c r="D78" s="369"/>
      <c r="E78" s="45"/>
      <c r="F78" s="45"/>
      <c r="G78" s="164"/>
      <c r="H78" s="371"/>
      <c r="I78" s="45"/>
    </row>
    <row r="79" spans="2:12" ht="12.75" customHeight="1">
      <c r="B79" s="358"/>
      <c r="C79" s="45"/>
      <c r="D79" s="369"/>
      <c r="E79" s="45"/>
      <c r="F79" s="45"/>
      <c r="G79" s="164"/>
      <c r="H79" s="371"/>
      <c r="I79" s="45"/>
    </row>
    <row r="80" spans="2:12" ht="12.75" customHeight="1">
      <c r="B80" s="358"/>
      <c r="C80" s="45"/>
      <c r="D80" s="369"/>
      <c r="E80" s="45"/>
      <c r="F80" s="45"/>
      <c r="G80" s="164"/>
      <c r="H80" s="371"/>
      <c r="I80" s="45"/>
    </row>
    <row r="81" spans="2:10" ht="12.75" customHeight="1">
      <c r="B81" s="358"/>
      <c r="C81" s="45"/>
      <c r="D81" s="369"/>
      <c r="E81" s="45"/>
      <c r="F81" s="45"/>
      <c r="G81" s="164"/>
      <c r="H81" s="371"/>
      <c r="I81" s="45"/>
      <c r="J81" s="76"/>
    </row>
    <row r="82" spans="2:10" ht="12.75" customHeight="1">
      <c r="B82" s="358"/>
      <c r="C82" s="45"/>
      <c r="D82" s="369"/>
      <c r="E82" s="45"/>
      <c r="F82" s="45"/>
      <c r="G82" s="164"/>
      <c r="H82" s="371"/>
      <c r="I82" s="45"/>
      <c r="J82" s="76"/>
    </row>
    <row r="83" spans="2:10" ht="12.75" customHeight="1">
      <c r="B83" s="358"/>
      <c r="C83" s="45"/>
      <c r="D83" s="369"/>
      <c r="E83" s="45"/>
      <c r="F83" s="45"/>
      <c r="G83" s="164"/>
      <c r="H83" s="371"/>
      <c r="I83" s="45"/>
    </row>
    <row r="84" spans="2:10" ht="12.75" customHeight="1">
      <c r="B84" s="358"/>
      <c r="C84" s="45"/>
      <c r="D84" s="369"/>
      <c r="E84" s="45"/>
      <c r="F84" s="45"/>
      <c r="G84" s="164"/>
      <c r="H84" s="371"/>
      <c r="I84" s="45"/>
    </row>
    <row r="85" spans="2:10" ht="12.75" customHeight="1">
      <c r="B85" s="358"/>
      <c r="C85" s="45"/>
      <c r="D85" s="369"/>
      <c r="E85" s="45"/>
      <c r="F85" s="45"/>
      <c r="G85" s="164"/>
      <c r="H85" s="371"/>
      <c r="I85" s="45"/>
    </row>
    <row r="86" spans="2:10" ht="12.75" customHeight="1">
      <c r="B86" s="358"/>
      <c r="C86" s="45"/>
      <c r="D86" s="369"/>
      <c r="E86" s="45"/>
      <c r="F86" s="45"/>
      <c r="G86" s="164"/>
      <c r="H86" s="371"/>
      <c r="I86" s="45"/>
    </row>
    <row r="87" spans="2:10" ht="12.75" customHeight="1">
      <c r="B87" s="358"/>
      <c r="C87" s="45"/>
      <c r="D87" s="369"/>
      <c r="E87" s="45"/>
      <c r="F87" s="45"/>
      <c r="G87" s="164"/>
      <c r="H87" s="371"/>
      <c r="I87" s="45"/>
    </row>
    <row r="88" spans="2:10" ht="12.75" customHeight="1">
      <c r="B88" s="358"/>
      <c r="C88" s="45"/>
      <c r="D88" s="369"/>
      <c r="E88" s="45"/>
      <c r="F88" s="45"/>
      <c r="G88" s="164"/>
      <c r="H88" s="371"/>
      <c r="I88" s="45"/>
    </row>
    <row r="89" spans="2:10" ht="12.75" customHeight="1">
      <c r="B89" s="358"/>
      <c r="C89" s="45"/>
      <c r="D89" s="369"/>
      <c r="E89" s="45"/>
      <c r="F89" s="45"/>
      <c r="G89" s="164"/>
      <c r="H89" s="371"/>
      <c r="I89" s="45"/>
    </row>
    <row r="90" spans="2:10" ht="12.75" customHeight="1">
      <c r="B90" s="358"/>
      <c r="C90" s="45"/>
      <c r="D90" s="369"/>
      <c r="E90" s="45"/>
      <c r="F90" s="45"/>
      <c r="G90" s="164"/>
      <c r="H90" s="371"/>
      <c r="I90" s="45"/>
    </row>
    <row r="91" spans="2:10" ht="12.75" customHeight="1">
      <c r="B91" s="358"/>
      <c r="C91" s="45"/>
      <c r="D91" s="369"/>
      <c r="E91" s="45"/>
      <c r="F91" s="45"/>
      <c r="G91" s="164"/>
      <c r="H91" s="371"/>
      <c r="I91" s="45"/>
    </row>
    <row r="92" spans="2:10" ht="12.75" customHeight="1">
      <c r="B92" s="358"/>
      <c r="C92" s="45"/>
      <c r="D92" s="369"/>
      <c r="E92" s="45"/>
      <c r="F92" s="45"/>
      <c r="G92" s="164"/>
      <c r="H92" s="371"/>
      <c r="I92" s="45"/>
    </row>
    <row r="93" spans="2:10" ht="12.75" customHeight="1">
      <c r="B93" s="359"/>
      <c r="C93" s="360"/>
      <c r="D93" s="370"/>
      <c r="E93" s="360"/>
      <c r="F93" s="360"/>
      <c r="G93" s="373"/>
      <c r="H93" s="372"/>
      <c r="I93" s="45"/>
    </row>
    <row r="94" spans="2:10" ht="12.75" customHeight="1">
      <c r="B94" s="364" t="s">
        <v>755</v>
      </c>
      <c r="C94" s="45"/>
      <c r="D94" s="369">
        <v>4100</v>
      </c>
      <c r="E94" s="45"/>
      <c r="F94" s="45"/>
      <c r="G94" s="164" t="s">
        <v>754</v>
      </c>
      <c r="H94" s="371">
        <f>D94+H118</f>
        <v>4450</v>
      </c>
      <c r="I94" s="45"/>
    </row>
    <row r="95" spans="2:10" ht="12.75" customHeight="1">
      <c r="B95" s="455" t="str">
        <f>C15</f>
        <v>26051201</v>
      </c>
      <c r="C95" s="45"/>
      <c r="D95" s="369"/>
      <c r="E95" s="45"/>
      <c r="F95" s="45"/>
      <c r="G95" s="164"/>
      <c r="H95" s="371"/>
      <c r="I95" s="45"/>
      <c r="J95" s="76"/>
    </row>
    <row r="96" spans="2:10" ht="12.75" customHeight="1">
      <c r="B96" s="368"/>
      <c r="C96" s="45"/>
      <c r="D96" s="369"/>
      <c r="E96" s="45"/>
      <c r="F96" s="45"/>
      <c r="G96" s="164"/>
      <c r="H96" s="371"/>
      <c r="I96" s="45"/>
      <c r="J96" s="76"/>
    </row>
    <row r="97" spans="2:10" ht="12.75" customHeight="1">
      <c r="B97" s="358"/>
      <c r="C97" s="45"/>
      <c r="D97" s="369"/>
      <c r="E97" s="45"/>
      <c r="F97" s="45"/>
      <c r="G97" s="164"/>
      <c r="H97" s="371"/>
      <c r="I97" s="45"/>
    </row>
    <row r="98" spans="2:10" ht="12.75" customHeight="1">
      <c r="B98" s="364"/>
      <c r="C98" s="45"/>
      <c r="D98" s="369"/>
      <c r="E98" s="45"/>
      <c r="F98" s="45"/>
      <c r="G98" s="164"/>
      <c r="H98" s="371"/>
      <c r="I98" s="45"/>
    </row>
    <row r="99" spans="2:10" ht="12.75" customHeight="1">
      <c r="B99" s="358"/>
      <c r="C99" s="45"/>
      <c r="D99" s="369"/>
      <c r="E99" s="45"/>
      <c r="F99" s="45"/>
      <c r="G99" s="164"/>
      <c r="H99" s="371"/>
      <c r="I99" s="45"/>
    </row>
    <row r="100" spans="2:10" ht="12.75" customHeight="1">
      <c r="B100" s="358"/>
      <c r="C100" s="45"/>
      <c r="D100" s="369"/>
      <c r="E100" s="45"/>
      <c r="F100" s="45"/>
      <c r="G100" s="164"/>
      <c r="H100" s="371"/>
      <c r="I100" s="45"/>
    </row>
    <row r="101" spans="2:10" ht="12.75" customHeight="1">
      <c r="B101" s="358"/>
      <c r="C101" s="45"/>
      <c r="D101" s="369"/>
      <c r="E101" s="45"/>
      <c r="F101" s="45"/>
      <c r="G101" s="164"/>
      <c r="H101" s="371"/>
      <c r="I101" s="45"/>
    </row>
    <row r="102" spans="2:10" ht="12.75" customHeight="1">
      <c r="B102" s="358"/>
      <c r="C102" s="45"/>
      <c r="D102" s="369"/>
      <c r="E102" s="45"/>
      <c r="F102" s="45"/>
      <c r="G102" s="164"/>
      <c r="H102" s="371"/>
      <c r="I102" s="45"/>
    </row>
    <row r="103" spans="2:10" ht="12.75" customHeight="1">
      <c r="B103" s="358"/>
      <c r="C103" s="45"/>
      <c r="D103" s="369"/>
      <c r="E103" s="45"/>
      <c r="F103" s="45"/>
      <c r="G103" s="164"/>
      <c r="H103" s="371"/>
      <c r="I103" s="45"/>
    </row>
    <row r="104" spans="2:10" ht="12.75" customHeight="1">
      <c r="B104" s="358"/>
      <c r="C104" s="45"/>
      <c r="D104" s="369"/>
      <c r="E104" s="45"/>
      <c r="F104" s="45"/>
      <c r="G104" s="164"/>
      <c r="H104" s="371"/>
      <c r="I104" s="45"/>
    </row>
    <row r="105" spans="2:10" ht="12.75" customHeight="1">
      <c r="B105" s="358"/>
      <c r="C105" s="45"/>
      <c r="D105" s="369"/>
      <c r="E105" s="45"/>
      <c r="F105" s="45"/>
      <c r="G105" s="164"/>
      <c r="H105" s="371"/>
      <c r="I105" s="45"/>
      <c r="J105" s="76"/>
    </row>
    <row r="106" spans="2:10" ht="12.75" customHeight="1">
      <c r="B106" s="358"/>
      <c r="C106" s="45"/>
      <c r="D106" s="369"/>
      <c r="E106" s="45"/>
      <c r="F106" s="45"/>
      <c r="G106" s="164"/>
      <c r="H106" s="371"/>
      <c r="I106" s="45"/>
      <c r="J106" s="76"/>
    </row>
    <row r="107" spans="2:10" ht="12.75" customHeight="1">
      <c r="B107" s="358"/>
      <c r="C107" s="45"/>
      <c r="D107" s="369"/>
      <c r="E107" s="45"/>
      <c r="F107" s="45"/>
      <c r="G107" s="164"/>
      <c r="H107" s="371"/>
      <c r="I107" s="45"/>
    </row>
    <row r="108" spans="2:10" ht="12.75" customHeight="1">
      <c r="B108" s="358"/>
      <c r="C108" s="45"/>
      <c r="D108" s="369"/>
      <c r="E108" s="45"/>
      <c r="F108" s="45"/>
      <c r="G108" s="164"/>
      <c r="H108" s="371"/>
      <c r="I108" s="45"/>
    </row>
    <row r="109" spans="2:10" ht="12.75" customHeight="1">
      <c r="B109" s="358"/>
      <c r="C109" s="45"/>
      <c r="D109" s="369"/>
      <c r="E109" s="45"/>
      <c r="F109" s="45"/>
      <c r="G109" s="164"/>
      <c r="H109" s="371"/>
      <c r="I109" s="45"/>
    </row>
    <row r="110" spans="2:10" ht="12.75" customHeight="1">
      <c r="B110" s="358"/>
      <c r="C110" s="45"/>
      <c r="D110" s="369"/>
      <c r="E110" s="45"/>
      <c r="F110" s="45"/>
      <c r="G110" s="164"/>
      <c r="H110" s="371"/>
      <c r="I110" s="45"/>
    </row>
    <row r="111" spans="2:10" ht="12.75" customHeight="1">
      <c r="B111" s="358"/>
      <c r="C111" s="45"/>
      <c r="D111" s="369"/>
      <c r="E111" s="45"/>
      <c r="F111" s="45"/>
      <c r="G111" s="164"/>
      <c r="H111" s="371"/>
      <c r="I111" s="45"/>
    </row>
    <row r="112" spans="2:10" ht="12.75" customHeight="1">
      <c r="B112" s="358"/>
      <c r="C112" s="45"/>
      <c r="D112" s="369"/>
      <c r="E112" s="45"/>
      <c r="F112" s="45"/>
      <c r="G112" s="164"/>
      <c r="H112" s="371"/>
      <c r="I112" s="45"/>
    </row>
    <row r="113" spans="2:9" ht="12.75" customHeight="1">
      <c r="B113" s="358"/>
      <c r="C113" s="45"/>
      <c r="D113" s="369"/>
      <c r="E113" s="45"/>
      <c r="F113" s="45"/>
      <c r="G113" s="164"/>
      <c r="H113" s="371"/>
      <c r="I113" s="45"/>
    </row>
    <row r="114" spans="2:9" ht="12.75" customHeight="1">
      <c r="B114" s="358"/>
      <c r="C114" s="45"/>
      <c r="D114" s="369"/>
      <c r="E114" s="45"/>
      <c r="F114" s="45"/>
      <c r="G114" s="164"/>
      <c r="H114" s="371"/>
      <c r="I114" s="45"/>
    </row>
    <row r="115" spans="2:9" ht="12.75" customHeight="1">
      <c r="B115" s="358"/>
      <c r="C115" s="45"/>
      <c r="D115" s="369"/>
      <c r="E115" s="45"/>
      <c r="F115" s="45"/>
      <c r="G115" s="164"/>
      <c r="H115" s="371"/>
      <c r="I115" s="45"/>
    </row>
    <row r="116" spans="2:9" ht="12.75" customHeight="1">
      <c r="B116" s="358"/>
      <c r="C116" s="45"/>
      <c r="D116" s="369"/>
      <c r="E116" s="45"/>
      <c r="F116" s="45"/>
      <c r="G116" s="164"/>
      <c r="H116" s="371"/>
      <c r="I116" s="45"/>
    </row>
    <row r="117" spans="2:9" ht="12.75" customHeight="1">
      <c r="B117" s="359"/>
      <c r="C117" s="360"/>
      <c r="D117" s="370"/>
      <c r="E117" s="360"/>
      <c r="F117" s="360"/>
      <c r="G117" s="373"/>
      <c r="H117" s="372"/>
      <c r="I117" s="45"/>
    </row>
    <row r="118" spans="2:9" ht="12.75" customHeight="1">
      <c r="B118" s="364" t="s">
        <v>172</v>
      </c>
      <c r="C118" s="367">
        <f>B11</f>
        <v>25</v>
      </c>
      <c r="D118" s="369">
        <f>C11</f>
        <v>350</v>
      </c>
      <c r="E118" s="45"/>
      <c r="F118" s="45"/>
      <c r="G118" s="164" t="s">
        <v>754</v>
      </c>
      <c r="H118" s="371">
        <f>C11</f>
        <v>350</v>
      </c>
      <c r="I118" s="45"/>
    </row>
    <row r="119" spans="2:9" ht="12.75" customHeight="1">
      <c r="B119" s="358"/>
      <c r="C119" s="45"/>
      <c r="D119" s="45"/>
      <c r="E119" s="45"/>
      <c r="F119" s="45"/>
      <c r="G119" s="164"/>
      <c r="H119" s="357"/>
      <c r="I119" s="45"/>
    </row>
    <row r="120" spans="2:9" ht="12.75" customHeight="1">
      <c r="B120" s="358"/>
      <c r="C120" s="45"/>
      <c r="D120" s="45"/>
      <c r="E120" s="45"/>
      <c r="F120" s="45"/>
      <c r="G120" s="164"/>
      <c r="H120" s="357"/>
      <c r="I120" s="44" t="s">
        <v>757</v>
      </c>
    </row>
    <row r="121" spans="2:9" ht="12.75" customHeight="1">
      <c r="B121" s="361"/>
      <c r="C121" s="362"/>
      <c r="D121" s="362"/>
      <c r="E121" s="362"/>
      <c r="F121" s="362"/>
      <c r="G121" s="374"/>
      <c r="H121" s="363"/>
      <c r="I121" s="45"/>
    </row>
  </sheetData>
  <mergeCells count="93">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 ref="I56:I57"/>
    <mergeCell ref="B58:B60"/>
    <mergeCell ref="C58:D60"/>
    <mergeCell ref="E58:F60"/>
    <mergeCell ref="G58:H60"/>
    <mergeCell ref="I58:I59"/>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5:B27"/>
    <mergeCell ref="C25:D27"/>
    <mergeCell ref="E25:F27"/>
    <mergeCell ref="G25:H27"/>
    <mergeCell ref="I25:I26"/>
    <mergeCell ref="B23:B24"/>
    <mergeCell ref="C23:D24"/>
    <mergeCell ref="E23:F24"/>
    <mergeCell ref="G23:H24"/>
    <mergeCell ref="I23:I24"/>
    <mergeCell ref="A1:I2"/>
    <mergeCell ref="B4:I6"/>
    <mergeCell ref="C7:D7"/>
    <mergeCell ref="E7:F7"/>
    <mergeCell ref="G7:I7"/>
    <mergeCell ref="G8:I9"/>
    <mergeCell ref="B10:D10"/>
    <mergeCell ref="E10:G10"/>
    <mergeCell ref="H10:I10"/>
    <mergeCell ref="C11:D12"/>
    <mergeCell ref="E11:E12"/>
    <mergeCell ref="F11:G12"/>
    <mergeCell ref="H11:I12"/>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s>
  <phoneticPr fontId="9"/>
  <conditionalFormatting sqref="H11:I12">
    <cfRule type="containsText" dxfId="1714" priority="8" operator="containsText" text="外面蒸着">
      <formula>NOT(ISERROR(SEARCH("外面蒸着",H11)))</formula>
    </cfRule>
  </conditionalFormatting>
  <conditionalFormatting sqref="C11:D12">
    <cfRule type="cellIs" dxfId="1713" priority="7" operator="notEqual">
      <formula>350</formula>
    </cfRule>
  </conditionalFormatting>
  <conditionalFormatting sqref="E11:E12">
    <cfRule type="cellIs" dxfId="1712" priority="3" operator="equal">
      <formula>"ー"</formula>
    </cfRule>
    <cfRule type="cellIs" dxfId="1711" priority="6" operator="notEqual">
      <formula>12</formula>
    </cfRule>
  </conditionalFormatting>
  <conditionalFormatting sqref="B11:B12">
    <cfRule type="cellIs" dxfId="1710" priority="1" operator="equal">
      <formula>"ー"</formula>
    </cfRule>
    <cfRule type="cellIs" dxfId="1709" priority="2" operator="notEqual">
      <formula>25</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10</xdr:row>
                    <xdr:rowOff>19050</xdr:rowOff>
                  </from>
                  <to>
                    <xdr:col>2</xdr:col>
                    <xdr:colOff>371475</xdr:colOff>
                    <xdr:row>11</xdr:row>
                    <xdr:rowOff>152400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N141"/>
  <sheetViews>
    <sheetView zoomScaleNormal="100" workbookViewId="0">
      <selection activeCell="B36" sqref="B36"/>
    </sheetView>
  </sheetViews>
  <sheetFormatPr defaultColWidth="9" defaultRowHeight="13.5"/>
  <cols>
    <col min="1" max="1" width="3" style="44" customWidth="1"/>
    <col min="2" max="2" width="12.625" style="44" customWidth="1"/>
    <col min="3" max="3" width="9.125" style="44" bestFit="1" customWidth="1"/>
    <col min="4" max="4" width="9.25" style="44" bestFit="1" customWidth="1"/>
    <col min="5" max="5" width="11.375" style="44" customWidth="1"/>
    <col min="6" max="7" width="9" style="44"/>
    <col min="8" max="8" width="10.5" style="44" bestFit="1" customWidth="1"/>
    <col min="9" max="9" width="15.875" style="44" customWidth="1"/>
    <col min="10" max="10" width="5.5" style="44" customWidth="1"/>
    <col min="11" max="11" width="11.625" style="44" bestFit="1" customWidth="1"/>
    <col min="12" max="12" width="12.75" style="44" bestFit="1" customWidth="1"/>
    <col min="13" max="14" width="9" style="44" hidden="1" customWidth="1"/>
    <col min="15" max="16384" width="9" style="44"/>
  </cols>
  <sheetData>
    <row r="1" spans="1:14" ht="13.5" customHeight="1">
      <c r="A1" s="973" t="s">
        <v>164</v>
      </c>
      <c r="B1" s="973"/>
      <c r="C1" s="973"/>
      <c r="D1" s="973"/>
      <c r="E1" s="973"/>
      <c r="F1" s="973"/>
      <c r="G1" s="973"/>
      <c r="H1" s="973"/>
      <c r="I1" s="973"/>
    </row>
    <row r="2" spans="1:14" ht="13.5" customHeight="1">
      <c r="A2" s="973"/>
      <c r="B2" s="973"/>
      <c r="C2" s="973"/>
      <c r="D2" s="973"/>
      <c r="E2" s="973"/>
      <c r="F2" s="973"/>
      <c r="G2" s="973"/>
      <c r="H2" s="973"/>
      <c r="I2" s="973"/>
      <c r="L2" s="74" t="s">
        <v>165</v>
      </c>
      <c r="M2" s="44">
        <v>3894356</v>
      </c>
      <c r="N2" s="44" t="e">
        <f ca="1">_xlfn.XLOOKUP(M2,'S4'!K:K,'S4'!Y:Y,0)</f>
        <v>#NAME?</v>
      </c>
    </row>
    <row r="3" spans="1:14">
      <c r="L3" s="74" t="s">
        <v>166</v>
      </c>
    </row>
    <row r="4" spans="1:14" ht="13.5" customHeight="1">
      <c r="B4" s="974" t="s">
        <v>1433</v>
      </c>
      <c r="C4" s="975"/>
      <c r="D4" s="975"/>
      <c r="E4" s="975"/>
      <c r="F4" s="975"/>
      <c r="G4" s="975"/>
      <c r="H4" s="975"/>
      <c r="I4" s="976"/>
      <c r="L4" s="74"/>
    </row>
    <row r="5" spans="1:14" ht="13.5" customHeight="1">
      <c r="B5" s="977"/>
      <c r="C5" s="978"/>
      <c r="D5" s="978"/>
      <c r="E5" s="978"/>
      <c r="F5" s="978"/>
      <c r="G5" s="978"/>
      <c r="H5" s="978"/>
      <c r="I5" s="979"/>
    </row>
    <row r="6" spans="1:14" ht="13.5" customHeight="1" thickBot="1">
      <c r="B6" s="980"/>
      <c r="C6" s="981"/>
      <c r="D6" s="981"/>
      <c r="E6" s="981"/>
      <c r="F6" s="981"/>
      <c r="G6" s="981"/>
      <c r="H6" s="981"/>
      <c r="I6" s="982"/>
      <c r="L6" s="44" t="s">
        <v>167</v>
      </c>
    </row>
    <row r="7" spans="1:14" ht="13.5" customHeight="1">
      <c r="B7" s="75" t="s">
        <v>168</v>
      </c>
      <c r="C7" s="983" t="s">
        <v>169</v>
      </c>
      <c r="D7" s="983"/>
      <c r="E7" s="984" t="s">
        <v>170</v>
      </c>
      <c r="F7" s="984"/>
      <c r="G7" s="984" t="s">
        <v>171</v>
      </c>
      <c r="H7" s="984"/>
      <c r="I7" s="985"/>
    </row>
    <row r="8" spans="1:14" ht="13.5" customHeight="1">
      <c r="B8" s="963">
        <v>25</v>
      </c>
      <c r="C8" s="965">
        <v>1100</v>
      </c>
      <c r="D8" s="965"/>
      <c r="E8" s="967">
        <v>18000</v>
      </c>
      <c r="F8" s="967"/>
      <c r="G8" s="969" t="s">
        <v>333</v>
      </c>
      <c r="H8" s="969"/>
      <c r="I8" s="970"/>
      <c r="K8" s="76"/>
    </row>
    <row r="9" spans="1:14" ht="13.5" customHeight="1" thickBot="1">
      <c r="B9" s="964"/>
      <c r="C9" s="966"/>
      <c r="D9" s="966"/>
      <c r="E9" s="968"/>
      <c r="F9" s="968"/>
      <c r="G9" s="971"/>
      <c r="H9" s="971"/>
      <c r="I9" s="972"/>
    </row>
    <row r="10" spans="1:14" ht="13.5" customHeight="1">
      <c r="B10" s="986" t="s">
        <v>172</v>
      </c>
      <c r="C10" s="987"/>
      <c r="D10" s="988"/>
      <c r="E10" s="986" t="s">
        <v>173</v>
      </c>
      <c r="F10" s="987"/>
      <c r="G10" s="988"/>
      <c r="H10" s="1083" t="s">
        <v>174</v>
      </c>
      <c r="I10" s="1084"/>
    </row>
    <row r="11" spans="1:14" ht="13.5" customHeight="1">
      <c r="B11" s="991">
        <v>25</v>
      </c>
      <c r="C11" s="1061">
        <v>500</v>
      </c>
      <c r="D11" s="1062"/>
      <c r="E11" s="991">
        <v>12</v>
      </c>
      <c r="F11" s="1061">
        <v>200</v>
      </c>
      <c r="G11" s="1062"/>
      <c r="H11" s="1069" t="s">
        <v>1154</v>
      </c>
      <c r="I11" s="1070"/>
    </row>
    <row r="12" spans="1:14" ht="13.5" customHeight="1" thickBot="1">
      <c r="B12" s="992"/>
      <c r="C12" s="1063"/>
      <c r="D12" s="1064"/>
      <c r="E12" s="992"/>
      <c r="F12" s="1063"/>
      <c r="G12" s="1064"/>
      <c r="H12" s="1071"/>
      <c r="I12" s="1072"/>
    </row>
    <row r="13" spans="1:14" ht="17.25" customHeight="1">
      <c r="B13" s="159" t="s">
        <v>201</v>
      </c>
      <c r="C13" s="1073" t="s">
        <v>2110</v>
      </c>
      <c r="D13" s="1074"/>
      <c r="E13" s="160"/>
      <c r="F13" s="1031" t="s">
        <v>176</v>
      </c>
      <c r="G13" s="1032"/>
      <c r="H13" s="1032"/>
      <c r="I13" s="1033"/>
    </row>
    <row r="14" spans="1:14" ht="17.25" customHeight="1">
      <c r="B14" s="166" t="s">
        <v>202</v>
      </c>
      <c r="C14" s="1073" t="s">
        <v>2111</v>
      </c>
      <c r="D14" s="1074"/>
      <c r="E14" s="161"/>
      <c r="F14" s="1034"/>
      <c r="G14" s="1035"/>
      <c r="H14" s="1035"/>
      <c r="I14" s="1036"/>
    </row>
    <row r="15" spans="1:14" ht="8.25" customHeight="1">
      <c r="B15" s="1075" t="s">
        <v>196</v>
      </c>
      <c r="C15" s="1077" t="s">
        <v>2112</v>
      </c>
      <c r="D15" s="1078"/>
      <c r="E15" s="1081"/>
      <c r="F15" s="1034"/>
      <c r="G15" s="1035"/>
      <c r="H15" s="1035"/>
      <c r="I15" s="1036"/>
    </row>
    <row r="16" spans="1:14" ht="8.25" customHeight="1">
      <c r="B16" s="1076"/>
      <c r="C16" s="1079"/>
      <c r="D16" s="1080"/>
      <c r="E16" s="1082"/>
      <c r="F16" s="1037"/>
      <c r="G16" s="1038"/>
      <c r="H16" s="1038"/>
      <c r="I16" s="1039"/>
    </row>
    <row r="17" spans="2:9" ht="13.5" customHeight="1">
      <c r="B17" s="1001" t="s">
        <v>2113</v>
      </c>
      <c r="C17" s="1002"/>
      <c r="D17" s="1002"/>
      <c r="E17" s="1003"/>
      <c r="F17" s="1010" t="s">
        <v>2067</v>
      </c>
      <c r="G17" s="1011"/>
      <c r="H17" s="1011"/>
      <c r="I17" s="1012"/>
    </row>
    <row r="18" spans="2:9" ht="13.5" customHeight="1">
      <c r="B18" s="1004"/>
      <c r="C18" s="1005"/>
      <c r="D18" s="1005"/>
      <c r="E18" s="1006"/>
      <c r="F18" s="1013"/>
      <c r="G18" s="1014"/>
      <c r="H18" s="1014"/>
      <c r="I18" s="1015"/>
    </row>
    <row r="19" spans="2:9" ht="13.5" customHeight="1">
      <c r="B19" s="1007"/>
      <c r="C19" s="1008"/>
      <c r="D19" s="1008"/>
      <c r="E19" s="1009"/>
      <c r="F19" s="1016"/>
      <c r="G19" s="1017"/>
      <c r="H19" s="1017"/>
      <c r="I19" s="1018"/>
    </row>
    <row r="21" spans="2:9" ht="12" customHeight="1">
      <c r="B21" s="1040" t="s">
        <v>177</v>
      </c>
      <c r="C21" s="1040"/>
      <c r="D21" s="1040"/>
      <c r="E21" s="1040"/>
      <c r="F21" s="1040"/>
      <c r="G21" s="1040"/>
      <c r="H21" s="1040"/>
      <c r="I21" s="1040"/>
    </row>
    <row r="22" spans="2:9" ht="12" customHeight="1">
      <c r="B22" s="1040"/>
      <c r="C22" s="1040"/>
      <c r="D22" s="1040"/>
      <c r="E22" s="1040"/>
      <c r="F22" s="1040"/>
      <c r="G22" s="1040"/>
      <c r="H22" s="1040"/>
      <c r="I22" s="1040"/>
    </row>
    <row r="23" spans="2:9" ht="9.75" customHeight="1">
      <c r="B23" s="1040" t="s">
        <v>178</v>
      </c>
      <c r="C23" s="1040" t="s">
        <v>179</v>
      </c>
      <c r="D23" s="1040"/>
      <c r="E23" s="1040" t="s">
        <v>180</v>
      </c>
      <c r="F23" s="1040"/>
      <c r="G23" s="1041" t="s">
        <v>181</v>
      </c>
      <c r="H23" s="1041"/>
      <c r="I23" s="1042" t="s">
        <v>182</v>
      </c>
    </row>
    <row r="24" spans="2:9" ht="9.75" customHeight="1">
      <c r="B24" s="1040"/>
      <c r="C24" s="1040"/>
      <c r="D24" s="1040"/>
      <c r="E24" s="1040"/>
      <c r="F24" s="1040"/>
      <c r="G24" s="1041"/>
      <c r="H24" s="1041"/>
      <c r="I24" s="1040"/>
    </row>
    <row r="25" spans="2:9" ht="11.25" customHeight="1">
      <c r="B25" s="1040" t="s">
        <v>187</v>
      </c>
      <c r="C25" s="1040" t="s">
        <v>184</v>
      </c>
      <c r="D25" s="1040"/>
      <c r="E25" s="1040" t="s">
        <v>184</v>
      </c>
      <c r="F25" s="1040"/>
      <c r="G25" s="1041" t="s">
        <v>184</v>
      </c>
      <c r="H25" s="1041"/>
      <c r="I25" s="892"/>
    </row>
    <row r="26" spans="2:9" ht="11.25" customHeight="1">
      <c r="B26" s="1040"/>
      <c r="C26" s="1040"/>
      <c r="D26" s="1040"/>
      <c r="E26" s="1040"/>
      <c r="F26" s="1040"/>
      <c r="G26" s="1041"/>
      <c r="H26" s="1041"/>
      <c r="I26" s="894"/>
    </row>
    <row r="27" spans="2:9" ht="11.25" customHeight="1">
      <c r="B27" s="1040"/>
      <c r="C27" s="1040"/>
      <c r="D27" s="1040"/>
      <c r="E27" s="1040"/>
      <c r="F27" s="1040"/>
      <c r="G27" s="1041"/>
      <c r="H27" s="1041"/>
      <c r="I27" s="70" t="s">
        <v>199</v>
      </c>
    </row>
    <row r="28" spans="2:9" ht="12" customHeight="1">
      <c r="B28" s="1040" t="s">
        <v>186</v>
      </c>
      <c r="C28" s="1040"/>
      <c r="D28" s="1040"/>
      <c r="E28" s="1040"/>
      <c r="F28" s="1040"/>
      <c r="G28" s="1040"/>
      <c r="H28" s="1040"/>
      <c r="I28" s="1040"/>
    </row>
    <row r="29" spans="2:9" ht="12" customHeight="1">
      <c r="B29" s="1040"/>
      <c r="C29" s="1040"/>
      <c r="D29" s="1040"/>
      <c r="E29" s="1040"/>
      <c r="F29" s="1040"/>
      <c r="G29" s="1040"/>
      <c r="H29" s="1040"/>
      <c r="I29" s="1040"/>
    </row>
    <row r="30" spans="2:9" ht="9.75" customHeight="1">
      <c r="B30" s="1040" t="s">
        <v>178</v>
      </c>
      <c r="C30" s="1040" t="s">
        <v>179</v>
      </c>
      <c r="D30" s="1040"/>
      <c r="E30" s="1040" t="s">
        <v>180</v>
      </c>
      <c r="F30" s="1040"/>
      <c r="G30" s="1040" t="s">
        <v>181</v>
      </c>
      <c r="H30" s="1040"/>
      <c r="I30" s="1042" t="s">
        <v>182</v>
      </c>
    </row>
    <row r="31" spans="2:9" ht="9.75" customHeight="1">
      <c r="B31" s="1040"/>
      <c r="C31" s="1040"/>
      <c r="D31" s="1040"/>
      <c r="E31" s="1040"/>
      <c r="F31" s="1040"/>
      <c r="G31" s="1040"/>
      <c r="H31" s="1040"/>
      <c r="I31" s="1040"/>
    </row>
    <row r="32" spans="2:9" ht="11.25" customHeight="1">
      <c r="B32" s="1040" t="s">
        <v>187</v>
      </c>
      <c r="C32" s="1040" t="s">
        <v>184</v>
      </c>
      <c r="D32" s="1040"/>
      <c r="E32" s="1040" t="s">
        <v>184</v>
      </c>
      <c r="F32" s="1040"/>
      <c r="G32" s="1040" t="s">
        <v>184</v>
      </c>
      <c r="H32" s="1040"/>
      <c r="I32" s="892"/>
    </row>
    <row r="33" spans="2:9" ht="11.25" customHeight="1">
      <c r="B33" s="1040"/>
      <c r="C33" s="1040"/>
      <c r="D33" s="1040"/>
      <c r="E33" s="1040"/>
      <c r="F33" s="1040"/>
      <c r="G33" s="1040"/>
      <c r="H33" s="1040"/>
      <c r="I33" s="894"/>
    </row>
    <row r="34" spans="2:9" ht="11.25" customHeight="1">
      <c r="B34" s="1040"/>
      <c r="C34" s="1040"/>
      <c r="D34" s="1040"/>
      <c r="E34" s="1040"/>
      <c r="F34" s="1040"/>
      <c r="G34" s="1040"/>
      <c r="H34" s="1040"/>
      <c r="I34" s="70"/>
    </row>
    <row r="35" spans="2:9" ht="12" customHeight="1">
      <c r="B35" s="1040" t="s">
        <v>189</v>
      </c>
      <c r="C35" s="1040"/>
      <c r="D35" s="1040"/>
      <c r="E35" s="1040"/>
      <c r="F35" s="1040"/>
      <c r="G35" s="1040"/>
      <c r="H35" s="1040"/>
      <c r="I35" s="1040"/>
    </row>
    <row r="36" spans="2:9" ht="12" customHeight="1">
      <c r="B36" s="1040"/>
      <c r="C36" s="1040"/>
      <c r="D36" s="1040"/>
      <c r="E36" s="1040"/>
      <c r="F36" s="1040"/>
      <c r="G36" s="1040"/>
      <c r="H36" s="1040"/>
      <c r="I36" s="1040"/>
    </row>
    <row r="37" spans="2:9" ht="9.75" customHeight="1">
      <c r="B37" s="1040" t="s">
        <v>178</v>
      </c>
      <c r="C37" s="1040" t="s">
        <v>179</v>
      </c>
      <c r="D37" s="1040"/>
      <c r="E37" s="1040" t="s">
        <v>180</v>
      </c>
      <c r="F37" s="1040"/>
      <c r="G37" s="1040" t="s">
        <v>181</v>
      </c>
      <c r="H37" s="1040"/>
      <c r="I37" s="1042" t="s">
        <v>182</v>
      </c>
    </row>
    <row r="38" spans="2:9" ht="9.75" customHeight="1">
      <c r="B38" s="1040"/>
      <c r="C38" s="1040"/>
      <c r="D38" s="1040"/>
      <c r="E38" s="1040"/>
      <c r="F38" s="1040"/>
      <c r="G38" s="1040"/>
      <c r="H38" s="1040"/>
      <c r="I38" s="1040"/>
    </row>
    <row r="39" spans="2:9" ht="11.25" customHeight="1">
      <c r="B39" s="1040" t="s">
        <v>187</v>
      </c>
      <c r="C39" s="1040" t="s">
        <v>184</v>
      </c>
      <c r="D39" s="1040"/>
      <c r="E39" s="1040" t="s">
        <v>184</v>
      </c>
      <c r="F39" s="1040"/>
      <c r="G39" s="1040" t="s">
        <v>184</v>
      </c>
      <c r="H39" s="1040"/>
      <c r="I39" s="892"/>
    </row>
    <row r="40" spans="2:9" ht="11.25" customHeight="1">
      <c r="B40" s="1040"/>
      <c r="C40" s="1040"/>
      <c r="D40" s="1040"/>
      <c r="E40" s="1040"/>
      <c r="F40" s="1040"/>
      <c r="G40" s="1040"/>
      <c r="H40" s="1040"/>
      <c r="I40" s="894"/>
    </row>
    <row r="41" spans="2:9" ht="11.25" customHeight="1">
      <c r="B41" s="1040"/>
      <c r="C41" s="1040"/>
      <c r="D41" s="1040"/>
      <c r="E41" s="1040"/>
      <c r="F41" s="1040"/>
      <c r="G41" s="1040"/>
      <c r="H41" s="1040"/>
      <c r="I41" s="70" t="s">
        <v>185</v>
      </c>
    </row>
    <row r="42" spans="2:9" ht="9.75" customHeight="1">
      <c r="B42" s="1040" t="s">
        <v>178</v>
      </c>
      <c r="C42" s="1040" t="s">
        <v>179</v>
      </c>
      <c r="D42" s="1040"/>
      <c r="E42" s="1040" t="s">
        <v>180</v>
      </c>
      <c r="F42" s="1040"/>
      <c r="G42" s="1040" t="s">
        <v>181</v>
      </c>
      <c r="H42" s="1040"/>
      <c r="I42" s="1042" t="s">
        <v>182</v>
      </c>
    </row>
    <row r="43" spans="2:9" ht="9.75" customHeight="1">
      <c r="B43" s="1040"/>
      <c r="C43" s="1040"/>
      <c r="D43" s="1040"/>
      <c r="E43" s="1040"/>
      <c r="F43" s="1040"/>
      <c r="G43" s="1040"/>
      <c r="H43" s="1040"/>
      <c r="I43" s="1040"/>
    </row>
    <row r="44" spans="2:9" ht="11.25" customHeight="1">
      <c r="B44" s="1040" t="s">
        <v>197</v>
      </c>
      <c r="C44" s="1040" t="s">
        <v>184</v>
      </c>
      <c r="D44" s="1040"/>
      <c r="E44" s="1040" t="s">
        <v>184</v>
      </c>
      <c r="F44" s="1040"/>
      <c r="G44" s="1040" t="s">
        <v>184</v>
      </c>
      <c r="H44" s="1040"/>
      <c r="I44" s="892"/>
    </row>
    <row r="45" spans="2:9" ht="11.25" customHeight="1">
      <c r="B45" s="1040"/>
      <c r="C45" s="1040"/>
      <c r="D45" s="1040"/>
      <c r="E45" s="1040"/>
      <c r="F45" s="1040"/>
      <c r="G45" s="1040"/>
      <c r="H45" s="1040"/>
      <c r="I45" s="894"/>
    </row>
    <row r="46" spans="2:9" ht="11.25" customHeight="1">
      <c r="B46" s="1040"/>
      <c r="C46" s="1040"/>
      <c r="D46" s="1040"/>
      <c r="E46" s="1040"/>
      <c r="F46" s="1040"/>
      <c r="G46" s="1040"/>
      <c r="H46" s="1040"/>
      <c r="I46" s="70" t="s">
        <v>185</v>
      </c>
    </row>
    <row r="47" spans="2:9" ht="12" customHeight="1">
      <c r="B47" s="1040" t="s">
        <v>191</v>
      </c>
      <c r="C47" s="1040"/>
      <c r="D47" s="1040"/>
      <c r="E47" s="1040"/>
      <c r="F47" s="1040"/>
      <c r="G47" s="1040"/>
      <c r="H47" s="1040"/>
      <c r="I47" s="1040"/>
    </row>
    <row r="48" spans="2:9" ht="12" customHeight="1">
      <c r="B48" s="1040"/>
      <c r="C48" s="1040"/>
      <c r="D48" s="1040"/>
      <c r="E48" s="1040"/>
      <c r="F48" s="1040"/>
      <c r="G48" s="1040"/>
      <c r="H48" s="1040"/>
      <c r="I48" s="1040"/>
    </row>
    <row r="49" spans="2:9" ht="9.75" customHeight="1">
      <c r="B49" s="1040" t="s">
        <v>178</v>
      </c>
      <c r="C49" s="1040" t="s">
        <v>179</v>
      </c>
      <c r="D49" s="1040"/>
      <c r="E49" s="1040" t="s">
        <v>180</v>
      </c>
      <c r="F49" s="1040"/>
      <c r="G49" s="1040" t="s">
        <v>181</v>
      </c>
      <c r="H49" s="1040"/>
      <c r="I49" s="1042" t="s">
        <v>182</v>
      </c>
    </row>
    <row r="50" spans="2:9" ht="9.75" customHeight="1">
      <c r="B50" s="1040"/>
      <c r="C50" s="1040"/>
      <c r="D50" s="1040"/>
      <c r="E50" s="1040"/>
      <c r="F50" s="1040"/>
      <c r="G50" s="1040"/>
      <c r="H50" s="1040"/>
      <c r="I50" s="1040"/>
    </row>
    <row r="51" spans="2:9" ht="11.25" customHeight="1">
      <c r="B51" s="1040" t="s">
        <v>187</v>
      </c>
      <c r="C51" s="1040" t="s">
        <v>184</v>
      </c>
      <c r="D51" s="1040"/>
      <c r="E51" s="1040" t="s">
        <v>184</v>
      </c>
      <c r="F51" s="1040"/>
      <c r="G51" s="1040" t="s">
        <v>184</v>
      </c>
      <c r="H51" s="1040"/>
      <c r="I51" s="892"/>
    </row>
    <row r="52" spans="2:9" ht="11.25" customHeight="1">
      <c r="B52" s="1040"/>
      <c r="C52" s="1040"/>
      <c r="D52" s="1040"/>
      <c r="E52" s="1040"/>
      <c r="F52" s="1040"/>
      <c r="G52" s="1040"/>
      <c r="H52" s="1040"/>
      <c r="I52" s="894"/>
    </row>
    <row r="53" spans="2:9" ht="11.25" customHeight="1">
      <c r="B53" s="1040"/>
      <c r="C53" s="1040"/>
      <c r="D53" s="1040"/>
      <c r="E53" s="1040"/>
      <c r="F53" s="1040"/>
      <c r="G53" s="1040"/>
      <c r="H53" s="1040"/>
      <c r="I53" s="70" t="s">
        <v>185</v>
      </c>
    </row>
    <row r="54" spans="2:9" ht="12" customHeight="1">
      <c r="B54" s="1040" t="s">
        <v>192</v>
      </c>
      <c r="C54" s="1040"/>
      <c r="D54" s="1040"/>
      <c r="E54" s="1040"/>
      <c r="F54" s="1040"/>
      <c r="G54" s="1040"/>
      <c r="H54" s="1040"/>
      <c r="I54" s="1040"/>
    </row>
    <row r="55" spans="2:9" ht="12" customHeight="1">
      <c r="B55" s="1040"/>
      <c r="C55" s="1040"/>
      <c r="D55" s="1040"/>
      <c r="E55" s="1040"/>
      <c r="F55" s="1040"/>
      <c r="G55" s="1040"/>
      <c r="H55" s="1040"/>
      <c r="I55" s="1040"/>
    </row>
    <row r="56" spans="2:9" ht="9.75" customHeight="1">
      <c r="B56" s="1040" t="s">
        <v>178</v>
      </c>
      <c r="C56" s="1040" t="s">
        <v>179</v>
      </c>
      <c r="D56" s="1040"/>
      <c r="E56" s="1040" t="s">
        <v>180</v>
      </c>
      <c r="F56" s="1040"/>
      <c r="G56" s="1040" t="s">
        <v>181</v>
      </c>
      <c r="H56" s="1040"/>
      <c r="I56" s="1042" t="s">
        <v>182</v>
      </c>
    </row>
    <row r="57" spans="2:9" ht="9.75" customHeight="1">
      <c r="B57" s="1040"/>
      <c r="C57" s="1040"/>
      <c r="D57" s="1040"/>
      <c r="E57" s="1040"/>
      <c r="F57" s="1040"/>
      <c r="G57" s="1040"/>
      <c r="H57" s="1040"/>
      <c r="I57" s="1040"/>
    </row>
    <row r="58" spans="2:9" ht="11.25" customHeight="1">
      <c r="B58" s="1040" t="s">
        <v>187</v>
      </c>
      <c r="C58" s="1040" t="s">
        <v>184</v>
      </c>
      <c r="D58" s="1040"/>
      <c r="E58" s="1040" t="s">
        <v>184</v>
      </c>
      <c r="F58" s="1040"/>
      <c r="G58" s="1040" t="s">
        <v>184</v>
      </c>
      <c r="H58" s="1040"/>
      <c r="I58" s="892"/>
    </row>
    <row r="59" spans="2:9" ht="11.25" customHeight="1">
      <c r="B59" s="1040"/>
      <c r="C59" s="1040"/>
      <c r="D59" s="1040"/>
      <c r="E59" s="1040"/>
      <c r="F59" s="1040"/>
      <c r="G59" s="1040"/>
      <c r="H59" s="1040"/>
      <c r="I59" s="894"/>
    </row>
    <row r="60" spans="2:9" ht="11.25" customHeight="1">
      <c r="B60" s="1040"/>
      <c r="C60" s="1040"/>
      <c r="D60" s="1040"/>
      <c r="E60" s="1040"/>
      <c r="F60" s="1040"/>
      <c r="G60" s="1040"/>
      <c r="H60" s="1040"/>
      <c r="I60" s="70" t="s">
        <v>199</v>
      </c>
    </row>
    <row r="61" spans="2:9">
      <c r="C61" s="44" t="s">
        <v>193</v>
      </c>
    </row>
    <row r="62" spans="2:9" ht="58.5" customHeight="1">
      <c r="B62" s="1085"/>
      <c r="C62" s="1085"/>
      <c r="D62" s="1085"/>
      <c r="E62" s="1085"/>
      <c r="F62" s="1085"/>
      <c r="G62" s="580"/>
    </row>
    <row r="63" spans="2:9" ht="21">
      <c r="B63" s="1043" t="s">
        <v>1361</v>
      </c>
      <c r="C63" s="1043"/>
      <c r="D63" s="1043"/>
      <c r="E63" s="1043"/>
      <c r="F63" s="1043"/>
      <c r="G63" s="1043"/>
      <c r="H63" s="1043"/>
      <c r="I63" s="356"/>
    </row>
    <row r="64" spans="2:9" ht="12" customHeight="1"/>
    <row r="65" spans="2:9" ht="12" customHeight="1"/>
    <row r="66" spans="2:9" ht="12" customHeight="1"/>
    <row r="67" spans="2:9" ht="12.75" customHeight="1">
      <c r="B67" s="364" t="s">
        <v>752</v>
      </c>
      <c r="C67" s="367">
        <f>E11</f>
        <v>12</v>
      </c>
      <c r="D67" s="377">
        <f>F11</f>
        <v>200</v>
      </c>
      <c r="E67" s="377"/>
      <c r="F67" s="377"/>
      <c r="G67" s="164" t="s">
        <v>754</v>
      </c>
      <c r="H67" s="378">
        <f>D67+H70</f>
        <v>18700</v>
      </c>
      <c r="I67" s="45"/>
    </row>
    <row r="68" spans="2:9" ht="12.75" customHeight="1">
      <c r="B68" s="361"/>
      <c r="C68" s="362"/>
      <c r="D68" s="456"/>
      <c r="E68" s="456"/>
      <c r="F68" s="456"/>
      <c r="G68" s="374"/>
      <c r="H68" s="457"/>
      <c r="I68" s="45"/>
    </row>
    <row r="69" spans="2:9" ht="12.75" customHeight="1">
      <c r="B69" s="359"/>
      <c r="C69" s="360"/>
      <c r="D69" s="379"/>
      <c r="E69" s="379"/>
      <c r="F69" s="379"/>
      <c r="G69" s="373"/>
      <c r="H69" s="380"/>
      <c r="I69" s="45"/>
    </row>
    <row r="70" spans="2:9" ht="12.75" customHeight="1">
      <c r="B70" s="364" t="s">
        <v>756</v>
      </c>
      <c r="C70" s="45"/>
      <c r="D70" s="377">
        <v>6000</v>
      </c>
      <c r="E70" s="377"/>
      <c r="F70" s="377"/>
      <c r="G70" s="164" t="s">
        <v>754</v>
      </c>
      <c r="H70" s="378">
        <f>D70+H86</f>
        <v>18500</v>
      </c>
      <c r="I70" s="45"/>
    </row>
    <row r="71" spans="2:9" ht="12.75" customHeight="1">
      <c r="B71" s="366" t="str">
        <f>C13</f>
        <v>03701223003</v>
      </c>
      <c r="C71" s="45"/>
      <c r="D71" s="377"/>
      <c r="E71" s="377"/>
      <c r="F71" s="377"/>
      <c r="G71" s="164"/>
      <c r="H71" s="378"/>
      <c r="I71" s="45"/>
    </row>
    <row r="72" spans="2:9" ht="12.75" customHeight="1">
      <c r="B72" s="358"/>
      <c r="C72" s="45"/>
      <c r="D72" s="377"/>
      <c r="E72" s="377"/>
      <c r="F72" s="377"/>
      <c r="G72" s="164"/>
      <c r="H72" s="378"/>
      <c r="I72" s="45"/>
    </row>
    <row r="73" spans="2:9" ht="12.75" customHeight="1">
      <c r="B73" s="358"/>
      <c r="C73" s="45"/>
      <c r="D73" s="377"/>
      <c r="E73" s="377"/>
      <c r="F73" s="377"/>
      <c r="G73" s="164"/>
      <c r="H73" s="378"/>
      <c r="I73" s="45"/>
    </row>
    <row r="74" spans="2:9" ht="12.75" customHeight="1">
      <c r="B74" s="358"/>
      <c r="C74" s="45"/>
      <c r="D74" s="377"/>
      <c r="E74" s="377"/>
      <c r="F74" s="377"/>
      <c r="G74" s="164"/>
      <c r="H74" s="378"/>
      <c r="I74" s="45"/>
    </row>
    <row r="75" spans="2:9" ht="12.75" customHeight="1">
      <c r="B75" s="358"/>
      <c r="C75" s="45"/>
      <c r="D75" s="377"/>
      <c r="E75" s="377"/>
      <c r="F75" s="377"/>
      <c r="G75" s="164"/>
      <c r="H75" s="378"/>
      <c r="I75" s="45"/>
    </row>
    <row r="76" spans="2:9" ht="12.75" customHeight="1">
      <c r="B76" s="358"/>
      <c r="C76" s="45"/>
      <c r="D76" s="377"/>
      <c r="E76" s="377"/>
      <c r="F76" s="377"/>
      <c r="G76" s="164"/>
      <c r="H76" s="378"/>
      <c r="I76" s="45"/>
    </row>
    <row r="77" spans="2:9" ht="12.75" customHeight="1">
      <c r="B77" s="358"/>
      <c r="C77" s="45"/>
      <c r="D77" s="377"/>
      <c r="E77" s="377"/>
      <c r="F77" s="377"/>
      <c r="G77" s="164"/>
      <c r="H77" s="378"/>
      <c r="I77" s="45"/>
    </row>
    <row r="78" spans="2:9" ht="12.75" customHeight="1">
      <c r="B78" s="358"/>
      <c r="C78" s="45"/>
      <c r="D78" s="377"/>
      <c r="E78" s="377"/>
      <c r="F78" s="377"/>
      <c r="G78" s="164"/>
      <c r="H78" s="378"/>
      <c r="I78" s="45"/>
    </row>
    <row r="79" spans="2:9" ht="12.75" customHeight="1">
      <c r="B79" s="358"/>
      <c r="C79" s="45"/>
      <c r="D79" s="377"/>
      <c r="E79" s="377"/>
      <c r="F79" s="377"/>
      <c r="G79" s="164"/>
      <c r="H79" s="378"/>
      <c r="I79" s="45"/>
    </row>
    <row r="80" spans="2:9" ht="12.75" customHeight="1">
      <c r="B80" s="358"/>
      <c r="C80" s="45"/>
      <c r="D80" s="377"/>
      <c r="E80" s="377"/>
      <c r="F80" s="377"/>
      <c r="G80" s="164"/>
      <c r="H80" s="378"/>
      <c r="I80" s="45"/>
    </row>
    <row r="81" spans="2:9" ht="12.75" customHeight="1">
      <c r="B81" s="358"/>
      <c r="C81" s="45"/>
      <c r="D81" s="377"/>
      <c r="E81" s="377"/>
      <c r="F81" s="377"/>
      <c r="G81" s="164"/>
      <c r="H81" s="378"/>
      <c r="I81" s="45"/>
    </row>
    <row r="82" spans="2:9" ht="12.75" customHeight="1">
      <c r="B82" s="358"/>
      <c r="C82" s="45"/>
      <c r="D82" s="377"/>
      <c r="E82" s="377"/>
      <c r="F82" s="377"/>
      <c r="G82" s="164"/>
      <c r="H82" s="378"/>
      <c r="I82" s="45"/>
    </row>
    <row r="83" spans="2:9" ht="12.75" customHeight="1">
      <c r="B83" s="358"/>
      <c r="C83" s="45"/>
      <c r="D83" s="377"/>
      <c r="E83" s="377"/>
      <c r="F83" s="377"/>
      <c r="G83" s="164"/>
      <c r="H83" s="378"/>
      <c r="I83" s="45"/>
    </row>
    <row r="84" spans="2:9" ht="12.75" customHeight="1">
      <c r="B84" s="358"/>
      <c r="C84" s="45"/>
      <c r="D84" s="377"/>
      <c r="E84" s="377"/>
      <c r="F84" s="377"/>
      <c r="G84" s="164"/>
      <c r="H84" s="378"/>
      <c r="I84" s="45"/>
    </row>
    <row r="85" spans="2:9" ht="12.75" customHeight="1">
      <c r="B85" s="359"/>
      <c r="C85" s="360"/>
      <c r="D85" s="379"/>
      <c r="E85" s="379"/>
      <c r="F85" s="379"/>
      <c r="G85" s="373"/>
      <c r="H85" s="380"/>
      <c r="I85" s="45"/>
    </row>
    <row r="86" spans="2:9" ht="12.75" customHeight="1">
      <c r="B86" s="364" t="s">
        <v>758</v>
      </c>
      <c r="C86" s="45"/>
      <c r="D86" s="377">
        <v>6000</v>
      </c>
      <c r="E86" s="377"/>
      <c r="F86" s="377"/>
      <c r="G86" s="164" t="s">
        <v>754</v>
      </c>
      <c r="H86" s="378">
        <f>D86+H102</f>
        <v>12500</v>
      </c>
      <c r="I86" s="45"/>
    </row>
    <row r="87" spans="2:9" ht="12.75" customHeight="1">
      <c r="B87" s="366" t="str">
        <f>C14</f>
        <v>06701224003</v>
      </c>
      <c r="C87" s="45"/>
      <c r="D87" s="377"/>
      <c r="E87" s="377"/>
      <c r="F87" s="377"/>
      <c r="G87" s="164"/>
      <c r="H87" s="378"/>
      <c r="I87" s="45"/>
    </row>
    <row r="88" spans="2:9" ht="12.75" customHeight="1">
      <c r="B88" s="358"/>
      <c r="C88" s="45"/>
      <c r="D88" s="377"/>
      <c r="E88" s="377"/>
      <c r="F88" s="377"/>
      <c r="G88" s="164"/>
      <c r="H88" s="378"/>
      <c r="I88" s="45"/>
    </row>
    <row r="89" spans="2:9" ht="12.75" customHeight="1">
      <c r="B89" s="358"/>
      <c r="C89" s="45"/>
      <c r="D89" s="377"/>
      <c r="E89" s="377"/>
      <c r="F89" s="377"/>
      <c r="G89" s="164"/>
      <c r="H89" s="378"/>
      <c r="I89" s="45"/>
    </row>
    <row r="90" spans="2:9" ht="12.75" customHeight="1">
      <c r="B90" s="358"/>
      <c r="C90" s="45"/>
      <c r="D90" s="377"/>
      <c r="E90" s="377"/>
      <c r="F90" s="377"/>
      <c r="G90" s="164"/>
      <c r="H90" s="378"/>
      <c r="I90" s="45"/>
    </row>
    <row r="91" spans="2:9" ht="12.75" customHeight="1">
      <c r="B91" s="358"/>
      <c r="C91" s="45"/>
      <c r="D91" s="377"/>
      <c r="E91" s="377"/>
      <c r="F91" s="377"/>
      <c r="G91" s="164"/>
      <c r="H91" s="378"/>
      <c r="I91" s="45"/>
    </row>
    <row r="92" spans="2:9" ht="12.75" customHeight="1">
      <c r="B92" s="358"/>
      <c r="C92" s="45"/>
      <c r="D92" s="377"/>
      <c r="E92" s="377"/>
      <c r="F92" s="377"/>
      <c r="G92" s="164"/>
      <c r="H92" s="378"/>
      <c r="I92" s="45"/>
    </row>
    <row r="93" spans="2:9" ht="12.75" customHeight="1">
      <c r="B93" s="358"/>
      <c r="C93" s="45"/>
      <c r="D93" s="377"/>
      <c r="E93" s="377"/>
      <c r="F93" s="377"/>
      <c r="G93" s="164"/>
      <c r="H93" s="378"/>
      <c r="I93" s="45"/>
    </row>
    <row r="94" spans="2:9" ht="12.75" customHeight="1">
      <c r="B94" s="358"/>
      <c r="C94" s="45"/>
      <c r="D94" s="377"/>
      <c r="E94" s="377"/>
      <c r="F94" s="377"/>
      <c r="G94" s="164"/>
      <c r="H94" s="378"/>
      <c r="I94" s="45"/>
    </row>
    <row r="95" spans="2:9" ht="12.75" customHeight="1">
      <c r="B95" s="358"/>
      <c r="C95" s="45"/>
      <c r="D95" s="377"/>
      <c r="E95" s="377"/>
      <c r="F95" s="377"/>
      <c r="G95" s="164"/>
      <c r="H95" s="378"/>
      <c r="I95" s="45"/>
    </row>
    <row r="96" spans="2:9" ht="12.75" customHeight="1">
      <c r="B96" s="358"/>
      <c r="C96" s="45"/>
      <c r="D96" s="377"/>
      <c r="E96" s="377"/>
      <c r="F96" s="377"/>
      <c r="G96" s="164"/>
      <c r="H96" s="378"/>
      <c r="I96" s="45"/>
    </row>
    <row r="97" spans="2:9" ht="12.75" customHeight="1">
      <c r="B97" s="358"/>
      <c r="C97" s="45"/>
      <c r="D97" s="377"/>
      <c r="E97" s="377"/>
      <c r="F97" s="377"/>
      <c r="G97" s="164"/>
      <c r="H97" s="378"/>
      <c r="I97" s="45"/>
    </row>
    <row r="98" spans="2:9" ht="12.75" customHeight="1">
      <c r="B98" s="358"/>
      <c r="C98" s="45"/>
      <c r="D98" s="377"/>
      <c r="E98" s="377"/>
      <c r="F98" s="377"/>
      <c r="G98" s="164"/>
      <c r="H98" s="378"/>
      <c r="I98" s="45"/>
    </row>
    <row r="99" spans="2:9" ht="12.75" customHeight="1">
      <c r="B99" s="358"/>
      <c r="C99" s="45"/>
      <c r="D99" s="377"/>
      <c r="E99" s="377"/>
      <c r="F99" s="377"/>
      <c r="G99" s="164"/>
      <c r="H99" s="378"/>
      <c r="I99" s="45"/>
    </row>
    <row r="100" spans="2:9" ht="12.75" customHeight="1">
      <c r="B100" s="358"/>
      <c r="C100" s="45"/>
      <c r="D100" s="377"/>
      <c r="E100" s="377"/>
      <c r="F100" s="377"/>
      <c r="G100" s="164"/>
      <c r="H100" s="378"/>
      <c r="I100" s="45"/>
    </row>
    <row r="101" spans="2:9" ht="12.75" customHeight="1">
      <c r="B101" s="359"/>
      <c r="C101" s="360"/>
      <c r="D101" s="379"/>
      <c r="E101" s="379"/>
      <c r="F101" s="379"/>
      <c r="G101" s="373"/>
      <c r="H101" s="380"/>
      <c r="I101" s="45"/>
    </row>
    <row r="102" spans="2:9" ht="12.75" customHeight="1">
      <c r="B102" s="364" t="s">
        <v>755</v>
      </c>
      <c r="C102" s="45"/>
      <c r="D102" s="377">
        <v>6000</v>
      </c>
      <c r="E102" s="377"/>
      <c r="F102" s="377"/>
      <c r="G102" s="164" t="s">
        <v>754</v>
      </c>
      <c r="H102" s="378">
        <f>D102+H118</f>
        <v>6500</v>
      </c>
      <c r="I102" s="45"/>
    </row>
    <row r="103" spans="2:9" ht="12.75" customHeight="1">
      <c r="B103" s="366" t="str">
        <f>C15</f>
        <v>04701224003</v>
      </c>
      <c r="C103" s="45"/>
      <c r="D103" s="377"/>
      <c r="E103" s="377"/>
      <c r="F103" s="377"/>
      <c r="G103" s="164"/>
      <c r="H103" s="378"/>
      <c r="I103" s="45"/>
    </row>
    <row r="104" spans="2:9" ht="12.75" customHeight="1">
      <c r="B104" s="358"/>
      <c r="C104" s="45"/>
      <c r="D104" s="377"/>
      <c r="E104" s="377"/>
      <c r="F104" s="377"/>
      <c r="G104" s="164"/>
      <c r="H104" s="378"/>
      <c r="I104" s="45"/>
    </row>
    <row r="105" spans="2:9" ht="12.75" customHeight="1">
      <c r="B105" s="358"/>
      <c r="C105" s="45"/>
      <c r="D105" s="377"/>
      <c r="E105" s="377"/>
      <c r="F105" s="377"/>
      <c r="G105" s="164"/>
      <c r="H105" s="378"/>
      <c r="I105" s="45"/>
    </row>
    <row r="106" spans="2:9" ht="12.75" customHeight="1">
      <c r="B106" s="358"/>
      <c r="C106" s="45"/>
      <c r="D106" s="377"/>
      <c r="E106" s="377"/>
      <c r="F106" s="377"/>
      <c r="G106" s="164"/>
      <c r="H106" s="378"/>
      <c r="I106" s="45"/>
    </row>
    <row r="107" spans="2:9" ht="12.75" customHeight="1">
      <c r="B107" s="358"/>
      <c r="C107" s="45"/>
      <c r="D107" s="377"/>
      <c r="E107" s="377"/>
      <c r="F107" s="377"/>
      <c r="G107" s="164"/>
      <c r="H107" s="378"/>
      <c r="I107" s="45"/>
    </row>
    <row r="108" spans="2:9" ht="12.75" customHeight="1">
      <c r="B108" s="358"/>
      <c r="C108" s="45"/>
      <c r="D108" s="377"/>
      <c r="E108" s="377"/>
      <c r="F108" s="377"/>
      <c r="G108" s="164"/>
      <c r="H108" s="378"/>
      <c r="I108" s="45"/>
    </row>
    <row r="109" spans="2:9" ht="12.75" customHeight="1">
      <c r="B109" s="358"/>
      <c r="C109" s="45"/>
      <c r="D109" s="377"/>
      <c r="E109" s="377"/>
      <c r="F109" s="377"/>
      <c r="G109" s="164"/>
      <c r="H109" s="378"/>
      <c r="I109" s="45"/>
    </row>
    <row r="110" spans="2:9" ht="12.75" customHeight="1">
      <c r="B110" s="358"/>
      <c r="C110" s="45"/>
      <c r="D110" s="377"/>
      <c r="E110" s="377"/>
      <c r="F110" s="377"/>
      <c r="G110" s="164"/>
      <c r="H110" s="378"/>
      <c r="I110" s="45"/>
    </row>
    <row r="111" spans="2:9" ht="12.75" customHeight="1">
      <c r="B111" s="358"/>
      <c r="C111" s="45"/>
      <c r="D111" s="377"/>
      <c r="E111" s="377"/>
      <c r="F111" s="377"/>
      <c r="G111" s="164"/>
      <c r="H111" s="378"/>
      <c r="I111" s="45"/>
    </row>
    <row r="112" spans="2:9" ht="12.75" customHeight="1">
      <c r="B112" s="358"/>
      <c r="C112" s="45"/>
      <c r="D112" s="377"/>
      <c r="E112" s="377"/>
      <c r="F112" s="377"/>
      <c r="G112" s="164"/>
      <c r="H112" s="378"/>
      <c r="I112" s="45"/>
    </row>
    <row r="113" spans="2:9" ht="12.75" customHeight="1">
      <c r="B113" s="358"/>
      <c r="C113" s="45"/>
      <c r="D113" s="377"/>
      <c r="E113" s="377"/>
      <c r="F113" s="377"/>
      <c r="G113" s="164"/>
      <c r="H113" s="378"/>
      <c r="I113" s="45"/>
    </row>
    <row r="114" spans="2:9" ht="12.75" customHeight="1">
      <c r="B114" s="358"/>
      <c r="C114" s="45"/>
      <c r="D114" s="377"/>
      <c r="E114" s="377"/>
      <c r="F114" s="377"/>
      <c r="G114" s="164"/>
      <c r="H114" s="378"/>
      <c r="I114" s="45"/>
    </row>
    <row r="115" spans="2:9" ht="12.75" customHeight="1">
      <c r="B115" s="358"/>
      <c r="C115" s="45"/>
      <c r="D115" s="377"/>
      <c r="E115" s="377"/>
      <c r="F115" s="377"/>
      <c r="G115" s="164"/>
      <c r="H115" s="378"/>
      <c r="I115" s="45"/>
    </row>
    <row r="116" spans="2:9" ht="12.75" customHeight="1">
      <c r="B116" s="358"/>
      <c r="C116" s="45"/>
      <c r="D116" s="377"/>
      <c r="E116" s="377"/>
      <c r="F116" s="377"/>
      <c r="G116" s="164"/>
      <c r="H116" s="378"/>
      <c r="I116" s="45"/>
    </row>
    <row r="117" spans="2:9" ht="12.75" customHeight="1">
      <c r="B117" s="359"/>
      <c r="C117" s="360"/>
      <c r="D117" s="379"/>
      <c r="E117" s="379"/>
      <c r="F117" s="379"/>
      <c r="G117" s="373"/>
      <c r="H117" s="380"/>
      <c r="I117" s="45"/>
    </row>
    <row r="118" spans="2:9" ht="12.75" customHeight="1">
      <c r="B118" s="364" t="s">
        <v>172</v>
      </c>
      <c r="C118" s="367">
        <f>B11</f>
        <v>25</v>
      </c>
      <c r="D118" s="377">
        <f>C11</f>
        <v>500</v>
      </c>
      <c r="E118" s="377"/>
      <c r="F118" s="377"/>
      <c r="G118" s="164" t="s">
        <v>754</v>
      </c>
      <c r="H118" s="371">
        <f>C11</f>
        <v>500</v>
      </c>
      <c r="I118" s="45"/>
    </row>
    <row r="119" spans="2:9" ht="12.75" customHeight="1">
      <c r="B119" s="358"/>
      <c r="C119" s="45"/>
      <c r="D119" s="377"/>
      <c r="E119" s="377"/>
      <c r="F119" s="377"/>
      <c r="G119" s="164"/>
      <c r="H119" s="378"/>
      <c r="I119" s="45"/>
    </row>
    <row r="120" spans="2:9" ht="12.75" customHeight="1">
      <c r="B120" s="358"/>
      <c r="C120" s="45"/>
      <c r="D120" s="377"/>
      <c r="E120" s="377"/>
      <c r="F120" s="377"/>
      <c r="G120" s="164"/>
      <c r="H120" s="378"/>
      <c r="I120" s="44" t="s">
        <v>757</v>
      </c>
    </row>
    <row r="121" spans="2:9" ht="12.75" customHeight="1">
      <c r="B121" s="361"/>
      <c r="C121" s="362"/>
      <c r="D121" s="375"/>
      <c r="E121" s="375"/>
      <c r="F121" s="375"/>
      <c r="G121" s="362"/>
      <c r="H121" s="376"/>
      <c r="I121" s="45"/>
    </row>
    <row r="141" s="381" customFormat="1"/>
  </sheetData>
  <mergeCells count="92">
    <mergeCell ref="B63:H63"/>
    <mergeCell ref="B58:B60"/>
    <mergeCell ref="C58:D60"/>
    <mergeCell ref="E58:F60"/>
    <mergeCell ref="G58:H60"/>
    <mergeCell ref="B62:F62"/>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E23:F24"/>
    <mergeCell ref="G23:H24"/>
    <mergeCell ref="I23:I24"/>
    <mergeCell ref="B25:B27"/>
    <mergeCell ref="C25:D27"/>
    <mergeCell ref="E25:F27"/>
    <mergeCell ref="G25:H27"/>
    <mergeCell ref="I25:I26"/>
    <mergeCell ref="A1:I2"/>
    <mergeCell ref="B4:I6"/>
    <mergeCell ref="C7:D7"/>
    <mergeCell ref="E7:F7"/>
    <mergeCell ref="G7:I7"/>
    <mergeCell ref="B8:B9"/>
    <mergeCell ref="C8:D9"/>
    <mergeCell ref="E8:F9"/>
    <mergeCell ref="G8:I9"/>
    <mergeCell ref="B10:D10"/>
    <mergeCell ref="E10:G10"/>
    <mergeCell ref="H10:I10"/>
    <mergeCell ref="H11:I12"/>
    <mergeCell ref="C13:D13"/>
    <mergeCell ref="B15:B16"/>
    <mergeCell ref="C15:D16"/>
    <mergeCell ref="E15:E16"/>
    <mergeCell ref="F13:I16"/>
    <mergeCell ref="B11:B12"/>
    <mergeCell ref="C11:D12"/>
    <mergeCell ref="E11:E12"/>
    <mergeCell ref="F11:G12"/>
    <mergeCell ref="C14:D14"/>
  </mergeCells>
  <phoneticPr fontId="9"/>
  <conditionalFormatting sqref="H11:I12">
    <cfRule type="containsText" dxfId="1708" priority="48" operator="containsText" text="外面蒸着">
      <formula>NOT(ISERROR(SEARCH("外面蒸着",H11)))</formula>
    </cfRule>
  </conditionalFormatting>
  <conditionalFormatting sqref="C11:D12">
    <cfRule type="cellIs" dxfId="1707" priority="8" operator="notEqual">
      <formula>350</formula>
    </cfRule>
  </conditionalFormatting>
  <conditionalFormatting sqref="E11:E12">
    <cfRule type="cellIs" dxfId="1706" priority="3" operator="equal">
      <formula>"ー"</formula>
    </cfRule>
    <cfRule type="cellIs" dxfId="1705" priority="4" operator="notEqual">
      <formula>12</formula>
    </cfRule>
  </conditionalFormatting>
  <conditionalFormatting sqref="B11:B12">
    <cfRule type="cellIs" dxfId="1704" priority="1" operator="equal">
      <formula>"ー"</formula>
    </cfRule>
    <cfRule type="cellIs" dxfId="1703" priority="2" operator="notEqual">
      <formula>25</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10</xdr:row>
                    <xdr:rowOff>28575</xdr:rowOff>
                  </from>
                  <to>
                    <xdr:col>2</xdr:col>
                    <xdr:colOff>352425</xdr:colOff>
                    <xdr:row>11</xdr:row>
                    <xdr:rowOff>161925</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N121"/>
  <sheetViews>
    <sheetView zoomScaleNormal="100" workbookViewId="0">
      <selection activeCell="B36" sqref="B36"/>
    </sheetView>
  </sheetViews>
  <sheetFormatPr defaultColWidth="9" defaultRowHeight="13.5"/>
  <cols>
    <col min="1" max="1" width="3" style="44" customWidth="1"/>
    <col min="2" max="2" width="12.625" style="44" customWidth="1"/>
    <col min="3" max="3" width="9.375" style="44" customWidth="1"/>
    <col min="4" max="4" width="9.25" style="44" bestFit="1" customWidth="1"/>
    <col min="5" max="5" width="11.125" style="44" customWidth="1"/>
    <col min="6" max="7" width="9" style="44"/>
    <col min="8" max="8" width="10.375" style="44" bestFit="1" customWidth="1"/>
    <col min="9" max="9" width="15.875" style="44" customWidth="1"/>
    <col min="10" max="10" width="5.5" style="44" customWidth="1"/>
    <col min="11" max="11" width="11.625" style="44" bestFit="1" customWidth="1"/>
    <col min="12" max="12" width="12.75" style="44" bestFit="1" customWidth="1"/>
    <col min="13" max="14" width="0" style="44" hidden="1" customWidth="1"/>
    <col min="15" max="16384" width="9" style="44"/>
  </cols>
  <sheetData>
    <row r="1" spans="1:14" ht="13.5" customHeight="1">
      <c r="A1" s="973" t="s">
        <v>164</v>
      </c>
      <c r="B1" s="973"/>
      <c r="C1" s="973"/>
      <c r="D1" s="973"/>
      <c r="E1" s="973"/>
      <c r="F1" s="973"/>
      <c r="G1" s="973"/>
      <c r="H1" s="973"/>
      <c r="I1" s="973"/>
    </row>
    <row r="2" spans="1:14" ht="13.5" customHeight="1">
      <c r="A2" s="973"/>
      <c r="B2" s="973"/>
      <c r="C2" s="973"/>
      <c r="D2" s="973"/>
      <c r="E2" s="973"/>
      <c r="F2" s="973"/>
      <c r="G2" s="973"/>
      <c r="H2" s="973"/>
      <c r="I2" s="973"/>
      <c r="L2" s="74" t="s">
        <v>165</v>
      </c>
      <c r="M2" s="44">
        <v>3884016</v>
      </c>
      <c r="N2" s="44" t="e">
        <f ca="1">_xlfn.XLOOKUP(M2,'S4'!K:K,'S4'!Y:Y,0)</f>
        <v>#NAME?</v>
      </c>
    </row>
    <row r="3" spans="1:14">
      <c r="L3" s="74" t="s">
        <v>166</v>
      </c>
    </row>
    <row r="4" spans="1:14" ht="13.5" customHeight="1">
      <c r="B4" s="974" t="s">
        <v>1433</v>
      </c>
      <c r="C4" s="975"/>
      <c r="D4" s="975"/>
      <c r="E4" s="975"/>
      <c r="F4" s="975"/>
      <c r="G4" s="975"/>
      <c r="H4" s="975"/>
      <c r="I4" s="976"/>
      <c r="L4" s="74"/>
    </row>
    <row r="5" spans="1:14" ht="13.5" customHeight="1">
      <c r="B5" s="977"/>
      <c r="C5" s="978"/>
      <c r="D5" s="978"/>
      <c r="E5" s="978"/>
      <c r="F5" s="978"/>
      <c r="G5" s="978"/>
      <c r="H5" s="978"/>
      <c r="I5" s="979"/>
    </row>
    <row r="6" spans="1:14" ht="13.5" customHeight="1" thickBot="1">
      <c r="B6" s="980"/>
      <c r="C6" s="981"/>
      <c r="D6" s="981"/>
      <c r="E6" s="981"/>
      <c r="F6" s="981"/>
      <c r="G6" s="981"/>
      <c r="H6" s="981"/>
      <c r="I6" s="982"/>
      <c r="L6" s="44" t="s">
        <v>167</v>
      </c>
    </row>
    <row r="7" spans="1:14" ht="13.5" customHeight="1">
      <c r="B7" s="75" t="s">
        <v>168</v>
      </c>
      <c r="C7" s="983" t="s">
        <v>169</v>
      </c>
      <c r="D7" s="983"/>
      <c r="E7" s="984" t="s">
        <v>170</v>
      </c>
      <c r="F7" s="984"/>
      <c r="G7" s="984" t="s">
        <v>171</v>
      </c>
      <c r="H7" s="984"/>
      <c r="I7" s="985"/>
    </row>
    <row r="8" spans="1:14" ht="13.5" customHeight="1">
      <c r="B8" s="963">
        <v>25</v>
      </c>
      <c r="C8" s="965">
        <v>1100</v>
      </c>
      <c r="D8" s="965"/>
      <c r="E8" s="967">
        <v>24000</v>
      </c>
      <c r="F8" s="967"/>
      <c r="G8" s="969" t="s">
        <v>333</v>
      </c>
      <c r="H8" s="969"/>
      <c r="I8" s="970"/>
      <c r="K8" s="76"/>
    </row>
    <row r="9" spans="1:14" ht="13.5" customHeight="1" thickBot="1">
      <c r="B9" s="964"/>
      <c r="C9" s="966"/>
      <c r="D9" s="966"/>
      <c r="E9" s="968"/>
      <c r="F9" s="968"/>
      <c r="G9" s="971"/>
      <c r="H9" s="971"/>
      <c r="I9" s="972"/>
    </row>
    <row r="10" spans="1:14" ht="13.5" customHeight="1">
      <c r="B10" s="986" t="s">
        <v>172</v>
      </c>
      <c r="C10" s="987"/>
      <c r="D10" s="988"/>
      <c r="E10" s="986" t="s">
        <v>173</v>
      </c>
      <c r="F10" s="987"/>
      <c r="G10" s="988"/>
      <c r="H10" s="989" t="s">
        <v>174</v>
      </c>
      <c r="I10" s="990"/>
    </row>
    <row r="11" spans="1:14" ht="13.5" customHeight="1">
      <c r="B11" s="991" t="s">
        <v>1513</v>
      </c>
      <c r="C11" s="1061">
        <v>500</v>
      </c>
      <c r="D11" s="1062"/>
      <c r="E11" s="991" t="s">
        <v>1513</v>
      </c>
      <c r="F11" s="1086">
        <v>200</v>
      </c>
      <c r="G11" s="1087"/>
      <c r="H11" s="997" t="s">
        <v>1154</v>
      </c>
      <c r="I11" s="998"/>
    </row>
    <row r="12" spans="1:14" ht="13.5" customHeight="1" thickBot="1">
      <c r="B12" s="992"/>
      <c r="C12" s="1063"/>
      <c r="D12" s="1064"/>
      <c r="E12" s="992"/>
      <c r="F12" s="1088"/>
      <c r="G12" s="1089"/>
      <c r="H12" s="999"/>
      <c r="I12" s="1000"/>
    </row>
    <row r="13" spans="1:14" ht="17.25" customHeight="1">
      <c r="B13" s="265" t="s">
        <v>429</v>
      </c>
      <c r="C13" s="1096" t="s">
        <v>1453</v>
      </c>
      <c r="D13" s="1096"/>
      <c r="E13" s="160"/>
      <c r="F13" s="1031" t="s">
        <v>176</v>
      </c>
      <c r="G13" s="1032"/>
      <c r="H13" s="1032"/>
      <c r="I13" s="1033"/>
    </row>
    <row r="14" spans="1:14" ht="17.25" customHeight="1">
      <c r="B14" s="162" t="s">
        <v>406</v>
      </c>
      <c r="C14" s="1097" t="s">
        <v>1454</v>
      </c>
      <c r="D14" s="1097"/>
      <c r="E14" s="161"/>
      <c r="F14" s="1034"/>
      <c r="G14" s="1035"/>
      <c r="H14" s="1035"/>
      <c r="I14" s="1036"/>
    </row>
    <row r="15" spans="1:14" ht="17.25" customHeight="1">
      <c r="B15" s="162" t="s">
        <v>407</v>
      </c>
      <c r="C15" s="1073" t="s">
        <v>1452</v>
      </c>
      <c r="D15" s="1074"/>
      <c r="E15" s="161"/>
      <c r="F15" s="1034"/>
      <c r="G15" s="1035"/>
      <c r="H15" s="1035"/>
      <c r="I15" s="1036"/>
    </row>
    <row r="16" spans="1:14" ht="17.25" customHeight="1">
      <c r="B16" s="266" t="s">
        <v>196</v>
      </c>
      <c r="C16" s="1097" t="s">
        <v>1455</v>
      </c>
      <c r="D16" s="1097"/>
      <c r="E16" s="161"/>
      <c r="F16" s="1037"/>
      <c r="G16" s="1038"/>
      <c r="H16" s="1038"/>
      <c r="I16" s="1039"/>
    </row>
    <row r="17" spans="2:9" ht="13.5" customHeight="1">
      <c r="B17" s="1001" t="s">
        <v>1451</v>
      </c>
      <c r="C17" s="1002"/>
      <c r="D17" s="1002"/>
      <c r="E17" s="1003"/>
      <c r="F17" s="1090" t="s">
        <v>1450</v>
      </c>
      <c r="G17" s="1091"/>
      <c r="H17" s="1091"/>
      <c r="I17" s="1092"/>
    </row>
    <row r="18" spans="2:9" ht="13.5" customHeight="1">
      <c r="B18" s="1004"/>
      <c r="C18" s="1005"/>
      <c r="D18" s="1005"/>
      <c r="E18" s="1006"/>
      <c r="F18" s="1090"/>
      <c r="G18" s="1091"/>
      <c r="H18" s="1091"/>
      <c r="I18" s="1092"/>
    </row>
    <row r="19" spans="2:9" ht="13.5" customHeight="1">
      <c r="B19" s="1007"/>
      <c r="C19" s="1008"/>
      <c r="D19" s="1008"/>
      <c r="E19" s="1009"/>
      <c r="F19" s="1093"/>
      <c r="G19" s="1094"/>
      <c r="H19" s="1094"/>
      <c r="I19" s="1095"/>
    </row>
    <row r="21" spans="2:9" ht="12" customHeight="1">
      <c r="B21" s="1040" t="s">
        <v>177</v>
      </c>
      <c r="C21" s="1040"/>
      <c r="D21" s="1040"/>
      <c r="E21" s="1040"/>
      <c r="F21" s="1040"/>
      <c r="G21" s="1040"/>
      <c r="H21" s="1040"/>
      <c r="I21" s="1040"/>
    </row>
    <row r="22" spans="2:9" ht="12" customHeight="1">
      <c r="B22" s="1040"/>
      <c r="C22" s="1040"/>
      <c r="D22" s="1040"/>
      <c r="E22" s="1040"/>
      <c r="F22" s="1040"/>
      <c r="G22" s="1040"/>
      <c r="H22" s="1040"/>
      <c r="I22" s="1040"/>
    </row>
    <row r="23" spans="2:9" ht="9.75" customHeight="1">
      <c r="B23" s="1040" t="s">
        <v>178</v>
      </c>
      <c r="C23" s="1040" t="s">
        <v>179</v>
      </c>
      <c r="D23" s="1040"/>
      <c r="E23" s="1040" t="s">
        <v>180</v>
      </c>
      <c r="F23" s="1040"/>
      <c r="G23" s="1041" t="s">
        <v>181</v>
      </c>
      <c r="H23" s="1041"/>
      <c r="I23" s="1042" t="s">
        <v>182</v>
      </c>
    </row>
    <row r="24" spans="2:9" ht="9.75" customHeight="1">
      <c r="B24" s="1040"/>
      <c r="C24" s="1040"/>
      <c r="D24" s="1040"/>
      <c r="E24" s="1040"/>
      <c r="F24" s="1040"/>
      <c r="G24" s="1041"/>
      <c r="H24" s="1041"/>
      <c r="I24" s="1040"/>
    </row>
    <row r="25" spans="2:9" ht="11.25" customHeight="1">
      <c r="B25" s="1040" t="s">
        <v>187</v>
      </c>
      <c r="C25" s="1040" t="s">
        <v>184</v>
      </c>
      <c r="D25" s="1040"/>
      <c r="E25" s="1040" t="s">
        <v>184</v>
      </c>
      <c r="F25" s="1040"/>
      <c r="G25" s="1041" t="s">
        <v>184</v>
      </c>
      <c r="H25" s="1041"/>
      <c r="I25" s="892"/>
    </row>
    <row r="26" spans="2:9" ht="11.25" customHeight="1">
      <c r="B26" s="1040"/>
      <c r="C26" s="1040"/>
      <c r="D26" s="1040"/>
      <c r="E26" s="1040"/>
      <c r="F26" s="1040"/>
      <c r="G26" s="1041"/>
      <c r="H26" s="1041"/>
      <c r="I26" s="894"/>
    </row>
    <row r="27" spans="2:9" ht="11.25" customHeight="1">
      <c r="B27" s="1040"/>
      <c r="C27" s="1040"/>
      <c r="D27" s="1040"/>
      <c r="E27" s="1040"/>
      <c r="F27" s="1040"/>
      <c r="G27" s="1041"/>
      <c r="H27" s="1041"/>
      <c r="I27" s="70" t="s">
        <v>199</v>
      </c>
    </row>
    <row r="28" spans="2:9" ht="12" customHeight="1">
      <c r="B28" s="1040" t="s">
        <v>186</v>
      </c>
      <c r="C28" s="1040"/>
      <c r="D28" s="1040"/>
      <c r="E28" s="1040"/>
      <c r="F28" s="1040"/>
      <c r="G28" s="1040"/>
      <c r="H28" s="1040"/>
      <c r="I28" s="1040"/>
    </row>
    <row r="29" spans="2:9" ht="12" customHeight="1">
      <c r="B29" s="1040"/>
      <c r="C29" s="1040"/>
      <c r="D29" s="1040"/>
      <c r="E29" s="1040"/>
      <c r="F29" s="1040"/>
      <c r="G29" s="1040"/>
      <c r="H29" s="1040"/>
      <c r="I29" s="1040"/>
    </row>
    <row r="30" spans="2:9" ht="9.75" customHeight="1">
      <c r="B30" s="1040" t="s">
        <v>178</v>
      </c>
      <c r="C30" s="1040" t="s">
        <v>179</v>
      </c>
      <c r="D30" s="1040"/>
      <c r="E30" s="1040" t="s">
        <v>180</v>
      </c>
      <c r="F30" s="1040"/>
      <c r="G30" s="1040" t="s">
        <v>181</v>
      </c>
      <c r="H30" s="1040"/>
      <c r="I30" s="1042" t="s">
        <v>182</v>
      </c>
    </row>
    <row r="31" spans="2:9" ht="9.75" customHeight="1">
      <c r="B31" s="1040"/>
      <c r="C31" s="1040"/>
      <c r="D31" s="1040"/>
      <c r="E31" s="1040"/>
      <c r="F31" s="1040"/>
      <c r="G31" s="1040"/>
      <c r="H31" s="1040"/>
      <c r="I31" s="1040"/>
    </row>
    <row r="32" spans="2:9" ht="11.25" customHeight="1">
      <c r="B32" s="1040" t="s">
        <v>187</v>
      </c>
      <c r="C32" s="1040" t="s">
        <v>184</v>
      </c>
      <c r="D32" s="1040"/>
      <c r="E32" s="1040" t="s">
        <v>184</v>
      </c>
      <c r="F32" s="1040"/>
      <c r="G32" s="1040" t="s">
        <v>184</v>
      </c>
      <c r="H32" s="1040"/>
      <c r="I32" s="892"/>
    </row>
    <row r="33" spans="2:9" ht="11.25" customHeight="1">
      <c r="B33" s="1040"/>
      <c r="C33" s="1040"/>
      <c r="D33" s="1040"/>
      <c r="E33" s="1040"/>
      <c r="F33" s="1040"/>
      <c r="G33" s="1040"/>
      <c r="H33" s="1040"/>
      <c r="I33" s="894"/>
    </row>
    <row r="34" spans="2:9" ht="11.25" customHeight="1">
      <c r="B34" s="1040"/>
      <c r="C34" s="1040"/>
      <c r="D34" s="1040"/>
      <c r="E34" s="1040"/>
      <c r="F34" s="1040"/>
      <c r="G34" s="1040"/>
      <c r="H34" s="1040"/>
      <c r="I34" s="70"/>
    </row>
    <row r="35" spans="2:9" ht="12" customHeight="1">
      <c r="B35" s="1040" t="s">
        <v>189</v>
      </c>
      <c r="C35" s="1040"/>
      <c r="D35" s="1040"/>
      <c r="E35" s="1040"/>
      <c r="F35" s="1040"/>
      <c r="G35" s="1040"/>
      <c r="H35" s="1040"/>
      <c r="I35" s="1040"/>
    </row>
    <row r="36" spans="2:9" ht="12" customHeight="1">
      <c r="B36" s="1040"/>
      <c r="C36" s="1040"/>
      <c r="D36" s="1040"/>
      <c r="E36" s="1040"/>
      <c r="F36" s="1040"/>
      <c r="G36" s="1040"/>
      <c r="H36" s="1040"/>
      <c r="I36" s="1040"/>
    </row>
    <row r="37" spans="2:9" ht="9.75" customHeight="1">
      <c r="B37" s="1040" t="s">
        <v>178</v>
      </c>
      <c r="C37" s="1040" t="s">
        <v>179</v>
      </c>
      <c r="D37" s="1040"/>
      <c r="E37" s="1040" t="s">
        <v>180</v>
      </c>
      <c r="F37" s="1040"/>
      <c r="G37" s="1040" t="s">
        <v>181</v>
      </c>
      <c r="H37" s="1040"/>
      <c r="I37" s="1042" t="s">
        <v>182</v>
      </c>
    </row>
    <row r="38" spans="2:9" ht="9.75" customHeight="1">
      <c r="B38" s="1040"/>
      <c r="C38" s="1040"/>
      <c r="D38" s="1040"/>
      <c r="E38" s="1040"/>
      <c r="F38" s="1040"/>
      <c r="G38" s="1040"/>
      <c r="H38" s="1040"/>
      <c r="I38" s="1040"/>
    </row>
    <row r="39" spans="2:9" ht="11.25" customHeight="1">
      <c r="B39" s="1040" t="s">
        <v>187</v>
      </c>
      <c r="C39" s="1040" t="s">
        <v>184</v>
      </c>
      <c r="D39" s="1040"/>
      <c r="E39" s="1040" t="s">
        <v>184</v>
      </c>
      <c r="F39" s="1040"/>
      <c r="G39" s="1040" t="s">
        <v>184</v>
      </c>
      <c r="H39" s="1040"/>
      <c r="I39" s="892"/>
    </row>
    <row r="40" spans="2:9" ht="11.25" customHeight="1">
      <c r="B40" s="1040"/>
      <c r="C40" s="1040"/>
      <c r="D40" s="1040"/>
      <c r="E40" s="1040"/>
      <c r="F40" s="1040"/>
      <c r="G40" s="1040"/>
      <c r="H40" s="1040"/>
      <c r="I40" s="894"/>
    </row>
    <row r="41" spans="2:9" ht="11.25" customHeight="1">
      <c r="B41" s="1040"/>
      <c r="C41" s="1040"/>
      <c r="D41" s="1040"/>
      <c r="E41" s="1040"/>
      <c r="F41" s="1040"/>
      <c r="G41" s="1040"/>
      <c r="H41" s="1040"/>
      <c r="I41" s="70" t="s">
        <v>185</v>
      </c>
    </row>
    <row r="42" spans="2:9" ht="9.75" customHeight="1">
      <c r="B42" s="1040" t="s">
        <v>178</v>
      </c>
      <c r="C42" s="1040" t="s">
        <v>179</v>
      </c>
      <c r="D42" s="1040"/>
      <c r="E42" s="1040" t="s">
        <v>180</v>
      </c>
      <c r="F42" s="1040"/>
      <c r="G42" s="1040" t="s">
        <v>181</v>
      </c>
      <c r="H42" s="1040"/>
      <c r="I42" s="1042" t="s">
        <v>182</v>
      </c>
    </row>
    <row r="43" spans="2:9" ht="9.75" customHeight="1">
      <c r="B43" s="1040"/>
      <c r="C43" s="1040"/>
      <c r="D43" s="1040"/>
      <c r="E43" s="1040"/>
      <c r="F43" s="1040"/>
      <c r="G43" s="1040"/>
      <c r="H43" s="1040"/>
      <c r="I43" s="1040"/>
    </row>
    <row r="44" spans="2:9" ht="11.25" customHeight="1">
      <c r="B44" s="1040" t="s">
        <v>197</v>
      </c>
      <c r="C44" s="1040" t="s">
        <v>184</v>
      </c>
      <c r="D44" s="1040"/>
      <c r="E44" s="1040" t="s">
        <v>184</v>
      </c>
      <c r="F44" s="1040"/>
      <c r="G44" s="1040" t="s">
        <v>184</v>
      </c>
      <c r="H44" s="1040"/>
      <c r="I44" s="892"/>
    </row>
    <row r="45" spans="2:9" ht="11.25" customHeight="1">
      <c r="B45" s="1040"/>
      <c r="C45" s="1040"/>
      <c r="D45" s="1040"/>
      <c r="E45" s="1040"/>
      <c r="F45" s="1040"/>
      <c r="G45" s="1040"/>
      <c r="H45" s="1040"/>
      <c r="I45" s="894"/>
    </row>
    <row r="46" spans="2:9" ht="11.25" customHeight="1">
      <c r="B46" s="1040"/>
      <c r="C46" s="1040"/>
      <c r="D46" s="1040"/>
      <c r="E46" s="1040"/>
      <c r="F46" s="1040"/>
      <c r="G46" s="1040"/>
      <c r="H46" s="1040"/>
      <c r="I46" s="70" t="s">
        <v>185</v>
      </c>
    </row>
    <row r="47" spans="2:9" ht="12" customHeight="1">
      <c r="B47" s="1040" t="s">
        <v>191</v>
      </c>
      <c r="C47" s="1040"/>
      <c r="D47" s="1040"/>
      <c r="E47" s="1040"/>
      <c r="F47" s="1040"/>
      <c r="G47" s="1040"/>
      <c r="H47" s="1040"/>
      <c r="I47" s="1040"/>
    </row>
    <row r="48" spans="2:9" ht="12" customHeight="1">
      <c r="B48" s="1040"/>
      <c r="C48" s="1040"/>
      <c r="D48" s="1040"/>
      <c r="E48" s="1040"/>
      <c r="F48" s="1040"/>
      <c r="G48" s="1040"/>
      <c r="H48" s="1040"/>
      <c r="I48" s="1040"/>
    </row>
    <row r="49" spans="2:9" ht="9.75" customHeight="1">
      <c r="B49" s="1040" t="s">
        <v>178</v>
      </c>
      <c r="C49" s="1040" t="s">
        <v>179</v>
      </c>
      <c r="D49" s="1040"/>
      <c r="E49" s="1040" t="s">
        <v>180</v>
      </c>
      <c r="F49" s="1040"/>
      <c r="G49" s="1040" t="s">
        <v>181</v>
      </c>
      <c r="H49" s="1040"/>
      <c r="I49" s="1042" t="s">
        <v>182</v>
      </c>
    </row>
    <row r="50" spans="2:9" ht="9.75" customHeight="1">
      <c r="B50" s="1040"/>
      <c r="C50" s="1040"/>
      <c r="D50" s="1040"/>
      <c r="E50" s="1040"/>
      <c r="F50" s="1040"/>
      <c r="G50" s="1040"/>
      <c r="H50" s="1040"/>
      <c r="I50" s="1040"/>
    </row>
    <row r="51" spans="2:9" ht="11.25" customHeight="1">
      <c r="B51" s="1040" t="s">
        <v>187</v>
      </c>
      <c r="C51" s="1040" t="s">
        <v>184</v>
      </c>
      <c r="D51" s="1040"/>
      <c r="E51" s="1040" t="s">
        <v>184</v>
      </c>
      <c r="F51" s="1040"/>
      <c r="G51" s="1040" t="s">
        <v>184</v>
      </c>
      <c r="H51" s="1040"/>
      <c r="I51" s="892"/>
    </row>
    <row r="52" spans="2:9" ht="11.25" customHeight="1">
      <c r="B52" s="1040"/>
      <c r="C52" s="1040"/>
      <c r="D52" s="1040"/>
      <c r="E52" s="1040"/>
      <c r="F52" s="1040"/>
      <c r="G52" s="1040"/>
      <c r="H52" s="1040"/>
      <c r="I52" s="894"/>
    </row>
    <row r="53" spans="2:9" ht="11.25" customHeight="1">
      <c r="B53" s="1040"/>
      <c r="C53" s="1040"/>
      <c r="D53" s="1040"/>
      <c r="E53" s="1040"/>
      <c r="F53" s="1040"/>
      <c r="G53" s="1040"/>
      <c r="H53" s="1040"/>
      <c r="I53" s="70" t="s">
        <v>185</v>
      </c>
    </row>
    <row r="54" spans="2:9" ht="12" customHeight="1">
      <c r="B54" s="1040" t="s">
        <v>192</v>
      </c>
      <c r="C54" s="1040"/>
      <c r="D54" s="1040"/>
      <c r="E54" s="1040"/>
      <c r="F54" s="1040"/>
      <c r="G54" s="1040"/>
      <c r="H54" s="1040"/>
      <c r="I54" s="1040"/>
    </row>
    <row r="55" spans="2:9" ht="12" customHeight="1">
      <c r="B55" s="1040"/>
      <c r="C55" s="1040"/>
      <c r="D55" s="1040"/>
      <c r="E55" s="1040"/>
      <c r="F55" s="1040"/>
      <c r="G55" s="1040"/>
      <c r="H55" s="1040"/>
      <c r="I55" s="1040"/>
    </row>
    <row r="56" spans="2:9" ht="9.75" customHeight="1">
      <c r="B56" s="1040" t="s">
        <v>178</v>
      </c>
      <c r="C56" s="1040" t="s">
        <v>179</v>
      </c>
      <c r="D56" s="1040"/>
      <c r="E56" s="1040" t="s">
        <v>180</v>
      </c>
      <c r="F56" s="1040"/>
      <c r="G56" s="1040" t="s">
        <v>181</v>
      </c>
      <c r="H56" s="1040"/>
      <c r="I56" s="1042" t="s">
        <v>182</v>
      </c>
    </row>
    <row r="57" spans="2:9" ht="9.75" customHeight="1">
      <c r="B57" s="1040"/>
      <c r="C57" s="1040"/>
      <c r="D57" s="1040"/>
      <c r="E57" s="1040"/>
      <c r="F57" s="1040"/>
      <c r="G57" s="1040"/>
      <c r="H57" s="1040"/>
      <c r="I57" s="1040"/>
    </row>
    <row r="58" spans="2:9" ht="11.25" customHeight="1">
      <c r="B58" s="1040" t="s">
        <v>187</v>
      </c>
      <c r="C58" s="1040" t="s">
        <v>184</v>
      </c>
      <c r="D58" s="1040"/>
      <c r="E58" s="1040" t="s">
        <v>184</v>
      </c>
      <c r="F58" s="1040"/>
      <c r="G58" s="1040" t="s">
        <v>184</v>
      </c>
      <c r="H58" s="1040"/>
      <c r="I58" s="892"/>
    </row>
    <row r="59" spans="2:9" ht="11.25" customHeight="1">
      <c r="B59" s="1040"/>
      <c r="C59" s="1040"/>
      <c r="D59" s="1040"/>
      <c r="E59" s="1040"/>
      <c r="F59" s="1040"/>
      <c r="G59" s="1040"/>
      <c r="H59" s="1040"/>
      <c r="I59" s="894"/>
    </row>
    <row r="60" spans="2:9" ht="11.25" customHeight="1">
      <c r="B60" s="1040"/>
      <c r="C60" s="1040"/>
      <c r="D60" s="1040"/>
      <c r="E60" s="1040"/>
      <c r="F60" s="1040"/>
      <c r="G60" s="1040"/>
      <c r="H60" s="1040"/>
      <c r="I60" s="70" t="s">
        <v>199</v>
      </c>
    </row>
    <row r="61" spans="2:9">
      <c r="C61" s="44" t="s">
        <v>193</v>
      </c>
    </row>
    <row r="62" spans="2:9" ht="58.5" customHeight="1"/>
    <row r="63" spans="2:9" ht="21">
      <c r="B63" s="1043" t="s">
        <v>751</v>
      </c>
      <c r="C63" s="1043"/>
      <c r="D63" s="1043"/>
      <c r="E63" s="1043"/>
      <c r="F63" s="1043"/>
      <c r="G63" s="1043"/>
      <c r="H63" s="1043"/>
      <c r="I63" s="356"/>
    </row>
    <row r="64" spans="2:9" ht="12" customHeight="1"/>
    <row r="65" spans="2:9" ht="12" customHeight="1"/>
    <row r="66" spans="2:9" ht="12" customHeight="1"/>
    <row r="67" spans="2:9" ht="12.75" customHeight="1">
      <c r="B67" s="364" t="s">
        <v>752</v>
      </c>
      <c r="C67" s="367" t="str">
        <f>E11</f>
        <v>ー</v>
      </c>
      <c r="D67" s="369">
        <f>F11</f>
        <v>200</v>
      </c>
      <c r="E67" s="369"/>
      <c r="F67" s="369"/>
      <c r="G67" s="164" t="s">
        <v>754</v>
      </c>
      <c r="H67" s="371">
        <f>D67+H70</f>
        <v>24700</v>
      </c>
      <c r="I67" s="45"/>
    </row>
    <row r="68" spans="2:9" ht="12.75" customHeight="1">
      <c r="B68" s="361"/>
      <c r="C68" s="362"/>
      <c r="D68" s="375"/>
      <c r="E68" s="375"/>
      <c r="F68" s="375"/>
      <c r="G68" s="374"/>
      <c r="H68" s="376"/>
      <c r="I68" s="45"/>
    </row>
    <row r="69" spans="2:9" ht="12.75" customHeight="1">
      <c r="B69" s="359"/>
      <c r="C69" s="360"/>
      <c r="D69" s="370"/>
      <c r="E69" s="370"/>
      <c r="F69" s="370"/>
      <c r="G69" s="373"/>
      <c r="H69" s="372"/>
      <c r="I69" s="45"/>
    </row>
    <row r="70" spans="2:9" ht="12.75" customHeight="1">
      <c r="B70" s="364" t="s">
        <v>756</v>
      </c>
      <c r="C70" s="45"/>
      <c r="D70" s="369">
        <v>6000</v>
      </c>
      <c r="E70" s="369"/>
      <c r="F70" s="369"/>
      <c r="G70" s="164" t="s">
        <v>754</v>
      </c>
      <c r="H70" s="382">
        <f>D70+H82</f>
        <v>24500</v>
      </c>
      <c r="I70" s="45"/>
    </row>
    <row r="71" spans="2:9" ht="12.75" customHeight="1">
      <c r="B71" s="366" t="str">
        <f>C13</f>
        <v>04700715002</v>
      </c>
      <c r="C71" s="45"/>
      <c r="D71" s="369"/>
      <c r="E71" s="369"/>
      <c r="F71" s="369"/>
      <c r="G71" s="164"/>
      <c r="H71" s="371"/>
      <c r="I71" s="45"/>
    </row>
    <row r="72" spans="2:9" ht="12.75" customHeight="1">
      <c r="B72" s="358"/>
      <c r="C72" s="45"/>
      <c r="D72" s="369"/>
      <c r="E72" s="369"/>
      <c r="F72" s="369"/>
      <c r="G72" s="164"/>
      <c r="H72" s="371"/>
      <c r="I72" s="45"/>
    </row>
    <row r="73" spans="2:9" ht="12.75" customHeight="1">
      <c r="B73" s="358"/>
      <c r="C73" s="45"/>
      <c r="D73" s="369"/>
      <c r="E73" s="369"/>
      <c r="F73" s="369"/>
      <c r="G73" s="164"/>
      <c r="H73" s="371"/>
      <c r="I73" s="45"/>
    </row>
    <row r="74" spans="2:9" ht="12.75" customHeight="1">
      <c r="B74" s="358"/>
      <c r="C74" s="45"/>
      <c r="D74" s="369"/>
      <c r="E74" s="369"/>
      <c r="F74" s="369"/>
      <c r="G74" s="164"/>
      <c r="H74" s="371"/>
      <c r="I74" s="45"/>
    </row>
    <row r="75" spans="2:9" ht="12.75" customHeight="1">
      <c r="B75" s="358"/>
      <c r="C75" s="45"/>
      <c r="D75" s="369"/>
      <c r="E75" s="369"/>
      <c r="F75" s="369"/>
      <c r="G75" s="164"/>
      <c r="H75" s="371"/>
      <c r="I75" s="45"/>
    </row>
    <row r="76" spans="2:9" ht="12.75" customHeight="1">
      <c r="B76" s="358"/>
      <c r="C76" s="45"/>
      <c r="D76" s="369"/>
      <c r="E76" s="369"/>
      <c r="F76" s="369"/>
      <c r="G76" s="164"/>
      <c r="H76" s="371"/>
      <c r="I76" s="45"/>
    </row>
    <row r="77" spans="2:9" ht="12.75" customHeight="1">
      <c r="B77" s="358"/>
      <c r="C77" s="45"/>
      <c r="D77" s="369"/>
      <c r="E77" s="369"/>
      <c r="F77" s="369"/>
      <c r="G77" s="164"/>
      <c r="H77" s="371"/>
      <c r="I77" s="45"/>
    </row>
    <row r="78" spans="2:9" ht="12.75" customHeight="1">
      <c r="B78" s="358"/>
      <c r="C78" s="45"/>
      <c r="D78" s="369"/>
      <c r="E78" s="369"/>
      <c r="F78" s="369"/>
      <c r="G78" s="164"/>
      <c r="H78" s="371"/>
      <c r="I78" s="45"/>
    </row>
    <row r="79" spans="2:9" ht="12.75" customHeight="1">
      <c r="B79" s="358"/>
      <c r="C79" s="45"/>
      <c r="D79" s="369"/>
      <c r="E79" s="369"/>
      <c r="F79" s="369"/>
      <c r="G79" s="164"/>
      <c r="H79" s="371"/>
      <c r="I79" s="45"/>
    </row>
    <row r="80" spans="2:9" ht="12.75" customHeight="1">
      <c r="B80" s="358"/>
      <c r="C80" s="45"/>
      <c r="D80" s="369"/>
      <c r="E80" s="369"/>
      <c r="F80" s="369"/>
      <c r="G80" s="164"/>
      <c r="H80" s="371"/>
      <c r="I80" s="45"/>
    </row>
    <row r="81" spans="2:9" ht="12.75" customHeight="1">
      <c r="B81" s="359"/>
      <c r="C81" s="360"/>
      <c r="D81" s="370"/>
      <c r="E81" s="370"/>
      <c r="F81" s="370"/>
      <c r="G81" s="373"/>
      <c r="H81" s="372"/>
      <c r="I81" s="45"/>
    </row>
    <row r="82" spans="2:9" ht="12.75" customHeight="1">
      <c r="B82" s="364" t="s">
        <v>759</v>
      </c>
      <c r="C82" s="45"/>
      <c r="D82" s="369">
        <v>6000</v>
      </c>
      <c r="E82" s="369"/>
      <c r="F82" s="369"/>
      <c r="G82" s="164" t="s">
        <v>754</v>
      </c>
      <c r="H82" s="382">
        <f>D82+H94</f>
        <v>18500</v>
      </c>
      <c r="I82" s="45"/>
    </row>
    <row r="83" spans="2:9" ht="12.75" customHeight="1">
      <c r="B83" s="366" t="str">
        <f>C14</f>
        <v>04700715001</v>
      </c>
      <c r="C83" s="45"/>
      <c r="D83" s="369"/>
      <c r="E83" s="369"/>
      <c r="F83" s="369"/>
      <c r="G83" s="164"/>
      <c r="H83" s="371"/>
      <c r="I83" s="45"/>
    </row>
    <row r="84" spans="2:9" ht="12.75" customHeight="1">
      <c r="B84" s="358"/>
      <c r="C84" s="45"/>
      <c r="D84" s="369"/>
      <c r="E84" s="369"/>
      <c r="F84" s="369"/>
      <c r="G84" s="164"/>
      <c r="H84" s="371"/>
      <c r="I84" s="45"/>
    </row>
    <row r="85" spans="2:9" ht="12.75" customHeight="1">
      <c r="B85" s="358"/>
      <c r="C85" s="45"/>
      <c r="D85" s="369"/>
      <c r="E85" s="369"/>
      <c r="F85" s="369"/>
      <c r="G85" s="164"/>
      <c r="H85" s="371"/>
      <c r="I85" s="45"/>
    </row>
    <row r="86" spans="2:9" ht="12.75" customHeight="1">
      <c r="B86" s="358"/>
      <c r="C86" s="45"/>
      <c r="D86" s="369"/>
      <c r="E86" s="369"/>
      <c r="F86" s="369"/>
      <c r="G86" s="164"/>
      <c r="H86" s="371"/>
      <c r="I86" s="45"/>
    </row>
    <row r="87" spans="2:9" ht="12.75" customHeight="1">
      <c r="B87" s="358"/>
      <c r="C87" s="45"/>
      <c r="D87" s="369"/>
      <c r="E87" s="369"/>
      <c r="F87" s="369"/>
      <c r="G87" s="164"/>
      <c r="H87" s="371"/>
      <c r="I87" s="45"/>
    </row>
    <row r="88" spans="2:9" ht="12.75" customHeight="1">
      <c r="B88" s="358"/>
      <c r="C88" s="45"/>
      <c r="D88" s="369"/>
      <c r="E88" s="369"/>
      <c r="F88" s="369"/>
      <c r="G88" s="164"/>
      <c r="H88" s="371"/>
      <c r="I88" s="45"/>
    </row>
    <row r="89" spans="2:9" ht="12.75" customHeight="1">
      <c r="B89" s="358"/>
      <c r="C89" s="45"/>
      <c r="D89" s="369"/>
      <c r="E89" s="369"/>
      <c r="F89" s="369"/>
      <c r="G89" s="164"/>
      <c r="H89" s="371"/>
      <c r="I89" s="45"/>
    </row>
    <row r="90" spans="2:9" ht="12.75" customHeight="1">
      <c r="B90" s="358"/>
      <c r="C90" s="45"/>
      <c r="D90" s="369"/>
      <c r="E90" s="369"/>
      <c r="F90" s="369"/>
      <c r="G90" s="164"/>
      <c r="H90" s="371"/>
      <c r="I90" s="45"/>
    </row>
    <row r="91" spans="2:9" ht="12.75" customHeight="1">
      <c r="B91" s="358"/>
      <c r="C91" s="45"/>
      <c r="D91" s="369"/>
      <c r="E91" s="369"/>
      <c r="F91" s="369"/>
      <c r="G91" s="164"/>
      <c r="H91" s="371"/>
      <c r="I91" s="45"/>
    </row>
    <row r="92" spans="2:9" ht="12.75" customHeight="1">
      <c r="B92" s="358"/>
      <c r="C92" s="45"/>
      <c r="D92" s="369"/>
      <c r="E92" s="369"/>
      <c r="F92" s="369"/>
      <c r="G92" s="164"/>
      <c r="H92" s="371"/>
      <c r="I92" s="45"/>
    </row>
    <row r="93" spans="2:9" ht="12.75" customHeight="1">
      <c r="B93" s="359"/>
      <c r="C93" s="360"/>
      <c r="D93" s="370"/>
      <c r="E93" s="370"/>
      <c r="F93" s="370"/>
      <c r="G93" s="373"/>
      <c r="H93" s="372"/>
      <c r="I93" s="45"/>
    </row>
    <row r="94" spans="2:9" ht="12.75" customHeight="1">
      <c r="B94" s="364" t="s">
        <v>760</v>
      </c>
      <c r="C94" s="45"/>
      <c r="D94" s="369">
        <v>6000</v>
      </c>
      <c r="E94" s="369"/>
      <c r="F94" s="369"/>
      <c r="G94" s="164" t="s">
        <v>754</v>
      </c>
      <c r="H94" s="382">
        <f>D94+H106</f>
        <v>12500</v>
      </c>
      <c r="I94" s="45"/>
    </row>
    <row r="95" spans="2:9" ht="12.75" customHeight="1">
      <c r="B95" s="366" t="str">
        <f>C15</f>
        <v>03700715006</v>
      </c>
      <c r="C95" s="45"/>
      <c r="D95" s="369"/>
      <c r="E95" s="369"/>
      <c r="F95" s="369"/>
      <c r="G95" s="164"/>
      <c r="H95" s="371"/>
      <c r="I95" s="45"/>
    </row>
    <row r="96" spans="2:9" ht="12.75" customHeight="1">
      <c r="B96" s="358"/>
      <c r="C96" s="45"/>
      <c r="D96" s="369"/>
      <c r="E96" s="369"/>
      <c r="F96" s="369"/>
      <c r="G96" s="164"/>
      <c r="H96" s="371"/>
      <c r="I96" s="45"/>
    </row>
    <row r="97" spans="2:9" ht="12.75" customHeight="1">
      <c r="B97" s="358"/>
      <c r="C97" s="45"/>
      <c r="D97" s="369"/>
      <c r="E97" s="369"/>
      <c r="F97" s="369"/>
      <c r="G97" s="164"/>
      <c r="H97" s="371"/>
      <c r="I97" s="45"/>
    </row>
    <row r="98" spans="2:9" ht="12.75" customHeight="1">
      <c r="B98" s="358"/>
      <c r="C98" s="45"/>
      <c r="D98" s="369"/>
      <c r="E98" s="369"/>
      <c r="F98" s="369"/>
      <c r="G98" s="164"/>
      <c r="H98" s="371"/>
      <c r="I98" s="45"/>
    </row>
    <row r="99" spans="2:9" ht="12.75" customHeight="1">
      <c r="B99" s="358"/>
      <c r="C99" s="45"/>
      <c r="D99" s="369"/>
      <c r="E99" s="369"/>
      <c r="F99" s="369"/>
      <c r="G99" s="164"/>
      <c r="H99" s="371"/>
      <c r="I99" s="45"/>
    </row>
    <row r="100" spans="2:9" ht="12.75" customHeight="1">
      <c r="B100" s="358"/>
      <c r="C100" s="45"/>
      <c r="D100" s="369"/>
      <c r="E100" s="369"/>
      <c r="F100" s="369"/>
      <c r="G100" s="164"/>
      <c r="H100" s="371"/>
      <c r="I100" s="45"/>
    </row>
    <row r="101" spans="2:9" ht="12.75" customHeight="1">
      <c r="B101" s="358"/>
      <c r="C101" s="45"/>
      <c r="D101" s="369"/>
      <c r="E101" s="369"/>
      <c r="F101" s="369"/>
      <c r="G101" s="164"/>
      <c r="H101" s="371"/>
      <c r="I101" s="45"/>
    </row>
    <row r="102" spans="2:9" ht="12.75" customHeight="1">
      <c r="B102" s="358"/>
      <c r="C102" s="45"/>
      <c r="D102" s="369"/>
      <c r="E102" s="369"/>
      <c r="F102" s="369"/>
      <c r="G102" s="164"/>
      <c r="H102" s="371"/>
      <c r="I102" s="45"/>
    </row>
    <row r="103" spans="2:9" ht="12.75" customHeight="1">
      <c r="B103" s="358"/>
      <c r="C103" s="45"/>
      <c r="D103" s="369"/>
      <c r="E103" s="369"/>
      <c r="F103" s="369"/>
      <c r="G103" s="164"/>
      <c r="H103" s="371"/>
      <c r="I103" s="45"/>
    </row>
    <row r="104" spans="2:9" ht="12.75" customHeight="1">
      <c r="B104" s="358"/>
      <c r="C104" s="45"/>
      <c r="D104" s="369"/>
      <c r="E104" s="369"/>
      <c r="F104" s="369"/>
      <c r="G104" s="164"/>
      <c r="H104" s="371"/>
      <c r="I104" s="45"/>
    </row>
    <row r="105" spans="2:9" ht="12.75" customHeight="1">
      <c r="B105" s="359"/>
      <c r="C105" s="360"/>
      <c r="D105" s="370"/>
      <c r="E105" s="370"/>
      <c r="F105" s="370"/>
      <c r="G105" s="373"/>
      <c r="H105" s="372"/>
      <c r="I105" s="45"/>
    </row>
    <row r="106" spans="2:9" ht="12.75" customHeight="1">
      <c r="B106" s="364" t="s">
        <v>755</v>
      </c>
      <c r="C106" s="45"/>
      <c r="D106" s="369">
        <v>6000</v>
      </c>
      <c r="E106" s="369"/>
      <c r="F106" s="369"/>
      <c r="G106" s="164" t="s">
        <v>754</v>
      </c>
      <c r="H106" s="371">
        <f>D106+H118</f>
        <v>6500</v>
      </c>
      <c r="I106" s="45"/>
    </row>
    <row r="107" spans="2:9" ht="12.75" customHeight="1">
      <c r="B107" s="366" t="str">
        <f>C16</f>
        <v>03700715003</v>
      </c>
      <c r="C107" s="45"/>
      <c r="D107" s="369"/>
      <c r="E107" s="369"/>
      <c r="F107" s="369"/>
      <c r="G107" s="164"/>
      <c r="H107" s="371"/>
      <c r="I107" s="45"/>
    </row>
    <row r="108" spans="2:9" ht="12.75" customHeight="1">
      <c r="B108" s="358"/>
      <c r="C108" s="45"/>
      <c r="D108" s="369"/>
      <c r="E108" s="369"/>
      <c r="F108" s="369"/>
      <c r="G108" s="164"/>
      <c r="H108" s="371"/>
      <c r="I108" s="45"/>
    </row>
    <row r="109" spans="2:9" ht="12.75" customHeight="1">
      <c r="B109" s="358"/>
      <c r="C109" s="45"/>
      <c r="D109" s="369"/>
      <c r="E109" s="369"/>
      <c r="F109" s="369"/>
      <c r="G109" s="164"/>
      <c r="H109" s="371"/>
      <c r="I109" s="45"/>
    </row>
    <row r="110" spans="2:9" ht="12.75" customHeight="1">
      <c r="B110" s="358"/>
      <c r="C110" s="45"/>
      <c r="D110" s="369"/>
      <c r="E110" s="369"/>
      <c r="F110" s="369"/>
      <c r="G110" s="164"/>
      <c r="H110" s="371"/>
      <c r="I110" s="45"/>
    </row>
    <row r="111" spans="2:9" ht="12.75" customHeight="1">
      <c r="B111" s="358"/>
      <c r="C111" s="45"/>
      <c r="D111" s="369"/>
      <c r="E111" s="369"/>
      <c r="F111" s="369"/>
      <c r="G111" s="164"/>
      <c r="H111" s="371"/>
      <c r="I111" s="45"/>
    </row>
    <row r="112" spans="2:9" ht="12.75" customHeight="1">
      <c r="B112" s="358"/>
      <c r="C112" s="45"/>
      <c r="D112" s="369"/>
      <c r="E112" s="369"/>
      <c r="F112" s="369"/>
      <c r="G112" s="164"/>
      <c r="H112" s="371"/>
      <c r="I112" s="45"/>
    </row>
    <row r="113" spans="2:9" ht="12.75" customHeight="1">
      <c r="B113" s="358"/>
      <c r="C113" s="45"/>
      <c r="D113" s="369"/>
      <c r="E113" s="369"/>
      <c r="F113" s="369"/>
      <c r="G113" s="164"/>
      <c r="H113" s="371"/>
      <c r="I113" s="45"/>
    </row>
    <row r="114" spans="2:9" ht="12.75" customHeight="1">
      <c r="B114" s="358"/>
      <c r="C114" s="45"/>
      <c r="D114" s="369"/>
      <c r="E114" s="369"/>
      <c r="F114" s="369"/>
      <c r="G114" s="164"/>
      <c r="H114" s="371"/>
      <c r="I114" s="45"/>
    </row>
    <row r="115" spans="2:9" ht="12.75" customHeight="1">
      <c r="B115" s="358"/>
      <c r="C115" s="45"/>
      <c r="D115" s="369"/>
      <c r="E115" s="369"/>
      <c r="F115" s="369"/>
      <c r="G115" s="164"/>
      <c r="H115" s="371"/>
      <c r="I115" s="45"/>
    </row>
    <row r="116" spans="2:9" ht="12.75" customHeight="1">
      <c r="B116" s="358"/>
      <c r="C116" s="45"/>
      <c r="D116" s="369"/>
      <c r="E116" s="369"/>
      <c r="F116" s="369"/>
      <c r="G116" s="164"/>
      <c r="H116" s="371"/>
      <c r="I116" s="45"/>
    </row>
    <row r="117" spans="2:9" ht="12.75" customHeight="1">
      <c r="B117" s="359"/>
      <c r="C117" s="360"/>
      <c r="D117" s="370"/>
      <c r="E117" s="370"/>
      <c r="F117" s="370"/>
      <c r="G117" s="373"/>
      <c r="H117" s="372"/>
      <c r="I117" s="45"/>
    </row>
    <row r="118" spans="2:9" ht="12.75" customHeight="1">
      <c r="B118" s="364" t="s">
        <v>172</v>
      </c>
      <c r="C118" s="367" t="str">
        <f>B11</f>
        <v>ー</v>
      </c>
      <c r="D118" s="369">
        <f>C11</f>
        <v>500</v>
      </c>
      <c r="E118" s="369"/>
      <c r="F118" s="369"/>
      <c r="G118" s="164" t="s">
        <v>754</v>
      </c>
      <c r="H118" s="371">
        <f>C11</f>
        <v>500</v>
      </c>
      <c r="I118" s="45"/>
    </row>
    <row r="119" spans="2:9" ht="12.75" customHeight="1">
      <c r="B119" s="358"/>
      <c r="C119" s="45"/>
      <c r="D119" s="369"/>
      <c r="E119" s="369"/>
      <c r="F119" s="369"/>
      <c r="G119" s="164"/>
      <c r="H119" s="371"/>
      <c r="I119" s="45"/>
    </row>
    <row r="120" spans="2:9" ht="12.75" customHeight="1">
      <c r="B120" s="358"/>
      <c r="C120" s="45"/>
      <c r="D120" s="369"/>
      <c r="E120" s="369"/>
      <c r="F120" s="369"/>
      <c r="G120" s="164"/>
      <c r="H120" s="371"/>
      <c r="I120" s="44" t="s">
        <v>757</v>
      </c>
    </row>
    <row r="121" spans="2:9" ht="12.75" customHeight="1">
      <c r="B121" s="361"/>
      <c r="C121" s="362"/>
      <c r="D121" s="375"/>
      <c r="E121" s="375"/>
      <c r="F121" s="375"/>
      <c r="G121" s="374"/>
      <c r="H121" s="376"/>
      <c r="I121" s="45"/>
    </row>
  </sheetData>
  <mergeCells count="90">
    <mergeCell ref="B63:H63"/>
    <mergeCell ref="B58:B60"/>
    <mergeCell ref="C58:D60"/>
    <mergeCell ref="E58:F60"/>
    <mergeCell ref="G58:H60"/>
    <mergeCell ref="I58:I59"/>
    <mergeCell ref="B54:I55"/>
    <mergeCell ref="B56:B57"/>
    <mergeCell ref="C56:D57"/>
    <mergeCell ref="E56:F57"/>
    <mergeCell ref="G56:H57"/>
    <mergeCell ref="I56:I57"/>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39:B41"/>
    <mergeCell ref="C39:D41"/>
    <mergeCell ref="E39:F41"/>
    <mergeCell ref="G39:H41"/>
    <mergeCell ref="I39:I40"/>
    <mergeCell ref="B42:B43"/>
    <mergeCell ref="C42:D43"/>
    <mergeCell ref="E42:F43"/>
    <mergeCell ref="G42:H43"/>
    <mergeCell ref="I42:I43"/>
    <mergeCell ref="B35:I36"/>
    <mergeCell ref="B37:B38"/>
    <mergeCell ref="C37:D38"/>
    <mergeCell ref="E37:F38"/>
    <mergeCell ref="G37:H38"/>
    <mergeCell ref="I37:I38"/>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23:B24"/>
    <mergeCell ref="C23:D24"/>
    <mergeCell ref="E23:F24"/>
    <mergeCell ref="G23:H24"/>
    <mergeCell ref="I23:I24"/>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17:E19"/>
    <mergeCell ref="B8:B9"/>
    <mergeCell ref="C8:D9"/>
    <mergeCell ref="E8:F9"/>
    <mergeCell ref="A1:I2"/>
    <mergeCell ref="B4:I6"/>
    <mergeCell ref="C7:D7"/>
    <mergeCell ref="E7:F7"/>
    <mergeCell ref="G7:I7"/>
  </mergeCells>
  <phoneticPr fontId="9"/>
  <conditionalFormatting sqref="H11:I12">
    <cfRule type="containsText" dxfId="1702" priority="47" operator="containsText" text="外面蒸着">
      <formula>NOT(ISERROR(SEARCH("外面蒸着",H11)))</formula>
    </cfRule>
  </conditionalFormatting>
  <conditionalFormatting sqref="E11:E12">
    <cfRule type="cellIs" dxfId="1701" priority="3" operator="equal">
      <formula>"ー"</formula>
    </cfRule>
    <cfRule type="cellIs" dxfId="1700" priority="4" operator="notEqual">
      <formula>12</formula>
    </cfRule>
  </conditionalFormatting>
  <conditionalFormatting sqref="B11:B12">
    <cfRule type="cellIs" dxfId="1699" priority="1" operator="equal">
      <formula>"ー"</formula>
    </cfRule>
    <cfRule type="cellIs" dxfId="1698" priority="2" operator="notEqual">
      <formula>25</formula>
    </cfRule>
  </conditionalFormatting>
  <dataValidations disablePrompts="1"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10</xdr:row>
                    <xdr:rowOff>28575</xdr:rowOff>
                  </from>
                  <to>
                    <xdr:col>2</xdr:col>
                    <xdr:colOff>381000</xdr:colOff>
                    <xdr:row>11</xdr:row>
                    <xdr:rowOff>161925</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44"/>
  <sheetViews>
    <sheetView topLeftCell="K59" zoomScaleNormal="100" workbookViewId="0">
      <selection activeCell="B36" sqref="B36"/>
    </sheetView>
  </sheetViews>
  <sheetFormatPr defaultColWidth="9" defaultRowHeight="13.5"/>
  <cols>
    <col min="1" max="1" width="3.75" style="240" customWidth="1"/>
    <col min="2" max="2" width="7.25" style="76" bestFit="1" customWidth="1"/>
    <col min="3" max="3" width="14" style="76" customWidth="1"/>
    <col min="4" max="4" width="20.875" style="76" customWidth="1"/>
    <col min="5" max="5" width="15.5" style="76" customWidth="1"/>
    <col min="6" max="6" width="10" style="76" customWidth="1"/>
    <col min="7" max="7" width="9" style="76"/>
    <col min="8" max="8" width="12.75" style="76" customWidth="1"/>
    <col min="9" max="9" width="10.5" style="76" customWidth="1"/>
    <col min="10" max="10" width="11.25" style="76" customWidth="1"/>
    <col min="11" max="11" width="13.25" style="76" bestFit="1" customWidth="1"/>
    <col min="12" max="13" width="9" style="44"/>
    <col min="14" max="14" width="28.625" style="44" customWidth="1"/>
    <col min="15" max="16" width="9" style="44"/>
    <col min="17" max="17" width="38.625" style="44" customWidth="1"/>
    <col min="18" max="18" width="18.875" style="44" customWidth="1"/>
    <col min="19" max="19" width="20.375" style="76" customWidth="1"/>
    <col min="20" max="20" width="14.25" style="76" customWidth="1"/>
    <col min="21" max="21" width="16.5" style="44" customWidth="1"/>
    <col min="22" max="22" width="5.625" style="44" customWidth="1"/>
    <col min="23" max="23" width="7.125" style="44" bestFit="1" customWidth="1"/>
    <col min="24" max="24" width="9.75" style="44" customWidth="1"/>
    <col min="25" max="32" width="5.625" style="44" customWidth="1"/>
    <col min="33" max="16384" width="9" style="44"/>
  </cols>
  <sheetData>
    <row r="1" spans="1:32">
      <c r="C1" s="37" t="s">
        <v>895</v>
      </c>
    </row>
    <row r="2" spans="1:32">
      <c r="L2" s="76"/>
      <c r="S2" s="44" t="s">
        <v>896</v>
      </c>
      <c r="T2" s="44"/>
      <c r="U2" s="70">
        <v>0</v>
      </c>
      <c r="V2" s="48">
        <v>3</v>
      </c>
      <c r="W2" s="48">
        <v>3</v>
      </c>
      <c r="X2" s="48">
        <v>2</v>
      </c>
      <c r="Y2" s="48">
        <v>0</v>
      </c>
      <c r="Z2" s="48">
        <v>4</v>
      </c>
      <c r="AA2" s="48">
        <v>1</v>
      </c>
      <c r="AB2" s="48">
        <v>5</v>
      </c>
      <c r="AC2" s="48">
        <v>0</v>
      </c>
      <c r="AD2" s="48">
        <v>0</v>
      </c>
      <c r="AE2" s="48">
        <v>1</v>
      </c>
      <c r="AF2" s="48">
        <v>0</v>
      </c>
    </row>
    <row r="3" spans="1:32">
      <c r="B3" s="70"/>
      <c r="C3" s="206" t="s">
        <v>203</v>
      </c>
      <c r="D3" s="207"/>
      <c r="E3" s="207"/>
      <c r="F3" s="207"/>
      <c r="G3" s="207"/>
      <c r="H3" s="208"/>
      <c r="I3" s="77"/>
      <c r="J3" s="1173"/>
      <c r="K3" s="1173"/>
      <c r="L3" s="1173"/>
      <c r="M3" s="1173"/>
      <c r="N3" s="1173"/>
      <c r="O3" s="1174"/>
      <c r="S3" s="44" t="s">
        <v>550</v>
      </c>
      <c r="T3" s="44"/>
      <c r="U3" s="1040" t="s">
        <v>897</v>
      </c>
      <c r="V3" s="1040"/>
      <c r="W3" s="48" t="s">
        <v>547</v>
      </c>
      <c r="X3" s="48" t="s">
        <v>548</v>
      </c>
      <c r="Y3" s="1040" t="s">
        <v>114</v>
      </c>
      <c r="Z3" s="1040"/>
      <c r="AA3" s="1040" t="s">
        <v>115</v>
      </c>
      <c r="AB3" s="1040"/>
      <c r="AC3" s="71" t="s">
        <v>898</v>
      </c>
      <c r="AD3" s="1168" t="s">
        <v>549</v>
      </c>
      <c r="AE3" s="1169"/>
      <c r="AF3" s="1170"/>
    </row>
    <row r="4" spans="1:32">
      <c r="B4" s="77" t="s">
        <v>86</v>
      </c>
      <c r="C4" s="77" t="s">
        <v>204</v>
      </c>
      <c r="D4" s="1175" t="s">
        <v>205</v>
      </c>
      <c r="E4" s="1176"/>
      <c r="F4" s="77" t="s">
        <v>899</v>
      </c>
      <c r="G4" s="77" t="s">
        <v>206</v>
      </c>
      <c r="H4" s="77" t="s">
        <v>207</v>
      </c>
      <c r="I4" s="77" t="s">
        <v>247</v>
      </c>
      <c r="J4" s="1173" t="s">
        <v>208</v>
      </c>
      <c r="K4" s="1173"/>
      <c r="L4" s="1173"/>
      <c r="M4" s="1173"/>
      <c r="N4" s="1173"/>
      <c r="O4" s="1174"/>
      <c r="S4" s="44"/>
      <c r="T4" s="44"/>
      <c r="U4" s="1040"/>
      <c r="V4" s="1040"/>
      <c r="W4" s="71" t="s">
        <v>900</v>
      </c>
      <c r="X4" s="71" t="s">
        <v>551</v>
      </c>
      <c r="Y4" s="1171" t="s">
        <v>552</v>
      </c>
      <c r="Z4" s="1171"/>
      <c r="AA4" s="1171" t="s">
        <v>553</v>
      </c>
      <c r="AB4" s="1171"/>
      <c r="AC4" s="71" t="s">
        <v>901</v>
      </c>
      <c r="AD4" s="1171" t="s">
        <v>554</v>
      </c>
      <c r="AE4" s="1171"/>
      <c r="AF4" s="1171"/>
    </row>
    <row r="5" spans="1:32">
      <c r="A5" s="240">
        <v>1</v>
      </c>
      <c r="B5" s="78">
        <v>25</v>
      </c>
      <c r="C5" s="70" t="s">
        <v>209</v>
      </c>
      <c r="D5" s="895" t="s">
        <v>210</v>
      </c>
      <c r="E5" s="896"/>
      <c r="F5" s="70">
        <v>40</v>
      </c>
      <c r="G5" s="70">
        <v>0.25</v>
      </c>
      <c r="H5" s="70">
        <v>0.45</v>
      </c>
      <c r="I5" s="165" t="s">
        <v>904</v>
      </c>
      <c r="J5" s="1161" t="s">
        <v>1367</v>
      </c>
      <c r="K5" s="1161"/>
      <c r="L5" s="1161"/>
      <c r="M5" s="1161"/>
      <c r="N5" s="1161"/>
      <c r="O5" s="1161"/>
      <c r="S5" s="44"/>
      <c r="T5" s="44"/>
      <c r="V5" s="76"/>
    </row>
    <row r="6" spans="1:32">
      <c r="A6" s="240">
        <v>2</v>
      </c>
      <c r="B6" s="70">
        <v>50</v>
      </c>
      <c r="C6" s="70" t="s">
        <v>209</v>
      </c>
      <c r="D6" s="895" t="s">
        <v>210</v>
      </c>
      <c r="E6" s="896"/>
      <c r="F6" s="70">
        <v>43</v>
      </c>
      <c r="G6" s="70">
        <v>0.3</v>
      </c>
      <c r="H6" s="70">
        <v>0.3</v>
      </c>
      <c r="I6" s="165" t="s">
        <v>904</v>
      </c>
      <c r="J6" s="1161" t="s">
        <v>212</v>
      </c>
      <c r="K6" s="1161"/>
      <c r="L6" s="1161"/>
      <c r="M6" s="1161"/>
      <c r="N6" s="1161"/>
      <c r="O6" s="1161"/>
      <c r="S6" s="44"/>
      <c r="T6" s="44"/>
      <c r="V6" s="76"/>
    </row>
    <row r="7" spans="1:32">
      <c r="A7" s="240">
        <v>3</v>
      </c>
      <c r="B7" s="70">
        <v>50</v>
      </c>
      <c r="C7" s="70" t="s">
        <v>902</v>
      </c>
      <c r="D7" s="895" t="s">
        <v>903</v>
      </c>
      <c r="E7" s="896"/>
      <c r="F7" s="70">
        <v>43</v>
      </c>
      <c r="G7" s="70">
        <v>0.3</v>
      </c>
      <c r="H7" s="70">
        <v>0.3</v>
      </c>
      <c r="I7" s="165" t="s">
        <v>904</v>
      </c>
      <c r="J7" s="1161" t="s">
        <v>213</v>
      </c>
      <c r="K7" s="1161"/>
      <c r="L7" s="1161"/>
      <c r="M7" s="1161"/>
      <c r="N7" s="1161"/>
      <c r="O7" s="1161"/>
      <c r="P7" s="79" t="s">
        <v>214</v>
      </c>
      <c r="S7" s="44"/>
      <c r="T7" s="44"/>
      <c r="V7" s="76"/>
    </row>
    <row r="8" spans="1:32">
      <c r="A8" s="240">
        <v>4</v>
      </c>
      <c r="B8" s="70">
        <v>50</v>
      </c>
      <c r="C8" s="70" t="s">
        <v>215</v>
      </c>
      <c r="D8" s="895" t="s">
        <v>216</v>
      </c>
      <c r="E8" s="896"/>
      <c r="F8" s="70">
        <v>41</v>
      </c>
      <c r="G8" s="70">
        <v>0.3</v>
      </c>
      <c r="H8" s="70">
        <v>0.3</v>
      </c>
      <c r="I8" s="165" t="s">
        <v>904</v>
      </c>
      <c r="J8" s="1172" t="s">
        <v>217</v>
      </c>
      <c r="K8" s="1172"/>
      <c r="L8" s="1172"/>
      <c r="M8" s="1172"/>
      <c r="N8" s="1172"/>
      <c r="O8" s="1172"/>
      <c r="S8" s="44"/>
      <c r="T8" s="44"/>
      <c r="V8" s="76"/>
    </row>
    <row r="9" spans="1:32">
      <c r="A9" s="240">
        <v>5</v>
      </c>
      <c r="B9" s="70">
        <v>50</v>
      </c>
      <c r="C9" s="70" t="s">
        <v>218</v>
      </c>
      <c r="D9" s="895" t="s">
        <v>1374</v>
      </c>
      <c r="E9" s="896"/>
      <c r="F9" s="70">
        <v>41</v>
      </c>
      <c r="G9" s="70">
        <v>0.3</v>
      </c>
      <c r="H9" s="70">
        <v>0.3</v>
      </c>
      <c r="I9" s="165" t="s">
        <v>904</v>
      </c>
      <c r="J9" s="1172" t="s">
        <v>217</v>
      </c>
      <c r="K9" s="1172"/>
      <c r="L9" s="1172"/>
      <c r="M9" s="1172"/>
      <c r="N9" s="1172"/>
      <c r="O9" s="1172"/>
      <c r="S9" s="44"/>
      <c r="T9" s="44"/>
      <c r="V9" s="76"/>
    </row>
    <row r="10" spans="1:32">
      <c r="A10" s="240">
        <v>6</v>
      </c>
      <c r="B10" s="70">
        <v>50</v>
      </c>
      <c r="C10" s="70" t="s">
        <v>218</v>
      </c>
      <c r="D10" s="1177" t="s">
        <v>219</v>
      </c>
      <c r="E10" s="1178"/>
      <c r="F10" s="70">
        <v>41</v>
      </c>
      <c r="G10" s="70">
        <v>0.3</v>
      </c>
      <c r="H10" s="70">
        <v>0.3</v>
      </c>
      <c r="I10" s="165" t="s">
        <v>904</v>
      </c>
      <c r="J10" s="1179"/>
      <c r="K10" s="1179"/>
      <c r="L10" s="1179"/>
      <c r="M10" s="1179"/>
      <c r="N10" s="1179"/>
      <c r="O10" s="1179"/>
      <c r="S10" s="44"/>
      <c r="T10" s="44"/>
      <c r="V10" s="76"/>
    </row>
    <row r="11" spans="1:32">
      <c r="A11" s="240">
        <v>7</v>
      </c>
      <c r="B11" s="78">
        <v>25</v>
      </c>
      <c r="C11" s="70" t="s">
        <v>220</v>
      </c>
      <c r="D11" s="895" t="s">
        <v>221</v>
      </c>
      <c r="E11" s="895"/>
      <c r="F11" s="70">
        <v>40</v>
      </c>
      <c r="G11" s="70">
        <v>0.25</v>
      </c>
      <c r="H11" s="70">
        <v>0.45</v>
      </c>
      <c r="I11" s="165" t="s">
        <v>904</v>
      </c>
      <c r="J11" s="1113" t="s">
        <v>222</v>
      </c>
      <c r="K11" s="1113"/>
      <c r="L11" s="1113"/>
      <c r="M11" s="1113"/>
      <c r="N11" s="1113"/>
      <c r="O11" s="1161"/>
      <c r="S11" s="44"/>
      <c r="T11" s="44"/>
      <c r="V11" s="76"/>
    </row>
    <row r="12" spans="1:32">
      <c r="A12" s="240">
        <v>8</v>
      </c>
      <c r="B12" s="70">
        <v>50</v>
      </c>
      <c r="C12" s="70" t="s">
        <v>223</v>
      </c>
      <c r="D12" s="895" t="s">
        <v>905</v>
      </c>
      <c r="E12" s="896"/>
      <c r="F12" s="70">
        <v>50</v>
      </c>
      <c r="G12" s="78">
        <v>0.2</v>
      </c>
      <c r="H12" s="78">
        <v>0.3</v>
      </c>
      <c r="I12" s="165" t="s">
        <v>904</v>
      </c>
      <c r="J12" s="1143" t="s">
        <v>224</v>
      </c>
      <c r="K12" s="1144"/>
      <c r="L12" s="1144"/>
      <c r="M12" s="1144"/>
      <c r="N12" s="1144"/>
      <c r="O12" s="1145"/>
      <c r="S12" s="44"/>
      <c r="T12" s="44"/>
      <c r="V12" s="76"/>
    </row>
    <row r="13" spans="1:32">
      <c r="A13" s="240">
        <v>9</v>
      </c>
      <c r="B13" s="80">
        <v>25</v>
      </c>
      <c r="C13" s="80" t="s">
        <v>896</v>
      </c>
      <c r="D13" s="1177" t="s">
        <v>907</v>
      </c>
      <c r="E13" s="1178"/>
      <c r="F13" s="70">
        <v>40</v>
      </c>
      <c r="G13" s="70">
        <v>0.2</v>
      </c>
      <c r="H13" s="70">
        <v>0.45</v>
      </c>
      <c r="I13" s="165" t="s">
        <v>904</v>
      </c>
      <c r="J13" s="1161" t="s">
        <v>237</v>
      </c>
      <c r="K13" s="1161"/>
      <c r="L13" s="1161"/>
      <c r="M13" s="1161"/>
      <c r="N13" s="1161"/>
      <c r="O13" s="1161"/>
      <c r="S13" s="44"/>
      <c r="T13" s="44"/>
      <c r="V13" s="76"/>
    </row>
    <row r="14" spans="1:32">
      <c r="A14" s="240">
        <v>10</v>
      </c>
      <c r="B14" s="470">
        <v>50</v>
      </c>
      <c r="C14" s="470" t="s">
        <v>908</v>
      </c>
      <c r="D14" s="1177" t="s">
        <v>906</v>
      </c>
      <c r="E14" s="1178"/>
      <c r="F14" s="70">
        <v>50</v>
      </c>
      <c r="G14" s="78">
        <v>0.2</v>
      </c>
      <c r="H14" s="78">
        <v>0.3</v>
      </c>
      <c r="I14" s="165" t="s">
        <v>904</v>
      </c>
      <c r="J14" s="1167"/>
      <c r="K14" s="1167"/>
      <c r="L14" s="1167"/>
      <c r="M14" s="1167"/>
      <c r="N14" s="1167"/>
      <c r="O14" s="1167"/>
      <c r="S14" s="44"/>
      <c r="T14" s="44"/>
      <c r="V14" s="76"/>
    </row>
    <row r="15" spans="1:32" ht="12.75" customHeight="1">
      <c r="A15" s="240">
        <v>11</v>
      </c>
      <c r="B15" s="70">
        <v>50</v>
      </c>
      <c r="C15" s="70" t="s">
        <v>725</v>
      </c>
      <c r="D15" s="895" t="s">
        <v>226</v>
      </c>
      <c r="E15" s="896"/>
      <c r="F15" s="70">
        <v>43</v>
      </c>
      <c r="G15" s="70">
        <v>0.3</v>
      </c>
      <c r="H15" s="70">
        <v>0.3</v>
      </c>
      <c r="I15" s="165" t="s">
        <v>904</v>
      </c>
      <c r="J15" s="1161"/>
      <c r="K15" s="1161"/>
      <c r="L15" s="1161"/>
      <c r="M15" s="1161"/>
      <c r="N15" s="1161"/>
      <c r="O15" s="1161"/>
      <c r="S15" s="44"/>
      <c r="T15" s="44"/>
      <c r="V15" s="76"/>
    </row>
    <row r="16" spans="1:32" ht="12.75" customHeight="1">
      <c r="A16" s="240">
        <v>12</v>
      </c>
      <c r="B16" s="70">
        <v>50</v>
      </c>
      <c r="C16" s="43" t="s">
        <v>910</v>
      </c>
      <c r="D16" s="895" t="s">
        <v>911</v>
      </c>
      <c r="E16" s="896"/>
      <c r="F16" s="70">
        <v>43</v>
      </c>
      <c r="G16" s="70">
        <v>0.3</v>
      </c>
      <c r="H16" s="70">
        <v>0.3</v>
      </c>
      <c r="I16" s="165" t="s">
        <v>909</v>
      </c>
      <c r="J16" s="1161" t="s">
        <v>613</v>
      </c>
      <c r="K16" s="1161"/>
      <c r="L16" s="1161"/>
      <c r="M16" s="1161"/>
      <c r="N16" s="1161"/>
      <c r="O16" s="1161"/>
      <c r="S16" s="44"/>
      <c r="T16" s="44"/>
      <c r="V16" s="76"/>
    </row>
    <row r="17" spans="1:22">
      <c r="A17" s="240">
        <v>13</v>
      </c>
      <c r="B17" s="78">
        <v>25</v>
      </c>
      <c r="C17" s="43" t="s">
        <v>910</v>
      </c>
      <c r="D17" s="895" t="s">
        <v>912</v>
      </c>
      <c r="E17" s="896"/>
      <c r="F17" s="70">
        <v>40</v>
      </c>
      <c r="G17" s="70">
        <v>0.2</v>
      </c>
      <c r="H17" s="70">
        <v>0.45</v>
      </c>
      <c r="I17" s="165" t="s">
        <v>904</v>
      </c>
      <c r="J17" s="1172" t="s">
        <v>403</v>
      </c>
      <c r="K17" s="1172"/>
      <c r="L17" s="1172"/>
      <c r="M17" s="1172"/>
      <c r="N17" s="1172"/>
      <c r="O17" s="1172"/>
      <c r="S17" s="44"/>
      <c r="T17" s="44"/>
      <c r="V17" s="76"/>
    </row>
    <row r="18" spans="1:22">
      <c r="A18" s="240">
        <v>14</v>
      </c>
      <c r="B18" s="70">
        <v>50</v>
      </c>
      <c r="C18" s="70" t="s">
        <v>913</v>
      </c>
      <c r="D18" s="895" t="s">
        <v>914</v>
      </c>
      <c r="E18" s="896"/>
      <c r="F18" s="70">
        <v>43</v>
      </c>
      <c r="G18" s="70">
        <v>0.3</v>
      </c>
      <c r="H18" s="70">
        <v>0.3</v>
      </c>
      <c r="I18" s="165" t="s">
        <v>915</v>
      </c>
      <c r="J18" s="1161" t="s">
        <v>402</v>
      </c>
      <c r="K18" s="1161"/>
      <c r="L18" s="1161"/>
      <c r="M18" s="1161"/>
      <c r="N18" s="1161"/>
      <c r="O18" s="1161"/>
      <c r="S18" s="44"/>
      <c r="T18" s="44"/>
      <c r="V18" s="76"/>
    </row>
    <row r="19" spans="1:22">
      <c r="A19" s="240">
        <v>15</v>
      </c>
      <c r="B19" s="78">
        <v>25</v>
      </c>
      <c r="C19" s="70" t="s">
        <v>916</v>
      </c>
      <c r="D19" s="895" t="s">
        <v>474</v>
      </c>
      <c r="E19" s="896"/>
      <c r="F19" s="70">
        <v>40</v>
      </c>
      <c r="G19" s="70">
        <v>0.25</v>
      </c>
      <c r="H19" s="70">
        <v>0.45</v>
      </c>
      <c r="I19" s="165" t="s">
        <v>904</v>
      </c>
      <c r="J19" s="1161" t="s">
        <v>1366</v>
      </c>
      <c r="K19" s="1161"/>
      <c r="L19" s="1161"/>
      <c r="M19" s="1161"/>
      <c r="N19" s="1161"/>
      <c r="O19" s="1161"/>
      <c r="P19" s="191"/>
      <c r="Q19" s="191"/>
      <c r="R19" s="191"/>
      <c r="S19" s="44"/>
      <c r="T19" s="44"/>
      <c r="V19" s="76"/>
    </row>
    <row r="20" spans="1:22">
      <c r="A20" s="240">
        <v>16</v>
      </c>
      <c r="B20" s="70">
        <v>50</v>
      </c>
      <c r="C20" s="70" t="s">
        <v>917</v>
      </c>
      <c r="D20" s="895" t="s">
        <v>227</v>
      </c>
      <c r="E20" s="896"/>
      <c r="F20" s="70">
        <v>45</v>
      </c>
      <c r="G20" s="70">
        <v>0.3</v>
      </c>
      <c r="H20" s="70">
        <v>0.3</v>
      </c>
      <c r="I20" s="165" t="s">
        <v>915</v>
      </c>
      <c r="J20" s="1161" t="s">
        <v>431</v>
      </c>
      <c r="K20" s="1161"/>
      <c r="L20" s="1161"/>
      <c r="M20" s="1161"/>
      <c r="N20" s="1161"/>
      <c r="O20" s="1161"/>
      <c r="S20" s="44"/>
      <c r="T20" s="44"/>
      <c r="V20" s="76"/>
    </row>
    <row r="21" spans="1:22">
      <c r="A21" s="240">
        <v>17</v>
      </c>
      <c r="B21" s="78">
        <v>25</v>
      </c>
      <c r="C21" s="70" t="s">
        <v>918</v>
      </c>
      <c r="D21" s="895" t="s">
        <v>228</v>
      </c>
      <c r="E21" s="896"/>
      <c r="F21" s="232">
        <v>47</v>
      </c>
      <c r="G21" s="232">
        <v>0.25</v>
      </c>
      <c r="H21" s="232">
        <v>0.45</v>
      </c>
      <c r="I21" s="165" t="s">
        <v>915</v>
      </c>
      <c r="J21" s="1167"/>
      <c r="K21" s="1167"/>
      <c r="L21" s="1167"/>
      <c r="M21" s="1167"/>
      <c r="N21" s="1167"/>
      <c r="O21" s="1167"/>
      <c r="S21" s="44"/>
      <c r="T21" s="44"/>
    </row>
    <row r="22" spans="1:22">
      <c r="A22" s="240">
        <v>18</v>
      </c>
      <c r="B22" s="78">
        <v>25</v>
      </c>
      <c r="C22" s="70" t="s">
        <v>919</v>
      </c>
      <c r="D22" s="895" t="s">
        <v>430</v>
      </c>
      <c r="E22" s="896"/>
      <c r="F22" s="232">
        <v>40</v>
      </c>
      <c r="G22" s="232">
        <v>0.25</v>
      </c>
      <c r="H22" s="232">
        <v>0.45</v>
      </c>
      <c r="I22" s="165" t="s">
        <v>920</v>
      </c>
      <c r="J22" s="1167"/>
      <c r="K22" s="1167"/>
      <c r="L22" s="1167"/>
      <c r="M22" s="1167"/>
      <c r="N22" s="1167"/>
      <c r="O22" s="1167"/>
      <c r="S22" s="44"/>
      <c r="T22" s="44"/>
    </row>
    <row r="23" spans="1:22">
      <c r="A23" s="240">
        <v>19</v>
      </c>
      <c r="B23" s="70">
        <v>50</v>
      </c>
      <c r="C23" s="70" t="s">
        <v>921</v>
      </c>
      <c r="D23" s="895" t="s">
        <v>229</v>
      </c>
      <c r="E23" s="896"/>
      <c r="F23" s="70">
        <v>45</v>
      </c>
      <c r="G23" s="70">
        <v>0.3</v>
      </c>
      <c r="H23" s="70">
        <v>0.3</v>
      </c>
      <c r="I23" s="165" t="s">
        <v>904</v>
      </c>
      <c r="J23" s="1161"/>
      <c r="K23" s="1161"/>
      <c r="L23" s="1161"/>
      <c r="M23" s="1161"/>
      <c r="N23" s="1161"/>
      <c r="O23" s="1161"/>
      <c r="S23" s="44"/>
      <c r="T23" s="44"/>
      <c r="V23" s="76"/>
    </row>
    <row r="24" spans="1:22">
      <c r="A24" s="240">
        <v>20</v>
      </c>
      <c r="B24" s="78">
        <v>38</v>
      </c>
      <c r="C24" s="43" t="s">
        <v>922</v>
      </c>
      <c r="D24" s="895" t="s">
        <v>230</v>
      </c>
      <c r="E24" s="896"/>
      <c r="F24" s="70">
        <v>48</v>
      </c>
      <c r="G24" s="70">
        <v>0.25</v>
      </c>
      <c r="H24" s="70">
        <v>0.3</v>
      </c>
      <c r="I24" s="165" t="s">
        <v>904</v>
      </c>
      <c r="J24" s="1158"/>
      <c r="K24" s="1159"/>
      <c r="L24" s="1159"/>
      <c r="M24" s="1159"/>
      <c r="N24" s="1159"/>
      <c r="O24" s="1160"/>
      <c r="S24" s="44"/>
      <c r="T24" s="44"/>
      <c r="V24" s="76"/>
    </row>
    <row r="25" spans="1:22">
      <c r="A25" s="240">
        <v>21</v>
      </c>
      <c r="B25" s="70">
        <v>50</v>
      </c>
      <c r="C25" s="70" t="s">
        <v>923</v>
      </c>
      <c r="D25" s="895" t="s">
        <v>924</v>
      </c>
      <c r="E25" s="896"/>
      <c r="F25" s="70">
        <v>43</v>
      </c>
      <c r="G25" s="70">
        <v>0.3</v>
      </c>
      <c r="H25" s="70">
        <v>0.3</v>
      </c>
      <c r="I25" s="165" t="s">
        <v>904</v>
      </c>
      <c r="J25" s="1161"/>
      <c r="K25" s="1161"/>
      <c r="L25" s="1161"/>
      <c r="M25" s="1161"/>
      <c r="N25" s="1161"/>
      <c r="O25" s="1161"/>
      <c r="S25" s="44"/>
      <c r="T25" s="44"/>
      <c r="V25" s="76"/>
    </row>
    <row r="26" spans="1:22">
      <c r="A26" s="240">
        <v>22</v>
      </c>
      <c r="B26" s="78">
        <v>75</v>
      </c>
      <c r="C26" s="70" t="s">
        <v>923</v>
      </c>
      <c r="D26" s="895" t="s">
        <v>924</v>
      </c>
      <c r="E26" s="896"/>
      <c r="F26" s="70">
        <v>54</v>
      </c>
      <c r="G26" s="70">
        <v>0.3</v>
      </c>
      <c r="H26" s="78">
        <v>0.25</v>
      </c>
      <c r="I26" s="165" t="s">
        <v>925</v>
      </c>
      <c r="J26" s="1166" t="s">
        <v>555</v>
      </c>
      <c r="K26" s="1166"/>
      <c r="L26" s="1166"/>
      <c r="M26" s="1166"/>
      <c r="N26" s="1166"/>
      <c r="O26" s="1166"/>
      <c r="S26" s="44"/>
      <c r="T26" s="44"/>
      <c r="V26" s="76"/>
    </row>
    <row r="27" spans="1:22">
      <c r="A27" s="240">
        <v>23</v>
      </c>
      <c r="B27" s="78">
        <v>38</v>
      </c>
      <c r="C27" s="43" t="s">
        <v>922</v>
      </c>
      <c r="D27" s="895" t="s">
        <v>926</v>
      </c>
      <c r="E27" s="896"/>
      <c r="F27" s="70">
        <v>48</v>
      </c>
      <c r="G27" s="70">
        <v>0.3</v>
      </c>
      <c r="H27" s="70">
        <v>0.35</v>
      </c>
      <c r="I27" s="165" t="s">
        <v>904</v>
      </c>
      <c r="J27" s="1166"/>
      <c r="K27" s="1166"/>
      <c r="L27" s="1166"/>
      <c r="M27" s="1166"/>
      <c r="N27" s="1166"/>
      <c r="O27" s="1166"/>
      <c r="S27" s="44"/>
      <c r="T27" s="44"/>
      <c r="V27" s="76"/>
    </row>
    <row r="28" spans="1:22">
      <c r="A28" s="240">
        <v>24</v>
      </c>
      <c r="B28" s="78">
        <v>25</v>
      </c>
      <c r="C28" s="70" t="s">
        <v>927</v>
      </c>
      <c r="D28" s="895" t="s">
        <v>924</v>
      </c>
      <c r="E28" s="896"/>
      <c r="F28" s="70">
        <v>40</v>
      </c>
      <c r="G28" s="70">
        <v>0.3</v>
      </c>
      <c r="H28" s="78">
        <v>0.45</v>
      </c>
      <c r="I28" s="165" t="s">
        <v>904</v>
      </c>
      <c r="J28" s="1167"/>
      <c r="K28" s="1167"/>
      <c r="L28" s="1167"/>
      <c r="M28" s="1167"/>
      <c r="N28" s="1167"/>
      <c r="O28" s="1167"/>
      <c r="S28" s="44"/>
      <c r="T28" s="44"/>
      <c r="V28" s="76"/>
    </row>
    <row r="29" spans="1:22">
      <c r="A29" s="240">
        <v>25</v>
      </c>
      <c r="B29" s="78">
        <v>75</v>
      </c>
      <c r="C29" s="78" t="s">
        <v>225</v>
      </c>
      <c r="D29" s="895" t="s">
        <v>231</v>
      </c>
      <c r="E29" s="896"/>
      <c r="F29" s="70">
        <v>54</v>
      </c>
      <c r="G29" s="70">
        <v>0.3</v>
      </c>
      <c r="H29" s="78">
        <v>0.25</v>
      </c>
      <c r="I29" s="165" t="s">
        <v>928</v>
      </c>
      <c r="J29" s="1166" t="s">
        <v>929</v>
      </c>
      <c r="K29" s="1166"/>
      <c r="L29" s="1166"/>
      <c r="M29" s="1166"/>
      <c r="N29" s="1166"/>
      <c r="O29" s="1166"/>
      <c r="S29" s="44"/>
      <c r="T29" s="44"/>
      <c r="V29" s="76"/>
    </row>
    <row r="30" spans="1:22">
      <c r="A30" s="240">
        <v>26</v>
      </c>
      <c r="B30" s="70">
        <v>50</v>
      </c>
      <c r="C30" s="70" t="s">
        <v>930</v>
      </c>
      <c r="D30" s="895" t="s">
        <v>931</v>
      </c>
      <c r="E30" s="896"/>
      <c r="F30" s="70">
        <v>50</v>
      </c>
      <c r="G30" s="78">
        <v>0.2</v>
      </c>
      <c r="H30" s="70">
        <v>0.3</v>
      </c>
      <c r="I30" s="165" t="s">
        <v>915</v>
      </c>
      <c r="J30" s="1167"/>
      <c r="K30" s="1167"/>
      <c r="L30" s="1167"/>
      <c r="M30" s="1167"/>
      <c r="N30" s="1167"/>
      <c r="O30" s="1167"/>
      <c r="S30" s="44"/>
      <c r="T30" s="44"/>
      <c r="V30" s="76"/>
    </row>
    <row r="31" spans="1:22">
      <c r="A31" s="240">
        <v>27</v>
      </c>
      <c r="B31" s="70">
        <v>50</v>
      </c>
      <c r="C31" s="70" t="s">
        <v>922</v>
      </c>
      <c r="D31" s="895" t="s">
        <v>933</v>
      </c>
      <c r="E31" s="896"/>
      <c r="F31" s="70">
        <v>43</v>
      </c>
      <c r="G31" s="70">
        <v>0.3</v>
      </c>
      <c r="H31" s="70">
        <v>0.3</v>
      </c>
      <c r="I31" s="165" t="s">
        <v>904</v>
      </c>
      <c r="J31" s="1161" t="s">
        <v>232</v>
      </c>
      <c r="K31" s="1161"/>
      <c r="L31" s="1161"/>
      <c r="M31" s="1161"/>
      <c r="N31" s="1161"/>
      <c r="O31" s="1161"/>
      <c r="S31" s="44"/>
      <c r="T31" s="44"/>
      <c r="V31" s="76"/>
    </row>
    <row r="32" spans="1:22">
      <c r="A32" s="240">
        <v>28</v>
      </c>
      <c r="B32" s="78">
        <v>25</v>
      </c>
      <c r="C32" s="70" t="s">
        <v>910</v>
      </c>
      <c r="D32" s="895" t="s">
        <v>932</v>
      </c>
      <c r="E32" s="896"/>
      <c r="F32" s="70">
        <v>51</v>
      </c>
      <c r="G32" s="70">
        <v>0.2</v>
      </c>
      <c r="H32" s="70">
        <v>0.45</v>
      </c>
      <c r="I32" s="165" t="s">
        <v>904</v>
      </c>
      <c r="J32" s="1161" t="s">
        <v>236</v>
      </c>
      <c r="K32" s="1161"/>
      <c r="L32" s="1161"/>
      <c r="M32" s="1161"/>
      <c r="N32" s="1161"/>
      <c r="O32" s="1161"/>
      <c r="S32" s="44"/>
      <c r="T32" s="44"/>
      <c r="V32" s="76"/>
    </row>
    <row r="33" spans="1:22" ht="13.5" customHeight="1">
      <c r="A33" s="240">
        <v>29</v>
      </c>
      <c r="B33" s="70">
        <v>100</v>
      </c>
      <c r="C33" s="70" t="s">
        <v>910</v>
      </c>
      <c r="D33" s="895" t="s">
        <v>934</v>
      </c>
      <c r="E33" s="896"/>
      <c r="F33" s="70">
        <v>34</v>
      </c>
      <c r="G33" s="70">
        <v>0.3</v>
      </c>
      <c r="H33" s="78">
        <v>0.25</v>
      </c>
      <c r="I33" s="165" t="s">
        <v>935</v>
      </c>
      <c r="J33" s="1161" t="s">
        <v>658</v>
      </c>
      <c r="K33" s="1161"/>
      <c r="L33" s="1161"/>
      <c r="M33" s="1161"/>
      <c r="N33" s="1161"/>
      <c r="O33" s="1161"/>
      <c r="S33" s="44"/>
      <c r="T33" s="44"/>
      <c r="V33" s="76"/>
    </row>
    <row r="34" spans="1:22" ht="14.25" customHeight="1">
      <c r="A34" s="240">
        <v>30</v>
      </c>
      <c r="B34" s="70">
        <v>50</v>
      </c>
      <c r="C34" s="70" t="s">
        <v>936</v>
      </c>
      <c r="D34" s="895" t="s">
        <v>233</v>
      </c>
      <c r="E34" s="896"/>
      <c r="F34" s="70">
        <v>46</v>
      </c>
      <c r="G34" s="70">
        <v>0.15</v>
      </c>
      <c r="H34" s="70">
        <v>0.3</v>
      </c>
      <c r="I34" s="165"/>
      <c r="J34" s="1161" t="s">
        <v>234</v>
      </c>
      <c r="K34" s="1161"/>
      <c r="L34" s="1161"/>
      <c r="M34" s="1161"/>
      <c r="N34" s="1161"/>
      <c r="O34" s="1161"/>
      <c r="S34" s="44"/>
      <c r="T34" s="44"/>
      <c r="V34" s="76"/>
    </row>
    <row r="35" spans="1:22">
      <c r="A35" s="240">
        <v>31</v>
      </c>
      <c r="B35" s="78">
        <v>25</v>
      </c>
      <c r="C35" s="70" t="s">
        <v>937</v>
      </c>
      <c r="D35" s="895" t="s">
        <v>230</v>
      </c>
      <c r="E35" s="896"/>
      <c r="F35" s="70">
        <v>35</v>
      </c>
      <c r="G35" s="70">
        <v>0.25</v>
      </c>
      <c r="H35" s="70">
        <v>0.45</v>
      </c>
      <c r="I35" s="165" t="s">
        <v>938</v>
      </c>
      <c r="J35" s="1166" t="s">
        <v>612</v>
      </c>
      <c r="K35" s="1161"/>
      <c r="L35" s="1161"/>
      <c r="M35" s="1161"/>
      <c r="N35" s="1161"/>
      <c r="O35" s="1161"/>
      <c r="S35" s="44"/>
      <c r="T35" s="44"/>
      <c r="V35" s="76"/>
    </row>
    <row r="36" spans="1:22">
      <c r="A36" s="240">
        <v>32</v>
      </c>
      <c r="B36" s="70">
        <v>50</v>
      </c>
      <c r="C36" s="70" t="s">
        <v>939</v>
      </c>
      <c r="D36" s="895" t="s">
        <v>235</v>
      </c>
      <c r="E36" s="896"/>
      <c r="F36" s="232">
        <v>17</v>
      </c>
      <c r="G36" s="232">
        <v>0.3</v>
      </c>
      <c r="H36" s="70">
        <v>0.3</v>
      </c>
      <c r="I36" s="165" t="s">
        <v>904</v>
      </c>
      <c r="J36" s="1161"/>
      <c r="K36" s="1161"/>
      <c r="L36" s="1161"/>
      <c r="M36" s="1161"/>
      <c r="N36" s="1161"/>
      <c r="O36" s="1161"/>
      <c r="S36" s="44"/>
      <c r="T36" s="44"/>
      <c r="V36" s="76"/>
    </row>
    <row r="37" spans="1:22">
      <c r="A37" s="240">
        <v>33</v>
      </c>
      <c r="B37" s="70">
        <v>50</v>
      </c>
      <c r="C37" s="70" t="s">
        <v>1099</v>
      </c>
      <c r="D37" s="895" t="s">
        <v>1098</v>
      </c>
      <c r="E37" s="896"/>
      <c r="F37" s="70">
        <v>50</v>
      </c>
      <c r="G37" s="78">
        <v>0.2</v>
      </c>
      <c r="H37" s="78">
        <v>0.3</v>
      </c>
      <c r="I37" s="165" t="s">
        <v>904</v>
      </c>
      <c r="J37" s="1161"/>
      <c r="K37" s="1161"/>
      <c r="L37" s="1161"/>
      <c r="M37" s="1161"/>
      <c r="N37" s="1161"/>
      <c r="O37" s="1161"/>
      <c r="S37" s="44"/>
      <c r="T37" s="44"/>
      <c r="V37" s="76"/>
    </row>
    <row r="38" spans="1:22">
      <c r="A38" s="240">
        <v>34</v>
      </c>
      <c r="B38" s="78">
        <v>25</v>
      </c>
      <c r="C38" s="78" t="s">
        <v>940</v>
      </c>
      <c r="D38" s="895" t="s">
        <v>941</v>
      </c>
      <c r="E38" s="896"/>
      <c r="F38" s="70">
        <v>35</v>
      </c>
      <c r="G38" s="70">
        <v>0.2</v>
      </c>
      <c r="H38" s="70">
        <v>0.45</v>
      </c>
      <c r="I38" s="165" t="s">
        <v>904</v>
      </c>
      <c r="J38" s="1113" t="s">
        <v>717</v>
      </c>
      <c r="K38" s="1114"/>
      <c r="L38" s="1114"/>
      <c r="M38" s="1114"/>
      <c r="N38" s="1114"/>
      <c r="O38" s="1115"/>
      <c r="S38" s="44"/>
      <c r="T38" s="44"/>
      <c r="V38" s="76"/>
    </row>
    <row r="39" spans="1:22">
      <c r="A39" s="240">
        <v>35</v>
      </c>
      <c r="B39" s="78">
        <v>25</v>
      </c>
      <c r="C39" s="78" t="s">
        <v>731</v>
      </c>
      <c r="D39" s="895" t="s">
        <v>230</v>
      </c>
      <c r="E39" s="896"/>
      <c r="F39" s="70">
        <v>35</v>
      </c>
      <c r="G39" s="70" t="s">
        <v>942</v>
      </c>
      <c r="H39" s="70">
        <v>0.45</v>
      </c>
      <c r="I39" s="165" t="s">
        <v>904</v>
      </c>
      <c r="J39" s="1163"/>
      <c r="K39" s="1164"/>
      <c r="L39" s="1164"/>
      <c r="M39" s="1164"/>
      <c r="N39" s="1164"/>
      <c r="O39" s="1165"/>
      <c r="S39" s="44"/>
      <c r="T39" s="44"/>
      <c r="V39" s="76"/>
    </row>
    <row r="40" spans="1:22">
      <c r="A40" s="240">
        <v>36</v>
      </c>
      <c r="B40" s="78">
        <v>38</v>
      </c>
      <c r="C40" s="70" t="s">
        <v>943</v>
      </c>
      <c r="D40" s="895" t="s">
        <v>944</v>
      </c>
      <c r="E40" s="896"/>
      <c r="F40" s="70">
        <v>48</v>
      </c>
      <c r="G40" s="70">
        <v>0.3</v>
      </c>
      <c r="H40" s="70">
        <v>0.35</v>
      </c>
      <c r="I40" s="165" t="s">
        <v>904</v>
      </c>
      <c r="J40" s="1113"/>
      <c r="K40" s="1114"/>
      <c r="L40" s="1114"/>
      <c r="M40" s="1114"/>
      <c r="N40" s="1114"/>
      <c r="O40" s="1115"/>
      <c r="S40" s="44"/>
      <c r="T40" s="44"/>
      <c r="V40" s="76"/>
    </row>
    <row r="41" spans="1:22">
      <c r="A41" s="240">
        <v>37</v>
      </c>
      <c r="B41" s="70">
        <v>50</v>
      </c>
      <c r="C41" s="70" t="s">
        <v>945</v>
      </c>
      <c r="D41" s="895" t="s">
        <v>238</v>
      </c>
      <c r="E41" s="896"/>
      <c r="F41" s="70">
        <v>43</v>
      </c>
      <c r="G41" s="70">
        <v>0.3</v>
      </c>
      <c r="H41" s="70">
        <v>0.3</v>
      </c>
      <c r="I41" s="165" t="s">
        <v>904</v>
      </c>
      <c r="J41" s="1163"/>
      <c r="K41" s="1164"/>
      <c r="L41" s="1164"/>
      <c r="M41" s="1164"/>
      <c r="N41" s="1164"/>
      <c r="O41" s="1165"/>
      <c r="S41" s="44"/>
      <c r="T41" s="44"/>
      <c r="V41" s="76"/>
    </row>
    <row r="42" spans="1:22">
      <c r="A42" s="240">
        <v>38</v>
      </c>
      <c r="B42" s="78">
        <v>25</v>
      </c>
      <c r="C42" s="70"/>
      <c r="D42" s="895" t="s">
        <v>239</v>
      </c>
      <c r="E42" s="896"/>
      <c r="F42" s="70">
        <v>52</v>
      </c>
      <c r="G42" s="70">
        <v>0.15</v>
      </c>
      <c r="H42" s="70">
        <v>0.3</v>
      </c>
      <c r="I42" s="158" t="s">
        <v>946</v>
      </c>
      <c r="J42" s="1113" t="s">
        <v>240</v>
      </c>
      <c r="K42" s="1114"/>
      <c r="L42" s="1114"/>
      <c r="M42" s="1114"/>
      <c r="N42" s="1114"/>
      <c r="O42" s="1115"/>
      <c r="S42" s="44"/>
      <c r="T42" s="44"/>
      <c r="V42" s="76"/>
    </row>
    <row r="43" spans="1:22">
      <c r="A43" s="240">
        <v>39</v>
      </c>
      <c r="B43" s="78">
        <v>38</v>
      </c>
      <c r="C43" s="70"/>
      <c r="D43" s="895" t="s">
        <v>241</v>
      </c>
      <c r="E43" s="896"/>
      <c r="F43" s="70">
        <v>49</v>
      </c>
      <c r="G43" s="70">
        <v>0.15</v>
      </c>
      <c r="H43" s="70">
        <v>0.3</v>
      </c>
      <c r="I43" s="158" t="s">
        <v>928</v>
      </c>
      <c r="J43" s="1113" t="s">
        <v>242</v>
      </c>
      <c r="K43" s="1114"/>
      <c r="L43" s="1114"/>
      <c r="M43" s="1114"/>
      <c r="N43" s="1114"/>
      <c r="O43" s="1115"/>
      <c r="S43" s="44"/>
      <c r="T43" s="44"/>
      <c r="V43" s="76"/>
    </row>
    <row r="44" spans="1:22">
      <c r="A44" s="240">
        <v>40</v>
      </c>
      <c r="B44" s="70">
        <v>50</v>
      </c>
      <c r="C44" s="70" t="s">
        <v>947</v>
      </c>
      <c r="D44" s="895" t="s">
        <v>948</v>
      </c>
      <c r="E44" s="896"/>
      <c r="F44" s="70">
        <v>42</v>
      </c>
      <c r="G44" s="70">
        <v>0.2</v>
      </c>
      <c r="H44" s="70">
        <v>0.3</v>
      </c>
      <c r="I44" s="165" t="s">
        <v>920</v>
      </c>
      <c r="J44" s="1113" t="s">
        <v>848</v>
      </c>
      <c r="K44" s="1114"/>
      <c r="L44" s="1114"/>
      <c r="M44" s="1114"/>
      <c r="N44" s="1114"/>
      <c r="O44" s="1115"/>
      <c r="S44" s="44"/>
      <c r="T44" s="44"/>
      <c r="V44" s="76"/>
    </row>
    <row r="45" spans="1:22">
      <c r="A45" s="240">
        <v>41</v>
      </c>
      <c r="B45" s="78">
        <v>75</v>
      </c>
      <c r="C45" s="70" t="s">
        <v>949</v>
      </c>
      <c r="D45" s="895" t="s">
        <v>739</v>
      </c>
      <c r="E45" s="896"/>
      <c r="F45" s="70">
        <v>54</v>
      </c>
      <c r="G45" s="70">
        <v>0.2</v>
      </c>
      <c r="H45" s="70">
        <v>0.25</v>
      </c>
      <c r="I45" s="165" t="s">
        <v>950</v>
      </c>
      <c r="J45" s="1113" t="s">
        <v>681</v>
      </c>
      <c r="K45" s="1114"/>
      <c r="L45" s="1114"/>
      <c r="M45" s="1114"/>
      <c r="N45" s="1114"/>
      <c r="O45" s="1115"/>
      <c r="S45" s="44"/>
      <c r="T45" s="44"/>
      <c r="V45" s="76"/>
    </row>
    <row r="46" spans="1:22">
      <c r="A46" s="240">
        <v>42</v>
      </c>
      <c r="B46" s="78">
        <v>100</v>
      </c>
      <c r="C46" s="70" t="s">
        <v>951</v>
      </c>
      <c r="D46" s="895" t="s">
        <v>952</v>
      </c>
      <c r="E46" s="896"/>
      <c r="F46" s="70">
        <v>27</v>
      </c>
      <c r="G46" s="70">
        <v>0.3</v>
      </c>
      <c r="H46" s="70">
        <v>0.25</v>
      </c>
      <c r="I46" s="165" t="s">
        <v>953</v>
      </c>
      <c r="J46" s="1163"/>
      <c r="K46" s="1164"/>
      <c r="L46" s="1164"/>
      <c r="M46" s="1164"/>
      <c r="N46" s="1164"/>
      <c r="O46" s="1165"/>
      <c r="S46" s="44"/>
      <c r="T46" s="44"/>
      <c r="V46" s="76"/>
    </row>
    <row r="47" spans="1:22">
      <c r="A47" s="240">
        <v>43</v>
      </c>
      <c r="B47" s="78">
        <v>25</v>
      </c>
      <c r="C47" s="70" t="s">
        <v>737</v>
      </c>
      <c r="D47" s="895" t="s">
        <v>954</v>
      </c>
      <c r="E47" s="896"/>
      <c r="F47" s="70">
        <v>40</v>
      </c>
      <c r="G47" s="70">
        <v>0.25</v>
      </c>
      <c r="H47" s="70">
        <v>0.45</v>
      </c>
      <c r="I47" s="165" t="s">
        <v>909</v>
      </c>
      <c r="J47" s="1113" t="s">
        <v>408</v>
      </c>
      <c r="K47" s="1114"/>
      <c r="L47" s="1114"/>
      <c r="M47" s="1114"/>
      <c r="N47" s="1114"/>
      <c r="O47" s="1115"/>
      <c r="S47" s="44"/>
      <c r="T47" s="44"/>
      <c r="V47" s="76"/>
    </row>
    <row r="48" spans="1:22">
      <c r="A48" s="240">
        <v>44</v>
      </c>
      <c r="B48" s="70">
        <v>50</v>
      </c>
      <c r="C48" s="70" t="s">
        <v>696</v>
      </c>
      <c r="D48" s="895" t="s">
        <v>955</v>
      </c>
      <c r="E48" s="896"/>
      <c r="F48" s="70">
        <v>50</v>
      </c>
      <c r="G48" s="70">
        <v>0.2</v>
      </c>
      <c r="H48" s="70">
        <v>0.3</v>
      </c>
      <c r="I48" s="165" t="s">
        <v>909</v>
      </c>
      <c r="J48" s="1113"/>
      <c r="K48" s="1114"/>
      <c r="L48" s="1114"/>
      <c r="M48" s="1114"/>
      <c r="N48" s="1114"/>
      <c r="O48" s="1115"/>
      <c r="S48" s="44"/>
      <c r="T48" s="44"/>
      <c r="V48" s="76"/>
    </row>
    <row r="49" spans="1:25">
      <c r="A49" s="240">
        <v>45</v>
      </c>
      <c r="B49" s="78">
        <v>38</v>
      </c>
      <c r="C49" s="70" t="s">
        <v>956</v>
      </c>
      <c r="D49" s="1102" t="s">
        <v>585</v>
      </c>
      <c r="E49" s="1103"/>
      <c r="F49" s="70">
        <v>41</v>
      </c>
      <c r="G49" s="70">
        <v>0.3</v>
      </c>
      <c r="H49" s="70">
        <v>0.3</v>
      </c>
      <c r="I49" s="70" t="s">
        <v>909</v>
      </c>
      <c r="J49" s="1161"/>
      <c r="K49" s="1161"/>
      <c r="L49" s="1161"/>
      <c r="M49" s="1161"/>
      <c r="N49" s="1161"/>
      <c r="O49" s="1161"/>
      <c r="P49" s="191"/>
      <c r="Q49" s="191"/>
      <c r="R49" s="191"/>
      <c r="S49" s="44"/>
      <c r="T49" s="44"/>
      <c r="V49" s="76"/>
    </row>
    <row r="50" spans="1:25">
      <c r="A50" s="240">
        <v>46</v>
      </c>
      <c r="B50" s="78">
        <v>20</v>
      </c>
      <c r="C50" s="466" t="s">
        <v>891</v>
      </c>
      <c r="D50" s="1102" t="s">
        <v>837</v>
      </c>
      <c r="E50" s="1103"/>
      <c r="F50" s="70">
        <v>59</v>
      </c>
      <c r="G50" s="70">
        <v>0.25</v>
      </c>
      <c r="H50" s="70">
        <v>0.45</v>
      </c>
      <c r="I50" s="165" t="s">
        <v>950</v>
      </c>
      <c r="J50" s="1113" t="s">
        <v>838</v>
      </c>
      <c r="K50" s="1114"/>
      <c r="L50" s="1114"/>
      <c r="M50" s="1114"/>
      <c r="N50" s="1114"/>
      <c r="O50" s="1115"/>
      <c r="P50" s="191"/>
      <c r="Q50" s="191"/>
      <c r="R50" s="191"/>
      <c r="S50" s="44"/>
      <c r="T50" s="44"/>
      <c r="V50" s="76"/>
    </row>
    <row r="51" spans="1:25">
      <c r="A51" s="240">
        <v>47</v>
      </c>
      <c r="B51" s="495">
        <v>12</v>
      </c>
      <c r="C51" s="232"/>
      <c r="D51" s="894" t="s">
        <v>957</v>
      </c>
      <c r="E51" s="894"/>
      <c r="F51" s="70">
        <v>58</v>
      </c>
      <c r="G51" s="70">
        <v>0.2</v>
      </c>
      <c r="H51" s="70">
        <v>0.45</v>
      </c>
      <c r="I51" s="165" t="s">
        <v>958</v>
      </c>
      <c r="J51" s="1137" t="s">
        <v>959</v>
      </c>
      <c r="K51" s="1137"/>
      <c r="L51" s="1137"/>
      <c r="M51" s="1137"/>
      <c r="N51" s="1137"/>
      <c r="O51" s="1137"/>
      <c r="P51" s="192"/>
      <c r="Q51" s="192"/>
    </row>
    <row r="52" spans="1:25">
      <c r="A52" s="240">
        <v>102</v>
      </c>
      <c r="B52" s="687">
        <v>50</v>
      </c>
      <c r="C52" s="232" t="s">
        <v>1494</v>
      </c>
      <c r="D52" s="895" t="s">
        <v>1495</v>
      </c>
      <c r="E52" s="896"/>
      <c r="F52" s="70">
        <v>16</v>
      </c>
      <c r="G52" s="78">
        <v>0.2</v>
      </c>
      <c r="H52" s="70">
        <v>0.3</v>
      </c>
      <c r="I52" s="165" t="s">
        <v>904</v>
      </c>
      <c r="J52" s="1137" t="s">
        <v>1499</v>
      </c>
      <c r="K52" s="1137"/>
      <c r="L52" s="1137"/>
      <c r="M52" s="1137"/>
      <c r="N52" s="1137"/>
      <c r="O52" s="1137"/>
      <c r="P52" s="192" t="s">
        <v>1504</v>
      </c>
      <c r="Q52" s="192"/>
    </row>
    <row r="53" spans="1:25">
      <c r="A53" s="240">
        <v>103</v>
      </c>
      <c r="B53" s="687">
        <v>50</v>
      </c>
      <c r="C53" s="232" t="s">
        <v>1496</v>
      </c>
      <c r="D53" s="895" t="s">
        <v>1497</v>
      </c>
      <c r="E53" s="896"/>
      <c r="F53" s="70">
        <v>43</v>
      </c>
      <c r="G53" s="70">
        <v>0.3</v>
      </c>
      <c r="H53" s="70">
        <v>0.3</v>
      </c>
      <c r="I53" s="165" t="s">
        <v>904</v>
      </c>
      <c r="J53" s="1137" t="s">
        <v>1498</v>
      </c>
      <c r="K53" s="1137"/>
      <c r="L53" s="1137"/>
      <c r="M53" s="1137"/>
      <c r="N53" s="1137"/>
      <c r="O53" s="1137"/>
      <c r="P53" s="192"/>
      <c r="Q53" s="192"/>
    </row>
    <row r="54" spans="1:25" ht="14.25" thickBot="1">
      <c r="L54" s="192"/>
      <c r="M54" s="192"/>
      <c r="N54" s="192"/>
      <c r="O54" s="192"/>
      <c r="P54" s="192"/>
      <c r="Q54" s="192"/>
    </row>
    <row r="55" spans="1:25" ht="14.25" thickBot="1">
      <c r="B55" s="193"/>
      <c r="C55" s="1162" t="s">
        <v>243</v>
      </c>
      <c r="D55" s="1124"/>
      <c r="E55" s="1124"/>
      <c r="F55" s="1124"/>
      <c r="G55" s="1124"/>
      <c r="H55" s="1124"/>
      <c r="I55" s="1124"/>
      <c r="J55" s="1124"/>
      <c r="K55" s="1125"/>
      <c r="L55" s="234" t="s">
        <v>208</v>
      </c>
      <c r="M55" s="235"/>
      <c r="N55" s="235"/>
      <c r="O55" s="235"/>
      <c r="P55" s="235"/>
      <c r="Q55" s="235"/>
      <c r="R55" s="236"/>
      <c r="S55" s="81" t="s">
        <v>244</v>
      </c>
      <c r="T55" s="81" t="s">
        <v>641</v>
      </c>
      <c r="U55" s="239" t="s">
        <v>245</v>
      </c>
    </row>
    <row r="56" spans="1:25">
      <c r="B56" s="82" t="s">
        <v>86</v>
      </c>
      <c r="C56" s="83" t="s">
        <v>204</v>
      </c>
      <c r="D56" s="209" t="s">
        <v>557</v>
      </c>
      <c r="E56" s="210"/>
      <c r="F56" s="83" t="s">
        <v>899</v>
      </c>
      <c r="G56" s="83" t="s">
        <v>206</v>
      </c>
      <c r="H56" s="83" t="s">
        <v>207</v>
      </c>
      <c r="I56" s="83" t="s">
        <v>960</v>
      </c>
      <c r="J56" s="83" t="s">
        <v>246</v>
      </c>
      <c r="K56" s="84" t="s">
        <v>247</v>
      </c>
      <c r="L56" s="238"/>
      <c r="M56" s="238"/>
      <c r="N56" s="238"/>
      <c r="O56" s="238"/>
      <c r="P56" s="238"/>
      <c r="Q56" s="238"/>
      <c r="R56" s="238"/>
      <c r="S56" s="194"/>
      <c r="T56" s="276"/>
      <c r="U56" s="474"/>
    </row>
    <row r="57" spans="1:25">
      <c r="A57" s="240">
        <v>48</v>
      </c>
      <c r="B57" s="217">
        <v>12</v>
      </c>
      <c r="C57" s="70"/>
      <c r="D57" s="895" t="s">
        <v>961</v>
      </c>
      <c r="E57" s="896"/>
      <c r="F57" s="70">
        <v>31</v>
      </c>
      <c r="G57" s="70">
        <v>0.2</v>
      </c>
      <c r="H57" s="70">
        <v>0.3</v>
      </c>
      <c r="I57" s="70"/>
      <c r="J57" s="70"/>
      <c r="K57" s="165" t="s">
        <v>962</v>
      </c>
      <c r="L57" s="237"/>
      <c r="M57" s="237"/>
      <c r="N57" s="237"/>
      <c r="O57" s="237"/>
      <c r="P57" s="237"/>
      <c r="Q57" s="237"/>
      <c r="R57" s="237"/>
      <c r="S57" s="48"/>
      <c r="T57" s="277"/>
      <c r="U57" s="195"/>
    </row>
    <row r="58" spans="1:25">
      <c r="A58" s="240">
        <v>49</v>
      </c>
      <c r="B58" s="217">
        <v>25</v>
      </c>
      <c r="C58" s="70" t="s">
        <v>248</v>
      </c>
      <c r="D58" s="1102" t="s">
        <v>963</v>
      </c>
      <c r="E58" s="1103"/>
      <c r="F58" s="70">
        <v>33</v>
      </c>
      <c r="G58" s="70">
        <v>0.3</v>
      </c>
      <c r="H58" s="70">
        <v>0.3</v>
      </c>
      <c r="I58" s="232" t="s">
        <v>964</v>
      </c>
      <c r="J58" s="165">
        <v>1000</v>
      </c>
      <c r="K58" s="165" t="s">
        <v>965</v>
      </c>
      <c r="L58" s="1158" t="s">
        <v>249</v>
      </c>
      <c r="M58" s="1159"/>
      <c r="N58" s="1159"/>
      <c r="O58" s="1159"/>
      <c r="P58" s="1159"/>
      <c r="Q58" s="1159"/>
      <c r="R58" s="1160"/>
      <c r="S58" s="48"/>
      <c r="T58" s="277"/>
      <c r="U58" s="195"/>
    </row>
    <row r="59" spans="1:25">
      <c r="A59" s="240">
        <v>50</v>
      </c>
      <c r="B59" s="479">
        <v>50</v>
      </c>
      <c r="C59" s="70" t="s">
        <v>966</v>
      </c>
      <c r="D59" s="1102" t="s">
        <v>714</v>
      </c>
      <c r="E59" s="1103"/>
      <c r="F59" s="70">
        <v>41</v>
      </c>
      <c r="G59" s="232">
        <v>0.25</v>
      </c>
      <c r="H59" s="70">
        <v>0.3</v>
      </c>
      <c r="I59" s="232" t="s">
        <v>964</v>
      </c>
      <c r="J59" s="232">
        <v>1000</v>
      </c>
      <c r="K59" s="233" t="s">
        <v>967</v>
      </c>
      <c r="L59" s="1113" t="s">
        <v>711</v>
      </c>
      <c r="M59" s="1114"/>
      <c r="N59" s="1114"/>
      <c r="O59" s="1114"/>
      <c r="P59" s="1114"/>
      <c r="Q59" s="1114"/>
      <c r="R59" s="1115"/>
      <c r="S59" s="48" t="s">
        <v>489</v>
      </c>
      <c r="T59" s="277">
        <f>IFERROR(VLOOKUP(S59,$S$130:$T$143,2,FALSE),"")</f>
        <v>31</v>
      </c>
      <c r="U59" s="195" t="s">
        <v>250</v>
      </c>
      <c r="V59" s="85" t="s">
        <v>251</v>
      </c>
      <c r="Y59" s="86" t="s">
        <v>252</v>
      </c>
    </row>
    <row r="60" spans="1:25">
      <c r="A60" s="240">
        <v>51</v>
      </c>
      <c r="B60" s="479">
        <v>50</v>
      </c>
      <c r="C60" s="232" t="s">
        <v>968</v>
      </c>
      <c r="D60" s="1102" t="s">
        <v>585</v>
      </c>
      <c r="E60" s="1103"/>
      <c r="F60" s="70">
        <v>41</v>
      </c>
      <c r="G60" s="232">
        <v>0.3</v>
      </c>
      <c r="H60" s="70">
        <v>0.3</v>
      </c>
      <c r="I60" s="232" t="s">
        <v>964</v>
      </c>
      <c r="J60" s="232">
        <v>1000</v>
      </c>
      <c r="K60" s="233" t="s">
        <v>967</v>
      </c>
      <c r="L60" s="1151" t="s">
        <v>969</v>
      </c>
      <c r="M60" s="1152"/>
      <c r="N60" s="1152"/>
      <c r="O60" s="1152"/>
      <c r="P60" s="1152"/>
      <c r="Q60" s="1152"/>
      <c r="R60" s="1153"/>
      <c r="S60" s="48" t="s">
        <v>488</v>
      </c>
      <c r="T60" s="277">
        <f>IFERROR(VLOOKUP(S60,$S$130:$T$143,2,FALSE),"")</f>
        <v>30</v>
      </c>
      <c r="U60" s="195" t="s">
        <v>254</v>
      </c>
    </row>
    <row r="61" spans="1:25">
      <c r="A61" s="240">
        <v>87</v>
      </c>
      <c r="B61" s="218">
        <v>38</v>
      </c>
      <c r="C61" s="70" t="s">
        <v>1046</v>
      </c>
      <c r="D61" s="1102" t="s">
        <v>585</v>
      </c>
      <c r="E61" s="1103"/>
      <c r="F61" s="70">
        <v>41</v>
      </c>
      <c r="G61" s="70">
        <v>0.3</v>
      </c>
      <c r="H61" s="70">
        <v>0.3</v>
      </c>
      <c r="I61" s="70" t="s">
        <v>1508</v>
      </c>
      <c r="J61" s="70">
        <v>1000</v>
      </c>
      <c r="K61" s="70" t="s">
        <v>920</v>
      </c>
      <c r="L61" s="1134" t="s">
        <v>419</v>
      </c>
      <c r="M61" s="1135"/>
      <c r="N61" s="1135"/>
      <c r="O61" s="1135"/>
      <c r="P61" s="1135"/>
      <c r="Q61" s="1135"/>
      <c r="R61" s="1136"/>
      <c r="S61" s="48" t="s">
        <v>488</v>
      </c>
      <c r="T61" s="277">
        <v>30</v>
      </c>
      <c r="U61" s="195" t="s">
        <v>254</v>
      </c>
      <c r="V61" s="85"/>
    </row>
    <row r="62" spans="1:25">
      <c r="A62" s="240">
        <v>52</v>
      </c>
      <c r="B62" s="476">
        <v>38</v>
      </c>
      <c r="C62" s="232" t="s">
        <v>970</v>
      </c>
      <c r="D62" s="1102" t="s">
        <v>586</v>
      </c>
      <c r="E62" s="1103"/>
      <c r="F62" s="70">
        <v>55</v>
      </c>
      <c r="G62" s="232">
        <v>0.25</v>
      </c>
      <c r="H62" s="70">
        <v>0.35</v>
      </c>
      <c r="I62" s="232" t="s">
        <v>971</v>
      </c>
      <c r="J62" s="232">
        <v>1000</v>
      </c>
      <c r="K62" s="233" t="s">
        <v>920</v>
      </c>
      <c r="L62" s="1113" t="s">
        <v>484</v>
      </c>
      <c r="M62" s="1114"/>
      <c r="N62" s="1114"/>
      <c r="O62" s="1114"/>
      <c r="P62" s="1114"/>
      <c r="Q62" s="1114"/>
      <c r="R62" s="1115"/>
      <c r="S62" s="48" t="s">
        <v>489</v>
      </c>
      <c r="T62" s="277">
        <f t="shared" ref="T62:T68" si="0">IFERROR(VLOOKUP(S62,$S$130:$T$143,2,FALSE),"")</f>
        <v>31</v>
      </c>
      <c r="U62" s="195" t="s">
        <v>250</v>
      </c>
    </row>
    <row r="63" spans="1:25">
      <c r="A63" s="240">
        <v>53</v>
      </c>
      <c r="B63" s="479">
        <v>50</v>
      </c>
      <c r="C63" s="70" t="s">
        <v>427</v>
      </c>
      <c r="D63" s="1102" t="s">
        <v>228</v>
      </c>
      <c r="E63" s="1103"/>
      <c r="F63" s="70">
        <v>45</v>
      </c>
      <c r="G63" s="232">
        <v>0.3</v>
      </c>
      <c r="H63" s="70">
        <v>0.3</v>
      </c>
      <c r="I63" s="232" t="s">
        <v>1159</v>
      </c>
      <c r="J63" s="232">
        <v>1000</v>
      </c>
      <c r="K63" s="233" t="s">
        <v>972</v>
      </c>
      <c r="L63" s="1134" t="s">
        <v>712</v>
      </c>
      <c r="M63" s="1135"/>
      <c r="N63" s="1135"/>
      <c r="O63" s="1135"/>
      <c r="P63" s="1135"/>
      <c r="Q63" s="1135"/>
      <c r="R63" s="1136"/>
      <c r="S63" s="48" t="s">
        <v>744</v>
      </c>
      <c r="T63" s="277">
        <f t="shared" si="0"/>
        <v>6</v>
      </c>
      <c r="U63" s="195" t="s">
        <v>250</v>
      </c>
    </row>
    <row r="64" spans="1:25">
      <c r="A64" s="240">
        <v>54</v>
      </c>
      <c r="B64" s="476">
        <v>25</v>
      </c>
      <c r="C64" s="196" t="s">
        <v>973</v>
      </c>
      <c r="D64" s="1102" t="s">
        <v>228</v>
      </c>
      <c r="E64" s="1103"/>
      <c r="F64" s="232">
        <v>47</v>
      </c>
      <c r="G64" s="232">
        <v>0.15</v>
      </c>
      <c r="H64" s="232">
        <v>0.45</v>
      </c>
      <c r="I64" s="232" t="s">
        <v>971</v>
      </c>
      <c r="J64" s="232">
        <v>1000</v>
      </c>
      <c r="K64" s="233" t="s">
        <v>935</v>
      </c>
      <c r="L64" s="1113" t="s">
        <v>587</v>
      </c>
      <c r="M64" s="1114"/>
      <c r="N64" s="1114"/>
      <c r="O64" s="1114"/>
      <c r="P64" s="1114"/>
      <c r="Q64" s="1114"/>
      <c r="R64" s="1115"/>
      <c r="S64" s="48" t="s">
        <v>255</v>
      </c>
      <c r="T64" s="277">
        <f t="shared" si="0"/>
        <v>6</v>
      </c>
      <c r="U64" s="195" t="s">
        <v>250</v>
      </c>
    </row>
    <row r="65" spans="1:22">
      <c r="A65" s="240">
        <v>55</v>
      </c>
      <c r="B65" s="217">
        <v>50</v>
      </c>
      <c r="C65" s="70" t="s">
        <v>730</v>
      </c>
      <c r="D65" s="1102" t="s">
        <v>588</v>
      </c>
      <c r="E65" s="1103"/>
      <c r="F65" s="70">
        <v>45</v>
      </c>
      <c r="G65" s="232">
        <v>0.3</v>
      </c>
      <c r="H65" s="70">
        <v>0.3</v>
      </c>
      <c r="I65" s="232" t="s">
        <v>971</v>
      </c>
      <c r="J65" s="232">
        <v>1000</v>
      </c>
      <c r="K65" s="233" t="s">
        <v>909</v>
      </c>
      <c r="L65" s="1151" t="s">
        <v>257</v>
      </c>
      <c r="M65" s="1152"/>
      <c r="N65" s="1152"/>
      <c r="O65" s="1152"/>
      <c r="P65" s="1152"/>
      <c r="Q65" s="1152"/>
      <c r="R65" s="1153"/>
      <c r="S65" s="48" t="s">
        <v>255</v>
      </c>
      <c r="T65" s="277">
        <f t="shared" si="0"/>
        <v>6</v>
      </c>
      <c r="U65" s="195" t="s">
        <v>254</v>
      </c>
    </row>
    <row r="66" spans="1:22">
      <c r="A66" s="240">
        <v>56</v>
      </c>
      <c r="B66" s="476">
        <v>25</v>
      </c>
      <c r="C66" s="196"/>
      <c r="D66" s="1102" t="s">
        <v>588</v>
      </c>
      <c r="E66" s="1103"/>
      <c r="F66" s="232">
        <v>47</v>
      </c>
      <c r="G66" s="232">
        <v>0.2</v>
      </c>
      <c r="H66" s="232">
        <v>0.45</v>
      </c>
      <c r="I66" s="232" t="s">
        <v>971</v>
      </c>
      <c r="J66" s="232">
        <v>1000</v>
      </c>
      <c r="K66" s="233" t="s">
        <v>909</v>
      </c>
      <c r="L66" s="1113" t="s">
        <v>432</v>
      </c>
      <c r="M66" s="1114"/>
      <c r="N66" s="1114"/>
      <c r="O66" s="1114"/>
      <c r="P66" s="1114"/>
      <c r="Q66" s="1114"/>
      <c r="R66" s="1115"/>
      <c r="S66" s="48" t="s">
        <v>255</v>
      </c>
      <c r="T66" s="277">
        <f t="shared" si="0"/>
        <v>6</v>
      </c>
      <c r="U66" s="195" t="s">
        <v>254</v>
      </c>
    </row>
    <row r="67" spans="1:22">
      <c r="A67" s="240">
        <v>57</v>
      </c>
      <c r="B67" s="217">
        <v>50</v>
      </c>
      <c r="C67" s="70" t="s">
        <v>258</v>
      </c>
      <c r="D67" s="1102" t="s">
        <v>974</v>
      </c>
      <c r="E67" s="1103"/>
      <c r="F67" s="70">
        <v>18</v>
      </c>
      <c r="G67" s="232">
        <v>0.3</v>
      </c>
      <c r="H67" s="70">
        <v>0.3</v>
      </c>
      <c r="I67" s="232" t="s">
        <v>971</v>
      </c>
      <c r="J67" s="232">
        <v>1000</v>
      </c>
      <c r="K67" s="233" t="s">
        <v>920</v>
      </c>
      <c r="L67" s="1154" t="s">
        <v>409</v>
      </c>
      <c r="M67" s="1155"/>
      <c r="N67" s="1155"/>
      <c r="O67" s="1155"/>
      <c r="P67" s="1155"/>
      <c r="Q67" s="1155"/>
      <c r="R67" s="1156"/>
      <c r="S67" s="237" t="s">
        <v>975</v>
      </c>
      <c r="T67" s="277">
        <f t="shared" si="0"/>
        <v>19</v>
      </c>
      <c r="U67" s="195" t="s">
        <v>211</v>
      </c>
    </row>
    <row r="68" spans="1:22">
      <c r="A68" s="240">
        <v>58</v>
      </c>
      <c r="B68" s="217">
        <v>50</v>
      </c>
      <c r="C68" s="70" t="s">
        <v>258</v>
      </c>
      <c r="D68" s="1102" t="s">
        <v>589</v>
      </c>
      <c r="E68" s="1103"/>
      <c r="F68" s="232">
        <v>17</v>
      </c>
      <c r="G68" s="232">
        <v>0.3</v>
      </c>
      <c r="H68" s="70">
        <v>0.3</v>
      </c>
      <c r="I68" s="232" t="s">
        <v>971</v>
      </c>
      <c r="J68" s="232">
        <v>1000</v>
      </c>
      <c r="K68" s="233" t="s">
        <v>972</v>
      </c>
      <c r="L68" s="1157" t="s">
        <v>976</v>
      </c>
      <c r="M68" s="1135"/>
      <c r="N68" s="1135"/>
      <c r="O68" s="1135"/>
      <c r="P68" s="1135"/>
      <c r="Q68" s="1135"/>
      <c r="R68" s="1136"/>
      <c r="S68" s="48" t="s">
        <v>259</v>
      </c>
      <c r="T68" s="277">
        <f t="shared" si="0"/>
        <v>17</v>
      </c>
      <c r="U68" s="195" t="s">
        <v>254</v>
      </c>
    </row>
    <row r="69" spans="1:22">
      <c r="A69" s="240">
        <v>59</v>
      </c>
      <c r="B69" s="217">
        <v>50</v>
      </c>
      <c r="C69" s="70" t="s">
        <v>260</v>
      </c>
      <c r="D69" s="1102" t="s">
        <v>977</v>
      </c>
      <c r="E69" s="1103"/>
      <c r="F69" s="70">
        <v>6</v>
      </c>
      <c r="G69" s="232">
        <v>0.3</v>
      </c>
      <c r="H69" s="70">
        <v>0.3</v>
      </c>
      <c r="I69" s="232" t="s">
        <v>978</v>
      </c>
      <c r="J69" s="70">
        <v>1120</v>
      </c>
      <c r="K69" s="233" t="s">
        <v>261</v>
      </c>
      <c r="L69" s="1113" t="s">
        <v>262</v>
      </c>
      <c r="M69" s="1114"/>
      <c r="N69" s="1114"/>
      <c r="O69" s="1114"/>
      <c r="P69" s="1114"/>
      <c r="Q69" s="1114"/>
      <c r="R69" s="1115"/>
      <c r="S69" s="48"/>
      <c r="T69" s="277">
        <v>5</v>
      </c>
      <c r="U69" s="195" t="s">
        <v>250</v>
      </c>
    </row>
    <row r="70" spans="1:22">
      <c r="A70" s="240">
        <v>60</v>
      </c>
      <c r="B70" s="218">
        <v>25</v>
      </c>
      <c r="C70" s="70" t="s">
        <v>260</v>
      </c>
      <c r="D70" s="1102" t="s">
        <v>979</v>
      </c>
      <c r="E70" s="1103"/>
      <c r="F70" s="70">
        <v>23</v>
      </c>
      <c r="G70" s="232">
        <v>0.2</v>
      </c>
      <c r="H70" s="70">
        <v>0.45</v>
      </c>
      <c r="I70" s="232" t="s">
        <v>980</v>
      </c>
      <c r="J70" s="70">
        <v>1120</v>
      </c>
      <c r="K70" s="233" t="s">
        <v>981</v>
      </c>
      <c r="L70" s="1134"/>
      <c r="M70" s="1135"/>
      <c r="N70" s="1135"/>
      <c r="O70" s="1135"/>
      <c r="P70" s="1135"/>
      <c r="Q70" s="1135"/>
      <c r="R70" s="1136"/>
      <c r="S70" s="48" t="s">
        <v>982</v>
      </c>
      <c r="T70" s="277">
        <f>IFERROR(VLOOKUP(S70,$S$130:$T$143,2,FALSE),"")</f>
        <v>14</v>
      </c>
      <c r="U70" s="195" t="s">
        <v>250</v>
      </c>
    </row>
    <row r="71" spans="1:22">
      <c r="A71" s="240">
        <v>61</v>
      </c>
      <c r="B71" s="217">
        <v>50</v>
      </c>
      <c r="C71" s="70" t="s">
        <v>260</v>
      </c>
      <c r="D71" s="1102" t="s">
        <v>983</v>
      </c>
      <c r="E71" s="1103"/>
      <c r="F71" s="70">
        <v>10</v>
      </c>
      <c r="G71" s="232">
        <v>0.3</v>
      </c>
      <c r="H71" s="70">
        <v>0.3</v>
      </c>
      <c r="I71" s="232" t="s">
        <v>984</v>
      </c>
      <c r="J71" s="232" t="s">
        <v>985</v>
      </c>
      <c r="K71" s="233" t="s">
        <v>261</v>
      </c>
      <c r="L71" s="1148" t="s">
        <v>413</v>
      </c>
      <c r="M71" s="1149"/>
      <c r="N71" s="1149"/>
      <c r="O71" s="1149"/>
      <c r="P71" s="1149"/>
      <c r="Q71" s="1149"/>
      <c r="R71" s="1150"/>
      <c r="S71" s="48"/>
      <c r="T71" s="277">
        <v>5</v>
      </c>
      <c r="U71" s="195" t="s">
        <v>250</v>
      </c>
    </row>
    <row r="72" spans="1:22">
      <c r="A72" s="240">
        <v>62</v>
      </c>
      <c r="B72" s="218">
        <v>25</v>
      </c>
      <c r="C72" s="70" t="s">
        <v>986</v>
      </c>
      <c r="D72" s="1102" t="s">
        <v>983</v>
      </c>
      <c r="E72" s="1103"/>
      <c r="F72" s="70">
        <v>1</v>
      </c>
      <c r="G72" s="78">
        <v>0.15</v>
      </c>
      <c r="H72" s="70">
        <v>0.45</v>
      </c>
      <c r="I72" s="232" t="s">
        <v>987</v>
      </c>
      <c r="J72" s="232" t="s">
        <v>988</v>
      </c>
      <c r="K72" s="233" t="s">
        <v>261</v>
      </c>
      <c r="L72" s="1113" t="s">
        <v>264</v>
      </c>
      <c r="M72" s="1114"/>
      <c r="N72" s="1114"/>
      <c r="O72" s="1114"/>
      <c r="P72" s="1114"/>
      <c r="Q72" s="1114"/>
      <c r="R72" s="1115"/>
      <c r="S72" s="48" t="s">
        <v>989</v>
      </c>
      <c r="T72" s="277">
        <f t="shared" ref="T72:T78" si="1">IFERROR(VLOOKUP(S72,$S$130:$T$143,2,FALSE),"")</f>
        <v>14</v>
      </c>
      <c r="U72" s="195"/>
    </row>
    <row r="73" spans="1:22" ht="23.25" customHeight="1">
      <c r="A73" s="240">
        <v>63</v>
      </c>
      <c r="B73" s="217">
        <v>50</v>
      </c>
      <c r="C73" s="70" t="s">
        <v>260</v>
      </c>
      <c r="D73" s="1102" t="s">
        <v>590</v>
      </c>
      <c r="E73" s="1103"/>
      <c r="F73" s="70">
        <v>11</v>
      </c>
      <c r="G73" s="232">
        <v>0.3</v>
      </c>
      <c r="H73" s="70">
        <v>0.3</v>
      </c>
      <c r="I73" s="232" t="s">
        <v>987</v>
      </c>
      <c r="J73" s="232" t="s">
        <v>990</v>
      </c>
      <c r="K73" s="233" t="s">
        <v>261</v>
      </c>
      <c r="L73" s="237" t="s">
        <v>438</v>
      </c>
      <c r="M73" s="237"/>
      <c r="N73" s="237"/>
      <c r="O73" s="237"/>
      <c r="P73" s="237"/>
      <c r="Q73" s="237"/>
      <c r="R73" s="237"/>
      <c r="S73" s="48" t="s">
        <v>991</v>
      </c>
      <c r="T73" s="277">
        <f t="shared" si="1"/>
        <v>5</v>
      </c>
      <c r="U73" s="195" t="s">
        <v>211</v>
      </c>
    </row>
    <row r="74" spans="1:22">
      <c r="A74" s="240" t="s">
        <v>1478</v>
      </c>
      <c r="B74" s="217">
        <v>50</v>
      </c>
      <c r="C74" s="232" t="s">
        <v>265</v>
      </c>
      <c r="D74" s="1102" t="s">
        <v>992</v>
      </c>
      <c r="E74" s="1103"/>
      <c r="F74" s="70">
        <v>11</v>
      </c>
      <c r="G74" s="232">
        <v>0.3</v>
      </c>
      <c r="H74" s="70">
        <v>0.3</v>
      </c>
      <c r="I74" s="232" t="s">
        <v>987</v>
      </c>
      <c r="J74" s="232">
        <v>1190</v>
      </c>
      <c r="K74" s="233" t="s">
        <v>261</v>
      </c>
      <c r="L74" s="1113" t="s">
        <v>396</v>
      </c>
      <c r="M74" s="1114"/>
      <c r="N74" s="1114"/>
      <c r="O74" s="1114"/>
      <c r="P74" s="1114"/>
      <c r="Q74" s="1114"/>
      <c r="R74" s="1115"/>
      <c r="S74" s="48" t="s">
        <v>993</v>
      </c>
      <c r="T74" s="277">
        <f t="shared" si="1"/>
        <v>7</v>
      </c>
      <c r="U74" s="195" t="s">
        <v>254</v>
      </c>
      <c r="V74" s="85" t="s">
        <v>266</v>
      </c>
    </row>
    <row r="75" spans="1:22">
      <c r="A75" s="240">
        <v>65</v>
      </c>
      <c r="B75" s="217">
        <v>50</v>
      </c>
      <c r="C75" s="232" t="s">
        <v>265</v>
      </c>
      <c r="D75" s="1102" t="s">
        <v>994</v>
      </c>
      <c r="E75" s="1103"/>
      <c r="F75" s="70">
        <v>6</v>
      </c>
      <c r="G75" s="232">
        <v>0.3</v>
      </c>
      <c r="H75" s="70">
        <v>0.3</v>
      </c>
      <c r="I75" s="232" t="s">
        <v>980</v>
      </c>
      <c r="J75" s="232">
        <v>1120</v>
      </c>
      <c r="K75" s="233" t="s">
        <v>261</v>
      </c>
      <c r="L75" s="1113" t="s">
        <v>397</v>
      </c>
      <c r="M75" s="1114"/>
      <c r="N75" s="1114"/>
      <c r="O75" s="1114"/>
      <c r="P75" s="1114"/>
      <c r="Q75" s="1114"/>
      <c r="R75" s="1115"/>
      <c r="S75" s="48" t="s">
        <v>995</v>
      </c>
      <c r="T75" s="277">
        <f t="shared" si="1"/>
        <v>7</v>
      </c>
      <c r="U75" s="195" t="s">
        <v>254</v>
      </c>
      <c r="V75" s="85"/>
    </row>
    <row r="76" spans="1:22">
      <c r="A76" s="240">
        <v>66</v>
      </c>
      <c r="B76" s="218">
        <v>25</v>
      </c>
      <c r="C76" s="232" t="s">
        <v>265</v>
      </c>
      <c r="D76" s="1102" t="s">
        <v>996</v>
      </c>
      <c r="E76" s="1103"/>
      <c r="F76" s="70">
        <v>39</v>
      </c>
      <c r="G76" s="232">
        <v>0.3</v>
      </c>
      <c r="H76" s="70">
        <v>0.45</v>
      </c>
      <c r="I76" s="232" t="s">
        <v>997</v>
      </c>
      <c r="J76" s="232">
        <v>1120</v>
      </c>
      <c r="K76" s="233" t="s">
        <v>261</v>
      </c>
      <c r="L76" s="1113" t="s">
        <v>603</v>
      </c>
      <c r="M76" s="1114"/>
      <c r="N76" s="1114"/>
      <c r="O76" s="1114"/>
      <c r="P76" s="1114"/>
      <c r="Q76" s="1114"/>
      <c r="R76" s="1115"/>
      <c r="S76" s="48" t="s">
        <v>998</v>
      </c>
      <c r="T76" s="277">
        <f t="shared" si="1"/>
        <v>15</v>
      </c>
      <c r="U76" s="195" t="s">
        <v>254</v>
      </c>
    </row>
    <row r="77" spans="1:22">
      <c r="A77" s="240">
        <v>67</v>
      </c>
      <c r="B77" s="475">
        <v>100</v>
      </c>
      <c r="C77" s="232" t="s">
        <v>265</v>
      </c>
      <c r="D77" s="1102" t="s">
        <v>999</v>
      </c>
      <c r="E77" s="1103"/>
      <c r="F77" s="470">
        <v>34</v>
      </c>
      <c r="G77" s="87">
        <v>0.25</v>
      </c>
      <c r="H77" s="472">
        <v>0.25</v>
      </c>
      <c r="I77" s="232" t="s">
        <v>1000</v>
      </c>
      <c r="J77" s="232">
        <v>1205</v>
      </c>
      <c r="K77" s="233" t="s">
        <v>1002</v>
      </c>
      <c r="L77" s="1113" t="s">
        <v>399</v>
      </c>
      <c r="M77" s="1114"/>
      <c r="N77" s="1114"/>
      <c r="O77" s="1114"/>
      <c r="P77" s="1114"/>
      <c r="Q77" s="1114"/>
      <c r="R77" s="1115"/>
      <c r="S77" s="48" t="s">
        <v>1003</v>
      </c>
      <c r="T77" s="277">
        <f t="shared" si="1"/>
        <v>9</v>
      </c>
      <c r="U77" s="195" t="s">
        <v>254</v>
      </c>
    </row>
    <row r="78" spans="1:22" hidden="1">
      <c r="A78" s="240">
        <v>68</v>
      </c>
      <c r="B78" s="1146">
        <v>38</v>
      </c>
      <c r="C78" s="892" t="s">
        <v>258</v>
      </c>
      <c r="D78" s="1116" t="s">
        <v>1004</v>
      </c>
      <c r="E78" s="1117"/>
      <c r="F78" s="892">
        <v>33</v>
      </c>
      <c r="G78" s="892">
        <v>0.15</v>
      </c>
      <c r="H78" s="892">
        <v>0.45</v>
      </c>
      <c r="I78" s="892" t="s">
        <v>1005</v>
      </c>
      <c r="J78" s="892">
        <v>1000</v>
      </c>
      <c r="K78" s="1055" t="s">
        <v>1002</v>
      </c>
      <c r="L78" s="1143" t="s">
        <v>267</v>
      </c>
      <c r="M78" s="1144"/>
      <c r="N78" s="1144"/>
      <c r="O78" s="1144"/>
      <c r="P78" s="1144"/>
      <c r="Q78" s="1144"/>
      <c r="R78" s="1145"/>
      <c r="S78" s="1111" t="s">
        <v>1006</v>
      </c>
      <c r="T78" s="1098">
        <f t="shared" si="1"/>
        <v>35</v>
      </c>
      <c r="U78" s="1100" t="s">
        <v>254</v>
      </c>
    </row>
    <row r="79" spans="1:22" hidden="1">
      <c r="A79" s="240">
        <v>69</v>
      </c>
      <c r="B79" s="1147"/>
      <c r="C79" s="894"/>
      <c r="D79" s="1138"/>
      <c r="E79" s="1139"/>
      <c r="F79" s="894"/>
      <c r="G79" s="894"/>
      <c r="H79" s="894"/>
      <c r="I79" s="894"/>
      <c r="J79" s="894"/>
      <c r="K79" s="1058"/>
      <c r="L79" s="1143" t="s">
        <v>268</v>
      </c>
      <c r="M79" s="1144"/>
      <c r="N79" s="1144"/>
      <c r="O79" s="1144"/>
      <c r="P79" s="1144"/>
      <c r="Q79" s="1144"/>
      <c r="R79" s="1145"/>
      <c r="S79" s="1112"/>
      <c r="T79" s="1099"/>
      <c r="U79" s="1101"/>
      <c r="V79" s="44" t="s">
        <v>400</v>
      </c>
    </row>
    <row r="80" spans="1:22">
      <c r="A80" s="1104">
        <v>70</v>
      </c>
      <c r="B80" s="1185">
        <v>38</v>
      </c>
      <c r="C80" s="892" t="s">
        <v>1007</v>
      </c>
      <c r="D80" s="1116" t="s">
        <v>1008</v>
      </c>
      <c r="E80" s="1117"/>
      <c r="F80" s="892">
        <v>48</v>
      </c>
      <c r="G80" s="892">
        <v>0.25</v>
      </c>
      <c r="H80" s="892">
        <v>0.35</v>
      </c>
      <c r="I80" s="892" t="s">
        <v>980</v>
      </c>
      <c r="J80" s="889" t="s">
        <v>1009</v>
      </c>
      <c r="K80" s="1055" t="s">
        <v>915</v>
      </c>
      <c r="L80" s="1105" t="s">
        <v>1434</v>
      </c>
      <c r="M80" s="1106"/>
      <c r="N80" s="1106"/>
      <c r="O80" s="1106"/>
      <c r="P80" s="1106"/>
      <c r="Q80" s="1106"/>
      <c r="R80" s="1107"/>
      <c r="S80" s="1111" t="s">
        <v>269</v>
      </c>
      <c r="T80" s="1098">
        <f>IFERROR(VLOOKUP(S80,$S$130:$T$143,2,FALSE),"")</f>
        <v>32</v>
      </c>
      <c r="U80" s="1100" t="s">
        <v>254</v>
      </c>
    </row>
    <row r="81" spans="1:22">
      <c r="A81" s="1104"/>
      <c r="B81" s="1186"/>
      <c r="C81" s="894"/>
      <c r="D81" s="1138"/>
      <c r="E81" s="1139"/>
      <c r="F81" s="894"/>
      <c r="G81" s="894"/>
      <c r="H81" s="894"/>
      <c r="I81" s="894"/>
      <c r="J81" s="894"/>
      <c r="K81" s="1058"/>
      <c r="L81" s="1108"/>
      <c r="M81" s="1109"/>
      <c r="N81" s="1109"/>
      <c r="O81" s="1109"/>
      <c r="P81" s="1109"/>
      <c r="Q81" s="1109"/>
      <c r="R81" s="1110"/>
      <c r="S81" s="1112"/>
      <c r="T81" s="1099"/>
      <c r="U81" s="1101"/>
    </row>
    <row r="82" spans="1:22">
      <c r="A82" s="240">
        <v>72</v>
      </c>
      <c r="B82" s="217">
        <v>50</v>
      </c>
      <c r="C82" s="70" t="s">
        <v>930</v>
      </c>
      <c r="D82" s="1102" t="s">
        <v>1010</v>
      </c>
      <c r="E82" s="1103"/>
      <c r="F82" s="70">
        <v>14</v>
      </c>
      <c r="G82" s="70">
        <v>0.2</v>
      </c>
      <c r="H82" s="70">
        <v>0.3</v>
      </c>
      <c r="I82" s="70" t="s">
        <v>1011</v>
      </c>
      <c r="J82" s="70">
        <v>1120</v>
      </c>
      <c r="K82" s="233" t="s">
        <v>1012</v>
      </c>
      <c r="L82" s="1134" t="s">
        <v>270</v>
      </c>
      <c r="M82" s="1135"/>
      <c r="N82" s="1135"/>
      <c r="O82" s="1135"/>
      <c r="P82" s="1135"/>
      <c r="Q82" s="1135"/>
      <c r="R82" s="1136"/>
      <c r="S82" s="48" t="s">
        <v>1013</v>
      </c>
      <c r="T82" s="277">
        <f t="shared" ref="T82:T95" si="2">IFERROR(VLOOKUP(S82,$S$130:$T$143,2,FALSE),"")</f>
        <v>32</v>
      </c>
      <c r="U82" s="195" t="s">
        <v>1014</v>
      </c>
      <c r="V82" s="85" t="s">
        <v>251</v>
      </c>
    </row>
    <row r="83" spans="1:22">
      <c r="A83" s="240">
        <v>73</v>
      </c>
      <c r="B83" s="217">
        <v>50</v>
      </c>
      <c r="C83" s="70" t="s">
        <v>696</v>
      </c>
      <c r="D83" s="1102" t="s">
        <v>1015</v>
      </c>
      <c r="E83" s="1103"/>
      <c r="F83" s="70">
        <v>14</v>
      </c>
      <c r="G83" s="70">
        <v>0.2</v>
      </c>
      <c r="H83" s="70">
        <v>0.3</v>
      </c>
      <c r="I83" s="70" t="s">
        <v>1016</v>
      </c>
      <c r="J83" s="70">
        <v>1120</v>
      </c>
      <c r="K83" s="233" t="s">
        <v>1017</v>
      </c>
      <c r="L83" s="1134" t="s">
        <v>1018</v>
      </c>
      <c r="M83" s="1135"/>
      <c r="N83" s="1135"/>
      <c r="O83" s="1135"/>
      <c r="P83" s="1135"/>
      <c r="Q83" s="1135"/>
      <c r="R83" s="1136"/>
      <c r="S83" s="48" t="s">
        <v>1013</v>
      </c>
      <c r="T83" s="277">
        <f t="shared" si="2"/>
        <v>32</v>
      </c>
      <c r="U83" s="195" t="s">
        <v>1014</v>
      </c>
      <c r="V83" s="85"/>
    </row>
    <row r="84" spans="1:22">
      <c r="A84" s="240">
        <v>74</v>
      </c>
      <c r="B84" s="218">
        <v>25</v>
      </c>
      <c r="C84" s="70" t="s">
        <v>1019</v>
      </c>
      <c r="D84" s="1102" t="s">
        <v>1020</v>
      </c>
      <c r="E84" s="1103"/>
      <c r="F84" s="70">
        <v>23</v>
      </c>
      <c r="G84" s="70">
        <v>0.2</v>
      </c>
      <c r="H84" s="70">
        <v>0.45</v>
      </c>
      <c r="I84" s="70" t="s">
        <v>1021</v>
      </c>
      <c r="J84" s="70">
        <v>1120</v>
      </c>
      <c r="K84" s="233" t="s">
        <v>1017</v>
      </c>
      <c r="L84" s="1113" t="s">
        <v>1403</v>
      </c>
      <c r="M84" s="1114"/>
      <c r="N84" s="1114"/>
      <c r="O84" s="1114"/>
      <c r="P84" s="1114"/>
      <c r="Q84" s="1114"/>
      <c r="R84" s="1115"/>
      <c r="S84" s="48" t="s">
        <v>1022</v>
      </c>
      <c r="T84" s="277">
        <f t="shared" si="2"/>
        <v>32</v>
      </c>
      <c r="U84" s="195" t="s">
        <v>1014</v>
      </c>
    </row>
    <row r="85" spans="1:22">
      <c r="A85" s="240">
        <v>75</v>
      </c>
      <c r="B85" s="218">
        <v>25</v>
      </c>
      <c r="C85" s="70" t="s">
        <v>696</v>
      </c>
      <c r="D85" s="1102" t="s">
        <v>1015</v>
      </c>
      <c r="E85" s="1103"/>
      <c r="F85" s="70">
        <v>23</v>
      </c>
      <c r="G85" s="70">
        <v>0.2</v>
      </c>
      <c r="H85" s="70">
        <v>0.45</v>
      </c>
      <c r="I85" s="70" t="s">
        <v>1021</v>
      </c>
      <c r="J85" s="70">
        <v>1120</v>
      </c>
      <c r="K85" s="233" t="s">
        <v>1017</v>
      </c>
      <c r="L85" s="1113" t="s">
        <v>602</v>
      </c>
      <c r="M85" s="1114"/>
      <c r="N85" s="1114"/>
      <c r="O85" s="1114"/>
      <c r="P85" s="1114"/>
      <c r="Q85" s="1114"/>
      <c r="R85" s="1115"/>
      <c r="S85" s="48" t="s">
        <v>1022</v>
      </c>
      <c r="T85" s="277">
        <f t="shared" si="2"/>
        <v>32</v>
      </c>
      <c r="U85" s="195" t="s">
        <v>1014</v>
      </c>
    </row>
    <row r="86" spans="1:22">
      <c r="A86" s="240">
        <v>76</v>
      </c>
      <c r="B86" s="218">
        <v>25</v>
      </c>
      <c r="C86" s="70" t="s">
        <v>696</v>
      </c>
      <c r="D86" s="1102" t="s">
        <v>1023</v>
      </c>
      <c r="E86" s="1103"/>
      <c r="F86" s="70">
        <v>23</v>
      </c>
      <c r="G86" s="70">
        <v>0.2</v>
      </c>
      <c r="H86" s="70">
        <v>0.45</v>
      </c>
      <c r="I86" s="70" t="s">
        <v>1016</v>
      </c>
      <c r="J86" s="70">
        <v>1120</v>
      </c>
      <c r="K86" s="233" t="s">
        <v>1024</v>
      </c>
      <c r="L86" s="1113" t="s">
        <v>615</v>
      </c>
      <c r="M86" s="1114"/>
      <c r="N86" s="1114"/>
      <c r="O86" s="1114"/>
      <c r="P86" s="1114"/>
      <c r="Q86" s="1114"/>
      <c r="R86" s="1115"/>
      <c r="S86" s="48" t="s">
        <v>1013</v>
      </c>
      <c r="T86" s="277">
        <f t="shared" si="2"/>
        <v>32</v>
      </c>
      <c r="U86" s="195" t="s">
        <v>1014</v>
      </c>
    </row>
    <row r="87" spans="1:22">
      <c r="A87" s="240">
        <v>77</v>
      </c>
      <c r="B87" s="217">
        <v>50</v>
      </c>
      <c r="C87" s="70" t="s">
        <v>896</v>
      </c>
      <c r="D87" s="1102" t="s">
        <v>591</v>
      </c>
      <c r="E87" s="1103"/>
      <c r="F87" s="70">
        <v>16</v>
      </c>
      <c r="G87" s="70">
        <v>0.2</v>
      </c>
      <c r="H87" s="70">
        <v>0.3</v>
      </c>
      <c r="I87" s="70" t="s">
        <v>1025</v>
      </c>
      <c r="J87" s="70" t="s">
        <v>1026</v>
      </c>
      <c r="K87" s="233" t="s">
        <v>1001</v>
      </c>
      <c r="L87" s="1113" t="s">
        <v>271</v>
      </c>
      <c r="M87" s="1114"/>
      <c r="N87" s="1114"/>
      <c r="O87" s="1114"/>
      <c r="P87" s="1114"/>
      <c r="Q87" s="1114"/>
      <c r="R87" s="1115"/>
      <c r="S87" s="48" t="s">
        <v>272</v>
      </c>
      <c r="T87" s="277">
        <f t="shared" si="2"/>
        <v>11</v>
      </c>
      <c r="U87" s="195" t="s">
        <v>211</v>
      </c>
    </row>
    <row r="88" spans="1:22">
      <c r="A88" s="240">
        <v>78</v>
      </c>
      <c r="B88" s="217">
        <v>50</v>
      </c>
      <c r="C88" s="70" t="s">
        <v>725</v>
      </c>
      <c r="D88" s="1102" t="s">
        <v>849</v>
      </c>
      <c r="E88" s="1103"/>
      <c r="F88" s="70" t="s">
        <v>1027</v>
      </c>
      <c r="G88" s="70">
        <v>0.3</v>
      </c>
      <c r="H88" s="70">
        <v>0.3</v>
      </c>
      <c r="I88" s="232" t="s">
        <v>1410</v>
      </c>
      <c r="J88" s="70">
        <v>1000</v>
      </c>
      <c r="K88" s="233" t="s">
        <v>1017</v>
      </c>
      <c r="L88" s="1113" t="s">
        <v>274</v>
      </c>
      <c r="M88" s="1114"/>
      <c r="N88" s="1114"/>
      <c r="O88" s="1114"/>
      <c r="P88" s="1114"/>
      <c r="Q88" s="1114"/>
      <c r="R88" s="1115"/>
      <c r="S88" s="48" t="s">
        <v>259</v>
      </c>
      <c r="T88" s="277">
        <f t="shared" si="2"/>
        <v>17</v>
      </c>
      <c r="U88" s="195" t="s">
        <v>254</v>
      </c>
    </row>
    <row r="89" spans="1:22">
      <c r="A89" s="240">
        <v>79</v>
      </c>
      <c r="B89" s="475">
        <v>25</v>
      </c>
      <c r="C89" s="470" t="s">
        <v>737</v>
      </c>
      <c r="D89" s="1102" t="s">
        <v>1028</v>
      </c>
      <c r="E89" s="1103"/>
      <c r="F89" s="470">
        <v>3</v>
      </c>
      <c r="G89" s="470">
        <v>0.3</v>
      </c>
      <c r="H89" s="470">
        <v>0.45</v>
      </c>
      <c r="I89" s="470" t="s">
        <v>1029</v>
      </c>
      <c r="J89" s="470">
        <v>1020</v>
      </c>
      <c r="K89" s="70" t="s">
        <v>909</v>
      </c>
      <c r="L89" s="1134"/>
      <c r="M89" s="1135"/>
      <c r="N89" s="1135"/>
      <c r="O89" s="1135"/>
      <c r="P89" s="1135"/>
      <c r="Q89" s="1135"/>
      <c r="R89" s="1136"/>
      <c r="S89" s="197" t="s">
        <v>275</v>
      </c>
      <c r="T89" s="277">
        <f t="shared" si="2"/>
        <v>38</v>
      </c>
      <c r="U89" s="473" t="s">
        <v>254</v>
      </c>
      <c r="V89" s="85" t="s">
        <v>276</v>
      </c>
    </row>
    <row r="90" spans="1:22">
      <c r="A90" s="240">
        <v>80</v>
      </c>
      <c r="B90" s="475">
        <v>50</v>
      </c>
      <c r="C90" s="470" t="s">
        <v>737</v>
      </c>
      <c r="D90" s="1102" t="s">
        <v>1028</v>
      </c>
      <c r="E90" s="1103"/>
      <c r="F90" s="470">
        <v>36</v>
      </c>
      <c r="G90" s="470">
        <v>0.3</v>
      </c>
      <c r="H90" s="470">
        <v>0.3</v>
      </c>
      <c r="I90" s="470" t="s">
        <v>1030</v>
      </c>
      <c r="J90" s="470" t="s">
        <v>1031</v>
      </c>
      <c r="K90" s="70" t="s">
        <v>909</v>
      </c>
      <c r="L90" s="1134"/>
      <c r="M90" s="1135"/>
      <c r="N90" s="1135"/>
      <c r="O90" s="1135"/>
      <c r="P90" s="1135"/>
      <c r="Q90" s="1135"/>
      <c r="R90" s="1136"/>
      <c r="S90" s="197" t="s">
        <v>275</v>
      </c>
      <c r="T90" s="277">
        <f t="shared" si="2"/>
        <v>38</v>
      </c>
      <c r="U90" s="473" t="s">
        <v>254</v>
      </c>
      <c r="V90" s="85"/>
    </row>
    <row r="91" spans="1:22">
      <c r="A91" s="240">
        <v>81</v>
      </c>
      <c r="B91" s="475">
        <v>50</v>
      </c>
      <c r="C91" s="470" t="s">
        <v>696</v>
      </c>
      <c r="D91" s="1102" t="s">
        <v>1032</v>
      </c>
      <c r="E91" s="1103"/>
      <c r="F91" s="470">
        <v>3</v>
      </c>
      <c r="G91" s="470">
        <v>0.3</v>
      </c>
      <c r="H91" s="470">
        <v>0.3</v>
      </c>
      <c r="I91" s="470" t="s">
        <v>1033</v>
      </c>
      <c r="J91" s="470" t="s">
        <v>1034</v>
      </c>
      <c r="K91" s="70" t="s">
        <v>909</v>
      </c>
      <c r="L91" s="1134" t="s">
        <v>277</v>
      </c>
      <c r="M91" s="1135"/>
      <c r="N91" s="1135"/>
      <c r="O91" s="1135"/>
      <c r="P91" s="1135"/>
      <c r="Q91" s="1135"/>
      <c r="R91" s="1136"/>
      <c r="S91" s="197" t="s">
        <v>275</v>
      </c>
      <c r="T91" s="277">
        <f t="shared" si="2"/>
        <v>38</v>
      </c>
      <c r="U91" s="473" t="s">
        <v>254</v>
      </c>
      <c r="V91" s="85"/>
    </row>
    <row r="92" spans="1:22">
      <c r="A92" s="240">
        <v>82</v>
      </c>
      <c r="B92" s="475">
        <v>25</v>
      </c>
      <c r="C92" s="470"/>
      <c r="D92" s="1102" t="s">
        <v>1035</v>
      </c>
      <c r="E92" s="1103"/>
      <c r="F92" s="470">
        <v>24</v>
      </c>
      <c r="G92" s="470">
        <v>0.3</v>
      </c>
      <c r="H92" s="470">
        <v>0.45</v>
      </c>
      <c r="I92" s="470" t="s">
        <v>1036</v>
      </c>
      <c r="J92" s="470">
        <v>1000</v>
      </c>
      <c r="K92" s="470" t="s">
        <v>909</v>
      </c>
      <c r="L92" s="1134" t="s">
        <v>278</v>
      </c>
      <c r="M92" s="1135"/>
      <c r="N92" s="1135"/>
      <c r="O92" s="1135"/>
      <c r="P92" s="1135"/>
      <c r="Q92" s="1135"/>
      <c r="R92" s="1136"/>
      <c r="S92" s="197" t="s">
        <v>255</v>
      </c>
      <c r="T92" s="277">
        <f t="shared" si="2"/>
        <v>6</v>
      </c>
      <c r="U92" s="473" t="s">
        <v>254</v>
      </c>
      <c r="V92" s="85"/>
    </row>
    <row r="93" spans="1:22">
      <c r="A93" s="240">
        <v>83</v>
      </c>
      <c r="B93" s="218">
        <v>25</v>
      </c>
      <c r="C93" s="70" t="s">
        <v>896</v>
      </c>
      <c r="D93" s="1102" t="s">
        <v>1037</v>
      </c>
      <c r="E93" s="1103"/>
      <c r="F93" s="70">
        <v>23</v>
      </c>
      <c r="G93" s="70">
        <v>0.15</v>
      </c>
      <c r="H93" s="70">
        <v>0.45</v>
      </c>
      <c r="I93" s="70" t="s">
        <v>1038</v>
      </c>
      <c r="J93" s="70">
        <v>1120</v>
      </c>
      <c r="K93" s="70" t="s">
        <v>972</v>
      </c>
      <c r="L93" s="1134" t="s">
        <v>1370</v>
      </c>
      <c r="M93" s="1135"/>
      <c r="N93" s="1135"/>
      <c r="O93" s="1135"/>
      <c r="P93" s="1135"/>
      <c r="Q93" s="1135"/>
      <c r="R93" s="1136"/>
      <c r="S93" s="48" t="s">
        <v>1039</v>
      </c>
      <c r="T93" s="277">
        <f t="shared" si="2"/>
        <v>32</v>
      </c>
      <c r="U93" s="195" t="s">
        <v>254</v>
      </c>
      <c r="V93" s="85"/>
    </row>
    <row r="94" spans="1:22">
      <c r="A94" s="240">
        <v>84</v>
      </c>
      <c r="B94" s="218">
        <v>16</v>
      </c>
      <c r="C94" s="70" t="s">
        <v>1040</v>
      </c>
      <c r="D94" s="1102" t="s">
        <v>1041</v>
      </c>
      <c r="E94" s="1103"/>
      <c r="F94" s="70" t="s">
        <v>1042</v>
      </c>
      <c r="G94" s="70">
        <v>0.15</v>
      </c>
      <c r="H94" s="70">
        <v>0.45</v>
      </c>
      <c r="I94" s="70" t="s">
        <v>1156</v>
      </c>
      <c r="J94" s="70">
        <v>1000</v>
      </c>
      <c r="K94" s="70" t="s">
        <v>1043</v>
      </c>
      <c r="L94" s="1134" t="s">
        <v>1404</v>
      </c>
      <c r="M94" s="1135"/>
      <c r="N94" s="1135"/>
      <c r="O94" s="1135"/>
      <c r="P94" s="1135"/>
      <c r="Q94" s="1135"/>
      <c r="R94" s="1136"/>
      <c r="S94" s="48" t="s">
        <v>1044</v>
      </c>
      <c r="T94" s="277">
        <f t="shared" si="2"/>
        <v>15</v>
      </c>
      <c r="U94" s="195" t="s">
        <v>254</v>
      </c>
      <c r="V94" s="85"/>
    </row>
    <row r="95" spans="1:22">
      <c r="A95" s="240">
        <v>85</v>
      </c>
      <c r="B95" s="198">
        <v>50</v>
      </c>
      <c r="C95" s="471"/>
      <c r="D95" s="1102" t="s">
        <v>592</v>
      </c>
      <c r="E95" s="1103"/>
      <c r="F95" s="471">
        <v>45</v>
      </c>
      <c r="G95" s="470">
        <v>0.3</v>
      </c>
      <c r="H95" s="470">
        <v>0.3</v>
      </c>
      <c r="I95" s="232" t="s">
        <v>971</v>
      </c>
      <c r="J95" s="471" t="s">
        <v>1045</v>
      </c>
      <c r="K95" s="70" t="s">
        <v>935</v>
      </c>
      <c r="L95" s="1134"/>
      <c r="M95" s="1135"/>
      <c r="N95" s="1135"/>
      <c r="O95" s="1135"/>
      <c r="P95" s="1135"/>
      <c r="Q95" s="1135"/>
      <c r="R95" s="1136"/>
      <c r="S95" s="197" t="s">
        <v>255</v>
      </c>
      <c r="T95" s="277">
        <f t="shared" si="2"/>
        <v>6</v>
      </c>
      <c r="U95" s="195" t="s">
        <v>250</v>
      </c>
      <c r="V95" s="85"/>
    </row>
    <row r="96" spans="1:22">
      <c r="A96" s="240">
        <v>86</v>
      </c>
      <c r="B96" s="218">
        <v>25</v>
      </c>
      <c r="C96" s="70"/>
      <c r="D96" s="1102" t="s">
        <v>592</v>
      </c>
      <c r="E96" s="1103"/>
      <c r="F96" s="70">
        <v>47</v>
      </c>
      <c r="G96" s="70">
        <v>0.2</v>
      </c>
      <c r="H96" s="70">
        <v>0.45</v>
      </c>
      <c r="I96" s="232" t="s">
        <v>971</v>
      </c>
      <c r="J96" s="70" t="s">
        <v>1045</v>
      </c>
      <c r="K96" s="70" t="s">
        <v>935</v>
      </c>
      <c r="L96" s="1134"/>
      <c r="M96" s="1135"/>
      <c r="N96" s="1135"/>
      <c r="O96" s="1135"/>
      <c r="P96" s="1135"/>
      <c r="Q96" s="1135"/>
      <c r="R96" s="1136"/>
      <c r="S96" s="197" t="s">
        <v>255</v>
      </c>
      <c r="T96" s="277">
        <v>6</v>
      </c>
      <c r="U96" s="195" t="s">
        <v>211</v>
      </c>
      <c r="V96" s="85"/>
    </row>
    <row r="97" spans="1:22">
      <c r="A97" s="240">
        <v>85</v>
      </c>
      <c r="B97" s="198">
        <v>50</v>
      </c>
      <c r="C97" s="471"/>
      <c r="D97" s="1102" t="s">
        <v>1459</v>
      </c>
      <c r="E97" s="1103"/>
      <c r="F97" s="471">
        <v>45</v>
      </c>
      <c r="G97" s="70">
        <v>0.3</v>
      </c>
      <c r="H97" s="70">
        <v>0.3</v>
      </c>
      <c r="I97" s="232" t="s">
        <v>971</v>
      </c>
      <c r="J97" s="471" t="s">
        <v>1045</v>
      </c>
      <c r="K97" s="70" t="s">
        <v>935</v>
      </c>
      <c r="L97" s="1134"/>
      <c r="M97" s="1135"/>
      <c r="N97" s="1135"/>
      <c r="O97" s="1135"/>
      <c r="P97" s="1135"/>
      <c r="Q97" s="1135"/>
      <c r="R97" s="1136"/>
      <c r="S97" s="197" t="s">
        <v>255</v>
      </c>
      <c r="T97" s="277">
        <f>IFERROR(VLOOKUP(S97,$S$130:$T$143,2,FALSE),"")</f>
        <v>6</v>
      </c>
      <c r="U97" s="195" t="s">
        <v>250</v>
      </c>
      <c r="V97" s="85"/>
    </row>
    <row r="98" spans="1:22">
      <c r="A98" s="1104">
        <v>88</v>
      </c>
      <c r="B98" s="1146">
        <v>38</v>
      </c>
      <c r="C98" s="892" t="s">
        <v>258</v>
      </c>
      <c r="D98" s="1116" t="s">
        <v>593</v>
      </c>
      <c r="E98" s="1117"/>
      <c r="F98" s="1120">
        <v>56</v>
      </c>
      <c r="G98" s="892">
        <v>0.15</v>
      </c>
      <c r="H98" s="892">
        <v>0.4</v>
      </c>
      <c r="I98" s="892" t="s">
        <v>1005</v>
      </c>
      <c r="J98" s="892">
        <v>1000</v>
      </c>
      <c r="K98" s="1055" t="s">
        <v>1047</v>
      </c>
      <c r="L98" s="1105" t="s">
        <v>616</v>
      </c>
      <c r="M98" s="1106"/>
      <c r="N98" s="1106"/>
      <c r="O98" s="1106"/>
      <c r="P98" s="1106"/>
      <c r="Q98" s="1106"/>
      <c r="R98" s="1107"/>
      <c r="S98" s="1111" t="s">
        <v>1006</v>
      </c>
      <c r="T98" s="1098">
        <v>35</v>
      </c>
      <c r="U98" s="1100" t="s">
        <v>254</v>
      </c>
    </row>
    <row r="99" spans="1:22">
      <c r="A99" s="1104"/>
      <c r="B99" s="1147"/>
      <c r="C99" s="894"/>
      <c r="D99" s="1138"/>
      <c r="E99" s="1139"/>
      <c r="F99" s="1121"/>
      <c r="G99" s="894"/>
      <c r="H99" s="894"/>
      <c r="I99" s="894"/>
      <c r="J99" s="894"/>
      <c r="K99" s="1058"/>
      <c r="L99" s="1108"/>
      <c r="M99" s="1109"/>
      <c r="N99" s="1109"/>
      <c r="O99" s="1109"/>
      <c r="P99" s="1109"/>
      <c r="Q99" s="1109"/>
      <c r="R99" s="1110"/>
      <c r="S99" s="1112"/>
      <c r="T99" s="1099"/>
      <c r="U99" s="1101"/>
      <c r="V99" s="44" t="s">
        <v>400</v>
      </c>
    </row>
    <row r="100" spans="1:22">
      <c r="A100" s="240">
        <v>90</v>
      </c>
      <c r="B100" s="475">
        <v>25</v>
      </c>
      <c r="C100" s="70" t="s">
        <v>1048</v>
      </c>
      <c r="D100" s="1040" t="s">
        <v>1049</v>
      </c>
      <c r="E100" s="1040"/>
      <c r="F100" s="70">
        <v>52</v>
      </c>
      <c r="G100" s="70">
        <v>0.25</v>
      </c>
      <c r="H100" s="70">
        <v>0.45</v>
      </c>
      <c r="I100" s="470"/>
      <c r="J100" s="470"/>
      <c r="K100" s="70"/>
      <c r="L100" s="1134"/>
      <c r="M100" s="1135"/>
      <c r="N100" s="1135"/>
      <c r="O100" s="1135"/>
      <c r="P100" s="1135"/>
      <c r="Q100" s="1135"/>
      <c r="R100" s="1136"/>
      <c r="S100" s="197"/>
      <c r="T100" s="277" t="str">
        <f>IFERROR(VLOOKUP(S100,$S$130:$T$143,2,FALSE),"")</f>
        <v/>
      </c>
      <c r="U100" s="473"/>
      <c r="V100" s="85"/>
    </row>
    <row r="101" spans="1:22">
      <c r="A101" s="240">
        <v>91</v>
      </c>
      <c r="B101" s="217">
        <v>100</v>
      </c>
      <c r="C101" s="70" t="s">
        <v>605</v>
      </c>
      <c r="D101" s="1102" t="s">
        <v>1050</v>
      </c>
      <c r="E101" s="1103"/>
      <c r="F101" s="70">
        <v>57</v>
      </c>
      <c r="G101" s="70">
        <v>0.3</v>
      </c>
      <c r="H101" s="70">
        <v>0.25</v>
      </c>
      <c r="I101" s="70" t="s">
        <v>1051</v>
      </c>
      <c r="J101" s="70">
        <v>1000</v>
      </c>
      <c r="K101" s="233" t="s">
        <v>1052</v>
      </c>
      <c r="L101" s="1134" t="s">
        <v>606</v>
      </c>
      <c r="M101" s="1135"/>
      <c r="N101" s="1135"/>
      <c r="O101" s="1135"/>
      <c r="P101" s="1135"/>
      <c r="Q101" s="1135"/>
      <c r="R101" s="1136"/>
      <c r="S101" s="48"/>
      <c r="T101" s="277" t="str">
        <f>IFERROR(VLOOKUP(S101,$S$130:$T$143,2,FALSE),"")</f>
        <v/>
      </c>
      <c r="U101" s="195"/>
      <c r="V101" s="85"/>
    </row>
    <row r="102" spans="1:22">
      <c r="A102" s="240">
        <v>92</v>
      </c>
      <c r="B102" s="218">
        <v>50</v>
      </c>
      <c r="C102" s="70" t="s">
        <v>1053</v>
      </c>
      <c r="D102" s="1102" t="s">
        <v>1054</v>
      </c>
      <c r="E102" s="1103"/>
      <c r="F102" s="70">
        <v>11</v>
      </c>
      <c r="G102" s="70">
        <v>0.3</v>
      </c>
      <c r="H102" s="70">
        <v>0.3</v>
      </c>
      <c r="I102" s="70" t="s">
        <v>1055</v>
      </c>
      <c r="J102" s="70" t="s">
        <v>1056</v>
      </c>
      <c r="K102" s="70" t="s">
        <v>915</v>
      </c>
      <c r="L102" s="1134" t="s">
        <v>1405</v>
      </c>
      <c r="M102" s="1135"/>
      <c r="N102" s="1135"/>
      <c r="O102" s="1135"/>
      <c r="P102" s="1135"/>
      <c r="Q102" s="1135"/>
      <c r="R102" s="1136"/>
      <c r="S102" s="48" t="s">
        <v>995</v>
      </c>
      <c r="T102" s="277">
        <f>IFERROR(VLOOKUP(S102,$S$130:$T$143,2,FALSE),"")</f>
        <v>7</v>
      </c>
      <c r="U102" s="473" t="s">
        <v>254</v>
      </c>
    </row>
    <row r="103" spans="1:22">
      <c r="A103" s="240">
        <v>93</v>
      </c>
      <c r="B103" s="217">
        <v>100</v>
      </c>
      <c r="C103" s="70" t="s">
        <v>1057</v>
      </c>
      <c r="D103" s="895" t="s">
        <v>535</v>
      </c>
      <c r="E103" s="896"/>
      <c r="F103" s="70">
        <v>53</v>
      </c>
      <c r="G103" s="70">
        <v>0.3</v>
      </c>
      <c r="H103" s="70">
        <v>0.25</v>
      </c>
      <c r="I103" s="70" t="s">
        <v>1058</v>
      </c>
      <c r="J103" s="70" t="s">
        <v>1059</v>
      </c>
      <c r="K103" s="165" t="s">
        <v>1060</v>
      </c>
      <c r="L103" s="1134" t="s">
        <v>536</v>
      </c>
      <c r="M103" s="1135"/>
      <c r="N103" s="1135"/>
      <c r="O103" s="1135"/>
      <c r="P103" s="1135"/>
      <c r="Q103" s="1135"/>
      <c r="R103" s="1136"/>
      <c r="S103" s="48" t="s">
        <v>535</v>
      </c>
      <c r="T103" s="477" t="s">
        <v>1061</v>
      </c>
      <c r="U103" s="473" t="s">
        <v>254</v>
      </c>
    </row>
    <row r="104" spans="1:22">
      <c r="A104" s="240">
        <v>94</v>
      </c>
      <c r="B104" s="218">
        <v>20</v>
      </c>
      <c r="C104" s="466" t="s">
        <v>1062</v>
      </c>
      <c r="D104" s="1102" t="s">
        <v>837</v>
      </c>
      <c r="E104" s="1103"/>
      <c r="F104" s="70">
        <v>59</v>
      </c>
      <c r="G104" s="70">
        <v>0.25</v>
      </c>
      <c r="H104" s="70">
        <v>0.45</v>
      </c>
      <c r="I104" s="165" t="s">
        <v>1063</v>
      </c>
      <c r="J104" s="70" t="s">
        <v>1064</v>
      </c>
      <c r="K104" s="165" t="s">
        <v>1065</v>
      </c>
      <c r="L104" s="1137" t="s">
        <v>838</v>
      </c>
      <c r="M104" s="1137"/>
      <c r="N104" s="1137"/>
      <c r="O104" s="1137"/>
      <c r="P104" s="1137"/>
      <c r="Q104" s="1137"/>
      <c r="R104" s="1137"/>
      <c r="S104" s="48"/>
      <c r="T104" s="48">
        <v>55</v>
      </c>
      <c r="U104" s="473" t="s">
        <v>254</v>
      </c>
    </row>
    <row r="105" spans="1:22">
      <c r="B105" s="475"/>
      <c r="C105" s="624"/>
      <c r="D105" s="622"/>
      <c r="E105" s="623"/>
      <c r="F105" s="470"/>
      <c r="G105" s="470"/>
      <c r="H105" s="470"/>
      <c r="I105" s="458"/>
      <c r="J105" s="470"/>
      <c r="K105" s="458"/>
      <c r="L105" s="895"/>
      <c r="M105" s="1119"/>
      <c r="N105" s="1119"/>
      <c r="O105" s="1119"/>
      <c r="P105" s="1119"/>
      <c r="Q105" s="1119"/>
      <c r="R105" s="896"/>
      <c r="S105" s="197"/>
      <c r="T105" s="197"/>
      <c r="U105" s="473"/>
    </row>
    <row r="106" spans="1:22" ht="14.25" thickBot="1">
      <c r="B106" s="88"/>
      <c r="C106" s="467"/>
      <c r="D106" s="1122"/>
      <c r="E106" s="1122"/>
      <c r="F106" s="199"/>
      <c r="G106" s="199"/>
      <c r="H106" s="199"/>
      <c r="I106" s="199"/>
      <c r="J106" s="199"/>
      <c r="K106" s="199"/>
      <c r="L106" s="1142"/>
      <c r="M106" s="1142"/>
      <c r="N106" s="1142"/>
      <c r="O106" s="1142"/>
      <c r="P106" s="1142"/>
      <c r="Q106" s="1142"/>
      <c r="R106" s="1142"/>
      <c r="S106" s="200"/>
      <c r="T106" s="200"/>
      <c r="U106" s="201"/>
    </row>
    <row r="107" spans="1:22" ht="14.25" thickBot="1">
      <c r="B107" s="202"/>
      <c r="L107" s="192"/>
      <c r="M107" s="192"/>
      <c r="N107" s="192"/>
      <c r="O107" s="192"/>
      <c r="P107" s="192"/>
      <c r="Q107" s="192"/>
      <c r="U107" s="85"/>
    </row>
    <row r="108" spans="1:22" ht="14.25" thickBot="1">
      <c r="B108" s="1123" t="s">
        <v>279</v>
      </c>
      <c r="C108" s="1124"/>
      <c r="D108" s="1124"/>
      <c r="E108" s="1124"/>
      <c r="F108" s="1124"/>
      <c r="G108" s="1124"/>
      <c r="H108" s="1124"/>
      <c r="I108" s="1124"/>
      <c r="J108" s="1124"/>
      <c r="K108" s="1125"/>
      <c r="L108" s="588" t="s">
        <v>1066</v>
      </c>
      <c r="M108" s="586"/>
      <c r="N108" s="586"/>
      <c r="O108" s="586"/>
      <c r="P108" s="586"/>
      <c r="Q108" s="586"/>
      <c r="R108" s="587"/>
      <c r="S108" s="89" t="s">
        <v>280</v>
      </c>
      <c r="T108" s="81" t="s">
        <v>641</v>
      </c>
      <c r="U108" s="239" t="s">
        <v>245</v>
      </c>
    </row>
    <row r="109" spans="1:22">
      <c r="B109" s="82" t="s">
        <v>86</v>
      </c>
      <c r="C109" s="83" t="s">
        <v>204</v>
      </c>
      <c r="D109" s="209" t="s">
        <v>556</v>
      </c>
      <c r="E109" s="210"/>
      <c r="F109" s="83" t="s">
        <v>1067</v>
      </c>
      <c r="G109" s="83" t="s">
        <v>206</v>
      </c>
      <c r="H109" s="83" t="s">
        <v>207</v>
      </c>
      <c r="I109" s="83" t="s">
        <v>1068</v>
      </c>
      <c r="J109" s="83" t="s">
        <v>246</v>
      </c>
      <c r="K109" s="84" t="s">
        <v>247</v>
      </c>
      <c r="L109" s="1181"/>
      <c r="M109" s="1182"/>
      <c r="N109" s="1182"/>
      <c r="O109" s="1182"/>
      <c r="P109" s="1182"/>
      <c r="Q109" s="1182"/>
      <c r="R109" s="1183"/>
      <c r="S109" s="194"/>
      <c r="T109" s="276"/>
      <c r="U109" s="474"/>
    </row>
    <row r="110" spans="1:22">
      <c r="A110" s="240">
        <v>95</v>
      </c>
      <c r="B110" s="479">
        <v>50</v>
      </c>
      <c r="C110" s="232" t="s">
        <v>1069</v>
      </c>
      <c r="D110" s="1102" t="s">
        <v>1070</v>
      </c>
      <c r="E110" s="1103"/>
      <c r="F110" s="232">
        <v>15</v>
      </c>
      <c r="G110" s="232">
        <v>0.3</v>
      </c>
      <c r="H110" s="232">
        <v>0.3</v>
      </c>
      <c r="I110" s="232" t="s">
        <v>1071</v>
      </c>
      <c r="J110" s="232">
        <v>1120</v>
      </c>
      <c r="K110" s="232" t="s">
        <v>920</v>
      </c>
      <c r="L110" s="1184" t="s">
        <v>1072</v>
      </c>
      <c r="M110" s="1114"/>
      <c r="N110" s="1114"/>
      <c r="O110" s="1114"/>
      <c r="P110" s="1114"/>
      <c r="Q110" s="1114"/>
      <c r="R110" s="1115"/>
      <c r="S110" s="194" t="s">
        <v>281</v>
      </c>
      <c r="T110" s="276">
        <v>27</v>
      </c>
      <c r="U110" s="474" t="s">
        <v>250</v>
      </c>
    </row>
    <row r="111" spans="1:22">
      <c r="A111" s="240">
        <v>96</v>
      </c>
      <c r="B111" s="217">
        <v>50</v>
      </c>
      <c r="C111" s="196" t="s">
        <v>1073</v>
      </c>
      <c r="D111" s="1102" t="s">
        <v>594</v>
      </c>
      <c r="E111" s="1103"/>
      <c r="F111" s="70">
        <v>37</v>
      </c>
      <c r="G111" s="70">
        <v>0.3</v>
      </c>
      <c r="H111" s="70">
        <v>0.3</v>
      </c>
      <c r="I111" s="70" t="s">
        <v>1074</v>
      </c>
      <c r="J111" s="70">
        <v>1000</v>
      </c>
      <c r="K111" s="70" t="s">
        <v>920</v>
      </c>
      <c r="L111" s="1113"/>
      <c r="M111" s="1114"/>
      <c r="N111" s="1114"/>
      <c r="O111" s="1114"/>
      <c r="P111" s="1114"/>
      <c r="Q111" s="1114"/>
      <c r="R111" s="1115"/>
      <c r="S111" s="48" t="s">
        <v>282</v>
      </c>
      <c r="T111" s="277">
        <v>8</v>
      </c>
      <c r="U111" s="195" t="s">
        <v>254</v>
      </c>
    </row>
    <row r="112" spans="1:22" ht="14.25">
      <c r="A112" s="240">
        <v>97</v>
      </c>
      <c r="B112" s="217">
        <v>50</v>
      </c>
      <c r="C112" s="70" t="s">
        <v>1075</v>
      </c>
      <c r="D112" s="1129" t="s">
        <v>1076</v>
      </c>
      <c r="E112" s="1130"/>
      <c r="F112" s="70">
        <v>44</v>
      </c>
      <c r="G112" s="70">
        <v>0.3</v>
      </c>
      <c r="H112" s="70">
        <v>0.3</v>
      </c>
      <c r="I112" s="70" t="s">
        <v>1077</v>
      </c>
      <c r="J112" s="70">
        <v>1120</v>
      </c>
      <c r="K112" s="70" t="s">
        <v>981</v>
      </c>
      <c r="L112" s="1126" t="s">
        <v>283</v>
      </c>
      <c r="M112" s="1127"/>
      <c r="N112" s="1127"/>
      <c r="O112" s="1127"/>
      <c r="P112" s="1127"/>
      <c r="Q112" s="1127"/>
      <c r="R112" s="1128"/>
      <c r="S112" s="48" t="s">
        <v>1078</v>
      </c>
      <c r="T112" s="277">
        <v>13</v>
      </c>
      <c r="U112" s="195" t="s">
        <v>254</v>
      </c>
    </row>
    <row r="113" spans="1:21" ht="14.25">
      <c r="A113" s="240">
        <v>98</v>
      </c>
      <c r="B113" s="217">
        <v>50</v>
      </c>
      <c r="C113" s="70" t="s">
        <v>917</v>
      </c>
      <c r="D113" s="1129" t="s">
        <v>1079</v>
      </c>
      <c r="E113" s="1130"/>
      <c r="F113" s="70">
        <v>6</v>
      </c>
      <c r="G113" s="70">
        <v>0.3</v>
      </c>
      <c r="H113" s="70">
        <v>0.3</v>
      </c>
      <c r="I113" s="70" t="s">
        <v>1080</v>
      </c>
      <c r="J113" s="70">
        <v>1120</v>
      </c>
      <c r="K113" s="70" t="s">
        <v>981</v>
      </c>
      <c r="L113" s="1126" t="s">
        <v>1500</v>
      </c>
      <c r="M113" s="1127"/>
      <c r="N113" s="1127"/>
      <c r="O113" s="1127"/>
      <c r="P113" s="1127"/>
      <c r="Q113" s="1127"/>
      <c r="R113" s="1128"/>
      <c r="S113" s="269" t="s">
        <v>1081</v>
      </c>
      <c r="T113" s="280">
        <v>7</v>
      </c>
      <c r="U113" s="195" t="s">
        <v>254</v>
      </c>
    </row>
    <row r="114" spans="1:21" ht="14.25">
      <c r="B114" s="217">
        <v>25</v>
      </c>
      <c r="C114" s="70" t="s">
        <v>349</v>
      </c>
      <c r="D114" s="1129" t="s">
        <v>1479</v>
      </c>
      <c r="E114" s="1130"/>
      <c r="F114" s="70">
        <v>39</v>
      </c>
      <c r="G114" s="232">
        <v>0.3</v>
      </c>
      <c r="H114" s="70">
        <v>0.45</v>
      </c>
      <c r="I114" s="70" t="s">
        <v>1080</v>
      </c>
      <c r="J114" s="232">
        <v>1120</v>
      </c>
      <c r="K114" s="233" t="s">
        <v>261</v>
      </c>
      <c r="L114" s="1126" t="s">
        <v>1511</v>
      </c>
      <c r="M114" s="1127"/>
      <c r="N114" s="1127"/>
      <c r="O114" s="1127"/>
      <c r="P114" s="1127"/>
      <c r="Q114" s="1127"/>
      <c r="R114" s="1128"/>
      <c r="S114" s="48" t="s">
        <v>998</v>
      </c>
      <c r="T114" s="277">
        <f>IFERROR(VLOOKUP(S114,$S$130:$T$143,2,FALSE),"")</f>
        <v>15</v>
      </c>
      <c r="U114" s="195" t="s">
        <v>254</v>
      </c>
    </row>
    <row r="115" spans="1:21" ht="42" customHeight="1">
      <c r="A115" s="240">
        <v>99</v>
      </c>
      <c r="B115" s="217">
        <v>50</v>
      </c>
      <c r="C115" s="70" t="s">
        <v>1082</v>
      </c>
      <c r="D115" s="1102" t="s">
        <v>595</v>
      </c>
      <c r="E115" s="1103"/>
      <c r="F115" s="70">
        <v>21</v>
      </c>
      <c r="G115" s="70">
        <v>0.3</v>
      </c>
      <c r="H115" s="70">
        <v>0.3</v>
      </c>
      <c r="I115" s="70" t="s">
        <v>1083</v>
      </c>
      <c r="J115" s="70">
        <v>1120</v>
      </c>
      <c r="K115" s="70" t="s">
        <v>1084</v>
      </c>
      <c r="L115" s="1113"/>
      <c r="M115" s="1114"/>
      <c r="N115" s="1114"/>
      <c r="O115" s="1114"/>
      <c r="P115" s="1114"/>
      <c r="Q115" s="1114"/>
      <c r="R115" s="1115"/>
      <c r="S115" s="203" t="s">
        <v>284</v>
      </c>
      <c r="T115" s="279">
        <v>1</v>
      </c>
      <c r="U115" s="195" t="s">
        <v>254</v>
      </c>
    </row>
    <row r="116" spans="1:21" ht="15" customHeight="1">
      <c r="A116" s="240">
        <v>100</v>
      </c>
      <c r="B116" s="478">
        <v>50</v>
      </c>
      <c r="C116" s="470" t="s">
        <v>917</v>
      </c>
      <c r="D116" s="1102" t="s">
        <v>596</v>
      </c>
      <c r="E116" s="1103"/>
      <c r="F116" s="470">
        <v>17</v>
      </c>
      <c r="G116" s="470">
        <v>0.3</v>
      </c>
      <c r="H116" s="470">
        <v>0.3</v>
      </c>
      <c r="I116" s="470" t="s">
        <v>1085</v>
      </c>
      <c r="J116" s="470">
        <v>1050</v>
      </c>
      <c r="K116" s="470" t="s">
        <v>915</v>
      </c>
      <c r="L116" s="1113"/>
      <c r="M116" s="1114"/>
      <c r="N116" s="1114"/>
      <c r="O116" s="1114"/>
      <c r="P116" s="1114"/>
      <c r="Q116" s="1114"/>
      <c r="R116" s="1115"/>
      <c r="S116" s="48" t="s">
        <v>259</v>
      </c>
      <c r="T116" s="277">
        <v>17</v>
      </c>
      <c r="U116" s="195" t="s">
        <v>254</v>
      </c>
    </row>
    <row r="117" spans="1:21" ht="15" customHeight="1">
      <c r="B117" s="475">
        <v>25</v>
      </c>
      <c r="C117" s="470" t="s">
        <v>1086</v>
      </c>
      <c r="D117" s="1116" t="s">
        <v>1087</v>
      </c>
      <c r="E117" s="1117"/>
      <c r="F117" s="470">
        <v>47</v>
      </c>
      <c r="G117" s="470">
        <v>0.3</v>
      </c>
      <c r="H117" s="470">
        <v>0.45</v>
      </c>
      <c r="I117" s="470" t="s">
        <v>1088</v>
      </c>
      <c r="J117" s="470">
        <v>1100</v>
      </c>
      <c r="K117" s="470" t="s">
        <v>904</v>
      </c>
      <c r="L117" s="1118" t="s">
        <v>285</v>
      </c>
      <c r="M117" s="1106"/>
      <c r="N117" s="1106"/>
      <c r="O117" s="1106"/>
      <c r="P117" s="1106"/>
      <c r="Q117" s="1106"/>
      <c r="R117" s="1107"/>
      <c r="S117" s="197" t="s">
        <v>286</v>
      </c>
      <c r="T117" s="626">
        <v>4</v>
      </c>
      <c r="U117" s="473" t="s">
        <v>250</v>
      </c>
    </row>
    <row r="118" spans="1:21" ht="14.25" thickBot="1">
      <c r="A118" s="240">
        <v>101</v>
      </c>
      <c r="B118" s="627">
        <v>50</v>
      </c>
      <c r="C118" s="199" t="s">
        <v>341</v>
      </c>
      <c r="D118" s="1140" t="s">
        <v>1431</v>
      </c>
      <c r="E118" s="1141"/>
      <c r="F118" s="199">
        <v>37</v>
      </c>
      <c r="G118" s="199">
        <v>0.3</v>
      </c>
      <c r="H118" s="199">
        <v>0.3</v>
      </c>
      <c r="I118" s="199" t="s">
        <v>1005</v>
      </c>
      <c r="J118" s="199" t="s">
        <v>1430</v>
      </c>
      <c r="K118" s="199" t="s">
        <v>925</v>
      </c>
      <c r="L118" s="1131" t="s">
        <v>1432</v>
      </c>
      <c r="M118" s="1132"/>
      <c r="N118" s="1132"/>
      <c r="O118" s="1132"/>
      <c r="P118" s="1132"/>
      <c r="Q118" s="1132"/>
      <c r="R118" s="1133"/>
      <c r="S118" s="200" t="s">
        <v>282</v>
      </c>
      <c r="T118" s="278">
        <v>8</v>
      </c>
      <c r="U118" s="201" t="s">
        <v>254</v>
      </c>
    </row>
    <row r="119" spans="1:21">
      <c r="B119" s="202"/>
      <c r="D119" s="625"/>
      <c r="E119" s="625"/>
      <c r="L119" s="192"/>
      <c r="M119" s="192"/>
      <c r="N119" s="192"/>
      <c r="O119" s="192"/>
      <c r="P119" s="192"/>
      <c r="Q119" s="192"/>
      <c r="R119" s="192"/>
      <c r="S119" s="44"/>
      <c r="T119" s="44"/>
      <c r="U119" s="76"/>
    </row>
    <row r="121" spans="1:21">
      <c r="L121" s="76"/>
      <c r="M121" s="76"/>
      <c r="N121" s="76"/>
      <c r="O121" s="76"/>
      <c r="P121" s="76"/>
      <c r="Q121" s="76"/>
      <c r="R121" s="76"/>
    </row>
    <row r="122" spans="1:21">
      <c r="L122" s="76"/>
      <c r="M122" s="76"/>
      <c r="N122" s="76"/>
      <c r="O122" s="76"/>
      <c r="P122" s="76"/>
      <c r="Q122" s="76"/>
      <c r="R122" s="76"/>
    </row>
    <row r="123" spans="1:21">
      <c r="L123" s="76"/>
      <c r="M123" s="76"/>
      <c r="N123" s="76"/>
      <c r="O123" s="76"/>
      <c r="P123" s="76"/>
      <c r="Q123" s="76"/>
      <c r="R123" s="76"/>
    </row>
    <row r="124" spans="1:21">
      <c r="L124" s="76"/>
      <c r="M124" s="76"/>
      <c r="N124" s="76"/>
      <c r="O124" s="76"/>
      <c r="P124" s="76"/>
      <c r="Q124" s="76"/>
      <c r="R124" s="76"/>
    </row>
    <row r="125" spans="1:21">
      <c r="L125" s="76"/>
      <c r="M125" s="76"/>
      <c r="N125" s="76"/>
      <c r="O125" s="76"/>
      <c r="P125" s="76"/>
      <c r="Q125" s="76"/>
      <c r="R125" s="76"/>
    </row>
    <row r="130" spans="4:20">
      <c r="S130" s="48" t="s">
        <v>489</v>
      </c>
      <c r="T130" s="70">
        <v>31</v>
      </c>
    </row>
    <row r="131" spans="4:20">
      <c r="S131" s="48" t="s">
        <v>488</v>
      </c>
      <c r="T131" s="70">
        <v>30</v>
      </c>
    </row>
    <row r="132" spans="4:20">
      <c r="S132" s="48" t="s">
        <v>255</v>
      </c>
      <c r="T132" s="70">
        <v>6</v>
      </c>
    </row>
    <row r="133" spans="4:20">
      <c r="S133" s="237" t="s">
        <v>1089</v>
      </c>
      <c r="T133" s="70">
        <v>19</v>
      </c>
    </row>
    <row r="134" spans="4:20">
      <c r="S134" s="48" t="s">
        <v>259</v>
      </c>
      <c r="T134" s="70">
        <v>17</v>
      </c>
    </row>
    <row r="135" spans="4:20">
      <c r="S135" s="197" t="s">
        <v>1090</v>
      </c>
      <c r="T135" s="70">
        <v>35</v>
      </c>
    </row>
    <row r="136" spans="4:20">
      <c r="S136" s="48" t="s">
        <v>1091</v>
      </c>
      <c r="T136" s="70">
        <v>14</v>
      </c>
    </row>
    <row r="137" spans="4:20">
      <c r="D137" s="1180"/>
      <c r="E137" s="1180"/>
      <c r="S137" s="48" t="s">
        <v>1092</v>
      </c>
      <c r="T137" s="70">
        <v>5</v>
      </c>
    </row>
    <row r="138" spans="4:20">
      <c r="S138" s="48" t="s">
        <v>1093</v>
      </c>
      <c r="T138" s="70">
        <v>15</v>
      </c>
    </row>
    <row r="139" spans="4:20">
      <c r="S139" s="48" t="s">
        <v>993</v>
      </c>
      <c r="T139" s="70">
        <v>7</v>
      </c>
    </row>
    <row r="140" spans="4:20">
      <c r="S140" s="48" t="s">
        <v>1094</v>
      </c>
      <c r="T140" s="70">
        <v>9</v>
      </c>
    </row>
    <row r="141" spans="4:20">
      <c r="S141" s="48" t="s">
        <v>1095</v>
      </c>
      <c r="T141" s="70">
        <v>32</v>
      </c>
    </row>
    <row r="142" spans="4:20">
      <c r="S142" s="48" t="s">
        <v>272</v>
      </c>
      <c r="T142" s="70">
        <v>11</v>
      </c>
    </row>
    <row r="143" spans="4:20">
      <c r="S143" s="48" t="s">
        <v>275</v>
      </c>
      <c r="T143" s="70">
        <v>38</v>
      </c>
    </row>
    <row r="144" spans="4:20">
      <c r="S144" s="48" t="s">
        <v>535</v>
      </c>
      <c r="T144" s="331" t="s">
        <v>1096</v>
      </c>
    </row>
  </sheetData>
  <mergeCells count="258">
    <mergeCell ref="B80:B81"/>
    <mergeCell ref="C80:C81"/>
    <mergeCell ref="D80:E81"/>
    <mergeCell ref="L66:R66"/>
    <mergeCell ref="D70:E70"/>
    <mergeCell ref="D13:E13"/>
    <mergeCell ref="J13:O13"/>
    <mergeCell ref="D14:E14"/>
    <mergeCell ref="J14:O14"/>
    <mergeCell ref="D21:E21"/>
    <mergeCell ref="J21:O21"/>
    <mergeCell ref="D22:E22"/>
    <mergeCell ref="J22:O22"/>
    <mergeCell ref="D23:E23"/>
    <mergeCell ref="J23:O23"/>
    <mergeCell ref="D18:E18"/>
    <mergeCell ref="J18:O18"/>
    <mergeCell ref="D19:E19"/>
    <mergeCell ref="J19:O19"/>
    <mergeCell ref="D20:E20"/>
    <mergeCell ref="J20:O20"/>
    <mergeCell ref="D27:E27"/>
    <mergeCell ref="J27:O27"/>
    <mergeCell ref="D28:E28"/>
    <mergeCell ref="A80:A81"/>
    <mergeCell ref="L80:R81"/>
    <mergeCell ref="D137:E137"/>
    <mergeCell ref="D100:E100"/>
    <mergeCell ref="L100:R100"/>
    <mergeCell ref="L101:R101"/>
    <mergeCell ref="L109:R109"/>
    <mergeCell ref="D110:E110"/>
    <mergeCell ref="D111:E111"/>
    <mergeCell ref="D112:E112"/>
    <mergeCell ref="D113:E113"/>
    <mergeCell ref="D115:E115"/>
    <mergeCell ref="L110:R110"/>
    <mergeCell ref="D94:E94"/>
    <mergeCell ref="D95:E95"/>
    <mergeCell ref="D96:E96"/>
    <mergeCell ref="B98:B99"/>
    <mergeCell ref="C98:C99"/>
    <mergeCell ref="D93:E93"/>
    <mergeCell ref="F80:F81"/>
    <mergeCell ref="G80:G81"/>
    <mergeCell ref="D82:E82"/>
    <mergeCell ref="D83:E83"/>
    <mergeCell ref="L116:R116"/>
    <mergeCell ref="D9:E9"/>
    <mergeCell ref="J9:O9"/>
    <mergeCell ref="D10:E10"/>
    <mergeCell ref="J10:O10"/>
    <mergeCell ref="D15:E15"/>
    <mergeCell ref="J15:O15"/>
    <mergeCell ref="D16:E16"/>
    <mergeCell ref="J16:O16"/>
    <mergeCell ref="D17:E17"/>
    <mergeCell ref="J17:O17"/>
    <mergeCell ref="D11:E11"/>
    <mergeCell ref="J11:O11"/>
    <mergeCell ref="D12:E12"/>
    <mergeCell ref="J12:O12"/>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J3:O3"/>
    <mergeCell ref="D4:E4"/>
    <mergeCell ref="J4:O4"/>
    <mergeCell ref="J28:O28"/>
    <mergeCell ref="D29:E29"/>
    <mergeCell ref="J29:O29"/>
    <mergeCell ref="D24:E24"/>
    <mergeCell ref="J24:O24"/>
    <mergeCell ref="D25:E25"/>
    <mergeCell ref="J25:O25"/>
    <mergeCell ref="D26:E26"/>
    <mergeCell ref="J26:O26"/>
    <mergeCell ref="D33:E33"/>
    <mergeCell ref="J33:O33"/>
    <mergeCell ref="D34:E34"/>
    <mergeCell ref="J34:O34"/>
    <mergeCell ref="D35:E35"/>
    <mergeCell ref="J35:O35"/>
    <mergeCell ref="D30:E30"/>
    <mergeCell ref="J30:O30"/>
    <mergeCell ref="D31:E31"/>
    <mergeCell ref="J31:O31"/>
    <mergeCell ref="D32:E32"/>
    <mergeCell ref="J32:O32"/>
    <mergeCell ref="D39:E39"/>
    <mergeCell ref="J39:O39"/>
    <mergeCell ref="D40:E40"/>
    <mergeCell ref="J40:O40"/>
    <mergeCell ref="D41:E41"/>
    <mergeCell ref="J41:O41"/>
    <mergeCell ref="D36:E36"/>
    <mergeCell ref="J36:O36"/>
    <mergeCell ref="D37:E37"/>
    <mergeCell ref="J37:O37"/>
    <mergeCell ref="D38:E38"/>
    <mergeCell ref="J38:O38"/>
    <mergeCell ref="D45:E45"/>
    <mergeCell ref="J45:O45"/>
    <mergeCell ref="D46:E46"/>
    <mergeCell ref="J46:O46"/>
    <mergeCell ref="D47:E47"/>
    <mergeCell ref="J47:O47"/>
    <mergeCell ref="D42:E42"/>
    <mergeCell ref="J42:O42"/>
    <mergeCell ref="D43:E43"/>
    <mergeCell ref="J43:O43"/>
    <mergeCell ref="D44:E44"/>
    <mergeCell ref="J44:O44"/>
    <mergeCell ref="J51:O51"/>
    <mergeCell ref="D48:E48"/>
    <mergeCell ref="J48:O48"/>
    <mergeCell ref="D49:E49"/>
    <mergeCell ref="J49:O49"/>
    <mergeCell ref="D50:E50"/>
    <mergeCell ref="J50:O50"/>
    <mergeCell ref="C55:K55"/>
    <mergeCell ref="D52:E52"/>
    <mergeCell ref="J52:O52"/>
    <mergeCell ref="D53:E53"/>
    <mergeCell ref="J53:O53"/>
    <mergeCell ref="D63:E63"/>
    <mergeCell ref="D64:E64"/>
    <mergeCell ref="D65:E65"/>
    <mergeCell ref="D66:E66"/>
    <mergeCell ref="D67:E67"/>
    <mergeCell ref="D68:E68"/>
    <mergeCell ref="D69:E69"/>
    <mergeCell ref="D61:E61"/>
    <mergeCell ref="D51:E51"/>
    <mergeCell ref="L71:R71"/>
    <mergeCell ref="L72:R72"/>
    <mergeCell ref="L74:R74"/>
    <mergeCell ref="L75:R75"/>
    <mergeCell ref="L76:R76"/>
    <mergeCell ref="I80:I81"/>
    <mergeCell ref="J80:J81"/>
    <mergeCell ref="K80:K81"/>
    <mergeCell ref="D57:E57"/>
    <mergeCell ref="L65:R65"/>
    <mergeCell ref="L67:R67"/>
    <mergeCell ref="L68:R68"/>
    <mergeCell ref="L69:R69"/>
    <mergeCell ref="L70:R70"/>
    <mergeCell ref="L58:R58"/>
    <mergeCell ref="L59:R59"/>
    <mergeCell ref="L60:R60"/>
    <mergeCell ref="L62:R62"/>
    <mergeCell ref="L63:R63"/>
    <mergeCell ref="L64:R64"/>
    <mergeCell ref="D58:E58"/>
    <mergeCell ref="D59:E59"/>
    <mergeCell ref="D60:E60"/>
    <mergeCell ref="D62:E62"/>
    <mergeCell ref="D76:E76"/>
    <mergeCell ref="D77:E77"/>
    <mergeCell ref="B78:B79"/>
    <mergeCell ref="C78:C79"/>
    <mergeCell ref="D78:E79"/>
    <mergeCell ref="F78:F79"/>
    <mergeCell ref="G78:G79"/>
    <mergeCell ref="D71:E71"/>
    <mergeCell ref="D72:E72"/>
    <mergeCell ref="D73:E73"/>
    <mergeCell ref="D74:E74"/>
    <mergeCell ref="D75:E75"/>
    <mergeCell ref="S80:S81"/>
    <mergeCell ref="U80:U81"/>
    <mergeCell ref="L77:R77"/>
    <mergeCell ref="L78:R78"/>
    <mergeCell ref="L79:R79"/>
    <mergeCell ref="L82:R82"/>
    <mergeCell ref="H78:H79"/>
    <mergeCell ref="I78:I79"/>
    <mergeCell ref="J78:J79"/>
    <mergeCell ref="K78:K79"/>
    <mergeCell ref="S78:S79"/>
    <mergeCell ref="U78:U79"/>
    <mergeCell ref="T80:T81"/>
    <mergeCell ref="T78:T79"/>
    <mergeCell ref="H80:H81"/>
    <mergeCell ref="L61:R61"/>
    <mergeCell ref="L106:R106"/>
    <mergeCell ref="L112:R112"/>
    <mergeCell ref="L88:R88"/>
    <mergeCell ref="L89:R89"/>
    <mergeCell ref="L90:R90"/>
    <mergeCell ref="L97:R97"/>
    <mergeCell ref="D90:E90"/>
    <mergeCell ref="L91:R91"/>
    <mergeCell ref="L92:R92"/>
    <mergeCell ref="L93:R93"/>
    <mergeCell ref="L83:R83"/>
    <mergeCell ref="L84:R84"/>
    <mergeCell ref="L85:R85"/>
    <mergeCell ref="L86:R86"/>
    <mergeCell ref="L87:R87"/>
    <mergeCell ref="D84:E84"/>
    <mergeCell ref="D85:E85"/>
    <mergeCell ref="D86:E86"/>
    <mergeCell ref="D87:E87"/>
    <mergeCell ref="D88:E88"/>
    <mergeCell ref="D89:E89"/>
    <mergeCell ref="D91:E91"/>
    <mergeCell ref="D92:E92"/>
    <mergeCell ref="D114:E114"/>
    <mergeCell ref="L114:R114"/>
    <mergeCell ref="L118:R118"/>
    <mergeCell ref="L102:R102"/>
    <mergeCell ref="L103:R103"/>
    <mergeCell ref="L104:R104"/>
    <mergeCell ref="L94:R94"/>
    <mergeCell ref="L95:R95"/>
    <mergeCell ref="L96:R96"/>
    <mergeCell ref="D98:E99"/>
    <mergeCell ref="D116:E116"/>
    <mergeCell ref="D118:E118"/>
    <mergeCell ref="T98:T99"/>
    <mergeCell ref="U98:U99"/>
    <mergeCell ref="D97:E97"/>
    <mergeCell ref="A98:A99"/>
    <mergeCell ref="L98:R99"/>
    <mergeCell ref="S98:S99"/>
    <mergeCell ref="L111:R111"/>
    <mergeCell ref="D117:E117"/>
    <mergeCell ref="L117:R117"/>
    <mergeCell ref="L105:R105"/>
    <mergeCell ref="F98:F99"/>
    <mergeCell ref="G98:G99"/>
    <mergeCell ref="H98:H99"/>
    <mergeCell ref="I98:I99"/>
    <mergeCell ref="J98:J99"/>
    <mergeCell ref="K98:K99"/>
    <mergeCell ref="D106:E106"/>
    <mergeCell ref="B108:K108"/>
    <mergeCell ref="D101:E101"/>
    <mergeCell ref="D102:E102"/>
    <mergeCell ref="D103:E103"/>
    <mergeCell ref="D104:E104"/>
    <mergeCell ref="L113:R113"/>
    <mergeCell ref="L115:R115"/>
  </mergeCells>
  <phoneticPr fontId="9"/>
  <pageMargins left="0.7" right="0.7" top="0.75" bottom="0.75" header="0.3" footer="0.3"/>
  <pageSetup paperSize="9" orientation="portrait" horizontalDpi="30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topLeftCell="A4" zoomScale="85" zoomScaleNormal="85" workbookViewId="0">
      <selection activeCell="B36" sqref="B36"/>
    </sheetView>
  </sheetViews>
  <sheetFormatPr defaultColWidth="10.625" defaultRowHeight="17.25"/>
  <cols>
    <col min="1" max="1" width="5.875" style="90" customWidth="1"/>
    <col min="2" max="2" width="41.5" style="90" customWidth="1"/>
    <col min="3" max="3" width="6.25" style="90" customWidth="1"/>
    <col min="4" max="4" width="6.125" style="90" customWidth="1"/>
    <col min="5" max="5" width="10.625" style="90"/>
    <col min="6" max="6" width="9.625" style="90" customWidth="1"/>
    <col min="7" max="7" width="11.875" style="90" customWidth="1"/>
    <col min="8" max="8" width="14.375" style="90" customWidth="1"/>
    <col min="9" max="9" width="4.875" style="90" hidden="1" customWidth="1"/>
    <col min="10" max="10" width="5.375" style="91" hidden="1" customWidth="1"/>
    <col min="11" max="11" width="10.625" style="90" hidden="1" customWidth="1"/>
    <col min="12" max="12" width="11.25" style="90" customWidth="1"/>
    <col min="13" max="13" width="10.625" style="90"/>
    <col min="14" max="14" width="7.125" style="90" hidden="1" customWidth="1"/>
    <col min="15" max="15" width="14.875" style="90" hidden="1" customWidth="1"/>
    <col min="16" max="16" width="10.625" style="90"/>
    <col min="17" max="17" width="7.625" style="90" hidden="1" customWidth="1"/>
    <col min="18" max="18" width="14.875" style="90" hidden="1" customWidth="1"/>
    <col min="19" max="19" width="24.625" style="90" customWidth="1"/>
    <col min="20" max="16384" width="10.625" style="90"/>
  </cols>
  <sheetData>
    <row r="2" spans="2:19">
      <c r="B2" s="92" t="s">
        <v>287</v>
      </c>
      <c r="C2" s="92" t="s">
        <v>288</v>
      </c>
      <c r="D2" s="92" t="s">
        <v>289</v>
      </c>
      <c r="E2" s="92" t="s">
        <v>290</v>
      </c>
      <c r="F2" s="92" t="s">
        <v>291</v>
      </c>
      <c r="G2" s="92" t="s">
        <v>292</v>
      </c>
      <c r="H2" s="92" t="s">
        <v>293</v>
      </c>
      <c r="I2" s="93"/>
      <c r="J2" s="94"/>
      <c r="K2" s="93"/>
      <c r="L2" s="92" t="s">
        <v>294</v>
      </c>
      <c r="M2" s="92" t="s">
        <v>295</v>
      </c>
      <c r="N2" s="94"/>
      <c r="O2" s="92"/>
      <c r="P2" s="94" t="s">
        <v>296</v>
      </c>
      <c r="Q2" s="93"/>
      <c r="R2" s="93"/>
      <c r="S2" s="92" t="s">
        <v>297</v>
      </c>
    </row>
    <row r="3" spans="2:19">
      <c r="B3" s="95" t="s">
        <v>298</v>
      </c>
      <c r="C3" s="95" t="s">
        <v>299</v>
      </c>
      <c r="D3" s="96">
        <v>50</v>
      </c>
      <c r="E3" s="96" t="s">
        <v>300</v>
      </c>
      <c r="F3" s="96">
        <v>1005</v>
      </c>
      <c r="G3" s="97">
        <v>8200</v>
      </c>
      <c r="H3" s="97" t="s">
        <v>301</v>
      </c>
      <c r="I3" s="93"/>
      <c r="J3" s="94"/>
      <c r="K3" s="93"/>
      <c r="L3" s="96">
        <v>1000</v>
      </c>
      <c r="M3" s="96">
        <v>4000</v>
      </c>
      <c r="N3" s="92"/>
      <c r="O3" s="98"/>
      <c r="P3" s="92" t="s">
        <v>302</v>
      </c>
      <c r="Q3" s="93"/>
      <c r="R3" s="93"/>
      <c r="S3" s="98" t="s">
        <v>303</v>
      </c>
    </row>
    <row r="4" spans="2:19">
      <c r="B4" s="99"/>
      <c r="C4" s="95"/>
      <c r="D4" s="96"/>
      <c r="E4" s="96"/>
      <c r="F4" s="96"/>
      <c r="G4" s="97"/>
      <c r="H4" s="97"/>
      <c r="I4" s="93"/>
      <c r="J4" s="94"/>
      <c r="K4" s="93"/>
      <c r="L4" s="96"/>
      <c r="M4" s="96"/>
      <c r="N4" s="92"/>
      <c r="O4" s="98"/>
      <c r="P4" s="92">
        <v>1020</v>
      </c>
      <c r="Q4" s="93"/>
      <c r="R4" s="93"/>
      <c r="S4" s="98"/>
    </row>
    <row r="5" spans="2:19">
      <c r="B5" s="95" t="s">
        <v>304</v>
      </c>
      <c r="C5" s="95" t="s">
        <v>299</v>
      </c>
      <c r="D5" s="96">
        <v>50</v>
      </c>
      <c r="E5" s="96" t="s">
        <v>305</v>
      </c>
      <c r="F5" s="96">
        <v>1005</v>
      </c>
      <c r="G5" s="97">
        <v>8000</v>
      </c>
      <c r="H5" s="97" t="s">
        <v>301</v>
      </c>
      <c r="I5" s="93"/>
      <c r="J5" s="94"/>
      <c r="K5" s="93"/>
      <c r="L5" s="96">
        <v>1000</v>
      </c>
      <c r="M5" s="96">
        <v>2000</v>
      </c>
      <c r="N5" s="92"/>
      <c r="O5" s="98"/>
      <c r="P5" s="92" t="s">
        <v>306</v>
      </c>
      <c r="Q5" s="93"/>
      <c r="R5" s="93"/>
      <c r="S5" s="98" t="s">
        <v>303</v>
      </c>
    </row>
    <row r="6" spans="2:19">
      <c r="B6" s="99"/>
      <c r="C6" s="95"/>
      <c r="D6" s="96"/>
      <c r="E6" s="96"/>
      <c r="F6" s="96"/>
      <c r="G6" s="97"/>
      <c r="H6" s="97"/>
      <c r="I6" s="93"/>
      <c r="J6" s="94"/>
      <c r="K6" s="93"/>
      <c r="L6" s="96"/>
      <c r="M6" s="96"/>
      <c r="N6" s="92"/>
      <c r="O6" s="98"/>
      <c r="P6" s="92">
        <v>1015</v>
      </c>
      <c r="Q6" s="93"/>
      <c r="R6" s="93"/>
      <c r="S6" s="98"/>
    </row>
    <row r="7" spans="2:19">
      <c r="B7" s="95" t="s">
        <v>307</v>
      </c>
      <c r="C7" s="95" t="s">
        <v>299</v>
      </c>
      <c r="D7" s="96">
        <v>50</v>
      </c>
      <c r="E7" s="96" t="s">
        <v>253</v>
      </c>
      <c r="F7" s="96">
        <v>1005</v>
      </c>
      <c r="G7" s="97">
        <v>8000</v>
      </c>
      <c r="H7" s="97" t="s">
        <v>301</v>
      </c>
      <c r="I7" s="93"/>
      <c r="J7" s="94"/>
      <c r="K7" s="93"/>
      <c r="L7" s="96">
        <v>1000</v>
      </c>
      <c r="M7" s="96">
        <v>2000</v>
      </c>
      <c r="N7" s="92"/>
      <c r="O7" s="98"/>
      <c r="P7" s="92" t="s">
        <v>308</v>
      </c>
      <c r="Q7" s="93"/>
      <c r="R7" s="93"/>
      <c r="S7" s="98" t="s">
        <v>309</v>
      </c>
    </row>
    <row r="8" spans="2:19">
      <c r="B8" s="99"/>
      <c r="C8" s="95"/>
      <c r="D8" s="96"/>
      <c r="E8" s="96"/>
      <c r="F8" s="96"/>
      <c r="G8" s="97"/>
      <c r="H8" s="97"/>
      <c r="I8" s="93"/>
      <c r="J8" s="94"/>
      <c r="K8" s="93"/>
      <c r="L8" s="96"/>
      <c r="M8" s="96"/>
      <c r="N8" s="92"/>
      <c r="O8" s="98"/>
      <c r="P8" s="92">
        <v>1015</v>
      </c>
      <c r="Q8" s="93"/>
      <c r="R8" s="93"/>
      <c r="S8" s="98"/>
    </row>
    <row r="9" spans="2:19">
      <c r="B9" s="95" t="s">
        <v>310</v>
      </c>
      <c r="C9" s="95" t="s">
        <v>299</v>
      </c>
      <c r="D9" s="96">
        <v>50</v>
      </c>
      <c r="E9" s="96" t="s">
        <v>311</v>
      </c>
      <c r="F9" s="96">
        <v>1005</v>
      </c>
      <c r="G9" s="97">
        <v>8200</v>
      </c>
      <c r="H9" s="97" t="s">
        <v>301</v>
      </c>
      <c r="I9" s="93"/>
      <c r="J9" s="94"/>
      <c r="K9" s="93"/>
      <c r="L9" s="96">
        <v>1000</v>
      </c>
      <c r="M9" s="96">
        <v>2000</v>
      </c>
      <c r="N9" s="92"/>
      <c r="O9" s="98"/>
      <c r="P9" s="92" t="s">
        <v>308</v>
      </c>
      <c r="Q9" s="93"/>
      <c r="R9" s="93"/>
      <c r="S9" s="98" t="s">
        <v>303</v>
      </c>
    </row>
    <row r="10" spans="2:19">
      <c r="B10" s="95"/>
      <c r="C10" s="95"/>
      <c r="D10" s="96"/>
      <c r="E10" s="96"/>
      <c r="F10" s="96"/>
      <c r="G10" s="97"/>
      <c r="H10" s="97"/>
      <c r="I10" s="93"/>
      <c r="J10" s="94"/>
      <c r="K10" s="93"/>
      <c r="L10" s="96"/>
      <c r="M10" s="96"/>
      <c r="N10" s="92"/>
      <c r="O10" s="98"/>
      <c r="P10" s="92">
        <v>1015</v>
      </c>
      <c r="Q10" s="93"/>
      <c r="R10" s="93"/>
      <c r="S10" s="98"/>
    </row>
    <row r="11" spans="2:19">
      <c r="B11" s="95" t="s">
        <v>312</v>
      </c>
      <c r="C11" s="95" t="s">
        <v>313</v>
      </c>
      <c r="D11" s="96">
        <v>50</v>
      </c>
      <c r="E11" s="96" t="s">
        <v>314</v>
      </c>
      <c r="F11" s="96">
        <v>1005</v>
      </c>
      <c r="G11" s="97">
        <v>8000</v>
      </c>
      <c r="H11" s="97" t="s">
        <v>301</v>
      </c>
      <c r="I11" s="93"/>
      <c r="J11" s="94"/>
      <c r="K11" s="93"/>
      <c r="L11" s="96">
        <v>1000</v>
      </c>
      <c r="M11" s="96">
        <v>2000</v>
      </c>
      <c r="N11" s="92"/>
      <c r="O11" s="98"/>
      <c r="P11" s="92" t="s">
        <v>1160</v>
      </c>
      <c r="Q11" s="93"/>
      <c r="R11" s="93"/>
      <c r="S11" s="98" t="s">
        <v>309</v>
      </c>
    </row>
    <row r="12" spans="2:19">
      <c r="B12" s="95"/>
      <c r="C12" s="95"/>
      <c r="D12" s="96"/>
      <c r="E12" s="96"/>
      <c r="F12" s="96"/>
      <c r="G12" s="97"/>
      <c r="H12" s="97"/>
      <c r="I12" s="93"/>
      <c r="J12" s="94"/>
      <c r="K12" s="93"/>
      <c r="L12" s="96"/>
      <c r="M12" s="96"/>
      <c r="N12" s="92"/>
      <c r="O12" s="98"/>
      <c r="P12" s="92">
        <v>1015</v>
      </c>
      <c r="Q12" s="93"/>
      <c r="R12" s="93"/>
      <c r="S12" s="98"/>
    </row>
    <row r="13" spans="2:19">
      <c r="B13" s="95" t="s">
        <v>315</v>
      </c>
      <c r="C13" s="95" t="s">
        <v>299</v>
      </c>
      <c r="D13" s="96">
        <v>50</v>
      </c>
      <c r="E13" s="96" t="s">
        <v>256</v>
      </c>
      <c r="F13" s="96">
        <v>1005</v>
      </c>
      <c r="G13" s="97">
        <v>8200</v>
      </c>
      <c r="H13" s="97" t="s">
        <v>301</v>
      </c>
      <c r="I13" s="93"/>
      <c r="J13" s="94"/>
      <c r="K13" s="93"/>
      <c r="L13" s="96">
        <v>1000</v>
      </c>
      <c r="M13" s="96">
        <v>2000</v>
      </c>
      <c r="N13" s="92"/>
      <c r="O13" s="98"/>
      <c r="P13" s="92" t="s">
        <v>1161</v>
      </c>
      <c r="Q13" s="93"/>
      <c r="R13" s="93"/>
      <c r="S13" s="98" t="s">
        <v>303</v>
      </c>
    </row>
    <row r="14" spans="2:19">
      <c r="B14" s="99"/>
      <c r="C14" s="95"/>
      <c r="D14" s="96"/>
      <c r="E14" s="96"/>
      <c r="F14" s="96"/>
      <c r="G14" s="97"/>
      <c r="H14" s="97"/>
      <c r="I14" s="93"/>
      <c r="J14" s="94"/>
      <c r="K14" s="93"/>
      <c r="L14" s="96"/>
      <c r="M14" s="96"/>
      <c r="N14" s="92"/>
      <c r="O14" s="98"/>
      <c r="P14" s="92">
        <v>1015</v>
      </c>
      <c r="Q14" s="93"/>
      <c r="R14" s="93"/>
      <c r="S14" s="98"/>
    </row>
    <row r="15" spans="2:19">
      <c r="B15" s="95" t="s">
        <v>315</v>
      </c>
      <c r="C15" s="95" t="s">
        <v>313</v>
      </c>
      <c r="D15" s="96">
        <v>25</v>
      </c>
      <c r="E15" s="96" t="s">
        <v>316</v>
      </c>
      <c r="F15" s="96">
        <v>1005</v>
      </c>
      <c r="G15" s="97">
        <v>8000</v>
      </c>
      <c r="H15" s="97" t="s">
        <v>301</v>
      </c>
      <c r="I15" s="93"/>
      <c r="J15" s="94"/>
      <c r="K15" s="93"/>
      <c r="L15" s="96">
        <v>1000</v>
      </c>
      <c r="M15" s="96">
        <v>6000</v>
      </c>
      <c r="N15" s="92"/>
      <c r="O15" s="98"/>
      <c r="P15" s="92" t="s">
        <v>308</v>
      </c>
      <c r="Q15" s="93"/>
      <c r="R15" s="93"/>
      <c r="S15" s="98" t="s">
        <v>303</v>
      </c>
    </row>
    <row r="16" spans="2:19">
      <c r="B16" s="100"/>
      <c r="C16" s="95"/>
      <c r="D16" s="96"/>
      <c r="E16" s="96"/>
      <c r="F16" s="96"/>
      <c r="G16" s="97"/>
      <c r="H16" s="97"/>
      <c r="I16" s="93"/>
      <c r="J16" s="94"/>
      <c r="K16" s="93"/>
      <c r="L16" s="96"/>
      <c r="M16" s="96">
        <v>2000</v>
      </c>
      <c r="N16" s="92"/>
      <c r="O16" s="98"/>
      <c r="P16" s="92">
        <v>1015</v>
      </c>
      <c r="Q16" s="93"/>
      <c r="R16" s="93"/>
      <c r="S16" s="98"/>
    </row>
    <row r="17" spans="1:19">
      <c r="B17" s="95" t="s">
        <v>317</v>
      </c>
      <c r="C17" s="95" t="s">
        <v>299</v>
      </c>
      <c r="D17" s="96">
        <v>50</v>
      </c>
      <c r="E17" s="96" t="s">
        <v>318</v>
      </c>
      <c r="F17" s="96">
        <v>1235</v>
      </c>
      <c r="G17" s="97">
        <v>6200</v>
      </c>
      <c r="H17" s="97" t="s">
        <v>319</v>
      </c>
      <c r="I17" s="93"/>
      <c r="J17" s="94"/>
      <c r="K17" s="93"/>
      <c r="L17" s="96">
        <v>1205</v>
      </c>
      <c r="M17" s="96">
        <v>6000</v>
      </c>
      <c r="N17" s="92"/>
      <c r="O17" s="98"/>
      <c r="P17" s="92" t="s">
        <v>320</v>
      </c>
      <c r="Q17" s="93"/>
      <c r="R17" s="93"/>
      <c r="S17" s="98" t="s">
        <v>321</v>
      </c>
    </row>
    <row r="18" spans="1:19">
      <c r="B18" s="99"/>
      <c r="C18" s="95"/>
      <c r="D18" s="96"/>
      <c r="E18" s="96"/>
      <c r="F18" s="96"/>
      <c r="G18" s="97"/>
      <c r="H18" s="97"/>
      <c r="I18" s="93"/>
      <c r="J18" s="94"/>
      <c r="K18" s="93"/>
      <c r="L18" s="96"/>
      <c r="M18" s="96"/>
      <c r="N18" s="92"/>
      <c r="O18" s="98"/>
      <c r="P18" s="92">
        <v>1220</v>
      </c>
      <c r="Q18" s="93"/>
      <c r="R18" s="93"/>
      <c r="S18" s="98"/>
    </row>
    <row r="19" spans="1:19">
      <c r="B19" s="95" t="s">
        <v>322</v>
      </c>
      <c r="C19" s="95" t="s">
        <v>299</v>
      </c>
      <c r="D19" s="96">
        <v>50</v>
      </c>
      <c r="E19" s="96" t="s">
        <v>263</v>
      </c>
      <c r="F19" s="96">
        <v>1235</v>
      </c>
      <c r="G19" s="97">
        <v>6200</v>
      </c>
      <c r="H19" s="97" t="s">
        <v>319</v>
      </c>
      <c r="I19" s="93"/>
      <c r="J19" s="94"/>
      <c r="K19" s="93"/>
      <c r="L19" s="96">
        <v>1190</v>
      </c>
      <c r="M19" s="96">
        <v>6000</v>
      </c>
      <c r="N19" s="92"/>
      <c r="O19" s="98"/>
      <c r="P19" s="92" t="s">
        <v>320</v>
      </c>
      <c r="Q19" s="93"/>
      <c r="R19" s="93"/>
      <c r="S19" s="98" t="s">
        <v>323</v>
      </c>
    </row>
    <row r="20" spans="1:19">
      <c r="B20" s="99"/>
      <c r="C20" s="95"/>
      <c r="D20" s="96"/>
      <c r="E20" s="96"/>
      <c r="F20" s="96"/>
      <c r="G20" s="97"/>
      <c r="H20" s="97"/>
      <c r="I20" s="93"/>
      <c r="J20" s="94"/>
      <c r="K20" s="93"/>
      <c r="L20" s="96"/>
      <c r="M20" s="96"/>
      <c r="N20" s="92"/>
      <c r="O20" s="98"/>
      <c r="P20" s="92">
        <v>1220</v>
      </c>
      <c r="Q20" s="93"/>
      <c r="R20" s="93"/>
      <c r="S20" s="98"/>
    </row>
    <row r="21" spans="1:19">
      <c r="B21" s="95" t="s">
        <v>322</v>
      </c>
      <c r="C21" s="95" t="s">
        <v>299</v>
      </c>
      <c r="D21" s="96">
        <v>50</v>
      </c>
      <c r="E21" s="96" t="s">
        <v>318</v>
      </c>
      <c r="F21" s="96">
        <v>1235</v>
      </c>
      <c r="G21" s="97">
        <v>6000</v>
      </c>
      <c r="H21" s="97" t="s">
        <v>319</v>
      </c>
      <c r="I21" s="93"/>
      <c r="J21" s="94"/>
      <c r="K21" s="93"/>
      <c r="L21" s="96">
        <v>1120</v>
      </c>
      <c r="M21" s="96">
        <v>6000</v>
      </c>
      <c r="N21" s="92"/>
      <c r="O21" s="98"/>
      <c r="P21" s="92" t="s">
        <v>320</v>
      </c>
      <c r="Q21" s="93"/>
      <c r="R21" s="93"/>
      <c r="S21" s="98" t="s">
        <v>324</v>
      </c>
    </row>
    <row r="22" spans="1:19">
      <c r="B22" s="99"/>
      <c r="C22" s="95"/>
      <c r="D22" s="96"/>
      <c r="E22" s="96"/>
      <c r="F22" s="96"/>
      <c r="G22" s="97"/>
      <c r="H22" s="97"/>
      <c r="I22" s="93"/>
      <c r="J22" s="94"/>
      <c r="K22" s="93"/>
      <c r="L22" s="96"/>
      <c r="M22" s="96"/>
      <c r="N22" s="92"/>
      <c r="O22" s="98"/>
      <c r="P22" s="92">
        <v>1140</v>
      </c>
      <c r="Q22" s="93"/>
      <c r="R22" s="93"/>
      <c r="S22" s="98"/>
    </row>
    <row r="23" spans="1:19">
      <c r="B23" s="95" t="s">
        <v>325</v>
      </c>
      <c r="C23" s="95" t="s">
        <v>299</v>
      </c>
      <c r="D23" s="96">
        <v>50</v>
      </c>
      <c r="E23" s="96" t="s">
        <v>326</v>
      </c>
      <c r="F23" s="96">
        <v>1200</v>
      </c>
      <c r="G23" s="97">
        <v>6000</v>
      </c>
      <c r="H23" s="97" t="s">
        <v>301</v>
      </c>
      <c r="I23" s="93"/>
      <c r="J23" s="94"/>
      <c r="K23" s="93"/>
      <c r="L23" s="96">
        <v>1190</v>
      </c>
      <c r="M23" s="96">
        <v>6000</v>
      </c>
      <c r="N23" s="92"/>
      <c r="O23" s="98"/>
      <c r="P23" s="92" t="s">
        <v>320</v>
      </c>
      <c r="Q23" s="93"/>
      <c r="R23" s="93"/>
      <c r="S23" s="98" t="s">
        <v>323</v>
      </c>
    </row>
    <row r="24" spans="1:19">
      <c r="B24" s="99"/>
      <c r="C24" s="95"/>
      <c r="D24" s="96"/>
      <c r="E24" s="96"/>
      <c r="F24" s="96"/>
      <c r="G24" s="97"/>
      <c r="H24" s="97"/>
      <c r="I24" s="93"/>
      <c r="J24" s="94"/>
      <c r="K24" s="93"/>
      <c r="L24" s="96"/>
      <c r="M24" s="96"/>
      <c r="N24" s="92"/>
      <c r="O24" s="98"/>
      <c r="P24" s="92">
        <v>1220</v>
      </c>
      <c r="Q24" s="93"/>
      <c r="R24" s="93"/>
      <c r="S24" s="98"/>
    </row>
    <row r="25" spans="1:19">
      <c r="B25" s="95" t="s">
        <v>327</v>
      </c>
      <c r="C25" s="95" t="s">
        <v>299</v>
      </c>
      <c r="D25" s="96">
        <v>50</v>
      </c>
      <c r="E25" s="96" t="s">
        <v>326</v>
      </c>
      <c r="F25" s="96">
        <v>1120</v>
      </c>
      <c r="G25" s="97">
        <v>8000</v>
      </c>
      <c r="H25" s="97" t="s">
        <v>301</v>
      </c>
      <c r="I25" s="93"/>
      <c r="J25" s="94"/>
      <c r="K25" s="93"/>
      <c r="L25" s="96">
        <v>1120</v>
      </c>
      <c r="M25" s="96">
        <v>4000</v>
      </c>
      <c r="N25" s="92"/>
      <c r="O25" s="98"/>
      <c r="P25" s="92" t="s">
        <v>320</v>
      </c>
      <c r="Q25" s="93"/>
      <c r="R25" s="93"/>
      <c r="S25" s="98" t="s">
        <v>324</v>
      </c>
    </row>
    <row r="26" spans="1:19">
      <c r="A26" s="101"/>
      <c r="B26" s="99"/>
      <c r="C26" s="95"/>
      <c r="D26" s="96"/>
      <c r="E26" s="96"/>
      <c r="F26" s="96"/>
      <c r="G26" s="97"/>
      <c r="H26" s="97"/>
      <c r="I26" s="93"/>
      <c r="J26" s="94"/>
      <c r="K26" s="93"/>
      <c r="L26" s="96"/>
      <c r="M26" s="96"/>
      <c r="N26" s="92"/>
      <c r="O26" s="98"/>
      <c r="P26" s="92">
        <v>1140</v>
      </c>
      <c r="Q26" s="93"/>
      <c r="R26" s="93"/>
      <c r="S26" s="98"/>
    </row>
    <row r="27" spans="1:19">
      <c r="B27" s="95" t="s">
        <v>328</v>
      </c>
      <c r="C27" s="95" t="s">
        <v>299</v>
      </c>
      <c r="D27" s="96">
        <v>50</v>
      </c>
      <c r="E27" s="96" t="s">
        <v>263</v>
      </c>
      <c r="F27" s="96">
        <v>1125</v>
      </c>
      <c r="G27" s="97">
        <v>6000</v>
      </c>
      <c r="H27" s="97" t="s">
        <v>329</v>
      </c>
      <c r="I27" s="93"/>
      <c r="J27" s="94"/>
      <c r="K27" s="93"/>
      <c r="L27" s="96">
        <v>1120</v>
      </c>
      <c r="M27" s="96">
        <v>6000</v>
      </c>
      <c r="N27" s="92"/>
      <c r="O27" s="98"/>
      <c r="P27" s="92" t="s">
        <v>330</v>
      </c>
      <c r="Q27" s="93"/>
      <c r="R27" s="93"/>
      <c r="S27" s="98" t="s">
        <v>324</v>
      </c>
    </row>
    <row r="28" spans="1:19">
      <c r="B28" s="95"/>
      <c r="C28" s="95"/>
      <c r="D28" s="96"/>
      <c r="E28" s="96"/>
      <c r="F28" s="96"/>
      <c r="G28" s="97"/>
      <c r="H28" s="97"/>
      <c r="I28" s="93"/>
      <c r="J28" s="94"/>
      <c r="K28" s="93"/>
      <c r="L28" s="96"/>
      <c r="M28" s="96"/>
      <c r="N28" s="92"/>
      <c r="O28" s="98"/>
      <c r="P28" s="92">
        <v>1140</v>
      </c>
      <c r="Q28" s="93"/>
      <c r="R28" s="93"/>
      <c r="S28" s="98"/>
    </row>
    <row r="29" spans="1:19">
      <c r="B29" s="95" t="s">
        <v>331</v>
      </c>
      <c r="C29" s="95" t="s">
        <v>313</v>
      </c>
      <c r="D29" s="96">
        <v>25</v>
      </c>
      <c r="E29" s="96" t="s">
        <v>194</v>
      </c>
      <c r="F29" s="96">
        <v>1125</v>
      </c>
      <c r="G29" s="97">
        <v>6000</v>
      </c>
      <c r="H29" s="97" t="s">
        <v>301</v>
      </c>
      <c r="I29" s="93"/>
      <c r="J29" s="94"/>
      <c r="K29" s="93"/>
      <c r="L29" s="96">
        <v>1120</v>
      </c>
      <c r="M29" s="96">
        <v>6000</v>
      </c>
      <c r="N29" s="92"/>
      <c r="O29" s="98"/>
      <c r="P29" s="92" t="s">
        <v>320</v>
      </c>
      <c r="Q29" s="93"/>
      <c r="R29" s="93"/>
      <c r="S29" s="98" t="s">
        <v>324</v>
      </c>
    </row>
    <row r="30" spans="1:19">
      <c r="B30" s="95"/>
      <c r="C30" s="95"/>
      <c r="D30" s="96"/>
      <c r="E30" s="96"/>
      <c r="F30" s="96"/>
      <c r="G30" s="97"/>
      <c r="H30" s="97"/>
      <c r="I30" s="93"/>
      <c r="J30" s="94"/>
      <c r="K30" s="93"/>
      <c r="L30" s="96"/>
      <c r="M30" s="96"/>
      <c r="N30" s="92"/>
      <c r="O30" s="98"/>
      <c r="P30" s="92">
        <v>1140</v>
      </c>
      <c r="Q30" s="93"/>
      <c r="R30" s="93"/>
      <c r="S30" s="98"/>
    </row>
    <row r="31" spans="1:19">
      <c r="B31" s="95" t="s">
        <v>332</v>
      </c>
      <c r="C31" s="95" t="s">
        <v>313</v>
      </c>
      <c r="D31" s="96">
        <v>25</v>
      </c>
      <c r="E31" s="96" t="s">
        <v>333</v>
      </c>
      <c r="F31" s="96">
        <v>1100</v>
      </c>
      <c r="G31" s="97">
        <v>18000</v>
      </c>
      <c r="H31" s="97" t="s">
        <v>301</v>
      </c>
      <c r="I31" s="93"/>
      <c r="J31" s="94"/>
      <c r="K31" s="93"/>
      <c r="L31" s="96">
        <v>1100</v>
      </c>
      <c r="M31" s="96">
        <v>6000</v>
      </c>
      <c r="N31" s="92"/>
      <c r="O31" s="98"/>
      <c r="P31" s="92" t="s">
        <v>320</v>
      </c>
      <c r="Q31" s="93"/>
      <c r="R31" s="93"/>
      <c r="S31" s="98" t="s">
        <v>309</v>
      </c>
    </row>
    <row r="32" spans="1:19">
      <c r="B32" s="99"/>
      <c r="C32" s="95"/>
      <c r="D32" s="96"/>
      <c r="E32" s="96"/>
      <c r="F32" s="96"/>
      <c r="G32" s="97">
        <v>12000</v>
      </c>
      <c r="H32" s="97"/>
      <c r="I32" s="93"/>
      <c r="J32" s="94"/>
      <c r="K32" s="93"/>
      <c r="L32" s="96"/>
      <c r="M32" s="96"/>
      <c r="N32" s="92"/>
      <c r="O32" s="98"/>
      <c r="P32" s="92">
        <v>1110</v>
      </c>
      <c r="Q32" s="93"/>
      <c r="R32" s="93"/>
      <c r="S32" s="98"/>
    </row>
    <row r="33" spans="2:19">
      <c r="B33" s="95" t="s">
        <v>332</v>
      </c>
      <c r="C33" s="95" t="s">
        <v>299</v>
      </c>
      <c r="D33" s="96">
        <v>25</v>
      </c>
      <c r="E33" s="96" t="s">
        <v>333</v>
      </c>
      <c r="F33" s="96">
        <v>1000</v>
      </c>
      <c r="G33" s="97">
        <v>18000</v>
      </c>
      <c r="H33" s="97" t="s">
        <v>301</v>
      </c>
      <c r="I33" s="93"/>
      <c r="J33" s="94"/>
      <c r="K33" s="93"/>
      <c r="L33" s="96">
        <v>1000</v>
      </c>
      <c r="M33" s="96">
        <v>6000</v>
      </c>
      <c r="N33" s="92"/>
      <c r="O33" s="98"/>
      <c r="P33" s="92" t="s">
        <v>320</v>
      </c>
      <c r="Q33" s="252"/>
      <c r="R33" s="93"/>
      <c r="S33" s="255" t="s">
        <v>303</v>
      </c>
    </row>
    <row r="34" spans="2:19">
      <c r="B34" s="99"/>
      <c r="C34" s="95"/>
      <c r="D34" s="96"/>
      <c r="E34" s="96"/>
      <c r="F34" s="96"/>
      <c r="G34" s="97">
        <v>12000</v>
      </c>
      <c r="H34" s="97"/>
      <c r="I34" s="93"/>
      <c r="J34" s="94"/>
      <c r="K34" s="93"/>
      <c r="L34" s="96"/>
      <c r="M34" s="96"/>
      <c r="N34" s="92"/>
      <c r="O34" s="98"/>
      <c r="P34" s="92">
        <v>1010</v>
      </c>
      <c r="Q34" s="252"/>
      <c r="R34" s="93"/>
      <c r="S34" s="255"/>
    </row>
    <row r="35" spans="2:19">
      <c r="B35" s="102" t="s">
        <v>334</v>
      </c>
      <c r="C35" s="103" t="s">
        <v>299</v>
      </c>
      <c r="D35" s="104">
        <v>50</v>
      </c>
      <c r="E35" s="104" t="s">
        <v>318</v>
      </c>
      <c r="F35" s="104">
        <v>1120</v>
      </c>
      <c r="G35" s="105">
        <v>10000</v>
      </c>
      <c r="H35" s="97" t="s">
        <v>301</v>
      </c>
      <c r="I35" s="106" t="e">
        <f>+F35*G35*H35/1000</f>
        <v>#VALUE!</v>
      </c>
      <c r="J35" s="107">
        <v>90</v>
      </c>
      <c r="K35" s="108" t="e">
        <f>+I35*J35/100</f>
        <v>#VALUE!</v>
      </c>
      <c r="L35" s="109">
        <v>1120</v>
      </c>
      <c r="M35" s="110">
        <v>5000</v>
      </c>
      <c r="N35" s="104">
        <v>12</v>
      </c>
      <c r="O35" s="111">
        <v>6</v>
      </c>
      <c r="P35" s="92" t="s">
        <v>335</v>
      </c>
      <c r="Q35" s="253" t="s">
        <v>336</v>
      </c>
      <c r="R35" s="256"/>
      <c r="S35" s="112" t="s">
        <v>337</v>
      </c>
    </row>
    <row r="36" spans="2:19">
      <c r="B36" s="99"/>
      <c r="C36" s="95"/>
      <c r="D36" s="96"/>
      <c r="E36" s="96"/>
      <c r="F36" s="96">
        <v>1160</v>
      </c>
      <c r="G36" s="97">
        <v>10000</v>
      </c>
      <c r="H36" s="97" t="s">
        <v>338</v>
      </c>
      <c r="I36" s="93"/>
      <c r="J36" s="94"/>
      <c r="K36" s="93"/>
      <c r="L36" s="96">
        <v>1120</v>
      </c>
      <c r="M36" s="96">
        <v>5000</v>
      </c>
      <c r="N36" s="92"/>
      <c r="O36" s="98"/>
      <c r="P36" s="92">
        <v>1125</v>
      </c>
      <c r="Q36" s="252"/>
      <c r="R36" s="93"/>
      <c r="S36" s="255"/>
    </row>
    <row r="37" spans="2:19">
      <c r="B37" s="113" t="s">
        <v>339</v>
      </c>
      <c r="C37" s="103" t="s">
        <v>340</v>
      </c>
      <c r="D37" s="104">
        <v>50</v>
      </c>
      <c r="E37" s="104" t="s">
        <v>341</v>
      </c>
      <c r="F37" s="114">
        <v>1120</v>
      </c>
      <c r="G37" s="115">
        <v>8000</v>
      </c>
      <c r="H37" s="97" t="s">
        <v>301</v>
      </c>
      <c r="I37" s="106" t="e">
        <f>+F37*G37*H37/1000</f>
        <v>#VALUE!</v>
      </c>
      <c r="J37" s="107">
        <v>90</v>
      </c>
      <c r="K37" s="108" t="e">
        <f>+I37*J37/100</f>
        <v>#VALUE!</v>
      </c>
      <c r="L37" s="109">
        <v>1120</v>
      </c>
      <c r="M37" s="110">
        <v>4000</v>
      </c>
      <c r="N37" s="104">
        <v>12</v>
      </c>
      <c r="O37" s="111">
        <v>6</v>
      </c>
      <c r="P37" s="92" t="s">
        <v>342</v>
      </c>
      <c r="Q37" s="253" t="s">
        <v>336</v>
      </c>
      <c r="R37" s="256"/>
      <c r="S37" s="112" t="s">
        <v>303</v>
      </c>
    </row>
    <row r="38" spans="2:19">
      <c r="B38" s="95"/>
      <c r="C38" s="95"/>
      <c r="D38" s="96"/>
      <c r="E38" s="96"/>
      <c r="F38" s="96"/>
      <c r="G38" s="97"/>
      <c r="H38" s="96"/>
      <c r="I38" s="116"/>
      <c r="J38" s="116"/>
      <c r="K38" s="116"/>
      <c r="L38" s="96"/>
      <c r="M38" s="96"/>
      <c r="N38" s="96"/>
      <c r="O38" s="117"/>
      <c r="P38" s="92">
        <v>1125</v>
      </c>
      <c r="Q38" s="254"/>
      <c r="R38" s="92"/>
      <c r="S38" s="255"/>
    </row>
    <row r="39" spans="2:19">
      <c r="B39" s="118" t="s">
        <v>343</v>
      </c>
      <c r="C39" s="103" t="s">
        <v>344</v>
      </c>
      <c r="D39" s="104">
        <v>25</v>
      </c>
      <c r="E39" s="104" t="s">
        <v>345</v>
      </c>
      <c r="F39" s="104">
        <v>1240</v>
      </c>
      <c r="G39" s="105">
        <v>12200</v>
      </c>
      <c r="H39" s="114" t="s">
        <v>338</v>
      </c>
      <c r="I39" s="119" t="s">
        <v>346</v>
      </c>
      <c r="J39" s="120" t="s">
        <v>347</v>
      </c>
      <c r="K39" s="121" t="s">
        <v>347</v>
      </c>
      <c r="L39" s="109">
        <v>1205</v>
      </c>
      <c r="M39" s="110">
        <v>6000</v>
      </c>
      <c r="N39" s="104">
        <v>6</v>
      </c>
      <c r="O39" s="111">
        <v>6</v>
      </c>
      <c r="P39" s="92" t="s">
        <v>342</v>
      </c>
      <c r="Q39" s="253" t="s">
        <v>336</v>
      </c>
      <c r="R39" s="256">
        <v>43987</v>
      </c>
      <c r="S39" s="255" t="s">
        <v>321</v>
      </c>
    </row>
    <row r="40" spans="2:19">
      <c r="B40" s="95"/>
      <c r="C40" s="95"/>
      <c r="D40" s="96"/>
      <c r="E40" s="96"/>
      <c r="F40" s="96"/>
      <c r="G40" s="97"/>
      <c r="H40" s="96"/>
      <c r="I40" s="96"/>
      <c r="J40" s="96"/>
      <c r="K40" s="96"/>
      <c r="L40" s="96"/>
      <c r="M40" s="96"/>
      <c r="N40" s="96"/>
      <c r="O40" s="116"/>
      <c r="P40" s="92">
        <v>1220</v>
      </c>
      <c r="Q40" s="254"/>
      <c r="R40" s="92"/>
      <c r="S40" s="255"/>
    </row>
    <row r="41" spans="2:19">
      <c r="B41" s="122" t="s">
        <v>348</v>
      </c>
      <c r="C41" s="103" t="s">
        <v>340</v>
      </c>
      <c r="D41" s="123">
        <v>38</v>
      </c>
      <c r="E41" s="124" t="s">
        <v>349</v>
      </c>
      <c r="F41" s="124">
        <v>1005</v>
      </c>
      <c r="G41" s="124">
        <v>6000</v>
      </c>
      <c r="H41" s="97" t="s">
        <v>301</v>
      </c>
      <c r="I41" s="125" t="e">
        <f>+E41*F41*G41/1000</f>
        <v>#VALUE!</v>
      </c>
      <c r="J41" s="126">
        <v>95.7</v>
      </c>
      <c r="K41" s="125" t="e">
        <f>+I41*J41/100</f>
        <v>#VALUE!</v>
      </c>
      <c r="L41" s="124">
        <v>1000</v>
      </c>
      <c r="M41" s="124">
        <v>2000</v>
      </c>
      <c r="N41" s="93"/>
      <c r="O41" s="93"/>
      <c r="P41" s="92" t="s">
        <v>335</v>
      </c>
      <c r="Q41" s="93"/>
      <c r="R41" s="93"/>
      <c r="S41" s="112" t="s">
        <v>337</v>
      </c>
    </row>
    <row r="42" spans="2:19">
      <c r="B42" s="127"/>
      <c r="C42" s="128"/>
      <c r="D42" s="95"/>
      <c r="E42" s="129"/>
      <c r="F42" s="129"/>
      <c r="G42" s="124"/>
      <c r="H42" s="130"/>
      <c r="I42" s="125"/>
      <c r="J42" s="126"/>
      <c r="K42" s="125"/>
      <c r="L42" s="124"/>
      <c r="M42" s="124"/>
      <c r="N42" s="93"/>
      <c r="O42" s="93"/>
      <c r="P42" s="131" t="s">
        <v>350</v>
      </c>
      <c r="Q42" s="93"/>
      <c r="R42" s="93"/>
      <c r="S42" s="93"/>
    </row>
    <row r="43" spans="2:19">
      <c r="B43" s="95" t="s">
        <v>351</v>
      </c>
      <c r="C43" s="95" t="s">
        <v>340</v>
      </c>
      <c r="D43" s="96">
        <v>50</v>
      </c>
      <c r="E43" s="96" t="s">
        <v>352</v>
      </c>
      <c r="F43" s="96">
        <v>1060</v>
      </c>
      <c r="G43" s="97">
        <v>6200</v>
      </c>
      <c r="H43" s="97" t="s">
        <v>301</v>
      </c>
      <c r="I43" s="93"/>
      <c r="J43" s="94"/>
      <c r="K43" s="93"/>
      <c r="L43" s="96">
        <v>1000</v>
      </c>
      <c r="M43" s="96">
        <v>2500</v>
      </c>
      <c r="N43" s="92"/>
      <c r="O43" s="98"/>
      <c r="P43" s="92" t="s">
        <v>353</v>
      </c>
      <c r="Q43" s="93"/>
      <c r="R43" s="93"/>
      <c r="S43" s="98" t="s">
        <v>303</v>
      </c>
    </row>
    <row r="44" spans="2:19">
      <c r="B44" s="99"/>
      <c r="C44" s="95"/>
      <c r="D44" s="96"/>
      <c r="E44" s="96"/>
      <c r="F44" s="96"/>
      <c r="G44" s="97"/>
      <c r="H44" s="97"/>
      <c r="I44" s="93"/>
      <c r="J44" s="94"/>
      <c r="K44" s="93"/>
      <c r="L44" s="96"/>
      <c r="M44" s="96"/>
      <c r="N44" s="92"/>
      <c r="O44" s="98"/>
      <c r="P44" s="92">
        <v>1020</v>
      </c>
      <c r="Q44" s="93"/>
      <c r="R44" s="93"/>
      <c r="S44" s="98"/>
    </row>
    <row r="45" spans="2:19">
      <c r="J45" s="90"/>
    </row>
    <row r="46" spans="2:19">
      <c r="J46" s="90"/>
    </row>
    <row r="47" spans="2:19">
      <c r="J47" s="90"/>
    </row>
    <row r="48" spans="2:19">
      <c r="J48" s="90"/>
    </row>
    <row r="49" spans="1:10">
      <c r="J49" s="90"/>
    </row>
    <row r="50" spans="1:10">
      <c r="J50" s="90"/>
    </row>
    <row r="51" spans="1:10">
      <c r="J51" s="90"/>
    </row>
    <row r="52" spans="1:10">
      <c r="A52" s="101"/>
      <c r="J52" s="90"/>
    </row>
    <row r="53" spans="1:10">
      <c r="J53" s="90"/>
    </row>
    <row r="54" spans="1:10">
      <c r="J54" s="90"/>
    </row>
    <row r="55" spans="1:10">
      <c r="J55" s="90"/>
    </row>
    <row r="56" spans="1:10">
      <c r="J56" s="90"/>
    </row>
    <row r="57" spans="1:10">
      <c r="J57" s="90"/>
    </row>
    <row r="58" spans="1:10">
      <c r="J58" s="90"/>
    </row>
    <row r="59" spans="1:10">
      <c r="J59" s="90"/>
    </row>
    <row r="60" spans="1:10">
      <c r="J60" s="90"/>
    </row>
    <row r="61" spans="1:10">
      <c r="J61" s="90"/>
    </row>
    <row r="62" spans="1:10">
      <c r="J62" s="90"/>
    </row>
    <row r="63" spans="1:10">
      <c r="J63" s="90"/>
    </row>
    <row r="64" spans="1:10">
      <c r="J64" s="90"/>
    </row>
    <row r="65" spans="1:10">
      <c r="J65" s="90"/>
    </row>
    <row r="66" spans="1:10">
      <c r="J66" s="90"/>
    </row>
    <row r="67" spans="1:10">
      <c r="J67" s="90"/>
    </row>
    <row r="68" spans="1:10">
      <c r="J68" s="90"/>
    </row>
    <row r="69" spans="1:10">
      <c r="J69" s="90"/>
    </row>
    <row r="70" spans="1:10">
      <c r="J70" s="90"/>
    </row>
    <row r="71" spans="1:10">
      <c r="J71" s="90"/>
    </row>
    <row r="72" spans="1:10">
      <c r="J72" s="90"/>
    </row>
    <row r="73" spans="1:10">
      <c r="J73" s="90"/>
    </row>
    <row r="74" spans="1:10">
      <c r="J74" s="90"/>
    </row>
    <row r="75" spans="1:10">
      <c r="J75" s="90"/>
    </row>
    <row r="76" spans="1:10">
      <c r="J76" s="90"/>
    </row>
    <row r="77" spans="1:10">
      <c r="J77" s="90"/>
    </row>
    <row r="78" spans="1:10">
      <c r="A78" s="101"/>
      <c r="J78" s="90"/>
    </row>
    <row r="79" spans="1:10">
      <c r="J79" s="90"/>
    </row>
    <row r="80" spans="1:10">
      <c r="J80" s="90"/>
    </row>
    <row r="81" spans="10:10">
      <c r="J81" s="90"/>
    </row>
    <row r="82" spans="10:10">
      <c r="J82" s="90"/>
    </row>
    <row r="83" spans="10:10">
      <c r="J83" s="90"/>
    </row>
    <row r="84" spans="10:10">
      <c r="J84" s="90"/>
    </row>
    <row r="85" spans="10:10">
      <c r="J85" s="90"/>
    </row>
    <row r="86" spans="10:10">
      <c r="J86" s="90"/>
    </row>
    <row r="87" spans="10:10">
      <c r="J87" s="90"/>
    </row>
    <row r="88" spans="10:10">
      <c r="J88" s="90"/>
    </row>
    <row r="89" spans="10:10">
      <c r="J89" s="90"/>
    </row>
    <row r="90" spans="10:10">
      <c r="J90" s="90"/>
    </row>
    <row r="91" spans="10:10">
      <c r="J91" s="90"/>
    </row>
    <row r="92" spans="10:10">
      <c r="J92" s="90"/>
    </row>
    <row r="93" spans="10:10">
      <c r="J93" s="90"/>
    </row>
    <row r="94" spans="10:10">
      <c r="J94" s="90"/>
    </row>
    <row r="95" spans="10:10">
      <c r="J95" s="90"/>
    </row>
    <row r="96" spans="10:10">
      <c r="J96" s="90"/>
    </row>
    <row r="97" spans="1:10">
      <c r="J97" s="90"/>
    </row>
    <row r="98" spans="1:10">
      <c r="J98" s="90"/>
    </row>
    <row r="99" spans="1:10">
      <c r="J99" s="90"/>
    </row>
    <row r="100" spans="1:10">
      <c r="J100" s="90"/>
    </row>
    <row r="101" spans="1:10">
      <c r="J101" s="90"/>
    </row>
    <row r="102" spans="1:10">
      <c r="J102" s="90"/>
    </row>
    <row r="103" spans="1:10">
      <c r="J103" s="90"/>
    </row>
    <row r="104" spans="1:10">
      <c r="A104" s="101"/>
      <c r="J104" s="90"/>
    </row>
    <row r="105" spans="1:10">
      <c r="J105" s="90"/>
    </row>
    <row r="106" spans="1:10">
      <c r="J106" s="90"/>
    </row>
    <row r="107" spans="1:10">
      <c r="J107" s="90"/>
    </row>
    <row r="108" spans="1:10">
      <c r="J108" s="90"/>
    </row>
  </sheetData>
  <phoneticPr fontId="9"/>
  <pageMargins left="0.7" right="0.7" top="0.75" bottom="0.75" header="0.3" footer="0.3"/>
  <pageSetup paperSize="9" scale="70" orientation="landscape" horizontalDpi="30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2:AU259"/>
  <sheetViews>
    <sheetView topLeftCell="M215" zoomScale="70" zoomScaleNormal="70" workbookViewId="0">
      <selection activeCell="AM309" sqref="AM309"/>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3" width="8.625" customWidth="1"/>
    <col min="24" max="24" width="5.125" customWidth="1"/>
    <col min="25" max="25" width="8.625" customWidth="1"/>
    <col min="26" max="26" width="5.625" customWidth="1"/>
    <col min="27" max="28" width="8.625" customWidth="1"/>
    <col min="29" max="30" width="18.625" customWidth="1"/>
    <col min="31" max="34" width="5.875" bestFit="1" customWidth="1"/>
    <col min="35" max="35" width="10.5" customWidth="1"/>
    <col min="36" max="36" width="4.375" bestFit="1"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1:44">
      <c r="G2">
        <v>1</v>
      </c>
      <c r="H2">
        <v>2</v>
      </c>
      <c r="I2">
        <v>3</v>
      </c>
      <c r="J2">
        <v>4</v>
      </c>
      <c r="K2">
        <v>5</v>
      </c>
      <c r="L2">
        <v>6</v>
      </c>
      <c r="M2">
        <v>7</v>
      </c>
      <c r="N2">
        <v>8</v>
      </c>
      <c r="O2">
        <v>9</v>
      </c>
      <c r="P2">
        <v>10</v>
      </c>
      <c r="Q2">
        <v>11</v>
      </c>
      <c r="R2">
        <v>12</v>
      </c>
      <c r="T2">
        <v>13</v>
      </c>
      <c r="U2">
        <v>14</v>
      </c>
      <c r="V2">
        <v>99</v>
      </c>
      <c r="W2">
        <v>15</v>
      </c>
      <c r="X2">
        <v>16</v>
      </c>
      <c r="Y2">
        <v>17</v>
      </c>
      <c r="Z2">
        <v>18</v>
      </c>
      <c r="AA2">
        <v>19</v>
      </c>
      <c r="AB2">
        <v>20</v>
      </c>
      <c r="AC2">
        <v>21</v>
      </c>
      <c r="AD2">
        <v>22</v>
      </c>
      <c r="AE2">
        <v>23</v>
      </c>
      <c r="AF2">
        <v>24</v>
      </c>
      <c r="AG2">
        <v>25</v>
      </c>
      <c r="AH2">
        <v>26</v>
      </c>
      <c r="AI2">
        <v>27</v>
      </c>
      <c r="AJ2">
        <v>28</v>
      </c>
      <c r="AK2">
        <v>29</v>
      </c>
      <c r="AL2">
        <v>30</v>
      </c>
      <c r="AM2">
        <v>31</v>
      </c>
      <c r="AN2">
        <v>32</v>
      </c>
      <c r="AO2">
        <v>33</v>
      </c>
      <c r="AP2">
        <v>34</v>
      </c>
      <c r="AQ2">
        <v>36</v>
      </c>
      <c r="AR2">
        <v>37</v>
      </c>
    </row>
    <row r="3" spans="1:44" ht="54">
      <c r="B3" s="14" t="s">
        <v>72</v>
      </c>
      <c r="C3" s="14" t="s">
        <v>73</v>
      </c>
      <c r="D3" s="14" t="s">
        <v>74</v>
      </c>
      <c r="E3" s="14" t="s">
        <v>75</v>
      </c>
      <c r="F3" s="14" t="s">
        <v>76</v>
      </c>
      <c r="G3" s="14" t="s">
        <v>77</v>
      </c>
      <c r="H3" s="14" t="s">
        <v>78</v>
      </c>
      <c r="I3" s="14" t="s">
        <v>79</v>
      </c>
      <c r="J3" s="15" t="s">
        <v>80</v>
      </c>
      <c r="K3" s="16" t="s">
        <v>81</v>
      </c>
      <c r="L3" s="17" t="s">
        <v>82</v>
      </c>
      <c r="M3" s="15" t="s">
        <v>83</v>
      </c>
      <c r="N3" s="18" t="s">
        <v>84</v>
      </c>
      <c r="O3" s="18" t="s">
        <v>85</v>
      </c>
      <c r="P3" s="19" t="s">
        <v>86</v>
      </c>
      <c r="Q3" s="17" t="s">
        <v>87</v>
      </c>
      <c r="R3" s="20" t="s">
        <v>88</v>
      </c>
      <c r="S3" s="20" t="s">
        <v>1415</v>
      </c>
      <c r="T3" s="20" t="s">
        <v>89</v>
      </c>
      <c r="U3" s="20" t="s">
        <v>90</v>
      </c>
      <c r="V3" s="20" t="s">
        <v>91</v>
      </c>
      <c r="W3" s="20" t="s">
        <v>748</v>
      </c>
      <c r="X3" s="21" t="s">
        <v>92</v>
      </c>
      <c r="Y3" s="20" t="s">
        <v>93</v>
      </c>
      <c r="Z3" s="21"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1:44">
      <c r="B4" s="29">
        <v>2023</v>
      </c>
      <c r="C4" s="29"/>
      <c r="D4" s="29"/>
      <c r="E4" s="227"/>
      <c r="F4" s="29"/>
      <c r="G4" s="31" t="s">
        <v>459</v>
      </c>
      <c r="H4" s="32" t="s">
        <v>441</v>
      </c>
      <c r="I4" s="33" t="s">
        <v>47</v>
      </c>
      <c r="J4" s="32"/>
      <c r="K4" s="9"/>
      <c r="L4" s="10"/>
      <c r="M4" s="10"/>
      <c r="N4" s="10" t="s">
        <v>465</v>
      </c>
      <c r="O4" s="9" t="s">
        <v>443</v>
      </c>
      <c r="P4" s="9">
        <v>25</v>
      </c>
      <c r="Q4" s="34" t="s">
        <v>263</v>
      </c>
      <c r="R4" s="35">
        <v>1005</v>
      </c>
      <c r="S4" s="35"/>
      <c r="T4" s="36">
        <v>12100</v>
      </c>
      <c r="U4" s="36">
        <v>12100</v>
      </c>
      <c r="V4" s="35">
        <v>1005</v>
      </c>
      <c r="W4" s="35">
        <v>1005</v>
      </c>
      <c r="X4" s="9">
        <v>1</v>
      </c>
      <c r="Y4" s="36">
        <v>12100</v>
      </c>
      <c r="Z4" s="9">
        <v>1</v>
      </c>
      <c r="AA4" s="36">
        <v>12100</v>
      </c>
      <c r="AB4" s="35"/>
      <c r="AC4" s="37"/>
      <c r="AD4" s="62"/>
      <c r="AE4" s="38"/>
      <c r="AF4" s="39"/>
      <c r="AG4" s="39"/>
      <c r="AH4" s="38"/>
      <c r="AI4" s="9" t="s">
        <v>533</v>
      </c>
      <c r="AJ4" s="32"/>
      <c r="AK4" s="32" t="s">
        <v>6</v>
      </c>
      <c r="AL4" s="32"/>
      <c r="AM4" s="40" t="s">
        <v>460</v>
      </c>
      <c r="AN4" s="43"/>
      <c r="AO4" s="34"/>
      <c r="AP4" s="34"/>
      <c r="AQ4" s="34"/>
      <c r="AR4" s="34"/>
    </row>
    <row r="5" spans="1:44">
      <c r="B5" s="29">
        <v>2023</v>
      </c>
      <c r="C5" s="29"/>
      <c r="D5" s="29"/>
      <c r="E5" s="227"/>
      <c r="F5" s="29"/>
      <c r="G5" s="189"/>
      <c r="H5" s="32" t="s">
        <v>441</v>
      </c>
      <c r="I5" s="33" t="s">
        <v>43</v>
      </c>
      <c r="J5" s="32"/>
      <c r="K5" s="9"/>
      <c r="L5" s="10"/>
      <c r="M5" s="10"/>
      <c r="N5" s="10"/>
      <c r="O5" s="9"/>
      <c r="P5" s="176">
        <v>25</v>
      </c>
      <c r="Q5" s="34" t="s">
        <v>457</v>
      </c>
      <c r="R5" s="35">
        <v>1005</v>
      </c>
      <c r="S5" s="35"/>
      <c r="T5" s="36" t="s">
        <v>30</v>
      </c>
      <c r="U5" s="451">
        <v>500</v>
      </c>
      <c r="V5" s="35">
        <v>1005</v>
      </c>
      <c r="W5" s="35">
        <v>1005</v>
      </c>
      <c r="X5" s="34"/>
      <c r="Y5" s="35"/>
      <c r="Z5" s="9">
        <v>1</v>
      </c>
      <c r="AA5" s="451">
        <v>500</v>
      </c>
      <c r="AB5" s="35">
        <v>12600</v>
      </c>
      <c r="AC5" s="37" t="s">
        <v>736</v>
      </c>
      <c r="AD5" s="62"/>
      <c r="AE5" s="38"/>
      <c r="AF5" s="39"/>
      <c r="AG5" s="39"/>
      <c r="AH5" s="38"/>
      <c r="AI5" s="9"/>
      <c r="AJ5" s="32"/>
      <c r="AK5" s="32" t="s">
        <v>6</v>
      </c>
      <c r="AL5" s="32"/>
      <c r="AM5" s="40" t="s">
        <v>460</v>
      </c>
      <c r="AN5" s="43"/>
      <c r="AO5" s="34"/>
      <c r="AP5" s="34"/>
      <c r="AQ5" s="34"/>
      <c r="AR5" s="34"/>
    </row>
    <row r="7" spans="1:44">
      <c r="A7">
        <v>1</v>
      </c>
      <c r="B7" s="29">
        <v>2022</v>
      </c>
      <c r="C7" s="29">
        <v>5</v>
      </c>
      <c r="D7" s="29">
        <v>18</v>
      </c>
      <c r="E7" s="30" t="s">
        <v>469</v>
      </c>
      <c r="F7" s="29">
        <v>4</v>
      </c>
      <c r="G7" s="31" t="s">
        <v>459</v>
      </c>
      <c r="H7" s="32" t="s">
        <v>441</v>
      </c>
      <c r="I7" s="33" t="s">
        <v>47</v>
      </c>
      <c r="J7" s="32"/>
      <c r="K7" s="9"/>
      <c r="L7" s="10"/>
      <c r="M7" s="10"/>
      <c r="N7" s="10" t="s">
        <v>465</v>
      </c>
      <c r="O7" s="9" t="s">
        <v>443</v>
      </c>
      <c r="P7" s="9">
        <v>25</v>
      </c>
      <c r="Q7" s="34" t="s">
        <v>263</v>
      </c>
      <c r="R7" s="35">
        <v>1125</v>
      </c>
      <c r="S7" s="35"/>
      <c r="T7" s="36">
        <v>12100</v>
      </c>
      <c r="U7" s="36">
        <v>12100</v>
      </c>
      <c r="V7" s="35">
        <v>1125</v>
      </c>
      <c r="W7" s="35">
        <v>1125</v>
      </c>
      <c r="X7" s="9">
        <v>1</v>
      </c>
      <c r="Y7" s="36">
        <v>12100</v>
      </c>
      <c r="Z7" s="9">
        <v>1</v>
      </c>
      <c r="AA7" s="36">
        <v>12100</v>
      </c>
      <c r="AB7" s="35"/>
      <c r="AC7" s="37"/>
      <c r="AD7" s="62"/>
      <c r="AE7" s="38"/>
      <c r="AF7" s="39"/>
      <c r="AG7" s="39"/>
      <c r="AH7" s="38"/>
      <c r="AI7" s="9" t="s">
        <v>5</v>
      </c>
      <c r="AJ7" s="32"/>
      <c r="AK7" s="32" t="s">
        <v>6</v>
      </c>
      <c r="AL7" s="32"/>
      <c r="AM7" s="40" t="s">
        <v>444</v>
      </c>
      <c r="AN7" s="41"/>
      <c r="AO7" s="173"/>
      <c r="AP7" s="173"/>
      <c r="AQ7" s="170"/>
      <c r="AR7" s="170"/>
    </row>
    <row r="8" spans="1:44">
      <c r="B8" s="29">
        <v>2022</v>
      </c>
      <c r="C8" s="29">
        <v>5</v>
      </c>
      <c r="D8" s="29">
        <v>18</v>
      </c>
      <c r="E8" s="30" t="s">
        <v>469</v>
      </c>
      <c r="F8" s="29"/>
      <c r="G8" s="189"/>
      <c r="H8" s="32" t="s">
        <v>441</v>
      </c>
      <c r="I8" s="33" t="s">
        <v>43</v>
      </c>
      <c r="J8" s="32"/>
      <c r="K8" s="9"/>
      <c r="L8" s="10"/>
      <c r="M8" s="10"/>
      <c r="N8" s="10"/>
      <c r="O8" s="9"/>
      <c r="P8" s="176">
        <v>25</v>
      </c>
      <c r="Q8" s="34" t="s">
        <v>457</v>
      </c>
      <c r="R8" s="35">
        <v>1125</v>
      </c>
      <c r="S8" s="35"/>
      <c r="T8" s="36" t="s">
        <v>30</v>
      </c>
      <c r="U8" s="451">
        <v>500</v>
      </c>
      <c r="V8" s="35">
        <v>1125</v>
      </c>
      <c r="W8" s="35">
        <v>1125</v>
      </c>
      <c r="X8" s="9">
        <v>1</v>
      </c>
      <c r="Y8" s="35"/>
      <c r="Z8" s="9">
        <v>1</v>
      </c>
      <c r="AA8" s="451">
        <v>500</v>
      </c>
      <c r="AB8" s="35">
        <v>12600</v>
      </c>
      <c r="AC8" s="37" t="s">
        <v>1223</v>
      </c>
      <c r="AD8" s="62"/>
      <c r="AE8" s="38"/>
      <c r="AF8" s="39"/>
      <c r="AG8" s="39"/>
      <c r="AH8" s="38"/>
      <c r="AI8" s="9"/>
      <c r="AJ8" s="32"/>
      <c r="AK8" s="32" t="s">
        <v>6</v>
      </c>
      <c r="AL8" s="32"/>
      <c r="AM8" s="40" t="s">
        <v>444</v>
      </c>
      <c r="AN8" s="41"/>
      <c r="AO8" s="173"/>
      <c r="AP8" s="173"/>
      <c r="AQ8" s="170"/>
      <c r="AR8" s="170"/>
    </row>
    <row r="10" spans="1:44">
      <c r="A10">
        <v>1</v>
      </c>
      <c r="B10" s="29">
        <v>2022</v>
      </c>
      <c r="C10" s="29">
        <v>5</v>
      </c>
      <c r="D10" s="29">
        <v>18</v>
      </c>
      <c r="E10" s="30" t="s">
        <v>468</v>
      </c>
      <c r="F10" s="29"/>
      <c r="G10" s="31"/>
      <c r="H10" s="58" t="s">
        <v>441</v>
      </c>
      <c r="I10" s="33" t="s">
        <v>58</v>
      </c>
      <c r="J10" s="32"/>
      <c r="K10" s="9"/>
      <c r="L10" s="10"/>
      <c r="M10" s="10"/>
      <c r="N10" s="10"/>
      <c r="O10" s="9"/>
      <c r="P10" s="9">
        <v>12</v>
      </c>
      <c r="Q10" s="34" t="s">
        <v>457</v>
      </c>
      <c r="R10" s="35">
        <v>1120</v>
      </c>
      <c r="S10" s="35"/>
      <c r="T10" s="36" t="s">
        <v>30</v>
      </c>
      <c r="U10" s="35">
        <v>200</v>
      </c>
      <c r="V10" s="35">
        <v>1120</v>
      </c>
      <c r="W10" s="35">
        <v>1120</v>
      </c>
      <c r="X10" s="9">
        <v>1</v>
      </c>
      <c r="Y10" s="35">
        <v>200</v>
      </c>
      <c r="Z10" s="9">
        <v>1</v>
      </c>
      <c r="AA10" s="35">
        <v>200</v>
      </c>
      <c r="AB10" s="35"/>
      <c r="AC10" s="37"/>
      <c r="AD10" s="37"/>
      <c r="AE10" s="38"/>
      <c r="AF10" s="39"/>
      <c r="AG10" s="39"/>
      <c r="AH10" s="38"/>
      <c r="AI10" s="9"/>
      <c r="AJ10" s="32"/>
      <c r="AK10" s="32"/>
      <c r="AL10" s="32"/>
      <c r="AM10" s="40"/>
      <c r="AN10" s="41"/>
      <c r="AO10" s="173"/>
      <c r="AP10" s="173"/>
      <c r="AQ10" s="170"/>
      <c r="AR10" s="170"/>
    </row>
    <row r="11" spans="1:44">
      <c r="A11">
        <v>1</v>
      </c>
      <c r="B11" s="29">
        <v>2022</v>
      </c>
      <c r="C11" s="29">
        <v>5</v>
      </c>
      <c r="D11" s="29">
        <v>18</v>
      </c>
      <c r="E11" s="30" t="s">
        <v>469</v>
      </c>
      <c r="F11" s="29">
        <v>4</v>
      </c>
      <c r="G11" s="31" t="s">
        <v>459</v>
      </c>
      <c r="H11" s="32" t="s">
        <v>441</v>
      </c>
      <c r="I11" s="33" t="s">
        <v>47</v>
      </c>
      <c r="J11" s="32"/>
      <c r="K11" s="9"/>
      <c r="L11" s="10"/>
      <c r="M11" s="10"/>
      <c r="N11" s="10" t="s">
        <v>465</v>
      </c>
      <c r="O11" s="9" t="s">
        <v>443</v>
      </c>
      <c r="P11" s="9">
        <v>50</v>
      </c>
      <c r="Q11" s="34" t="s">
        <v>263</v>
      </c>
      <c r="R11" s="35">
        <v>1120</v>
      </c>
      <c r="S11" s="35"/>
      <c r="T11" s="36">
        <v>5000</v>
      </c>
      <c r="U11" s="36">
        <v>5000</v>
      </c>
      <c r="V11" s="35">
        <v>1120</v>
      </c>
      <c r="W11" s="35">
        <v>1120</v>
      </c>
      <c r="X11" s="9">
        <v>1</v>
      </c>
      <c r="Y11" s="36">
        <v>5000</v>
      </c>
      <c r="Z11" s="9">
        <v>1</v>
      </c>
      <c r="AA11" s="36">
        <v>5000</v>
      </c>
      <c r="AB11" s="35"/>
      <c r="AC11" s="37"/>
      <c r="AD11" s="62"/>
      <c r="AE11" s="38"/>
      <c r="AF11" s="39"/>
      <c r="AG11" s="39"/>
      <c r="AH11" s="38"/>
      <c r="AI11" s="9" t="s">
        <v>5</v>
      </c>
      <c r="AJ11" s="32"/>
      <c r="AK11" s="32" t="s">
        <v>6</v>
      </c>
      <c r="AL11" s="32"/>
      <c r="AM11" s="40" t="s">
        <v>460</v>
      </c>
      <c r="AN11" s="41"/>
      <c r="AO11" s="173"/>
      <c r="AP11" s="173"/>
      <c r="AQ11" s="170"/>
      <c r="AR11" s="170"/>
    </row>
    <row r="12" spans="1:44">
      <c r="B12" s="29">
        <v>2022</v>
      </c>
      <c r="C12" s="29">
        <v>5</v>
      </c>
      <c r="D12" s="29">
        <v>18</v>
      </c>
      <c r="E12" s="30" t="s">
        <v>469</v>
      </c>
      <c r="F12" s="29"/>
      <c r="G12" s="189"/>
      <c r="H12" s="32" t="s">
        <v>441</v>
      </c>
      <c r="I12" s="33" t="s">
        <v>43</v>
      </c>
      <c r="J12" s="32"/>
      <c r="K12" s="9"/>
      <c r="L12" s="10"/>
      <c r="M12" s="10"/>
      <c r="N12" s="10"/>
      <c r="O12" s="9"/>
      <c r="P12" s="176">
        <v>25</v>
      </c>
      <c r="Q12" s="34" t="s">
        <v>457</v>
      </c>
      <c r="R12" s="35">
        <v>1120</v>
      </c>
      <c r="S12" s="35"/>
      <c r="T12" s="36" t="s">
        <v>30</v>
      </c>
      <c r="U12" s="177">
        <v>350</v>
      </c>
      <c r="V12" s="35">
        <v>1120</v>
      </c>
      <c r="W12" s="35">
        <v>1120</v>
      </c>
      <c r="X12" s="9">
        <v>1</v>
      </c>
      <c r="Y12" s="35"/>
      <c r="Z12" s="9">
        <v>1</v>
      </c>
      <c r="AA12" s="177">
        <v>350</v>
      </c>
      <c r="AB12" s="35">
        <v>5550</v>
      </c>
      <c r="AC12" s="37" t="s">
        <v>726</v>
      </c>
      <c r="AD12" s="62"/>
      <c r="AE12" s="38"/>
      <c r="AF12" s="39"/>
      <c r="AG12" s="39"/>
      <c r="AH12" s="38"/>
      <c r="AI12" s="9"/>
      <c r="AJ12" s="32"/>
      <c r="AK12" s="32" t="s">
        <v>6</v>
      </c>
      <c r="AL12" s="32"/>
      <c r="AM12" s="40" t="s">
        <v>460</v>
      </c>
      <c r="AN12" s="41"/>
      <c r="AO12" s="173"/>
      <c r="AP12" s="173"/>
      <c r="AQ12" s="170"/>
      <c r="AR12" s="170"/>
    </row>
    <row r="14" spans="1:44">
      <c r="A14">
        <v>1</v>
      </c>
      <c r="B14" s="29">
        <v>2022</v>
      </c>
      <c r="C14" s="29">
        <v>5</v>
      </c>
      <c r="D14" s="29">
        <v>18</v>
      </c>
      <c r="E14" s="30" t="s">
        <v>468</v>
      </c>
      <c r="F14" s="29"/>
      <c r="G14" s="31"/>
      <c r="H14" s="58" t="s">
        <v>441</v>
      </c>
      <c r="I14" s="33" t="s">
        <v>58</v>
      </c>
      <c r="J14" s="32"/>
      <c r="K14" s="9"/>
      <c r="L14" s="10"/>
      <c r="M14" s="10"/>
      <c r="N14" s="10"/>
      <c r="O14" s="9"/>
      <c r="P14" s="9">
        <v>12</v>
      </c>
      <c r="Q14" s="34" t="s">
        <v>457</v>
      </c>
      <c r="R14" s="35">
        <v>1200</v>
      </c>
      <c r="S14" s="35"/>
      <c r="T14" s="36" t="s">
        <v>30</v>
      </c>
      <c r="U14" s="35">
        <v>200</v>
      </c>
      <c r="V14" s="35">
        <v>1200</v>
      </c>
      <c r="W14" s="35">
        <v>1200</v>
      </c>
      <c r="X14" s="9">
        <v>1</v>
      </c>
      <c r="Y14" s="35">
        <v>200</v>
      </c>
      <c r="Z14" s="9">
        <v>1</v>
      </c>
      <c r="AA14" s="35">
        <v>200</v>
      </c>
      <c r="AB14" s="35"/>
      <c r="AC14" s="37"/>
      <c r="AD14" s="37"/>
      <c r="AE14" s="38"/>
      <c r="AF14" s="39"/>
      <c r="AG14" s="39"/>
      <c r="AH14" s="38"/>
      <c r="AI14" s="9"/>
      <c r="AJ14" s="32"/>
      <c r="AK14" s="32"/>
      <c r="AL14" s="32"/>
      <c r="AM14" s="40"/>
      <c r="AN14" s="41"/>
      <c r="AO14" s="173"/>
      <c r="AP14" s="173"/>
      <c r="AQ14" s="170"/>
      <c r="AR14" s="170"/>
    </row>
    <row r="15" spans="1:44">
      <c r="A15">
        <v>1</v>
      </c>
      <c r="B15" s="29">
        <v>2022</v>
      </c>
      <c r="C15" s="29">
        <v>5</v>
      </c>
      <c r="D15" s="29">
        <v>18</v>
      </c>
      <c r="E15" s="30" t="s">
        <v>469</v>
      </c>
      <c r="F15" s="29">
        <v>4</v>
      </c>
      <c r="G15" s="189" t="s">
        <v>459</v>
      </c>
      <c r="H15" s="32" t="s">
        <v>441</v>
      </c>
      <c r="I15" s="33" t="s">
        <v>47</v>
      </c>
      <c r="J15" s="32"/>
      <c r="K15" s="9"/>
      <c r="L15" s="10"/>
      <c r="M15" s="10"/>
      <c r="N15" s="10" t="s">
        <v>465</v>
      </c>
      <c r="O15" s="9" t="s">
        <v>443</v>
      </c>
      <c r="P15" s="9">
        <v>50</v>
      </c>
      <c r="Q15" s="34" t="s">
        <v>263</v>
      </c>
      <c r="R15" s="35">
        <v>1195</v>
      </c>
      <c r="S15" s="35"/>
      <c r="T15" s="36">
        <v>6100</v>
      </c>
      <c r="U15" s="36">
        <v>5100</v>
      </c>
      <c r="V15" s="35">
        <v>1195</v>
      </c>
      <c r="W15" s="35">
        <v>1195</v>
      </c>
      <c r="X15" s="9">
        <v>1</v>
      </c>
      <c r="Y15" s="36">
        <v>5000</v>
      </c>
      <c r="Z15" s="9">
        <v>1</v>
      </c>
      <c r="AA15" s="36">
        <v>5000</v>
      </c>
      <c r="AB15" s="35"/>
      <c r="AC15" s="37"/>
      <c r="AD15" s="62"/>
      <c r="AE15" s="38"/>
      <c r="AF15" s="39"/>
      <c r="AG15" s="39"/>
      <c r="AH15" s="38"/>
      <c r="AI15" s="9" t="s">
        <v>5</v>
      </c>
      <c r="AJ15" s="32"/>
      <c r="AK15" s="32" t="s">
        <v>6</v>
      </c>
      <c r="AL15" s="32"/>
      <c r="AM15" s="40" t="s">
        <v>460</v>
      </c>
      <c r="AN15" s="41"/>
      <c r="AO15" s="173"/>
      <c r="AP15" s="173"/>
      <c r="AQ15" s="170"/>
      <c r="AR15" s="170"/>
    </row>
    <row r="16" spans="1:44">
      <c r="B16" s="29">
        <v>2022</v>
      </c>
      <c r="C16" s="29">
        <v>5</v>
      </c>
      <c r="D16" s="29">
        <v>18</v>
      </c>
      <c r="E16" s="30" t="s">
        <v>469</v>
      </c>
      <c r="F16" s="29"/>
      <c r="G16" s="189"/>
      <c r="H16" s="32" t="s">
        <v>441</v>
      </c>
      <c r="I16" s="33" t="s">
        <v>43</v>
      </c>
      <c r="J16" s="32"/>
      <c r="K16" s="9"/>
      <c r="L16" s="10"/>
      <c r="M16" s="10"/>
      <c r="N16" s="10"/>
      <c r="O16" s="9"/>
      <c r="P16" s="176">
        <v>25</v>
      </c>
      <c r="Q16" s="34" t="s">
        <v>457</v>
      </c>
      <c r="R16" s="35">
        <v>1195</v>
      </c>
      <c r="S16" s="35"/>
      <c r="T16" s="36" t="s">
        <v>30</v>
      </c>
      <c r="U16" s="177">
        <v>350</v>
      </c>
      <c r="V16" s="35">
        <v>1195</v>
      </c>
      <c r="W16" s="35">
        <v>1195</v>
      </c>
      <c r="X16" s="9">
        <v>1</v>
      </c>
      <c r="Y16" s="35"/>
      <c r="Z16" s="9">
        <v>1</v>
      </c>
      <c r="AA16" s="177">
        <v>350</v>
      </c>
      <c r="AB16" s="35">
        <v>5550</v>
      </c>
      <c r="AC16" s="37" t="s">
        <v>728</v>
      </c>
      <c r="AD16" s="62"/>
      <c r="AE16" s="38"/>
      <c r="AF16" s="39"/>
      <c r="AG16" s="39"/>
      <c r="AH16" s="38"/>
      <c r="AI16" s="9"/>
      <c r="AJ16" s="32"/>
      <c r="AK16" s="32" t="s">
        <v>6</v>
      </c>
      <c r="AL16" s="32"/>
      <c r="AM16" s="40" t="s">
        <v>460</v>
      </c>
      <c r="AN16" s="41"/>
      <c r="AO16" s="173"/>
      <c r="AP16" s="173"/>
      <c r="AQ16" s="170"/>
      <c r="AR16" s="170"/>
    </row>
    <row r="18" spans="1:44">
      <c r="A18">
        <v>1</v>
      </c>
      <c r="B18" s="29">
        <v>2022</v>
      </c>
      <c r="C18" s="29">
        <v>4</v>
      </c>
      <c r="D18" s="29">
        <v>7</v>
      </c>
      <c r="E18" s="30" t="s">
        <v>468</v>
      </c>
      <c r="F18" s="29">
        <v>1</v>
      </c>
      <c r="G18" s="31" t="s">
        <v>459</v>
      </c>
      <c r="H18" s="32" t="s">
        <v>441</v>
      </c>
      <c r="I18" s="33" t="s">
        <v>47</v>
      </c>
      <c r="J18" s="32"/>
      <c r="K18" s="9"/>
      <c r="L18" s="10"/>
      <c r="M18" s="10"/>
      <c r="N18" s="10" t="s">
        <v>461</v>
      </c>
      <c r="O18" s="9" t="s">
        <v>443</v>
      </c>
      <c r="P18" s="9">
        <v>25</v>
      </c>
      <c r="Q18" s="34" t="s">
        <v>421</v>
      </c>
      <c r="R18" s="35">
        <v>1120</v>
      </c>
      <c r="S18" s="35"/>
      <c r="T18" s="36">
        <v>4000</v>
      </c>
      <c r="U18" s="36">
        <v>4000</v>
      </c>
      <c r="V18" s="35"/>
      <c r="W18" s="35"/>
      <c r="X18" s="9">
        <v>1</v>
      </c>
      <c r="Y18" s="36">
        <v>4000</v>
      </c>
      <c r="Z18" s="9">
        <v>1</v>
      </c>
      <c r="AA18" s="36">
        <v>4000</v>
      </c>
      <c r="AB18" s="35"/>
      <c r="AC18" s="62"/>
      <c r="AD18" s="178" t="s">
        <v>462</v>
      </c>
      <c r="AE18" s="38"/>
      <c r="AF18" s="39"/>
      <c r="AG18" s="39"/>
      <c r="AH18" s="38"/>
      <c r="AI18" s="9" t="s">
        <v>533</v>
      </c>
      <c r="AJ18" s="32"/>
      <c r="AK18" s="32" t="s">
        <v>17</v>
      </c>
      <c r="AL18" s="32"/>
      <c r="AM18" s="40" t="s">
        <v>444</v>
      </c>
      <c r="AN18" s="41"/>
      <c r="AO18" s="173"/>
      <c r="AP18" s="173"/>
      <c r="AQ18" s="170"/>
      <c r="AR18" s="170"/>
    </row>
    <row r="19" spans="1:44">
      <c r="B19" s="29">
        <v>2022</v>
      </c>
      <c r="C19" s="29">
        <v>4</v>
      </c>
      <c r="D19" s="29">
        <v>7</v>
      </c>
      <c r="E19" s="30" t="s">
        <v>468</v>
      </c>
      <c r="F19" s="29"/>
      <c r="G19" s="189"/>
      <c r="H19" s="32" t="s">
        <v>441</v>
      </c>
      <c r="I19" s="33" t="s">
        <v>43</v>
      </c>
      <c r="J19" s="32"/>
      <c r="K19" s="9"/>
      <c r="L19" s="10"/>
      <c r="M19" s="10"/>
      <c r="N19" s="10"/>
      <c r="O19" s="9"/>
      <c r="P19" s="176">
        <v>25</v>
      </c>
      <c r="Q19" s="34" t="s">
        <v>457</v>
      </c>
      <c r="R19" s="35">
        <v>1120</v>
      </c>
      <c r="S19" s="35"/>
      <c r="T19" s="36" t="s">
        <v>30</v>
      </c>
      <c r="U19" s="451">
        <v>500</v>
      </c>
      <c r="V19" s="35"/>
      <c r="W19" s="35"/>
      <c r="X19" s="9">
        <v>1</v>
      </c>
      <c r="Y19" s="35"/>
      <c r="Z19" s="355">
        <v>350</v>
      </c>
      <c r="AA19" s="451">
        <v>500</v>
      </c>
      <c r="AB19" s="35">
        <v>4500</v>
      </c>
      <c r="AC19" s="37" t="s">
        <v>726</v>
      </c>
      <c r="AD19" s="62"/>
      <c r="AE19" s="38"/>
      <c r="AF19" s="39"/>
      <c r="AG19" s="39"/>
      <c r="AH19" s="38"/>
      <c r="AI19" s="9"/>
      <c r="AJ19" s="32"/>
      <c r="AK19" s="32" t="s">
        <v>17</v>
      </c>
      <c r="AL19" s="32"/>
      <c r="AM19" s="40" t="s">
        <v>444</v>
      </c>
      <c r="AN19" s="41"/>
      <c r="AO19" s="173"/>
      <c r="AP19" s="173"/>
      <c r="AQ19" s="170"/>
      <c r="AR19" s="170"/>
    </row>
    <row r="21" spans="1:44">
      <c r="A21">
        <v>1</v>
      </c>
      <c r="B21" s="29">
        <v>2022</v>
      </c>
      <c r="C21" s="29">
        <v>4</v>
      </c>
      <c r="D21" s="29">
        <v>7</v>
      </c>
      <c r="E21" s="30" t="s">
        <v>468</v>
      </c>
      <c r="F21" s="29">
        <v>1</v>
      </c>
      <c r="G21" s="31" t="s">
        <v>459</v>
      </c>
      <c r="H21" s="32" t="s">
        <v>441</v>
      </c>
      <c r="I21" s="33" t="s">
        <v>47</v>
      </c>
      <c r="J21" s="32"/>
      <c r="K21" s="9"/>
      <c r="L21" s="10"/>
      <c r="M21" s="10"/>
      <c r="N21" s="10" t="s">
        <v>461</v>
      </c>
      <c r="O21" s="9" t="s">
        <v>443</v>
      </c>
      <c r="P21" s="9">
        <v>50</v>
      </c>
      <c r="Q21" s="34" t="s">
        <v>421</v>
      </c>
      <c r="R21" s="35">
        <v>1120</v>
      </c>
      <c r="S21" s="35"/>
      <c r="T21" s="36">
        <v>4000</v>
      </c>
      <c r="U21" s="36">
        <v>4000</v>
      </c>
      <c r="V21" s="35">
        <v>1120</v>
      </c>
      <c r="W21" s="35">
        <v>1120</v>
      </c>
      <c r="X21" s="9">
        <v>1</v>
      </c>
      <c r="Y21" s="36">
        <v>4000</v>
      </c>
      <c r="Z21" s="9">
        <v>1</v>
      </c>
      <c r="AA21" s="36">
        <v>4000</v>
      </c>
      <c r="AB21" s="35"/>
      <c r="AC21" s="62"/>
      <c r="AD21" s="62"/>
      <c r="AE21" s="38"/>
      <c r="AF21" s="39"/>
      <c r="AG21" s="39"/>
      <c r="AH21" s="38"/>
      <c r="AI21" s="9" t="s">
        <v>533</v>
      </c>
      <c r="AJ21" s="32"/>
      <c r="AK21" s="32" t="s">
        <v>6</v>
      </c>
      <c r="AL21" s="32"/>
      <c r="AM21" s="40" t="s">
        <v>444</v>
      </c>
      <c r="AN21" s="41"/>
      <c r="AO21" s="173"/>
      <c r="AP21" s="173"/>
      <c r="AQ21" s="170"/>
      <c r="AR21" s="170"/>
    </row>
    <row r="22" spans="1:44">
      <c r="B22" s="29">
        <v>2022</v>
      </c>
      <c r="C22" s="29">
        <v>4</v>
      </c>
      <c r="D22" s="29">
        <v>7</v>
      </c>
      <c r="E22" s="30" t="s">
        <v>468</v>
      </c>
      <c r="F22" s="29"/>
      <c r="G22" s="189"/>
      <c r="H22" s="32" t="s">
        <v>441</v>
      </c>
      <c r="I22" s="33" t="s">
        <v>43</v>
      </c>
      <c r="J22" s="32"/>
      <c r="K22" s="9"/>
      <c r="L22" s="10"/>
      <c r="M22" s="10"/>
      <c r="N22" s="10"/>
      <c r="O22" s="9"/>
      <c r="P22" s="176">
        <v>25</v>
      </c>
      <c r="Q22" s="34" t="s">
        <v>457</v>
      </c>
      <c r="R22" s="35">
        <v>1120</v>
      </c>
      <c r="S22" s="35"/>
      <c r="T22" s="36" t="s">
        <v>30</v>
      </c>
      <c r="U22" s="177">
        <v>350</v>
      </c>
      <c r="V22" s="35">
        <v>1120</v>
      </c>
      <c r="W22" s="35">
        <v>1120</v>
      </c>
      <c r="X22" s="9">
        <v>1</v>
      </c>
      <c r="Y22" s="35"/>
      <c r="Z22" s="355">
        <v>350</v>
      </c>
      <c r="AA22" s="177">
        <v>350</v>
      </c>
      <c r="AB22" s="35">
        <v>4350</v>
      </c>
      <c r="AC22" s="37" t="s">
        <v>726</v>
      </c>
      <c r="AD22" s="62"/>
      <c r="AE22" s="38"/>
      <c r="AF22" s="39"/>
      <c r="AG22" s="39"/>
      <c r="AH22" s="38"/>
      <c r="AI22" s="9"/>
      <c r="AJ22" s="32"/>
      <c r="AK22" s="32" t="s">
        <v>6</v>
      </c>
      <c r="AL22" s="32"/>
      <c r="AM22" s="40" t="s">
        <v>444</v>
      </c>
      <c r="AN22" s="41"/>
      <c r="AO22" s="173"/>
      <c r="AP22" s="173"/>
      <c r="AQ22" s="170"/>
      <c r="AR22" s="170"/>
    </row>
    <row r="24" spans="1:44">
      <c r="B24" s="29">
        <v>2022</v>
      </c>
      <c r="C24" s="29">
        <v>5</v>
      </c>
      <c r="D24" s="29">
        <v>11</v>
      </c>
      <c r="E24" s="30" t="s">
        <v>470</v>
      </c>
      <c r="F24" s="29">
        <v>2</v>
      </c>
      <c r="G24" s="31" t="s">
        <v>459</v>
      </c>
      <c r="H24" s="32" t="s">
        <v>441</v>
      </c>
      <c r="I24" s="33" t="s">
        <v>47</v>
      </c>
      <c r="J24" s="32"/>
      <c r="K24" s="9"/>
      <c r="L24" s="10"/>
      <c r="M24" s="10"/>
      <c r="N24" s="10" t="s">
        <v>493</v>
      </c>
      <c r="O24" s="9" t="s">
        <v>443</v>
      </c>
      <c r="P24" s="9">
        <v>50</v>
      </c>
      <c r="Q24" s="34" t="s">
        <v>729</v>
      </c>
      <c r="R24" s="35">
        <v>1170</v>
      </c>
      <c r="S24" s="35"/>
      <c r="T24" s="36">
        <v>4000</v>
      </c>
      <c r="U24" s="35">
        <v>4000</v>
      </c>
      <c r="V24" s="35">
        <v>1170</v>
      </c>
      <c r="W24" s="35">
        <v>1170</v>
      </c>
      <c r="X24" s="9">
        <v>1</v>
      </c>
      <c r="Y24" s="35">
        <v>4000</v>
      </c>
      <c r="Z24" s="9">
        <v>1</v>
      </c>
      <c r="AA24" s="35">
        <v>4000</v>
      </c>
      <c r="AB24" s="35"/>
      <c r="AC24" s="37"/>
      <c r="AD24" s="37"/>
      <c r="AE24" s="38"/>
      <c r="AF24" s="39"/>
      <c r="AG24" s="39"/>
      <c r="AH24" s="38"/>
      <c r="AI24" s="9" t="s">
        <v>5</v>
      </c>
      <c r="AJ24" s="32"/>
      <c r="AK24" s="32" t="s">
        <v>6</v>
      </c>
      <c r="AL24" s="32"/>
      <c r="AM24" s="40" t="s">
        <v>444</v>
      </c>
      <c r="AN24" s="41"/>
      <c r="AO24" s="173"/>
      <c r="AP24" s="173"/>
      <c r="AQ24" s="170"/>
      <c r="AR24" s="170"/>
    </row>
    <row r="25" spans="1:44">
      <c r="B25" s="29">
        <v>2022</v>
      </c>
      <c r="C25" s="29">
        <v>5</v>
      </c>
      <c r="D25" s="29">
        <v>11</v>
      </c>
      <c r="E25" s="30" t="s">
        <v>470</v>
      </c>
      <c r="F25" s="29"/>
      <c r="G25" s="189"/>
      <c r="H25" s="32" t="s">
        <v>441</v>
      </c>
      <c r="I25" s="33" t="s">
        <v>43</v>
      </c>
      <c r="J25" s="32"/>
      <c r="K25" s="9"/>
      <c r="L25" s="10"/>
      <c r="M25" s="10"/>
      <c r="N25" s="10"/>
      <c r="O25" s="9"/>
      <c r="P25" s="176">
        <v>25</v>
      </c>
      <c r="Q25" s="34" t="s">
        <v>457</v>
      </c>
      <c r="R25" s="35">
        <v>1170</v>
      </c>
      <c r="S25" s="35"/>
      <c r="T25" s="36" t="s">
        <v>30</v>
      </c>
      <c r="U25" s="177">
        <v>350</v>
      </c>
      <c r="V25" s="35">
        <v>1170</v>
      </c>
      <c r="W25" s="35">
        <v>1170</v>
      </c>
      <c r="X25" s="9">
        <v>1</v>
      </c>
      <c r="Y25" s="35"/>
      <c r="Z25" s="9">
        <v>1</v>
      </c>
      <c r="AA25" s="177">
        <v>350</v>
      </c>
      <c r="AB25" s="35">
        <v>4350</v>
      </c>
      <c r="AC25" s="37" t="s">
        <v>1375</v>
      </c>
      <c r="AD25" s="37"/>
      <c r="AE25" s="38"/>
      <c r="AF25" s="39"/>
      <c r="AG25" s="39"/>
      <c r="AH25" s="38"/>
      <c r="AI25" s="9"/>
      <c r="AJ25" s="32"/>
      <c r="AK25" s="32" t="s">
        <v>6</v>
      </c>
      <c r="AL25" s="32"/>
      <c r="AM25" s="40" t="s">
        <v>444</v>
      </c>
      <c r="AN25" s="41"/>
      <c r="AO25" s="173"/>
      <c r="AP25" s="173"/>
      <c r="AQ25" s="170"/>
      <c r="AR25" s="170"/>
    </row>
    <row r="27" spans="1:44">
      <c r="G27" s="31"/>
      <c r="H27" s="58" t="s">
        <v>441</v>
      </c>
      <c r="I27" s="33" t="s">
        <v>58</v>
      </c>
      <c r="J27" s="32"/>
      <c r="K27" s="9"/>
      <c r="L27" s="10"/>
      <c r="M27" s="10"/>
      <c r="N27" s="10"/>
      <c r="O27" s="9"/>
      <c r="P27" s="9">
        <v>12</v>
      </c>
      <c r="Q27" s="34" t="s">
        <v>457</v>
      </c>
      <c r="R27" s="35">
        <v>1050</v>
      </c>
      <c r="S27" s="35"/>
      <c r="T27" s="36" t="s">
        <v>30</v>
      </c>
      <c r="U27" s="35">
        <v>200</v>
      </c>
      <c r="V27" s="35">
        <v>1050</v>
      </c>
      <c r="W27" s="35">
        <v>1050</v>
      </c>
      <c r="X27" s="9">
        <v>1</v>
      </c>
      <c r="Y27" s="35">
        <v>200</v>
      </c>
      <c r="Z27" s="9">
        <v>1</v>
      </c>
      <c r="AA27" s="35">
        <v>200</v>
      </c>
      <c r="AB27" s="35"/>
      <c r="AC27" s="37"/>
      <c r="AD27" s="37"/>
      <c r="AE27" s="38"/>
      <c r="AF27" s="39"/>
      <c r="AG27" s="39"/>
      <c r="AH27" s="38"/>
      <c r="AI27" s="9"/>
      <c r="AJ27" s="32"/>
      <c r="AK27" s="32" t="s">
        <v>6</v>
      </c>
      <c r="AL27" s="32"/>
      <c r="AM27" s="40" t="s">
        <v>460</v>
      </c>
      <c r="AN27" s="168"/>
      <c r="AO27" s="34"/>
      <c r="AP27" s="34"/>
      <c r="AQ27" s="34"/>
      <c r="AR27" s="34"/>
    </row>
    <row r="28" spans="1:44">
      <c r="B28" s="29">
        <v>2022</v>
      </c>
      <c r="C28" s="29">
        <v>5</v>
      </c>
      <c r="D28" s="29">
        <v>11</v>
      </c>
      <c r="E28" s="30" t="s">
        <v>470</v>
      </c>
      <c r="F28" s="29">
        <v>2</v>
      </c>
      <c r="G28" s="31" t="s">
        <v>459</v>
      </c>
      <c r="H28" s="32" t="s">
        <v>441</v>
      </c>
      <c r="I28" s="33" t="s">
        <v>47</v>
      </c>
      <c r="J28" s="32"/>
      <c r="K28" s="9"/>
      <c r="L28" s="10"/>
      <c r="M28" s="10"/>
      <c r="N28" s="10" t="s">
        <v>493</v>
      </c>
      <c r="O28" s="9" t="s">
        <v>443</v>
      </c>
      <c r="P28" s="9">
        <v>75</v>
      </c>
      <c r="Q28" s="34" t="s">
        <v>729</v>
      </c>
      <c r="R28" s="35">
        <v>1050</v>
      </c>
      <c r="S28" s="35"/>
      <c r="T28" s="36">
        <v>2000</v>
      </c>
      <c r="U28" s="36">
        <v>2000</v>
      </c>
      <c r="V28" s="35">
        <v>1050</v>
      </c>
      <c r="W28" s="35">
        <v>1050</v>
      </c>
      <c r="X28" s="9">
        <v>1</v>
      </c>
      <c r="Y28" s="36">
        <v>2000</v>
      </c>
      <c r="Z28" s="9">
        <v>1</v>
      </c>
      <c r="AA28" s="36">
        <v>2000</v>
      </c>
      <c r="AB28" s="35"/>
      <c r="AC28" s="37"/>
      <c r="AD28" s="37"/>
      <c r="AE28" s="38"/>
      <c r="AF28" s="39"/>
      <c r="AG28" s="39"/>
      <c r="AH28" s="38"/>
      <c r="AI28" s="9" t="s">
        <v>5</v>
      </c>
      <c r="AJ28" s="32"/>
      <c r="AK28" s="32" t="s">
        <v>6</v>
      </c>
      <c r="AL28" s="32"/>
      <c r="AM28" s="40" t="s">
        <v>460</v>
      </c>
      <c r="AN28" s="41"/>
      <c r="AO28" s="173"/>
      <c r="AP28" s="173"/>
      <c r="AQ28" s="170"/>
      <c r="AR28" s="170"/>
    </row>
    <row r="29" spans="1:44">
      <c r="B29" s="29">
        <v>2022</v>
      </c>
      <c r="C29" s="29">
        <v>5</v>
      </c>
      <c r="D29" s="29">
        <v>11</v>
      </c>
      <c r="E29" s="30" t="s">
        <v>470</v>
      </c>
      <c r="F29" s="29"/>
      <c r="G29" s="189"/>
      <c r="H29" s="32" t="s">
        <v>441</v>
      </c>
      <c r="I29" s="33" t="s">
        <v>43</v>
      </c>
      <c r="J29" s="32"/>
      <c r="K29" s="9"/>
      <c r="L29" s="10"/>
      <c r="M29" s="10"/>
      <c r="N29" s="10"/>
      <c r="O29" s="9"/>
      <c r="P29" s="176">
        <v>25</v>
      </c>
      <c r="Q29" s="34" t="s">
        <v>457</v>
      </c>
      <c r="R29" s="35">
        <v>1050</v>
      </c>
      <c r="S29" s="35"/>
      <c r="T29" s="36" t="s">
        <v>30</v>
      </c>
      <c r="U29" s="177">
        <v>350</v>
      </c>
      <c r="V29" s="35">
        <v>1050</v>
      </c>
      <c r="W29" s="35">
        <v>1050</v>
      </c>
      <c r="X29" s="9">
        <v>1</v>
      </c>
      <c r="Y29" s="35"/>
      <c r="Z29" s="9">
        <v>1</v>
      </c>
      <c r="AA29" s="177">
        <v>350</v>
      </c>
      <c r="AB29" s="35">
        <v>2550</v>
      </c>
      <c r="AC29" s="37" t="s">
        <v>894</v>
      </c>
      <c r="AD29" s="37"/>
      <c r="AE29" s="38"/>
      <c r="AF29" s="39"/>
      <c r="AG29" s="39"/>
      <c r="AH29" s="38"/>
      <c r="AI29" s="9"/>
      <c r="AJ29" s="32"/>
      <c r="AK29" s="32" t="s">
        <v>6</v>
      </c>
      <c r="AL29" s="32"/>
      <c r="AM29" s="40" t="s">
        <v>460</v>
      </c>
      <c r="AN29" s="41"/>
      <c r="AO29" s="173"/>
      <c r="AP29" s="173"/>
      <c r="AQ29" s="170"/>
      <c r="AR29" s="170"/>
    </row>
    <row r="30" spans="1:44" ht="14.25" customHeight="1"/>
    <row r="31" spans="1:44">
      <c r="B31" s="29">
        <v>2022</v>
      </c>
      <c r="C31" s="29">
        <v>5</v>
      </c>
      <c r="D31" s="29">
        <v>11</v>
      </c>
      <c r="E31" s="30" t="s">
        <v>470</v>
      </c>
      <c r="F31" s="29">
        <v>2</v>
      </c>
      <c r="G31" s="31" t="s">
        <v>459</v>
      </c>
      <c r="H31" s="32" t="s">
        <v>441</v>
      </c>
      <c r="I31" s="33" t="s">
        <v>47</v>
      </c>
      <c r="J31" s="32"/>
      <c r="K31" s="9"/>
      <c r="L31" s="10"/>
      <c r="M31" s="10"/>
      <c r="N31" s="10" t="s">
        <v>493</v>
      </c>
      <c r="O31" s="9" t="s">
        <v>443</v>
      </c>
      <c r="P31" s="9">
        <v>25</v>
      </c>
      <c r="Q31" s="34" t="s">
        <v>729</v>
      </c>
      <c r="R31" s="35">
        <v>1050</v>
      </c>
      <c r="S31" s="35"/>
      <c r="T31" s="36">
        <v>1000</v>
      </c>
      <c r="U31" s="36">
        <v>1000</v>
      </c>
      <c r="V31" s="35">
        <v>1050</v>
      </c>
      <c r="W31" s="35">
        <v>1050</v>
      </c>
      <c r="X31" s="9">
        <v>1</v>
      </c>
      <c r="Y31" s="36">
        <v>1000</v>
      </c>
      <c r="Z31" s="9">
        <v>1</v>
      </c>
      <c r="AA31" s="36">
        <v>1000</v>
      </c>
      <c r="AB31" s="35"/>
      <c r="AC31" s="37"/>
      <c r="AD31" s="178" t="s">
        <v>462</v>
      </c>
      <c r="AE31" s="38"/>
      <c r="AF31" s="39"/>
      <c r="AG31" s="39"/>
      <c r="AH31" s="38"/>
      <c r="AI31" s="9" t="s">
        <v>5</v>
      </c>
      <c r="AJ31" s="32"/>
      <c r="AK31" s="32" t="s">
        <v>17</v>
      </c>
      <c r="AL31" s="32"/>
      <c r="AM31" s="40" t="s">
        <v>444</v>
      </c>
      <c r="AN31" s="41"/>
      <c r="AO31" s="173"/>
      <c r="AP31" s="173"/>
      <c r="AQ31" s="170"/>
      <c r="AR31" s="170"/>
    </row>
    <row r="32" spans="1:44">
      <c r="B32" s="29">
        <v>2022</v>
      </c>
      <c r="C32" s="29">
        <v>5</v>
      </c>
      <c r="D32" s="29">
        <v>11</v>
      </c>
      <c r="E32" s="30" t="s">
        <v>470</v>
      </c>
      <c r="F32" s="29"/>
      <c r="G32" s="189"/>
      <c r="H32" s="32" t="s">
        <v>441</v>
      </c>
      <c r="I32" s="33" t="s">
        <v>43</v>
      </c>
      <c r="J32" s="32"/>
      <c r="K32" s="9"/>
      <c r="L32" s="10"/>
      <c r="M32" s="10"/>
      <c r="N32" s="10"/>
      <c r="O32" s="9"/>
      <c r="P32" s="176">
        <v>25</v>
      </c>
      <c r="Q32" s="34" t="s">
        <v>457</v>
      </c>
      <c r="R32" s="35">
        <v>1050</v>
      </c>
      <c r="S32" s="35"/>
      <c r="T32" s="36" t="s">
        <v>30</v>
      </c>
      <c r="U32" s="451">
        <v>500</v>
      </c>
      <c r="V32" s="35">
        <v>1050</v>
      </c>
      <c r="W32" s="35">
        <v>1050</v>
      </c>
      <c r="X32" s="9">
        <v>1</v>
      </c>
      <c r="Y32" s="35"/>
      <c r="Z32" s="9">
        <v>1</v>
      </c>
      <c r="AA32" s="451">
        <v>500</v>
      </c>
      <c r="AB32" s="35">
        <v>1500</v>
      </c>
      <c r="AC32" s="37" t="s">
        <v>894</v>
      </c>
      <c r="AD32" s="37"/>
      <c r="AE32" s="38"/>
      <c r="AF32" s="39"/>
      <c r="AG32" s="39"/>
      <c r="AH32" s="38"/>
      <c r="AI32" s="9"/>
      <c r="AJ32" s="32"/>
      <c r="AK32" s="32" t="s">
        <v>17</v>
      </c>
      <c r="AL32" s="32"/>
      <c r="AM32" s="40" t="s">
        <v>444</v>
      </c>
      <c r="AN32" s="41"/>
      <c r="AO32" s="173"/>
      <c r="AP32" s="173"/>
      <c r="AQ32" s="170"/>
      <c r="AR32" s="170"/>
    </row>
    <row r="33" spans="1:44" ht="14.25" customHeight="1"/>
    <row r="34" spans="1:44">
      <c r="B34" s="29">
        <v>2022</v>
      </c>
      <c r="C34" s="29">
        <v>5</v>
      </c>
      <c r="D34" s="29">
        <v>11</v>
      </c>
      <c r="E34" s="30" t="s">
        <v>470</v>
      </c>
      <c r="F34" s="29">
        <v>2</v>
      </c>
      <c r="G34" s="31" t="s">
        <v>459</v>
      </c>
      <c r="H34" s="32" t="s">
        <v>441</v>
      </c>
      <c r="I34" s="33" t="s">
        <v>47</v>
      </c>
      <c r="J34" s="32"/>
      <c r="K34" s="9"/>
      <c r="L34" s="10"/>
      <c r="M34" s="10"/>
      <c r="N34" s="10" t="s">
        <v>493</v>
      </c>
      <c r="O34" s="9" t="s">
        <v>443</v>
      </c>
      <c r="P34" s="9">
        <v>38</v>
      </c>
      <c r="Q34" s="34" t="s">
        <v>729</v>
      </c>
      <c r="R34" s="35">
        <v>1005</v>
      </c>
      <c r="S34" s="35"/>
      <c r="T34" s="36">
        <v>1500</v>
      </c>
      <c r="U34" s="36">
        <v>1500</v>
      </c>
      <c r="V34" s="35">
        <v>1005</v>
      </c>
      <c r="W34" s="35">
        <v>1005</v>
      </c>
      <c r="X34" s="9">
        <v>1</v>
      </c>
      <c r="Y34" s="36">
        <v>1500</v>
      </c>
      <c r="Z34" s="9">
        <v>1</v>
      </c>
      <c r="AA34" s="36">
        <v>1500</v>
      </c>
      <c r="AB34" s="35"/>
      <c r="AC34" s="37"/>
      <c r="AD34" s="178" t="s">
        <v>462</v>
      </c>
      <c r="AE34" s="38"/>
      <c r="AF34" s="39"/>
      <c r="AG34" s="39"/>
      <c r="AH34" s="38"/>
      <c r="AI34" s="9" t="s">
        <v>5</v>
      </c>
      <c r="AJ34" s="32"/>
      <c r="AK34" s="32" t="s">
        <v>17</v>
      </c>
      <c r="AL34" s="32"/>
      <c r="AM34" s="40" t="s">
        <v>444</v>
      </c>
      <c r="AN34" s="41"/>
      <c r="AO34" s="173"/>
      <c r="AP34" s="173"/>
      <c r="AQ34" s="170"/>
      <c r="AR34" s="170"/>
    </row>
    <row r="35" spans="1:44">
      <c r="B35" s="29">
        <v>2022</v>
      </c>
      <c r="C35" s="29">
        <v>5</v>
      </c>
      <c r="D35" s="29">
        <v>11</v>
      </c>
      <c r="E35" s="30" t="s">
        <v>470</v>
      </c>
      <c r="F35" s="29"/>
      <c r="G35" s="189"/>
      <c r="H35" s="32" t="s">
        <v>441</v>
      </c>
      <c r="I35" s="33" t="s">
        <v>43</v>
      </c>
      <c r="J35" s="32"/>
      <c r="K35" s="9"/>
      <c r="L35" s="10"/>
      <c r="M35" s="10"/>
      <c r="N35" s="10"/>
      <c r="O35" s="9"/>
      <c r="P35" s="176">
        <v>25</v>
      </c>
      <c r="Q35" s="34" t="s">
        <v>457</v>
      </c>
      <c r="R35" s="35">
        <v>1005</v>
      </c>
      <c r="S35" s="35"/>
      <c r="T35" s="36" t="s">
        <v>30</v>
      </c>
      <c r="U35" s="177">
        <v>350</v>
      </c>
      <c r="V35" s="35">
        <v>1005</v>
      </c>
      <c r="W35" s="35">
        <v>1005</v>
      </c>
      <c r="X35" s="9">
        <v>1</v>
      </c>
      <c r="Y35" s="35"/>
      <c r="Z35" s="9">
        <v>1</v>
      </c>
      <c r="AA35" s="177">
        <v>350</v>
      </c>
      <c r="AB35" s="35">
        <v>1850</v>
      </c>
      <c r="AC35" s="37" t="s">
        <v>736</v>
      </c>
      <c r="AD35" s="37"/>
      <c r="AE35" s="38"/>
      <c r="AF35" s="39"/>
      <c r="AG35" s="39"/>
      <c r="AH35" s="38"/>
      <c r="AI35" s="9"/>
      <c r="AJ35" s="32"/>
      <c r="AK35" s="32" t="s">
        <v>17</v>
      </c>
      <c r="AL35" s="32"/>
      <c r="AM35" s="40" t="s">
        <v>444</v>
      </c>
      <c r="AN35" s="41"/>
      <c r="AO35" s="173"/>
      <c r="AP35" s="173"/>
      <c r="AQ35" s="170"/>
      <c r="AR35" s="170"/>
    </row>
    <row r="36" spans="1:44" ht="14.25" customHeight="1"/>
    <row r="37" spans="1:44">
      <c r="G37" s="31"/>
      <c r="H37" s="58" t="s">
        <v>441</v>
      </c>
      <c r="I37" s="33" t="s">
        <v>58</v>
      </c>
      <c r="J37" s="32"/>
      <c r="K37" s="9"/>
      <c r="L37" s="10"/>
      <c r="M37" s="10"/>
      <c r="N37" s="10"/>
      <c r="O37" s="9"/>
      <c r="P37" s="9">
        <v>12</v>
      </c>
      <c r="Q37" s="34" t="s">
        <v>457</v>
      </c>
      <c r="R37" s="35">
        <v>1005</v>
      </c>
      <c r="S37" s="35"/>
      <c r="T37" s="36" t="s">
        <v>30</v>
      </c>
      <c r="U37" s="35">
        <v>200</v>
      </c>
      <c r="V37" s="35">
        <v>10056</v>
      </c>
      <c r="W37" s="35">
        <v>1005</v>
      </c>
      <c r="X37" s="9">
        <v>1</v>
      </c>
      <c r="Y37" s="35">
        <v>200</v>
      </c>
      <c r="Z37" s="9">
        <v>1</v>
      </c>
      <c r="AA37" s="35">
        <v>200</v>
      </c>
      <c r="AB37" s="35"/>
      <c r="AC37" s="37"/>
      <c r="AD37" s="178" t="s">
        <v>462</v>
      </c>
      <c r="AE37" s="38"/>
      <c r="AF37" s="39"/>
      <c r="AG37" s="39"/>
      <c r="AH37" s="38"/>
      <c r="AI37" s="9"/>
      <c r="AJ37" s="32"/>
      <c r="AK37" s="32"/>
      <c r="AL37" s="32"/>
      <c r="AM37" s="40"/>
      <c r="AN37" s="168"/>
      <c r="AO37" s="34"/>
      <c r="AP37" s="34"/>
      <c r="AQ37" s="34"/>
      <c r="AR37" s="34"/>
    </row>
    <row r="38" spans="1:44">
      <c r="B38" s="29">
        <v>2022</v>
      </c>
      <c r="C38" s="29">
        <v>5</v>
      </c>
      <c r="D38" s="29">
        <v>11</v>
      </c>
      <c r="E38" s="30" t="s">
        <v>470</v>
      </c>
      <c r="F38" s="29">
        <v>2</v>
      </c>
      <c r="G38" s="31" t="s">
        <v>459</v>
      </c>
      <c r="H38" s="32" t="s">
        <v>441</v>
      </c>
      <c r="I38" s="33" t="s">
        <v>47</v>
      </c>
      <c r="J38" s="32"/>
      <c r="K38" s="9"/>
      <c r="L38" s="10"/>
      <c r="M38" s="10"/>
      <c r="N38" s="10" t="s">
        <v>493</v>
      </c>
      <c r="O38" s="9" t="s">
        <v>443</v>
      </c>
      <c r="P38" s="9">
        <v>100</v>
      </c>
      <c r="Q38" s="34" t="s">
        <v>729</v>
      </c>
      <c r="R38" s="35">
        <v>1005</v>
      </c>
      <c r="S38" s="35"/>
      <c r="T38" s="36">
        <v>1500</v>
      </c>
      <c r="U38" s="36">
        <v>1500</v>
      </c>
      <c r="V38" s="35">
        <v>1005</v>
      </c>
      <c r="W38" s="35">
        <v>1005</v>
      </c>
      <c r="X38" s="9">
        <v>1</v>
      </c>
      <c r="Y38" s="36">
        <v>1500</v>
      </c>
      <c r="Z38" s="9">
        <v>1</v>
      </c>
      <c r="AA38" s="36">
        <v>1500</v>
      </c>
      <c r="AB38" s="35"/>
      <c r="AC38" s="37"/>
      <c r="AD38" s="37"/>
      <c r="AE38" s="38"/>
      <c r="AF38" s="39"/>
      <c r="AG38" s="39"/>
      <c r="AH38" s="38"/>
      <c r="AI38" s="9" t="s">
        <v>5</v>
      </c>
      <c r="AJ38" s="32"/>
      <c r="AK38" s="32" t="s">
        <v>17</v>
      </c>
      <c r="AL38" s="32"/>
      <c r="AM38" s="40" t="s">
        <v>444</v>
      </c>
      <c r="AN38" s="41"/>
      <c r="AO38" s="173"/>
      <c r="AP38" s="173"/>
      <c r="AQ38" s="170"/>
      <c r="AR38" s="170"/>
    </row>
    <row r="39" spans="1:44">
      <c r="B39" s="29">
        <v>2022</v>
      </c>
      <c r="C39" s="29">
        <v>5</v>
      </c>
      <c r="D39" s="29">
        <v>11</v>
      </c>
      <c r="E39" s="30" t="s">
        <v>470</v>
      </c>
      <c r="F39" s="29"/>
      <c r="G39" s="189"/>
      <c r="H39" s="32" t="s">
        <v>441</v>
      </c>
      <c r="I39" s="33" t="s">
        <v>43</v>
      </c>
      <c r="J39" s="32"/>
      <c r="K39" s="9"/>
      <c r="L39" s="10"/>
      <c r="M39" s="10"/>
      <c r="N39" s="10"/>
      <c r="O39" s="9"/>
      <c r="P39" s="176">
        <v>25</v>
      </c>
      <c r="Q39" s="34" t="s">
        <v>457</v>
      </c>
      <c r="R39" s="35">
        <v>1005</v>
      </c>
      <c r="S39" s="35"/>
      <c r="T39" s="36" t="s">
        <v>30</v>
      </c>
      <c r="U39" s="177">
        <v>350</v>
      </c>
      <c r="V39" s="35">
        <v>1005</v>
      </c>
      <c r="W39" s="35">
        <v>1005</v>
      </c>
      <c r="X39" s="9">
        <v>1</v>
      </c>
      <c r="Y39" s="35"/>
      <c r="Z39" s="9">
        <v>1</v>
      </c>
      <c r="AA39" s="177">
        <v>350</v>
      </c>
      <c r="AB39" s="35">
        <v>1850</v>
      </c>
      <c r="AC39" s="37" t="s">
        <v>736</v>
      </c>
      <c r="AD39" s="37"/>
      <c r="AE39" s="38"/>
      <c r="AF39" s="39"/>
      <c r="AG39" s="39"/>
      <c r="AH39" s="38"/>
      <c r="AI39" s="9"/>
      <c r="AJ39" s="32"/>
      <c r="AK39" s="32" t="s">
        <v>17</v>
      </c>
      <c r="AL39" s="32"/>
      <c r="AM39" s="40" t="s">
        <v>444</v>
      </c>
      <c r="AN39" s="41"/>
      <c r="AO39" s="173"/>
      <c r="AP39" s="173"/>
      <c r="AQ39" s="170"/>
      <c r="AR39" s="170"/>
    </row>
    <row r="40" spans="1:44" ht="14.25" customHeight="1"/>
    <row r="41" spans="1:44">
      <c r="A41">
        <v>1</v>
      </c>
      <c r="B41" s="29">
        <v>2022</v>
      </c>
      <c r="C41" s="29">
        <v>5</v>
      </c>
      <c r="D41" s="29">
        <v>7</v>
      </c>
      <c r="E41" s="30" t="s">
        <v>469</v>
      </c>
      <c r="F41" s="29">
        <v>2</v>
      </c>
      <c r="G41" s="31" t="s">
        <v>459</v>
      </c>
      <c r="H41" s="32" t="s">
        <v>441</v>
      </c>
      <c r="I41" s="33" t="s">
        <v>47</v>
      </c>
      <c r="J41" s="32"/>
      <c r="K41" s="9"/>
      <c r="L41" s="10"/>
      <c r="M41" s="10"/>
      <c r="N41" s="10" t="s">
        <v>477</v>
      </c>
      <c r="O41" s="9" t="s">
        <v>443</v>
      </c>
      <c r="P41" s="9">
        <v>50</v>
      </c>
      <c r="Q41" s="34" t="s">
        <v>273</v>
      </c>
      <c r="R41" s="35">
        <v>1000</v>
      </c>
      <c r="S41" s="35"/>
      <c r="T41" s="36">
        <v>4000</v>
      </c>
      <c r="U41" s="36">
        <v>4000</v>
      </c>
      <c r="V41" s="35">
        <v>1000</v>
      </c>
      <c r="W41" s="35">
        <v>1000</v>
      </c>
      <c r="X41" s="9">
        <v>1</v>
      </c>
      <c r="Y41" s="36">
        <v>4000</v>
      </c>
      <c r="Z41" s="9">
        <v>1</v>
      </c>
      <c r="AA41" s="36">
        <v>4000</v>
      </c>
      <c r="AB41" s="35"/>
      <c r="AC41" s="37"/>
      <c r="AD41" s="37"/>
      <c r="AE41" s="38"/>
      <c r="AF41" s="39"/>
      <c r="AG41" s="39"/>
      <c r="AH41" s="38"/>
      <c r="AI41" s="9" t="s">
        <v>5</v>
      </c>
      <c r="AJ41" s="32"/>
      <c r="AK41" s="32" t="s">
        <v>6</v>
      </c>
      <c r="AL41" s="32"/>
      <c r="AM41" s="40" t="s">
        <v>460</v>
      </c>
      <c r="AN41" s="41"/>
      <c r="AO41" s="173"/>
      <c r="AP41" s="173"/>
      <c r="AQ41" s="170"/>
      <c r="AR41" s="170"/>
    </row>
    <row r="42" spans="1:44">
      <c r="B42" s="29">
        <v>2022</v>
      </c>
      <c r="C42" s="29">
        <v>5</v>
      </c>
      <c r="D42" s="29">
        <v>7</v>
      </c>
      <c r="E42" s="30" t="s">
        <v>469</v>
      </c>
      <c r="F42" s="29"/>
      <c r="G42" s="189"/>
      <c r="H42" s="32" t="s">
        <v>441</v>
      </c>
      <c r="I42" s="59" t="s">
        <v>43</v>
      </c>
      <c r="J42" s="32"/>
      <c r="K42" s="9"/>
      <c r="L42" s="10"/>
      <c r="M42" s="10"/>
      <c r="N42" s="10"/>
      <c r="O42" s="60"/>
      <c r="P42" s="176">
        <v>25</v>
      </c>
      <c r="Q42" s="34" t="s">
        <v>457</v>
      </c>
      <c r="R42" s="35">
        <v>1000</v>
      </c>
      <c r="S42" s="35"/>
      <c r="T42" s="36" t="s">
        <v>30</v>
      </c>
      <c r="U42" s="177">
        <v>350</v>
      </c>
      <c r="V42" s="35">
        <v>1000</v>
      </c>
      <c r="W42" s="35">
        <v>1000</v>
      </c>
      <c r="X42" s="9">
        <v>1</v>
      </c>
      <c r="Y42" s="35"/>
      <c r="Z42" s="9">
        <v>1</v>
      </c>
      <c r="AA42" s="177">
        <v>350</v>
      </c>
      <c r="AB42" s="35">
        <v>4350</v>
      </c>
      <c r="AC42" s="37" t="s">
        <v>879</v>
      </c>
      <c r="AD42" s="37"/>
      <c r="AE42" s="63"/>
      <c r="AF42" s="64"/>
      <c r="AG42" s="64"/>
      <c r="AH42" s="63"/>
      <c r="AI42" s="60"/>
      <c r="AJ42" s="58"/>
      <c r="AK42" s="32" t="s">
        <v>6</v>
      </c>
      <c r="AL42" s="32"/>
      <c r="AM42" s="40" t="s">
        <v>460</v>
      </c>
      <c r="AN42" s="41"/>
      <c r="AO42" s="173"/>
      <c r="AP42" s="173"/>
      <c r="AQ42" s="170"/>
      <c r="AR42" s="170"/>
    </row>
    <row r="44" spans="1:44" ht="14.25" customHeight="1">
      <c r="B44" s="29">
        <v>2021</v>
      </c>
      <c r="C44" s="29">
        <v>6</v>
      </c>
      <c r="D44" s="29">
        <v>14</v>
      </c>
      <c r="E44" s="30" t="s">
        <v>470</v>
      </c>
      <c r="F44" s="29"/>
      <c r="G44" s="31"/>
      <c r="H44" s="32" t="s">
        <v>441</v>
      </c>
      <c r="I44" s="33" t="s">
        <v>58</v>
      </c>
      <c r="J44" s="32"/>
      <c r="K44" s="9"/>
      <c r="L44" s="10"/>
      <c r="M44" s="9"/>
      <c r="N44" s="10"/>
      <c r="O44" s="9"/>
      <c r="P44" s="9">
        <v>12</v>
      </c>
      <c r="Q44" s="34" t="s">
        <v>457</v>
      </c>
      <c r="R44" s="35">
        <v>1005</v>
      </c>
      <c r="S44" s="35"/>
      <c r="T44" s="36" t="s">
        <v>30</v>
      </c>
      <c r="U44" s="35">
        <v>200</v>
      </c>
      <c r="V44" s="35">
        <v>1005</v>
      </c>
      <c r="W44" s="35">
        <v>1005</v>
      </c>
      <c r="X44" s="9">
        <v>1</v>
      </c>
      <c r="Y44" s="35">
        <v>200</v>
      </c>
      <c r="Z44" s="9">
        <v>1</v>
      </c>
      <c r="AA44" s="35">
        <v>200</v>
      </c>
      <c r="AB44" s="35"/>
      <c r="AC44" s="37"/>
      <c r="AD44" s="37"/>
      <c r="AE44" s="38"/>
      <c r="AF44" s="39"/>
      <c r="AG44" s="39"/>
      <c r="AH44" s="38"/>
      <c r="AI44" s="9"/>
      <c r="AJ44" s="32"/>
      <c r="AK44" s="32"/>
      <c r="AL44" s="32"/>
      <c r="AM44" s="40"/>
      <c r="AN44" s="41"/>
      <c r="AO44" s="42"/>
      <c r="AP44" s="42"/>
      <c r="AQ44" s="34"/>
      <c r="AR44" s="34"/>
    </row>
    <row r="45" spans="1:44">
      <c r="B45" s="29">
        <v>2022</v>
      </c>
      <c r="C45" s="29">
        <v>5</v>
      </c>
      <c r="D45" s="29">
        <v>11</v>
      </c>
      <c r="E45" s="30" t="s">
        <v>468</v>
      </c>
      <c r="F45" s="29">
        <v>5</v>
      </c>
      <c r="G45" s="31" t="s">
        <v>459</v>
      </c>
      <c r="H45" s="32" t="s">
        <v>441</v>
      </c>
      <c r="I45" s="33" t="s">
        <v>47</v>
      </c>
      <c r="J45" s="32"/>
      <c r="K45" s="9"/>
      <c r="L45" s="10"/>
      <c r="M45" s="10"/>
      <c r="N45" s="10" t="s">
        <v>477</v>
      </c>
      <c r="O45" s="9" t="s">
        <v>1440</v>
      </c>
      <c r="P45" s="9">
        <v>25</v>
      </c>
      <c r="Q45" s="34" t="s">
        <v>395</v>
      </c>
      <c r="R45" s="35">
        <v>1005</v>
      </c>
      <c r="S45" s="35"/>
      <c r="T45" s="36">
        <v>8000</v>
      </c>
      <c r="U45" s="35">
        <v>8000</v>
      </c>
      <c r="V45" s="35">
        <v>1005</v>
      </c>
      <c r="W45" s="35">
        <v>1005</v>
      </c>
      <c r="X45" s="9">
        <v>1</v>
      </c>
      <c r="Y45" s="35">
        <v>8000</v>
      </c>
      <c r="Z45" s="9">
        <v>1</v>
      </c>
      <c r="AA45" s="35">
        <v>8000</v>
      </c>
      <c r="AB45" s="35"/>
      <c r="AC45" s="37"/>
      <c r="AD45" s="37"/>
      <c r="AE45" s="38"/>
      <c r="AF45" s="39"/>
      <c r="AG45" s="39"/>
      <c r="AH45" s="38"/>
      <c r="AI45" s="9" t="s">
        <v>5</v>
      </c>
      <c r="AJ45" s="32"/>
      <c r="AK45" s="32" t="s">
        <v>6</v>
      </c>
      <c r="AL45" s="32"/>
      <c r="AM45" s="40" t="s">
        <v>460</v>
      </c>
      <c r="AN45" s="41"/>
      <c r="AO45" s="173"/>
      <c r="AP45" s="173"/>
      <c r="AQ45" s="170"/>
      <c r="AR45" s="170"/>
    </row>
    <row r="46" spans="1:44">
      <c r="B46" s="29">
        <v>2022</v>
      </c>
      <c r="C46" s="29">
        <v>5</v>
      </c>
      <c r="D46" s="29">
        <v>11</v>
      </c>
      <c r="E46" s="30" t="s">
        <v>468</v>
      </c>
      <c r="F46" s="29"/>
      <c r="G46" s="189"/>
      <c r="H46" s="32" t="s">
        <v>441</v>
      </c>
      <c r="I46" s="33" t="s">
        <v>43</v>
      </c>
      <c r="J46" s="32"/>
      <c r="K46" s="9"/>
      <c r="L46" s="10"/>
      <c r="M46" s="9"/>
      <c r="N46" s="10"/>
      <c r="O46" s="9"/>
      <c r="P46" s="176">
        <v>25</v>
      </c>
      <c r="Q46" s="34" t="s">
        <v>457</v>
      </c>
      <c r="R46" s="35">
        <v>1005</v>
      </c>
      <c r="S46" s="35"/>
      <c r="T46" s="36" t="s">
        <v>30</v>
      </c>
      <c r="U46" s="451">
        <v>500</v>
      </c>
      <c r="V46" s="35">
        <v>1005</v>
      </c>
      <c r="W46" s="35">
        <v>1005</v>
      </c>
      <c r="X46" s="9">
        <v>1</v>
      </c>
      <c r="Y46" s="35"/>
      <c r="Z46" s="9">
        <v>1</v>
      </c>
      <c r="AA46" s="451">
        <v>500</v>
      </c>
      <c r="AB46" s="35">
        <v>8700</v>
      </c>
      <c r="AC46" s="37" t="s">
        <v>736</v>
      </c>
      <c r="AD46" s="37"/>
      <c r="AE46" s="38"/>
      <c r="AF46" s="39"/>
      <c r="AG46" s="39"/>
      <c r="AH46" s="38"/>
      <c r="AI46" s="9"/>
      <c r="AJ46" s="32"/>
      <c r="AK46" s="32" t="s">
        <v>6</v>
      </c>
      <c r="AL46" s="32"/>
      <c r="AM46" s="40" t="s">
        <v>460</v>
      </c>
      <c r="AN46" s="41"/>
      <c r="AO46" s="173"/>
      <c r="AP46" s="173"/>
      <c r="AQ46" s="170"/>
      <c r="AR46" s="170"/>
    </row>
    <row r="48" spans="1:44">
      <c r="B48" s="29">
        <v>2022</v>
      </c>
      <c r="C48" s="29">
        <v>5</v>
      </c>
      <c r="D48" s="29">
        <v>17</v>
      </c>
      <c r="E48" s="30" t="s">
        <v>469</v>
      </c>
      <c r="F48" s="29">
        <v>1</v>
      </c>
      <c r="G48" s="31" t="s">
        <v>459</v>
      </c>
      <c r="H48" s="58" t="s">
        <v>441</v>
      </c>
      <c r="I48" s="33" t="s">
        <v>47</v>
      </c>
      <c r="J48" s="32"/>
      <c r="K48" s="9"/>
      <c r="L48" s="10"/>
      <c r="M48" s="10"/>
      <c r="N48" s="10" t="s">
        <v>481</v>
      </c>
      <c r="O48" s="9" t="s">
        <v>482</v>
      </c>
      <c r="P48" s="9">
        <v>12</v>
      </c>
      <c r="Q48" s="34" t="s">
        <v>483</v>
      </c>
      <c r="R48" s="35">
        <v>1120</v>
      </c>
      <c r="S48" s="35"/>
      <c r="T48" s="36">
        <v>24230</v>
      </c>
      <c r="U48" s="36">
        <v>24230</v>
      </c>
      <c r="V48" s="35">
        <v>1120</v>
      </c>
      <c r="W48" s="35">
        <v>1120</v>
      </c>
      <c r="X48" s="9">
        <v>1</v>
      </c>
      <c r="Y48" s="36">
        <v>24230</v>
      </c>
      <c r="Z48" s="9">
        <v>1</v>
      </c>
      <c r="AA48" s="36">
        <v>24230</v>
      </c>
      <c r="AB48" s="35"/>
      <c r="AC48" s="37"/>
      <c r="AD48" s="37"/>
      <c r="AE48" s="38"/>
      <c r="AF48" s="39"/>
      <c r="AG48" s="39"/>
      <c r="AH48" s="38"/>
      <c r="AI48" s="9" t="s">
        <v>533</v>
      </c>
      <c r="AJ48" s="32"/>
      <c r="AK48" s="32" t="s">
        <v>6</v>
      </c>
      <c r="AL48" s="32"/>
      <c r="AM48" s="40" t="s">
        <v>444</v>
      </c>
      <c r="AN48" s="41"/>
      <c r="AO48" s="173"/>
      <c r="AP48" s="173"/>
      <c r="AQ48" s="170"/>
      <c r="AR48" s="170"/>
    </row>
    <row r="49" spans="1:44">
      <c r="B49" s="29">
        <v>2022</v>
      </c>
      <c r="C49" s="29">
        <v>5</v>
      </c>
      <c r="D49" s="29">
        <v>17</v>
      </c>
      <c r="E49" s="30" t="s">
        <v>469</v>
      </c>
      <c r="F49" s="29"/>
      <c r="G49" s="189"/>
      <c r="H49" s="58" t="s">
        <v>441</v>
      </c>
      <c r="I49" s="33" t="s">
        <v>43</v>
      </c>
      <c r="J49" s="32"/>
      <c r="K49" s="9"/>
      <c r="L49" s="10"/>
      <c r="M49" s="10"/>
      <c r="N49" s="10"/>
      <c r="O49" s="9"/>
      <c r="P49" s="176">
        <v>25</v>
      </c>
      <c r="Q49" s="34" t="s">
        <v>457</v>
      </c>
      <c r="R49" s="35">
        <v>1120</v>
      </c>
      <c r="S49" s="35"/>
      <c r="T49" s="36" t="s">
        <v>30</v>
      </c>
      <c r="U49" s="177">
        <v>350</v>
      </c>
      <c r="V49" s="35">
        <v>1120</v>
      </c>
      <c r="W49" s="35">
        <v>1120</v>
      </c>
      <c r="X49" s="9">
        <v>1</v>
      </c>
      <c r="Y49" s="35"/>
      <c r="Z49" s="9">
        <v>1</v>
      </c>
      <c r="AA49" s="177">
        <v>350</v>
      </c>
      <c r="AB49" s="35">
        <v>24580</v>
      </c>
      <c r="AC49" s="37" t="s">
        <v>726</v>
      </c>
      <c r="AD49" s="37"/>
      <c r="AE49" s="38"/>
      <c r="AF49" s="39"/>
      <c r="AG49" s="39"/>
      <c r="AH49" s="38"/>
      <c r="AI49" s="9"/>
      <c r="AJ49" s="32"/>
      <c r="AK49" s="32" t="s">
        <v>6</v>
      </c>
      <c r="AL49" s="32"/>
      <c r="AM49" s="40" t="s">
        <v>444</v>
      </c>
      <c r="AN49" s="41"/>
      <c r="AO49" s="173"/>
      <c r="AP49" s="173"/>
      <c r="AQ49" s="170"/>
      <c r="AR49" s="170"/>
    </row>
    <row r="51" spans="1:44" ht="14.25" customHeight="1">
      <c r="B51" s="29">
        <v>2021</v>
      </c>
      <c r="C51" s="29">
        <v>6</v>
      </c>
      <c r="D51" s="29">
        <v>14</v>
      </c>
      <c r="E51" s="30" t="s">
        <v>470</v>
      </c>
      <c r="F51" s="29"/>
      <c r="G51" s="31"/>
      <c r="H51" s="32" t="s">
        <v>441</v>
      </c>
      <c r="I51" s="33" t="s">
        <v>58</v>
      </c>
      <c r="J51" s="32"/>
      <c r="K51" s="9"/>
      <c r="L51" s="10"/>
      <c r="M51" s="9"/>
      <c r="N51" s="10"/>
      <c r="O51" s="9"/>
      <c r="P51" s="9">
        <v>12</v>
      </c>
      <c r="Q51" s="34" t="s">
        <v>457</v>
      </c>
      <c r="R51" s="35">
        <v>1005</v>
      </c>
      <c r="S51" s="35"/>
      <c r="T51" s="36" t="s">
        <v>30</v>
      </c>
      <c r="U51" s="35">
        <v>200</v>
      </c>
      <c r="V51" s="35">
        <v>1005</v>
      </c>
      <c r="W51" s="35">
        <v>1005</v>
      </c>
      <c r="X51" s="9">
        <v>1</v>
      </c>
      <c r="Y51" s="35">
        <v>200</v>
      </c>
      <c r="Z51" s="9">
        <v>1</v>
      </c>
      <c r="AA51" s="35">
        <v>200</v>
      </c>
      <c r="AB51" s="35"/>
      <c r="AC51" s="37"/>
      <c r="AD51" s="175" t="s">
        <v>458</v>
      </c>
      <c r="AE51" s="38"/>
      <c r="AF51" s="39"/>
      <c r="AG51" s="39"/>
      <c r="AH51" s="38"/>
      <c r="AI51" s="9"/>
      <c r="AJ51" s="32"/>
      <c r="AK51" s="32"/>
      <c r="AL51" s="32"/>
      <c r="AM51" s="40"/>
      <c r="AN51" s="41"/>
      <c r="AO51" s="42"/>
      <c r="AP51" s="42"/>
      <c r="AQ51" s="34"/>
      <c r="AR51" s="34"/>
    </row>
    <row r="52" spans="1:44">
      <c r="A52">
        <v>1</v>
      </c>
      <c r="B52" s="29">
        <v>2021</v>
      </c>
      <c r="C52" s="29">
        <v>6</v>
      </c>
      <c r="D52" s="29">
        <v>14</v>
      </c>
      <c r="E52" s="30" t="s">
        <v>470</v>
      </c>
      <c r="F52" s="29">
        <v>10</v>
      </c>
      <c r="G52" s="31" t="s">
        <v>459</v>
      </c>
      <c r="H52" s="32" t="s">
        <v>441</v>
      </c>
      <c r="I52" s="33" t="s">
        <v>47</v>
      </c>
      <c r="J52" s="32"/>
      <c r="K52" s="9"/>
      <c r="L52" s="10"/>
      <c r="M52" s="10"/>
      <c r="N52" s="10" t="s">
        <v>874</v>
      </c>
      <c r="O52" s="9" t="s">
        <v>1440</v>
      </c>
      <c r="P52" s="9">
        <v>50</v>
      </c>
      <c r="Q52" s="34" t="s">
        <v>273</v>
      </c>
      <c r="R52" s="35">
        <v>1005</v>
      </c>
      <c r="S52" s="35"/>
      <c r="T52" s="36">
        <v>4000</v>
      </c>
      <c r="U52" s="35">
        <v>4000</v>
      </c>
      <c r="V52" s="35">
        <v>1005</v>
      </c>
      <c r="W52" s="35">
        <v>1005</v>
      </c>
      <c r="X52" s="9">
        <v>1</v>
      </c>
      <c r="Y52" s="35">
        <v>4000</v>
      </c>
      <c r="Z52" s="9">
        <v>1</v>
      </c>
      <c r="AA52" s="35">
        <v>4000</v>
      </c>
      <c r="AB52" s="35"/>
      <c r="AC52" s="37"/>
      <c r="AD52" s="37"/>
      <c r="AE52" s="38"/>
      <c r="AF52" s="39"/>
      <c r="AG52" s="39"/>
      <c r="AH52" s="38"/>
      <c r="AI52" s="9" t="s">
        <v>5</v>
      </c>
      <c r="AJ52" s="32"/>
      <c r="AK52" s="32" t="s">
        <v>6</v>
      </c>
      <c r="AL52" s="32"/>
      <c r="AM52" s="40" t="s">
        <v>460</v>
      </c>
      <c r="AN52" s="41"/>
      <c r="AO52" s="42"/>
      <c r="AP52" s="42"/>
      <c r="AQ52" s="34"/>
      <c r="AR52" s="34"/>
    </row>
    <row r="53" spans="1:44">
      <c r="A53">
        <v>1</v>
      </c>
      <c r="B53" s="29">
        <v>2021</v>
      </c>
      <c r="C53" s="29">
        <v>6</v>
      </c>
      <c r="D53" s="29">
        <v>14</v>
      </c>
      <c r="E53" s="30" t="s">
        <v>470</v>
      </c>
      <c r="F53" s="29">
        <v>10</v>
      </c>
      <c r="G53" s="189"/>
      <c r="H53" s="32" t="s">
        <v>441</v>
      </c>
      <c r="I53" s="33" t="s">
        <v>43</v>
      </c>
      <c r="J53" s="32"/>
      <c r="K53" s="9"/>
      <c r="L53" s="10"/>
      <c r="M53" s="9"/>
      <c r="N53" s="10"/>
      <c r="O53" s="9"/>
      <c r="P53" s="176">
        <v>25</v>
      </c>
      <c r="Q53" s="34" t="s">
        <v>457</v>
      </c>
      <c r="R53" s="35">
        <v>1005</v>
      </c>
      <c r="S53" s="35"/>
      <c r="T53" s="36" t="s">
        <v>30</v>
      </c>
      <c r="U53" s="177">
        <v>350</v>
      </c>
      <c r="V53" s="35">
        <v>1005</v>
      </c>
      <c r="W53" s="35">
        <v>1005</v>
      </c>
      <c r="X53" s="9">
        <v>1</v>
      </c>
      <c r="Y53" s="35"/>
      <c r="Z53" s="9">
        <v>1</v>
      </c>
      <c r="AA53" s="177">
        <v>350</v>
      </c>
      <c r="AB53" s="35">
        <v>4550</v>
      </c>
      <c r="AC53" s="37" t="s">
        <v>736</v>
      </c>
      <c r="AD53" s="37"/>
      <c r="AE53" s="38"/>
      <c r="AF53" s="39"/>
      <c r="AG53" s="39"/>
      <c r="AH53" s="38"/>
      <c r="AI53" s="9"/>
      <c r="AJ53" s="32"/>
      <c r="AK53" s="32" t="s">
        <v>6</v>
      </c>
      <c r="AL53" s="32"/>
      <c r="AM53" s="40" t="s">
        <v>460</v>
      </c>
      <c r="AN53" s="41"/>
      <c r="AO53" s="42"/>
      <c r="AP53" s="42"/>
      <c r="AQ53" s="34"/>
      <c r="AR53" s="34"/>
    </row>
    <row r="55" spans="1:44">
      <c r="B55" s="29">
        <v>2021</v>
      </c>
      <c r="C55" s="29">
        <v>4</v>
      </c>
      <c r="D55" s="29">
        <v>6</v>
      </c>
      <c r="E55" s="30" t="s">
        <v>470</v>
      </c>
      <c r="F55" s="29"/>
      <c r="G55" s="31"/>
      <c r="H55" s="32" t="s">
        <v>441</v>
      </c>
      <c r="I55" s="33" t="s">
        <v>58</v>
      </c>
      <c r="J55" s="32"/>
      <c r="K55" s="9"/>
      <c r="L55" s="10"/>
      <c r="M55" s="9"/>
      <c r="N55" s="10"/>
      <c r="O55" s="9"/>
      <c r="P55" s="9">
        <v>12</v>
      </c>
      <c r="Q55" s="34" t="s">
        <v>457</v>
      </c>
      <c r="R55" s="35">
        <v>1235</v>
      </c>
      <c r="S55" s="35"/>
      <c r="T55" s="36" t="s">
        <v>30</v>
      </c>
      <c r="U55" s="35">
        <v>200</v>
      </c>
      <c r="V55" s="35">
        <v>1235</v>
      </c>
      <c r="W55" s="35">
        <v>1235</v>
      </c>
      <c r="X55" s="9">
        <v>1</v>
      </c>
      <c r="Y55" s="35">
        <v>200</v>
      </c>
      <c r="Z55" s="9">
        <v>1</v>
      </c>
      <c r="AA55" s="35">
        <v>200</v>
      </c>
      <c r="AB55" s="35"/>
      <c r="AC55" s="37"/>
      <c r="AD55" s="175" t="s">
        <v>458</v>
      </c>
      <c r="AE55" s="38"/>
      <c r="AF55" s="39"/>
      <c r="AG55" s="39"/>
      <c r="AH55" s="38"/>
      <c r="AI55" s="9"/>
      <c r="AJ55" s="32"/>
      <c r="AK55" s="32"/>
      <c r="AL55" s="32"/>
      <c r="AM55" s="40"/>
      <c r="AN55" s="41"/>
      <c r="AO55" s="42"/>
      <c r="AP55" s="42"/>
      <c r="AQ55" s="34"/>
      <c r="AR55" s="34"/>
    </row>
    <row r="56" spans="1:44">
      <c r="A56">
        <v>1</v>
      </c>
      <c r="B56" s="29">
        <v>2021</v>
      </c>
      <c r="C56" s="29">
        <v>4</v>
      </c>
      <c r="D56" s="29">
        <v>6</v>
      </c>
      <c r="E56" s="30" t="s">
        <v>470</v>
      </c>
      <c r="F56" s="29">
        <v>1</v>
      </c>
      <c r="G56" s="31" t="s">
        <v>459</v>
      </c>
      <c r="H56" s="32" t="s">
        <v>441</v>
      </c>
      <c r="I56" s="33" t="s">
        <v>47</v>
      </c>
      <c r="J56" s="32"/>
      <c r="K56" s="9"/>
      <c r="L56" s="10"/>
      <c r="M56" s="9"/>
      <c r="N56" s="10" t="s">
        <v>826</v>
      </c>
      <c r="O56" s="9" t="s">
        <v>44</v>
      </c>
      <c r="P56" s="9">
        <v>50</v>
      </c>
      <c r="Q56" s="34" t="s">
        <v>263</v>
      </c>
      <c r="R56" s="35">
        <v>1235</v>
      </c>
      <c r="S56" s="35"/>
      <c r="T56" s="36">
        <v>6200</v>
      </c>
      <c r="U56" s="35">
        <v>6200</v>
      </c>
      <c r="V56" s="35">
        <v>1235</v>
      </c>
      <c r="W56" s="35">
        <v>1235</v>
      </c>
      <c r="X56" s="9">
        <v>1</v>
      </c>
      <c r="Y56" s="35">
        <v>6200</v>
      </c>
      <c r="Z56" s="9">
        <v>1</v>
      </c>
      <c r="AA56" s="35">
        <v>6200</v>
      </c>
      <c r="AB56" s="35"/>
      <c r="AC56" s="37"/>
      <c r="AD56" s="37"/>
      <c r="AE56" s="38"/>
      <c r="AF56" s="39"/>
      <c r="AG56" s="39"/>
      <c r="AH56" s="38"/>
      <c r="AI56" s="9" t="s">
        <v>5</v>
      </c>
      <c r="AJ56" s="32"/>
      <c r="AK56" s="32" t="s">
        <v>6</v>
      </c>
      <c r="AL56" s="32"/>
      <c r="AM56" s="40" t="s">
        <v>460</v>
      </c>
      <c r="AN56" s="41"/>
      <c r="AO56" s="42"/>
      <c r="AP56" s="42"/>
      <c r="AQ56" s="34"/>
      <c r="AR56" s="34"/>
    </row>
    <row r="57" spans="1:44">
      <c r="A57">
        <v>1</v>
      </c>
      <c r="B57" s="29">
        <v>2021</v>
      </c>
      <c r="C57" s="29">
        <v>4</v>
      </c>
      <c r="D57" s="29">
        <v>6</v>
      </c>
      <c r="E57" s="30" t="s">
        <v>470</v>
      </c>
      <c r="F57" s="29"/>
      <c r="G57" s="189"/>
      <c r="H57" s="32" t="s">
        <v>441</v>
      </c>
      <c r="I57" s="33" t="s">
        <v>43</v>
      </c>
      <c r="J57" s="32"/>
      <c r="K57" s="9"/>
      <c r="L57" s="10"/>
      <c r="M57" s="9"/>
      <c r="N57" s="10"/>
      <c r="O57" s="9"/>
      <c r="P57" s="176">
        <v>25</v>
      </c>
      <c r="Q57" s="34" t="s">
        <v>457</v>
      </c>
      <c r="R57" s="35">
        <v>1235</v>
      </c>
      <c r="S57" s="35"/>
      <c r="T57" s="36" t="s">
        <v>30</v>
      </c>
      <c r="U57" s="177">
        <v>350</v>
      </c>
      <c r="V57" s="35">
        <v>1235</v>
      </c>
      <c r="W57" s="35">
        <v>1235</v>
      </c>
      <c r="X57" s="9">
        <v>1</v>
      </c>
      <c r="Y57" s="35"/>
      <c r="Z57" s="9">
        <v>1</v>
      </c>
      <c r="AA57" s="177">
        <v>350</v>
      </c>
      <c r="AB57" s="35">
        <v>6750</v>
      </c>
      <c r="AC57" s="37" t="s">
        <v>1376</v>
      </c>
      <c r="AD57" s="37"/>
      <c r="AE57" s="38"/>
      <c r="AF57" s="39"/>
      <c r="AG57" s="39"/>
      <c r="AH57" s="38"/>
      <c r="AI57" s="9"/>
      <c r="AJ57" s="32"/>
      <c r="AK57" s="32" t="s">
        <v>6</v>
      </c>
      <c r="AL57" s="32"/>
      <c r="AM57" s="40" t="s">
        <v>460</v>
      </c>
      <c r="AN57" s="41"/>
      <c r="AO57" s="42"/>
      <c r="AP57" s="42"/>
      <c r="AQ57" s="34"/>
      <c r="AR57" s="34"/>
    </row>
    <row r="59" spans="1:44">
      <c r="B59" s="29">
        <v>2022</v>
      </c>
      <c r="C59" s="29">
        <v>5</v>
      </c>
      <c r="D59" s="29">
        <v>11</v>
      </c>
      <c r="E59" s="30" t="s">
        <v>470</v>
      </c>
      <c r="F59" s="29"/>
      <c r="G59" s="31"/>
      <c r="H59" s="32" t="s">
        <v>441</v>
      </c>
      <c r="I59" s="33" t="s">
        <v>58</v>
      </c>
      <c r="J59" s="32"/>
      <c r="K59" s="9"/>
      <c r="L59" s="10"/>
      <c r="M59" s="9"/>
      <c r="N59" s="10"/>
      <c r="O59" s="9"/>
      <c r="P59" s="9">
        <v>12</v>
      </c>
      <c r="Q59" s="34" t="s">
        <v>457</v>
      </c>
      <c r="R59" s="35">
        <v>1005</v>
      </c>
      <c r="S59" s="35"/>
      <c r="T59" s="36" t="s">
        <v>30</v>
      </c>
      <c r="U59" s="35">
        <v>200</v>
      </c>
      <c r="V59" s="35">
        <v>1005</v>
      </c>
      <c r="W59" s="35">
        <v>1005</v>
      </c>
      <c r="X59" s="9">
        <v>1</v>
      </c>
      <c r="Y59" s="35">
        <v>200</v>
      </c>
      <c r="Z59" s="9">
        <v>1</v>
      </c>
      <c r="AA59" s="35">
        <v>200</v>
      </c>
      <c r="AB59" s="35"/>
      <c r="AC59" s="37"/>
      <c r="AD59" s="175" t="s">
        <v>458</v>
      </c>
      <c r="AE59" s="38"/>
      <c r="AF59" s="39"/>
      <c r="AG59" s="39"/>
      <c r="AH59" s="38"/>
      <c r="AI59" s="9"/>
      <c r="AJ59" s="32"/>
      <c r="AK59" s="32"/>
      <c r="AL59" s="32"/>
      <c r="AM59" s="40"/>
      <c r="AN59" s="41"/>
      <c r="AO59" s="173"/>
      <c r="AP59" s="173"/>
      <c r="AQ59" s="170"/>
      <c r="AR59" s="170"/>
    </row>
    <row r="60" spans="1:44">
      <c r="A60">
        <v>1</v>
      </c>
      <c r="B60" s="29">
        <v>2022</v>
      </c>
      <c r="C60" s="29">
        <v>5</v>
      </c>
      <c r="D60" s="29">
        <v>11</v>
      </c>
      <c r="E60" s="30" t="s">
        <v>470</v>
      </c>
      <c r="F60" s="29">
        <v>4</v>
      </c>
      <c r="G60" s="31" t="s">
        <v>459</v>
      </c>
      <c r="H60" s="32" t="s">
        <v>441</v>
      </c>
      <c r="I60" s="33" t="s">
        <v>47</v>
      </c>
      <c r="J60" s="32"/>
      <c r="K60" s="9"/>
      <c r="L60" s="10"/>
      <c r="M60" s="10"/>
      <c r="N60" s="10" t="s">
        <v>478</v>
      </c>
      <c r="O60" s="9" t="s">
        <v>443</v>
      </c>
      <c r="P60" s="9">
        <v>25</v>
      </c>
      <c r="Q60" s="34" t="s">
        <v>426</v>
      </c>
      <c r="R60" s="35">
        <v>1005</v>
      </c>
      <c r="S60" s="35"/>
      <c r="T60" s="36">
        <v>4000</v>
      </c>
      <c r="U60" s="36">
        <v>4000</v>
      </c>
      <c r="V60" s="35">
        <v>1005</v>
      </c>
      <c r="W60" s="35">
        <v>1005</v>
      </c>
      <c r="X60" s="9">
        <v>1</v>
      </c>
      <c r="Y60" s="36">
        <v>4000</v>
      </c>
      <c r="Z60" s="9">
        <v>1</v>
      </c>
      <c r="AA60" s="35">
        <v>4000</v>
      </c>
      <c r="AB60" s="35"/>
      <c r="AC60" s="37"/>
      <c r="AD60" s="37"/>
      <c r="AE60" s="38"/>
      <c r="AF60" s="39"/>
      <c r="AG60" s="39"/>
      <c r="AH60" s="38"/>
      <c r="AI60" s="9" t="s">
        <v>5</v>
      </c>
      <c r="AJ60" s="32"/>
      <c r="AK60" s="32" t="s">
        <v>6</v>
      </c>
      <c r="AL60" s="32"/>
      <c r="AM60" s="40" t="s">
        <v>460</v>
      </c>
      <c r="AN60" s="41"/>
      <c r="AO60" s="173"/>
      <c r="AP60" s="173"/>
      <c r="AQ60" s="170"/>
      <c r="AR60" s="170"/>
    </row>
    <row r="61" spans="1:44">
      <c r="B61" s="29">
        <v>2022</v>
      </c>
      <c r="C61" s="29">
        <v>5</v>
      </c>
      <c r="D61" s="29">
        <v>11</v>
      </c>
      <c r="E61" s="30" t="s">
        <v>470</v>
      </c>
      <c r="F61" s="29"/>
      <c r="G61" s="189"/>
      <c r="H61" s="32" t="s">
        <v>441</v>
      </c>
      <c r="I61" s="33" t="s">
        <v>43</v>
      </c>
      <c r="J61" s="32"/>
      <c r="K61" s="9"/>
      <c r="L61" s="10"/>
      <c r="M61" s="10"/>
      <c r="N61" s="10"/>
      <c r="O61" s="9"/>
      <c r="P61" s="176">
        <v>25</v>
      </c>
      <c r="Q61" s="34" t="s">
        <v>457</v>
      </c>
      <c r="R61" s="35">
        <v>1005</v>
      </c>
      <c r="S61" s="35"/>
      <c r="T61" s="36" t="s">
        <v>30</v>
      </c>
      <c r="U61" s="177">
        <v>350</v>
      </c>
      <c r="V61" s="35">
        <v>1005</v>
      </c>
      <c r="W61" s="35">
        <v>1005</v>
      </c>
      <c r="X61" s="9">
        <v>1</v>
      </c>
      <c r="Y61" s="35"/>
      <c r="Z61" s="9">
        <v>1</v>
      </c>
      <c r="AA61" s="177">
        <v>350</v>
      </c>
      <c r="AB61" s="35">
        <v>4550</v>
      </c>
      <c r="AC61" s="37" t="s">
        <v>736</v>
      </c>
      <c r="AD61" s="37"/>
      <c r="AE61" s="38"/>
      <c r="AF61" s="39"/>
      <c r="AG61" s="39"/>
      <c r="AH61" s="38"/>
      <c r="AI61" s="9"/>
      <c r="AJ61" s="32"/>
      <c r="AK61" s="32" t="s">
        <v>6</v>
      </c>
      <c r="AL61" s="32"/>
      <c r="AM61" s="40" t="s">
        <v>460</v>
      </c>
      <c r="AN61" s="41"/>
      <c r="AO61" s="173"/>
      <c r="AP61" s="173"/>
      <c r="AQ61" s="170"/>
      <c r="AR61" s="170"/>
    </row>
    <row r="63" spans="1:44">
      <c r="B63" s="29">
        <v>2022</v>
      </c>
      <c r="C63" s="29">
        <v>5</v>
      </c>
      <c r="D63" s="29">
        <v>11</v>
      </c>
      <c r="E63" s="30" t="s">
        <v>470</v>
      </c>
      <c r="F63" s="29"/>
      <c r="G63" s="31"/>
      <c r="H63" s="32" t="s">
        <v>441</v>
      </c>
      <c r="I63" s="33" t="s">
        <v>58</v>
      </c>
      <c r="J63" s="32"/>
      <c r="K63" s="9"/>
      <c r="L63" s="10"/>
      <c r="M63" s="9"/>
      <c r="N63" s="10"/>
      <c r="O63" s="9"/>
      <c r="P63" s="9">
        <v>12</v>
      </c>
      <c r="Q63" s="34" t="s">
        <v>457</v>
      </c>
      <c r="R63" s="35">
        <v>1005</v>
      </c>
      <c r="S63" s="35"/>
      <c r="T63" s="36" t="s">
        <v>30</v>
      </c>
      <c r="U63" s="35">
        <v>200</v>
      </c>
      <c r="V63" s="35">
        <v>1005</v>
      </c>
      <c r="W63" s="35">
        <v>1005</v>
      </c>
      <c r="X63" s="9">
        <v>1</v>
      </c>
      <c r="Y63" s="35">
        <v>200</v>
      </c>
      <c r="Z63" s="9">
        <v>1</v>
      </c>
      <c r="AA63" s="35">
        <v>200</v>
      </c>
      <c r="AB63" s="35"/>
      <c r="AC63" s="37"/>
      <c r="AD63" s="175" t="s">
        <v>458</v>
      </c>
      <c r="AE63" s="38"/>
      <c r="AF63" s="39"/>
      <c r="AG63" s="39"/>
      <c r="AH63" s="38"/>
      <c r="AI63" s="9"/>
      <c r="AJ63" s="32"/>
      <c r="AK63" s="32"/>
      <c r="AL63" s="32"/>
      <c r="AM63" s="40"/>
      <c r="AN63" s="41"/>
      <c r="AO63" s="173"/>
      <c r="AP63" s="173"/>
      <c r="AQ63" s="170"/>
      <c r="AR63" s="170"/>
    </row>
    <row r="64" spans="1:44">
      <c r="A64">
        <v>1</v>
      </c>
      <c r="B64" s="29">
        <v>2022</v>
      </c>
      <c r="C64" s="29">
        <v>5</v>
      </c>
      <c r="D64" s="29">
        <v>11</v>
      </c>
      <c r="E64" s="30" t="s">
        <v>470</v>
      </c>
      <c r="F64" s="29">
        <v>4</v>
      </c>
      <c r="G64" s="31" t="s">
        <v>459</v>
      </c>
      <c r="H64" s="32" t="s">
        <v>441</v>
      </c>
      <c r="I64" s="33" t="s">
        <v>47</v>
      </c>
      <c r="J64" s="32"/>
      <c r="K64" s="9"/>
      <c r="L64" s="10"/>
      <c r="M64" s="10"/>
      <c r="N64" s="10" t="s">
        <v>478</v>
      </c>
      <c r="O64" s="9" t="s">
        <v>443</v>
      </c>
      <c r="P64" s="9">
        <v>50</v>
      </c>
      <c r="Q64" s="34" t="s">
        <v>426</v>
      </c>
      <c r="R64" s="35">
        <v>1005</v>
      </c>
      <c r="S64" s="35"/>
      <c r="T64" s="36">
        <v>4000</v>
      </c>
      <c r="U64" s="36">
        <v>4000</v>
      </c>
      <c r="V64" s="35">
        <v>1005</v>
      </c>
      <c r="W64" s="35">
        <v>1005</v>
      </c>
      <c r="X64" s="9">
        <v>1</v>
      </c>
      <c r="Y64" s="36">
        <v>4000</v>
      </c>
      <c r="Z64" s="9">
        <v>1</v>
      </c>
      <c r="AA64" s="35">
        <v>4000</v>
      </c>
      <c r="AB64" s="35"/>
      <c r="AC64" s="37"/>
      <c r="AD64" s="37"/>
      <c r="AE64" s="38"/>
      <c r="AF64" s="39"/>
      <c r="AG64" s="39"/>
      <c r="AH64" s="38"/>
      <c r="AI64" s="9" t="s">
        <v>5</v>
      </c>
      <c r="AJ64" s="32"/>
      <c r="AK64" s="32" t="s">
        <v>6</v>
      </c>
      <c r="AL64" s="32"/>
      <c r="AM64" s="40" t="s">
        <v>460</v>
      </c>
      <c r="AN64" s="41"/>
      <c r="AO64" s="173"/>
      <c r="AP64" s="173"/>
      <c r="AQ64" s="170"/>
      <c r="AR64" s="170"/>
    </row>
    <row r="65" spans="1:44">
      <c r="B65" s="29">
        <v>2022</v>
      </c>
      <c r="C65" s="29">
        <v>5</v>
      </c>
      <c r="D65" s="29">
        <v>11</v>
      </c>
      <c r="E65" s="30" t="s">
        <v>470</v>
      </c>
      <c r="F65" s="29"/>
      <c r="G65" s="189"/>
      <c r="H65" s="32" t="s">
        <v>441</v>
      </c>
      <c r="I65" s="33" t="s">
        <v>43</v>
      </c>
      <c r="J65" s="32"/>
      <c r="K65" s="9"/>
      <c r="L65" s="10"/>
      <c r="M65" s="10"/>
      <c r="N65" s="10"/>
      <c r="O65" s="9"/>
      <c r="P65" s="176">
        <v>25</v>
      </c>
      <c r="Q65" s="34" t="s">
        <v>457</v>
      </c>
      <c r="R65" s="35">
        <v>1005</v>
      </c>
      <c r="S65" s="35"/>
      <c r="T65" s="36" t="s">
        <v>30</v>
      </c>
      <c r="U65" s="177">
        <v>350</v>
      </c>
      <c r="V65" s="35">
        <v>1005</v>
      </c>
      <c r="W65" s="35">
        <v>1005</v>
      </c>
      <c r="X65" s="9">
        <v>1</v>
      </c>
      <c r="Y65" s="35"/>
      <c r="Z65" s="9">
        <v>1</v>
      </c>
      <c r="AA65" s="177">
        <v>350</v>
      </c>
      <c r="AB65" s="35">
        <v>4550</v>
      </c>
      <c r="AC65" s="37" t="s">
        <v>736</v>
      </c>
      <c r="AD65" s="37"/>
      <c r="AE65" s="38"/>
      <c r="AF65" s="39"/>
      <c r="AG65" s="39"/>
      <c r="AH65" s="38"/>
      <c r="AI65" s="9"/>
      <c r="AJ65" s="32"/>
      <c r="AK65" s="32" t="s">
        <v>6</v>
      </c>
      <c r="AL65" s="32"/>
      <c r="AM65" s="40" t="s">
        <v>460</v>
      </c>
      <c r="AN65" s="41"/>
      <c r="AO65" s="173"/>
      <c r="AP65" s="173"/>
      <c r="AQ65" s="170"/>
      <c r="AR65" s="170"/>
    </row>
    <row r="67" spans="1:44" ht="13.5" customHeight="1">
      <c r="A67">
        <v>1</v>
      </c>
      <c r="B67" s="29">
        <v>2022</v>
      </c>
      <c r="C67" s="29">
        <v>6</v>
      </c>
      <c r="D67" s="29">
        <v>3</v>
      </c>
      <c r="E67" s="30" t="s">
        <v>469</v>
      </c>
      <c r="F67" s="29"/>
      <c r="G67" s="31"/>
      <c r="H67" s="32" t="s">
        <v>441</v>
      </c>
      <c r="I67" s="33" t="s">
        <v>58</v>
      </c>
      <c r="J67" s="32"/>
      <c r="K67" s="9"/>
      <c r="L67" s="10"/>
      <c r="M67" s="9"/>
      <c r="N67" s="10"/>
      <c r="O67" s="9"/>
      <c r="P67" s="9">
        <v>12</v>
      </c>
      <c r="Q67" s="34" t="s">
        <v>457</v>
      </c>
      <c r="R67" s="35">
        <v>1005</v>
      </c>
      <c r="S67" s="35"/>
      <c r="T67" s="36" t="s">
        <v>30</v>
      </c>
      <c r="U67" s="35">
        <v>1005</v>
      </c>
      <c r="V67" s="35">
        <v>1005</v>
      </c>
      <c r="W67" s="35">
        <v>1005</v>
      </c>
      <c r="X67" s="9">
        <v>1</v>
      </c>
      <c r="Y67" s="35">
        <v>200</v>
      </c>
      <c r="Z67" s="9">
        <v>1</v>
      </c>
      <c r="AA67" s="35">
        <v>200</v>
      </c>
      <c r="AB67" s="35"/>
      <c r="AC67" s="37"/>
      <c r="AD67" s="175" t="s">
        <v>458</v>
      </c>
      <c r="AE67" s="38"/>
      <c r="AF67" s="39"/>
      <c r="AG67" s="39"/>
      <c r="AH67" s="38"/>
      <c r="AI67" s="9"/>
      <c r="AJ67" s="32"/>
      <c r="AK67" s="32"/>
      <c r="AL67" s="32"/>
      <c r="AM67" s="40"/>
      <c r="AN67" s="41"/>
      <c r="AO67" s="173"/>
      <c r="AP67" s="173"/>
      <c r="AQ67" s="170"/>
      <c r="AR67" s="170"/>
    </row>
    <row r="68" spans="1:44">
      <c r="B68" s="29">
        <v>2022</v>
      </c>
      <c r="C68" s="29">
        <v>6</v>
      </c>
      <c r="D68" s="29">
        <v>3</v>
      </c>
      <c r="E68" s="30" t="s">
        <v>469</v>
      </c>
      <c r="F68" s="29">
        <v>10</v>
      </c>
      <c r="G68" s="31" t="s">
        <v>459</v>
      </c>
      <c r="H68" s="32" t="s">
        <v>441</v>
      </c>
      <c r="I68" s="33" t="s">
        <v>47</v>
      </c>
      <c r="J68" s="32"/>
      <c r="K68" s="9"/>
      <c r="L68" s="10"/>
      <c r="M68" s="10"/>
      <c r="N68" s="10" t="s">
        <v>486</v>
      </c>
      <c r="O68" s="9" t="s">
        <v>1440</v>
      </c>
      <c r="P68" s="9">
        <v>25</v>
      </c>
      <c r="Q68" s="34" t="s">
        <v>731</v>
      </c>
      <c r="R68" s="35">
        <v>1005</v>
      </c>
      <c r="S68" s="35"/>
      <c r="T68" s="35">
        <v>8000</v>
      </c>
      <c r="U68" s="35">
        <v>8000</v>
      </c>
      <c r="V68" s="35">
        <v>1005</v>
      </c>
      <c r="W68" s="35">
        <v>1005</v>
      </c>
      <c r="X68" s="9">
        <v>1</v>
      </c>
      <c r="Y68" s="35">
        <v>8000</v>
      </c>
      <c r="Z68" s="9">
        <v>1</v>
      </c>
      <c r="AA68" s="35">
        <v>8000</v>
      </c>
      <c r="AB68" s="35"/>
      <c r="AC68" s="37"/>
      <c r="AD68" s="37"/>
      <c r="AE68" s="38"/>
      <c r="AF68" s="39"/>
      <c r="AG68" s="39"/>
      <c r="AH68" s="38"/>
      <c r="AI68" s="9" t="s">
        <v>5</v>
      </c>
      <c r="AJ68" s="32"/>
      <c r="AK68" s="32" t="s">
        <v>6</v>
      </c>
      <c r="AL68" s="32"/>
      <c r="AM68" s="40" t="s">
        <v>460</v>
      </c>
      <c r="AN68" s="41"/>
      <c r="AO68" s="173"/>
      <c r="AP68" s="173"/>
      <c r="AQ68" s="170"/>
      <c r="AR68" s="170"/>
    </row>
    <row r="69" spans="1:44">
      <c r="B69" s="29">
        <v>2022</v>
      </c>
      <c r="C69" s="29">
        <v>6</v>
      </c>
      <c r="D69" s="29">
        <v>3</v>
      </c>
      <c r="E69" s="30" t="s">
        <v>469</v>
      </c>
      <c r="F69" s="29"/>
      <c r="G69" s="189"/>
      <c r="H69" s="32" t="s">
        <v>441</v>
      </c>
      <c r="I69" s="33" t="s">
        <v>43</v>
      </c>
      <c r="J69" s="32"/>
      <c r="K69" s="9"/>
      <c r="L69" s="10"/>
      <c r="M69" s="9"/>
      <c r="N69" s="10"/>
      <c r="O69" s="9"/>
      <c r="P69" s="176">
        <v>25</v>
      </c>
      <c r="Q69" s="34" t="s">
        <v>457</v>
      </c>
      <c r="R69" s="35">
        <v>1005</v>
      </c>
      <c r="S69" s="35"/>
      <c r="T69" s="36" t="s">
        <v>30</v>
      </c>
      <c r="U69" s="177">
        <v>350</v>
      </c>
      <c r="V69" s="35">
        <v>1005</v>
      </c>
      <c r="W69" s="35">
        <v>1005</v>
      </c>
      <c r="X69" s="9">
        <v>1</v>
      </c>
      <c r="Y69" s="35"/>
      <c r="Z69" s="9">
        <v>1</v>
      </c>
      <c r="AA69" s="177">
        <v>350</v>
      </c>
      <c r="AB69" s="35">
        <v>8550</v>
      </c>
      <c r="AC69" s="37" t="s">
        <v>736</v>
      </c>
      <c r="AD69" s="62"/>
      <c r="AE69" s="38"/>
      <c r="AF69" s="39"/>
      <c r="AG69" s="39"/>
      <c r="AH69" s="38"/>
      <c r="AI69" s="9"/>
      <c r="AJ69" s="32"/>
      <c r="AK69" s="32" t="s">
        <v>6</v>
      </c>
      <c r="AL69" s="32"/>
      <c r="AM69" s="40" t="s">
        <v>460</v>
      </c>
      <c r="AN69" s="41"/>
      <c r="AO69" s="173"/>
      <c r="AP69" s="173"/>
      <c r="AQ69" s="170"/>
      <c r="AR69" s="170"/>
    </row>
    <row r="71" spans="1:44">
      <c r="B71" s="29">
        <v>2021</v>
      </c>
      <c r="C71" s="29">
        <v>11</v>
      </c>
      <c r="D71" s="29">
        <v>29</v>
      </c>
      <c r="E71" s="30" t="s">
        <v>469</v>
      </c>
      <c r="F71" s="29"/>
      <c r="G71" s="31"/>
      <c r="H71" s="32" t="s">
        <v>441</v>
      </c>
      <c r="I71" s="33" t="s">
        <v>58</v>
      </c>
      <c r="J71" s="32"/>
      <c r="K71" s="9"/>
      <c r="L71" s="10"/>
      <c r="M71" s="9"/>
      <c r="N71" s="10"/>
      <c r="O71" s="9"/>
      <c r="P71" s="9">
        <v>12</v>
      </c>
      <c r="Q71" s="34" t="s">
        <v>457</v>
      </c>
      <c r="R71" s="35">
        <v>1020</v>
      </c>
      <c r="S71" s="35"/>
      <c r="T71" s="36" t="s">
        <v>30</v>
      </c>
      <c r="U71" s="35">
        <v>200</v>
      </c>
      <c r="V71" s="35">
        <v>1020</v>
      </c>
      <c r="W71" s="35">
        <v>1020</v>
      </c>
      <c r="X71" s="9">
        <v>1</v>
      </c>
      <c r="Y71" s="35">
        <v>200</v>
      </c>
      <c r="Z71" s="9">
        <v>1</v>
      </c>
      <c r="AA71" s="35">
        <v>200</v>
      </c>
      <c r="AB71" s="35"/>
      <c r="AC71" s="37"/>
      <c r="AD71" s="175" t="s">
        <v>458</v>
      </c>
      <c r="AE71" s="38"/>
      <c r="AF71" s="39"/>
      <c r="AG71" s="39"/>
      <c r="AH71" s="38"/>
      <c r="AI71" s="9"/>
      <c r="AJ71" s="32"/>
      <c r="AK71" s="32"/>
      <c r="AL71" s="32"/>
      <c r="AM71" s="40"/>
      <c r="AN71" s="41"/>
      <c r="AO71" s="42"/>
      <c r="AP71" s="42"/>
      <c r="AQ71" s="34"/>
      <c r="AR71" s="34"/>
    </row>
    <row r="72" spans="1:44">
      <c r="A72">
        <v>1</v>
      </c>
      <c r="B72" s="29">
        <v>2021</v>
      </c>
      <c r="C72" s="29">
        <v>11</v>
      </c>
      <c r="D72" s="29">
        <v>29</v>
      </c>
      <c r="E72" s="30" t="s">
        <v>469</v>
      </c>
      <c r="F72" s="29">
        <v>1</v>
      </c>
      <c r="G72" s="31" t="s">
        <v>459</v>
      </c>
      <c r="H72" s="32" t="s">
        <v>441</v>
      </c>
      <c r="I72" s="33" t="s">
        <v>47</v>
      </c>
      <c r="J72" s="32"/>
      <c r="K72" s="73"/>
      <c r="L72" s="10"/>
      <c r="M72" s="10"/>
      <c r="N72" s="10" t="s">
        <v>850</v>
      </c>
      <c r="O72" s="9" t="s">
        <v>529</v>
      </c>
      <c r="P72" s="9">
        <v>100</v>
      </c>
      <c r="Q72" s="34" t="s">
        <v>729</v>
      </c>
      <c r="R72" s="35">
        <v>1020</v>
      </c>
      <c r="S72" s="35"/>
      <c r="T72" s="36">
        <v>2400</v>
      </c>
      <c r="U72" s="36">
        <v>2400</v>
      </c>
      <c r="V72" s="35">
        <v>1020</v>
      </c>
      <c r="W72" s="35">
        <v>1020</v>
      </c>
      <c r="X72" s="9">
        <v>1</v>
      </c>
      <c r="Y72" s="36">
        <v>2400</v>
      </c>
      <c r="Z72" s="9">
        <v>1</v>
      </c>
      <c r="AA72" s="36">
        <v>2400</v>
      </c>
      <c r="AB72" s="35"/>
      <c r="AC72" s="37"/>
      <c r="AD72" s="37"/>
      <c r="AE72" s="38"/>
      <c r="AF72" s="39"/>
      <c r="AG72" s="39"/>
      <c r="AH72" s="38"/>
      <c r="AI72" s="9" t="s">
        <v>5</v>
      </c>
      <c r="AJ72" s="32"/>
      <c r="AK72" s="32" t="s">
        <v>6</v>
      </c>
      <c r="AL72" s="32"/>
      <c r="AM72" s="40" t="s">
        <v>460</v>
      </c>
      <c r="AN72" s="41"/>
      <c r="AO72" s="42"/>
      <c r="AP72" s="42"/>
      <c r="AQ72" s="34"/>
      <c r="AR72" s="34"/>
    </row>
    <row r="73" spans="1:44">
      <c r="A73">
        <v>1</v>
      </c>
      <c r="B73" s="29">
        <v>2021</v>
      </c>
      <c r="C73" s="29">
        <v>11</v>
      </c>
      <c r="D73" s="29">
        <v>29</v>
      </c>
      <c r="E73" s="30" t="s">
        <v>469</v>
      </c>
      <c r="F73" s="29"/>
      <c r="G73" s="189"/>
      <c r="H73" s="32" t="s">
        <v>441</v>
      </c>
      <c r="I73" s="33" t="s">
        <v>43</v>
      </c>
      <c r="J73" s="32"/>
      <c r="K73" s="73"/>
      <c r="L73" s="10"/>
      <c r="M73" s="10"/>
      <c r="N73" s="10"/>
      <c r="O73" s="9"/>
      <c r="P73" s="176">
        <v>25</v>
      </c>
      <c r="Q73" s="34" t="s">
        <v>457</v>
      </c>
      <c r="R73" s="35">
        <v>1020</v>
      </c>
      <c r="S73" s="35"/>
      <c r="T73" s="36" t="s">
        <v>30</v>
      </c>
      <c r="U73" s="177">
        <v>350</v>
      </c>
      <c r="V73" s="35">
        <v>1020</v>
      </c>
      <c r="W73" s="35">
        <v>1020</v>
      </c>
      <c r="X73" s="9">
        <v>1</v>
      </c>
      <c r="Y73" s="35"/>
      <c r="Z73" s="9">
        <v>1</v>
      </c>
      <c r="AA73" s="177">
        <v>350</v>
      </c>
      <c r="AB73" s="35">
        <v>2950</v>
      </c>
      <c r="AC73" s="37" t="s">
        <v>875</v>
      </c>
      <c r="AD73" s="62"/>
      <c r="AE73" s="38"/>
      <c r="AF73" s="39"/>
      <c r="AG73" s="39"/>
      <c r="AH73" s="38"/>
      <c r="AI73" s="9"/>
      <c r="AJ73" s="32"/>
      <c r="AK73" s="32" t="s">
        <v>6</v>
      </c>
      <c r="AL73" s="32"/>
      <c r="AM73" s="40" t="s">
        <v>460</v>
      </c>
      <c r="AN73" s="41"/>
      <c r="AO73" s="42"/>
      <c r="AP73" s="42"/>
      <c r="AQ73" s="34"/>
      <c r="AR73" s="34"/>
    </row>
    <row r="75" spans="1:44">
      <c r="A75">
        <v>1</v>
      </c>
      <c r="B75" s="29">
        <v>2022</v>
      </c>
      <c r="C75" s="29">
        <v>5</v>
      </c>
      <c r="D75" s="29">
        <v>31</v>
      </c>
      <c r="E75" s="30" t="s">
        <v>470</v>
      </c>
      <c r="F75" s="29"/>
      <c r="G75" s="31"/>
      <c r="H75" s="32" t="s">
        <v>441</v>
      </c>
      <c r="I75" s="33" t="s">
        <v>58</v>
      </c>
      <c r="J75" s="32"/>
      <c r="K75" s="9"/>
      <c r="L75" s="10"/>
      <c r="M75" s="10"/>
      <c r="N75" s="10"/>
      <c r="O75" s="9"/>
      <c r="P75" s="9">
        <v>12</v>
      </c>
      <c r="Q75" s="34" t="s">
        <v>457</v>
      </c>
      <c r="R75" s="35">
        <v>1200</v>
      </c>
      <c r="S75" s="35"/>
      <c r="T75" s="36" t="s">
        <v>30</v>
      </c>
      <c r="U75" s="35">
        <v>200</v>
      </c>
      <c r="V75" s="35">
        <v>1200</v>
      </c>
      <c r="W75" s="35">
        <v>1200</v>
      </c>
      <c r="X75" s="9">
        <v>1</v>
      </c>
      <c r="Y75" s="35">
        <v>200</v>
      </c>
      <c r="Z75" s="9">
        <v>1</v>
      </c>
      <c r="AA75" s="35">
        <v>200</v>
      </c>
      <c r="AB75" s="35"/>
      <c r="AC75" s="178" t="s">
        <v>462</v>
      </c>
      <c r="AD75" s="175" t="s">
        <v>463</v>
      </c>
      <c r="AE75" s="38"/>
      <c r="AF75" s="39"/>
      <c r="AG75" s="39"/>
      <c r="AH75" s="38"/>
      <c r="AI75" s="9"/>
      <c r="AJ75" s="32"/>
      <c r="AK75" s="32"/>
      <c r="AL75" s="32"/>
      <c r="AM75" s="40"/>
      <c r="AN75" s="41"/>
      <c r="AO75" s="173"/>
      <c r="AP75" s="173"/>
      <c r="AQ75" s="170"/>
      <c r="AR75" s="170"/>
    </row>
    <row r="76" spans="1:44">
      <c r="A76">
        <v>1</v>
      </c>
      <c r="B76" s="29">
        <v>2022</v>
      </c>
      <c r="C76" s="29">
        <v>5</v>
      </c>
      <c r="D76" s="29">
        <v>31</v>
      </c>
      <c r="E76" s="30" t="s">
        <v>470</v>
      </c>
      <c r="F76" s="29">
        <v>2</v>
      </c>
      <c r="G76" s="31" t="s">
        <v>459</v>
      </c>
      <c r="H76" s="32" t="s">
        <v>441</v>
      </c>
      <c r="I76" s="33" t="s">
        <v>47</v>
      </c>
      <c r="J76" s="32"/>
      <c r="K76" s="9"/>
      <c r="L76" s="10"/>
      <c r="M76" s="10"/>
      <c r="N76" s="10" t="s">
        <v>464</v>
      </c>
      <c r="O76" s="9" t="s">
        <v>44</v>
      </c>
      <c r="P76" s="9">
        <v>50</v>
      </c>
      <c r="Q76" s="34" t="s">
        <v>326</v>
      </c>
      <c r="R76" s="35">
        <v>1200</v>
      </c>
      <c r="S76" s="35"/>
      <c r="T76" s="36">
        <v>6000</v>
      </c>
      <c r="U76" s="36">
        <v>6000</v>
      </c>
      <c r="V76" s="35">
        <v>1200</v>
      </c>
      <c r="W76" s="35">
        <v>1200</v>
      </c>
      <c r="X76" s="9">
        <v>1</v>
      </c>
      <c r="Y76" s="36">
        <v>6000</v>
      </c>
      <c r="Z76" s="9">
        <v>1</v>
      </c>
      <c r="AA76" s="36">
        <v>6000</v>
      </c>
      <c r="AB76" s="35"/>
      <c r="AC76" s="37"/>
      <c r="AD76" s="37"/>
      <c r="AE76" s="38"/>
      <c r="AF76" s="39"/>
      <c r="AG76" s="39"/>
      <c r="AH76" s="38"/>
      <c r="AI76" s="9" t="s">
        <v>5</v>
      </c>
      <c r="AJ76" s="32"/>
      <c r="AK76" s="32" t="s">
        <v>17</v>
      </c>
      <c r="AL76" s="32"/>
      <c r="AM76" s="40" t="s">
        <v>460</v>
      </c>
      <c r="AN76" s="41"/>
      <c r="AO76" s="173"/>
      <c r="AP76" s="173"/>
      <c r="AQ76" s="170"/>
      <c r="AR76" s="170"/>
    </row>
    <row r="77" spans="1:44">
      <c r="B77" s="29">
        <v>2022</v>
      </c>
      <c r="C77" s="29">
        <v>5</v>
      </c>
      <c r="D77" s="29">
        <v>31</v>
      </c>
      <c r="E77" s="30" t="s">
        <v>470</v>
      </c>
      <c r="F77" s="29"/>
      <c r="G77" s="189"/>
      <c r="H77" s="32" t="s">
        <v>441</v>
      </c>
      <c r="I77" s="33" t="s">
        <v>43</v>
      </c>
      <c r="J77" s="32"/>
      <c r="K77" s="9"/>
      <c r="L77" s="10"/>
      <c r="M77" s="10"/>
      <c r="N77" s="10"/>
      <c r="O77" s="9"/>
      <c r="P77" s="176">
        <v>25</v>
      </c>
      <c r="Q77" s="34" t="s">
        <v>457</v>
      </c>
      <c r="R77" s="35">
        <v>1200</v>
      </c>
      <c r="S77" s="35"/>
      <c r="T77" s="36" t="s">
        <v>30</v>
      </c>
      <c r="U77" s="177">
        <v>350</v>
      </c>
      <c r="V77" s="35">
        <v>1200</v>
      </c>
      <c r="W77" s="35">
        <v>1200</v>
      </c>
      <c r="X77" s="9">
        <v>1</v>
      </c>
      <c r="Y77" s="35"/>
      <c r="Z77" s="9">
        <v>1</v>
      </c>
      <c r="AA77" s="177">
        <v>350</v>
      </c>
      <c r="AB77" s="35">
        <v>6550</v>
      </c>
      <c r="AC77" s="37" t="s">
        <v>724</v>
      </c>
      <c r="AD77" s="62"/>
      <c r="AE77" s="38"/>
      <c r="AF77" s="39"/>
      <c r="AG77" s="39"/>
      <c r="AH77" s="38"/>
      <c r="AI77" s="9"/>
      <c r="AJ77" s="32"/>
      <c r="AK77" s="32" t="s">
        <v>17</v>
      </c>
      <c r="AL77" s="32"/>
      <c r="AM77" s="40" t="s">
        <v>460</v>
      </c>
      <c r="AN77" s="41"/>
      <c r="AO77" s="173"/>
      <c r="AP77" s="173"/>
      <c r="AQ77" s="170"/>
      <c r="AR77" s="170"/>
    </row>
    <row r="79" spans="1:44">
      <c r="B79" s="29">
        <v>2022</v>
      </c>
      <c r="C79" s="29">
        <v>5</v>
      </c>
      <c r="D79" s="29">
        <v>12</v>
      </c>
      <c r="E79" s="30" t="s">
        <v>470</v>
      </c>
      <c r="F79" s="29"/>
      <c r="G79" s="31"/>
      <c r="H79" s="32" t="s">
        <v>441</v>
      </c>
      <c r="I79" s="33" t="s">
        <v>58</v>
      </c>
      <c r="J79" s="32"/>
      <c r="K79" s="9"/>
      <c r="L79" s="10"/>
      <c r="M79" s="9"/>
      <c r="N79" s="10"/>
      <c r="O79" s="9"/>
      <c r="P79" s="9">
        <v>12</v>
      </c>
      <c r="Q79" s="34" t="s">
        <v>457</v>
      </c>
      <c r="R79" s="35">
        <v>1005</v>
      </c>
      <c r="S79" s="35"/>
      <c r="T79" s="36" t="s">
        <v>30</v>
      </c>
      <c r="U79" s="35">
        <v>200</v>
      </c>
      <c r="V79" s="35">
        <v>1005</v>
      </c>
      <c r="W79" s="35">
        <v>1005</v>
      </c>
      <c r="X79" s="9">
        <v>1</v>
      </c>
      <c r="Y79" s="35">
        <v>200</v>
      </c>
      <c r="Z79" s="9">
        <v>1</v>
      </c>
      <c r="AA79" s="35">
        <v>200</v>
      </c>
      <c r="AB79" s="35"/>
      <c r="AC79" s="61"/>
      <c r="AD79" s="175" t="s">
        <v>458</v>
      </c>
      <c r="AE79" s="63"/>
      <c r="AF79" s="39"/>
      <c r="AG79" s="39"/>
      <c r="AH79" s="38"/>
      <c r="AI79" s="9"/>
      <c r="AJ79" s="32"/>
      <c r="AK79" s="32"/>
      <c r="AL79" s="32"/>
      <c r="AM79" s="40"/>
      <c r="AN79" s="41"/>
      <c r="AO79" s="173"/>
      <c r="AP79" s="173"/>
      <c r="AQ79" s="170"/>
      <c r="AR79" s="170"/>
    </row>
    <row r="80" spans="1:44">
      <c r="A80">
        <v>1</v>
      </c>
      <c r="B80" s="29">
        <v>2022</v>
      </c>
      <c r="C80" s="29">
        <v>5</v>
      </c>
      <c r="D80" s="29">
        <v>12</v>
      </c>
      <c r="E80" s="30" t="s">
        <v>470</v>
      </c>
      <c r="F80" s="29">
        <v>4</v>
      </c>
      <c r="G80" s="31" t="s">
        <v>459</v>
      </c>
      <c r="H80" s="32" t="s">
        <v>441</v>
      </c>
      <c r="I80" s="33" t="s">
        <v>47</v>
      </c>
      <c r="J80" s="32"/>
      <c r="K80" s="9"/>
      <c r="L80" s="10"/>
      <c r="M80" s="10"/>
      <c r="N80" s="169" t="s">
        <v>446</v>
      </c>
      <c r="O80" s="9" t="s">
        <v>443</v>
      </c>
      <c r="P80" s="9">
        <v>50</v>
      </c>
      <c r="Q80" s="34" t="s">
        <v>729</v>
      </c>
      <c r="R80" s="35">
        <v>1005</v>
      </c>
      <c r="S80" s="35"/>
      <c r="T80" s="36">
        <v>4100</v>
      </c>
      <c r="U80" s="36">
        <v>4100</v>
      </c>
      <c r="V80" s="35">
        <v>1005</v>
      </c>
      <c r="W80" s="35">
        <v>1005</v>
      </c>
      <c r="X80" s="9">
        <v>1</v>
      </c>
      <c r="Y80" s="36">
        <v>4100</v>
      </c>
      <c r="Z80" s="9">
        <v>1</v>
      </c>
      <c r="AA80" s="36">
        <v>4100</v>
      </c>
      <c r="AB80" s="35"/>
      <c r="AC80" s="37"/>
      <c r="AD80" s="37"/>
      <c r="AE80" s="38"/>
      <c r="AF80" s="39"/>
      <c r="AG80" s="39"/>
      <c r="AH80" s="38"/>
      <c r="AI80" s="9" t="s">
        <v>5</v>
      </c>
      <c r="AJ80" s="32"/>
      <c r="AK80" s="32" t="s">
        <v>6</v>
      </c>
      <c r="AL80" s="32"/>
      <c r="AM80" s="40" t="s">
        <v>460</v>
      </c>
      <c r="AN80" s="41"/>
      <c r="AO80" s="173"/>
      <c r="AP80" s="173"/>
      <c r="AQ80" s="170"/>
      <c r="AR80" s="170"/>
    </row>
    <row r="81" spans="1:44">
      <c r="B81" s="29">
        <v>2022</v>
      </c>
      <c r="C81" s="29">
        <v>5</v>
      </c>
      <c r="D81" s="29">
        <v>12</v>
      </c>
      <c r="E81" s="30" t="s">
        <v>468</v>
      </c>
      <c r="F81" s="29"/>
      <c r="G81" s="189"/>
      <c r="H81" s="32" t="s">
        <v>441</v>
      </c>
      <c r="I81" s="59" t="s">
        <v>43</v>
      </c>
      <c r="J81" s="32"/>
      <c r="K81" s="9"/>
      <c r="L81" s="10"/>
      <c r="M81" s="10"/>
      <c r="N81" s="10"/>
      <c r="O81" s="60"/>
      <c r="P81" s="176">
        <v>25</v>
      </c>
      <c r="Q81" s="34" t="s">
        <v>457</v>
      </c>
      <c r="R81" s="35">
        <v>1005</v>
      </c>
      <c r="S81" s="35"/>
      <c r="T81" s="36" t="s">
        <v>30</v>
      </c>
      <c r="U81" s="177">
        <v>350</v>
      </c>
      <c r="V81" s="35">
        <v>1005</v>
      </c>
      <c r="W81" s="35">
        <v>1005</v>
      </c>
      <c r="X81" s="9">
        <v>1</v>
      </c>
      <c r="Y81" s="35"/>
      <c r="Z81" s="9">
        <v>1</v>
      </c>
      <c r="AA81" s="177">
        <v>350</v>
      </c>
      <c r="AB81" s="35">
        <v>4650</v>
      </c>
      <c r="AC81" s="37" t="s">
        <v>736</v>
      </c>
      <c r="AD81" s="62"/>
      <c r="AE81" s="63"/>
      <c r="AF81" s="64"/>
      <c r="AG81" s="64"/>
      <c r="AH81" s="63"/>
      <c r="AI81" s="60"/>
      <c r="AJ81" s="58"/>
      <c r="AK81" s="32" t="s">
        <v>6</v>
      </c>
      <c r="AL81" s="32"/>
      <c r="AM81" s="40" t="s">
        <v>460</v>
      </c>
      <c r="AN81" s="41"/>
      <c r="AO81" s="173"/>
      <c r="AP81" s="173"/>
      <c r="AQ81" s="170"/>
      <c r="AR81" s="170"/>
    </row>
    <row r="83" spans="1:44" ht="13.5" customHeight="1">
      <c r="A83">
        <v>1</v>
      </c>
      <c r="B83" s="29">
        <v>2022</v>
      </c>
      <c r="C83" s="29">
        <v>6</v>
      </c>
      <c r="D83" s="29">
        <v>3</v>
      </c>
      <c r="E83" s="30" t="s">
        <v>469</v>
      </c>
      <c r="F83" s="29"/>
      <c r="G83" s="31"/>
      <c r="H83" s="32" t="s">
        <v>441</v>
      </c>
      <c r="I83" s="33" t="s">
        <v>58</v>
      </c>
      <c r="J83" s="32"/>
      <c r="K83" s="9"/>
      <c r="L83" s="10"/>
      <c r="M83" s="9"/>
      <c r="N83" s="10"/>
      <c r="O83" s="9"/>
      <c r="P83" s="9">
        <v>12</v>
      </c>
      <c r="Q83" s="34" t="s">
        <v>457</v>
      </c>
      <c r="R83" s="35">
        <v>1005</v>
      </c>
      <c r="S83" s="35"/>
      <c r="T83" s="36" t="s">
        <v>30</v>
      </c>
      <c r="U83" s="35">
        <v>200</v>
      </c>
      <c r="V83" s="35">
        <v>1005</v>
      </c>
      <c r="W83" s="35">
        <v>1005</v>
      </c>
      <c r="X83" s="9">
        <v>1</v>
      </c>
      <c r="Y83" s="35">
        <v>200</v>
      </c>
      <c r="Z83" s="9">
        <v>1</v>
      </c>
      <c r="AA83" s="35">
        <v>200</v>
      </c>
      <c r="AB83" s="35"/>
      <c r="AC83" s="37"/>
      <c r="AD83" s="175" t="s">
        <v>458</v>
      </c>
      <c r="AE83" s="38"/>
      <c r="AF83" s="39"/>
      <c r="AG83" s="39"/>
      <c r="AH83" s="38"/>
      <c r="AI83" s="9"/>
      <c r="AJ83" s="32"/>
      <c r="AK83" s="32"/>
      <c r="AL83" s="32"/>
      <c r="AM83" s="40"/>
      <c r="AN83" s="41"/>
      <c r="AO83" s="173"/>
      <c r="AP83" s="173"/>
      <c r="AQ83" s="170"/>
      <c r="AR83" s="170"/>
    </row>
    <row r="84" spans="1:44">
      <c r="B84" s="29">
        <v>2022</v>
      </c>
      <c r="C84" s="29">
        <v>6</v>
      </c>
      <c r="D84" s="29">
        <v>3</v>
      </c>
      <c r="E84" s="30" t="s">
        <v>469</v>
      </c>
      <c r="F84" s="29">
        <v>10</v>
      </c>
      <c r="G84" s="31" t="s">
        <v>459</v>
      </c>
      <c r="H84" s="32" t="s">
        <v>441</v>
      </c>
      <c r="I84" s="33" t="s">
        <v>47</v>
      </c>
      <c r="J84" s="32"/>
      <c r="K84" s="9"/>
      <c r="L84" s="10"/>
      <c r="M84" s="10"/>
      <c r="N84" s="10" t="s">
        <v>486</v>
      </c>
      <c r="O84" s="9" t="s">
        <v>443</v>
      </c>
      <c r="P84" s="9">
        <v>25</v>
      </c>
      <c r="Q84" s="34" t="s">
        <v>731</v>
      </c>
      <c r="R84" s="35">
        <v>1005</v>
      </c>
      <c r="S84" s="35"/>
      <c r="T84" s="35">
        <v>8000</v>
      </c>
      <c r="U84" s="35">
        <v>8000</v>
      </c>
      <c r="V84" s="35">
        <v>1005</v>
      </c>
      <c r="W84" s="35">
        <v>1005</v>
      </c>
      <c r="X84" s="9">
        <v>1</v>
      </c>
      <c r="Y84" s="35">
        <v>8000</v>
      </c>
      <c r="Z84" s="9">
        <v>1</v>
      </c>
      <c r="AA84" s="35">
        <v>8000</v>
      </c>
      <c r="AB84" s="35"/>
      <c r="AC84" s="37"/>
      <c r="AD84" s="62"/>
      <c r="AE84" s="38"/>
      <c r="AF84" s="39"/>
      <c r="AG84" s="39"/>
      <c r="AH84" s="38"/>
      <c r="AI84" s="9" t="s">
        <v>5</v>
      </c>
      <c r="AJ84" s="32"/>
      <c r="AK84" s="32" t="s">
        <v>6</v>
      </c>
      <c r="AL84" s="32"/>
      <c r="AM84" s="40" t="s">
        <v>460</v>
      </c>
      <c r="AN84" s="41"/>
      <c r="AO84" s="173"/>
      <c r="AP84" s="173"/>
      <c r="AQ84" s="170"/>
      <c r="AR84" s="170"/>
    </row>
    <row r="85" spans="1:44">
      <c r="B85" s="29">
        <v>2022</v>
      </c>
      <c r="C85" s="29">
        <v>6</v>
      </c>
      <c r="D85" s="29">
        <v>3</v>
      </c>
      <c r="E85" s="30" t="s">
        <v>469</v>
      </c>
      <c r="F85" s="29"/>
      <c r="G85" s="189"/>
      <c r="H85" s="32" t="s">
        <v>441</v>
      </c>
      <c r="I85" s="33" t="s">
        <v>43</v>
      </c>
      <c r="J85" s="32"/>
      <c r="K85" s="9"/>
      <c r="L85" s="10"/>
      <c r="M85" s="9"/>
      <c r="N85" s="10"/>
      <c r="O85" s="9"/>
      <c r="P85" s="176">
        <v>25</v>
      </c>
      <c r="Q85" s="34" t="s">
        <v>457</v>
      </c>
      <c r="R85" s="35">
        <v>1005</v>
      </c>
      <c r="S85" s="35"/>
      <c r="T85" s="36" t="s">
        <v>30</v>
      </c>
      <c r="U85" s="177">
        <v>350</v>
      </c>
      <c r="V85" s="35">
        <v>1005</v>
      </c>
      <c r="W85" s="35">
        <v>1005</v>
      </c>
      <c r="X85" s="9">
        <v>1</v>
      </c>
      <c r="Y85" s="35"/>
      <c r="Z85" s="9">
        <v>1</v>
      </c>
      <c r="AA85" s="177">
        <v>350</v>
      </c>
      <c r="AB85" s="35">
        <v>8550</v>
      </c>
      <c r="AC85" s="37" t="s">
        <v>736</v>
      </c>
      <c r="AD85" s="62"/>
      <c r="AE85" s="38"/>
      <c r="AF85" s="39"/>
      <c r="AG85" s="39"/>
      <c r="AH85" s="38"/>
      <c r="AI85" s="9"/>
      <c r="AJ85" s="32"/>
      <c r="AK85" s="32" t="s">
        <v>6</v>
      </c>
      <c r="AL85" s="32"/>
      <c r="AM85" s="40" t="s">
        <v>460</v>
      </c>
      <c r="AN85" s="41"/>
      <c r="AO85" s="173"/>
      <c r="AP85" s="173"/>
      <c r="AQ85" s="170"/>
      <c r="AR85" s="170"/>
    </row>
    <row r="87" spans="1:44">
      <c r="B87" s="29">
        <v>2022</v>
      </c>
      <c r="C87" s="29">
        <v>5</v>
      </c>
      <c r="D87" s="29">
        <v>11</v>
      </c>
      <c r="E87" s="30" t="s">
        <v>468</v>
      </c>
      <c r="F87" s="29"/>
      <c r="G87" s="31"/>
      <c r="H87" s="32" t="s">
        <v>441</v>
      </c>
      <c r="I87" s="33" t="s">
        <v>58</v>
      </c>
      <c r="J87" s="32"/>
      <c r="K87" s="9"/>
      <c r="L87" s="10"/>
      <c r="M87" s="9"/>
      <c r="N87" s="10"/>
      <c r="O87" s="9"/>
      <c r="P87" s="9">
        <v>12</v>
      </c>
      <c r="Q87" s="34" t="s">
        <v>457</v>
      </c>
      <c r="R87" s="35">
        <v>1005</v>
      </c>
      <c r="S87" s="35"/>
      <c r="T87" s="36" t="s">
        <v>30</v>
      </c>
      <c r="U87" s="35">
        <v>200</v>
      </c>
      <c r="V87" s="35">
        <v>1005</v>
      </c>
      <c r="W87" s="35">
        <v>1005</v>
      </c>
      <c r="X87" s="9">
        <v>1</v>
      </c>
      <c r="Y87" s="35">
        <v>200</v>
      </c>
      <c r="Z87" s="9">
        <v>1</v>
      </c>
      <c r="AA87" s="35">
        <v>200</v>
      </c>
      <c r="AB87" s="35"/>
      <c r="AC87" s="61"/>
      <c r="AD87" s="175" t="s">
        <v>458</v>
      </c>
      <c r="AE87" s="63"/>
      <c r="AF87" s="39"/>
      <c r="AG87" s="39"/>
      <c r="AH87" s="38"/>
      <c r="AI87" s="9"/>
      <c r="AJ87" s="32"/>
      <c r="AK87" s="32"/>
      <c r="AL87" s="32"/>
      <c r="AM87" s="40"/>
      <c r="AN87" s="41"/>
      <c r="AO87" s="173"/>
      <c r="AP87" s="173"/>
      <c r="AQ87" s="170"/>
      <c r="AR87" s="170"/>
    </row>
    <row r="88" spans="1:44">
      <c r="A88">
        <v>1</v>
      </c>
      <c r="B88" s="29">
        <v>2022</v>
      </c>
      <c r="C88" s="29">
        <v>5</v>
      </c>
      <c r="D88" s="29">
        <v>11</v>
      </c>
      <c r="E88" s="30" t="s">
        <v>468</v>
      </c>
      <c r="F88" s="29">
        <v>6</v>
      </c>
      <c r="G88" s="31" t="s">
        <v>459</v>
      </c>
      <c r="H88" s="32" t="s">
        <v>441</v>
      </c>
      <c r="I88" s="33" t="s">
        <v>47</v>
      </c>
      <c r="J88" s="32"/>
      <c r="K88" s="9"/>
      <c r="L88" s="10"/>
      <c r="M88" s="10"/>
      <c r="N88" s="10" t="s">
        <v>445</v>
      </c>
      <c r="O88" s="9" t="s">
        <v>443</v>
      </c>
      <c r="P88" s="9">
        <v>50</v>
      </c>
      <c r="Q88" s="34" t="s">
        <v>693</v>
      </c>
      <c r="R88" s="35">
        <v>1005</v>
      </c>
      <c r="S88" s="35"/>
      <c r="T88" s="36">
        <v>4000</v>
      </c>
      <c r="U88" s="36">
        <v>4000</v>
      </c>
      <c r="V88" s="35">
        <v>1005</v>
      </c>
      <c r="W88" s="35">
        <v>1005</v>
      </c>
      <c r="X88" s="9">
        <v>1</v>
      </c>
      <c r="Y88" s="36">
        <v>4000</v>
      </c>
      <c r="Z88" s="9">
        <v>1</v>
      </c>
      <c r="AA88" s="36">
        <v>4000</v>
      </c>
      <c r="AB88" s="35"/>
      <c r="AC88" s="37"/>
      <c r="AD88" s="37"/>
      <c r="AE88" s="38"/>
      <c r="AF88" s="39"/>
      <c r="AG88" s="39"/>
      <c r="AH88" s="38"/>
      <c r="AI88" s="9" t="s">
        <v>5</v>
      </c>
      <c r="AJ88" s="32"/>
      <c r="AK88" s="32" t="s">
        <v>6</v>
      </c>
      <c r="AL88" s="32"/>
      <c r="AM88" s="40" t="s">
        <v>460</v>
      </c>
      <c r="AN88" s="41"/>
      <c r="AO88" s="174"/>
      <c r="AP88" s="173"/>
      <c r="AQ88" s="170"/>
      <c r="AR88" s="170"/>
    </row>
    <row r="89" spans="1:44">
      <c r="B89" s="29">
        <v>2022</v>
      </c>
      <c r="C89" s="29">
        <v>5</v>
      </c>
      <c r="D89" s="29">
        <v>11</v>
      </c>
      <c r="E89" s="30" t="s">
        <v>468</v>
      </c>
      <c r="F89" s="29"/>
      <c r="G89" s="189"/>
      <c r="H89" s="32" t="s">
        <v>441</v>
      </c>
      <c r="I89" s="59" t="s">
        <v>43</v>
      </c>
      <c r="J89" s="32"/>
      <c r="K89" s="9"/>
      <c r="L89" s="10"/>
      <c r="M89" s="10"/>
      <c r="N89" s="10"/>
      <c r="O89" s="60"/>
      <c r="P89" s="176">
        <v>25</v>
      </c>
      <c r="Q89" s="34" t="s">
        <v>457</v>
      </c>
      <c r="R89" s="35">
        <v>1005</v>
      </c>
      <c r="S89" s="35"/>
      <c r="T89" s="36" t="s">
        <v>30</v>
      </c>
      <c r="U89" s="177">
        <v>350</v>
      </c>
      <c r="V89" s="35">
        <v>1005</v>
      </c>
      <c r="W89" s="35">
        <v>1005</v>
      </c>
      <c r="X89" s="9">
        <v>1</v>
      </c>
      <c r="Y89" s="35"/>
      <c r="Z89" s="9">
        <v>1</v>
      </c>
      <c r="AA89" s="177">
        <v>350</v>
      </c>
      <c r="AB89" s="35">
        <v>4550</v>
      </c>
      <c r="AC89" s="37" t="s">
        <v>736</v>
      </c>
      <c r="AD89" s="37"/>
      <c r="AE89" s="63"/>
      <c r="AF89" s="64"/>
      <c r="AG89" s="64"/>
      <c r="AH89" s="63"/>
      <c r="AI89" s="60"/>
      <c r="AJ89" s="58"/>
      <c r="AK89" s="32" t="s">
        <v>6</v>
      </c>
      <c r="AL89" s="32"/>
      <c r="AM89" s="40" t="s">
        <v>460</v>
      </c>
      <c r="AN89" s="41"/>
      <c r="AO89" s="173"/>
      <c r="AP89" s="173"/>
      <c r="AQ89" s="170"/>
      <c r="AR89" s="170"/>
    </row>
    <row r="91" spans="1:44">
      <c r="B91" s="29">
        <v>2022</v>
      </c>
      <c r="C91" s="29">
        <v>5</v>
      </c>
      <c r="D91" s="29">
        <v>11</v>
      </c>
      <c r="E91" s="30" t="s">
        <v>469</v>
      </c>
      <c r="F91" s="29"/>
      <c r="G91" s="31"/>
      <c r="H91" s="32" t="s">
        <v>441</v>
      </c>
      <c r="I91" s="33" t="s">
        <v>58</v>
      </c>
      <c r="J91" s="32"/>
      <c r="K91" s="9"/>
      <c r="L91" s="10"/>
      <c r="M91" s="9"/>
      <c r="N91" s="61"/>
      <c r="O91" s="9"/>
      <c r="P91" s="9">
        <v>12</v>
      </c>
      <c r="Q91" s="34" t="s">
        <v>457</v>
      </c>
      <c r="R91" s="35">
        <v>1005</v>
      </c>
      <c r="S91" s="35"/>
      <c r="T91" s="36" t="s">
        <v>30</v>
      </c>
      <c r="U91" s="35">
        <v>200</v>
      </c>
      <c r="V91" s="35">
        <v>1005</v>
      </c>
      <c r="W91" s="35">
        <v>1005</v>
      </c>
      <c r="X91" s="9">
        <v>1</v>
      </c>
      <c r="Y91" s="35">
        <v>200</v>
      </c>
      <c r="Z91" s="9">
        <v>1</v>
      </c>
      <c r="AA91" s="35">
        <v>200</v>
      </c>
      <c r="AB91" s="35"/>
      <c r="AC91" s="61"/>
      <c r="AD91" s="175" t="s">
        <v>458</v>
      </c>
      <c r="AE91" s="63"/>
      <c r="AF91" s="39"/>
      <c r="AG91" s="39"/>
      <c r="AH91" s="38"/>
      <c r="AI91" s="9"/>
      <c r="AJ91" s="32"/>
      <c r="AK91" s="32"/>
      <c r="AL91" s="32"/>
      <c r="AM91" s="40"/>
      <c r="AN91" s="41"/>
      <c r="AO91" s="173"/>
      <c r="AP91" s="173"/>
      <c r="AQ91" s="170"/>
      <c r="AR91" s="170"/>
    </row>
    <row r="92" spans="1:44">
      <c r="A92">
        <v>1</v>
      </c>
      <c r="B92" s="29">
        <v>2022</v>
      </c>
      <c r="C92" s="29">
        <v>5</v>
      </c>
      <c r="D92" s="29">
        <v>11</v>
      </c>
      <c r="E92" s="30" t="s">
        <v>469</v>
      </c>
      <c r="F92" s="29">
        <v>8</v>
      </c>
      <c r="G92" s="31" t="s">
        <v>459</v>
      </c>
      <c r="H92" s="32" t="s">
        <v>441</v>
      </c>
      <c r="I92" s="33" t="s">
        <v>47</v>
      </c>
      <c r="J92" s="32"/>
      <c r="K92" s="9"/>
      <c r="L92" s="10"/>
      <c r="M92" s="10"/>
      <c r="N92" s="222" t="s">
        <v>1356</v>
      </c>
      <c r="O92" s="9" t="s">
        <v>443</v>
      </c>
      <c r="P92" s="9">
        <v>50</v>
      </c>
      <c r="Q92" s="34" t="s">
        <v>693</v>
      </c>
      <c r="R92" s="35">
        <v>1005</v>
      </c>
      <c r="S92" s="35"/>
      <c r="T92" s="36">
        <v>4000</v>
      </c>
      <c r="U92" s="36">
        <v>4000</v>
      </c>
      <c r="V92" s="35">
        <v>1005</v>
      </c>
      <c r="W92" s="35">
        <v>1005</v>
      </c>
      <c r="X92" s="9">
        <v>1</v>
      </c>
      <c r="Y92" s="36">
        <v>4000</v>
      </c>
      <c r="Z92" s="9">
        <v>1</v>
      </c>
      <c r="AA92" s="36">
        <v>4000</v>
      </c>
      <c r="AB92" s="35"/>
      <c r="AC92" s="37"/>
      <c r="AD92" s="37"/>
      <c r="AE92" s="38"/>
      <c r="AF92" s="39"/>
      <c r="AG92" s="39"/>
      <c r="AH92" s="38"/>
      <c r="AI92" s="9" t="s">
        <v>5</v>
      </c>
      <c r="AJ92" s="32"/>
      <c r="AK92" s="32" t="s">
        <v>6</v>
      </c>
      <c r="AL92" s="32"/>
      <c r="AM92" s="40" t="s">
        <v>460</v>
      </c>
      <c r="AN92" s="41"/>
      <c r="AO92" s="173"/>
      <c r="AP92" s="173"/>
      <c r="AQ92" s="170"/>
      <c r="AR92" s="170"/>
    </row>
    <row r="93" spans="1:44">
      <c r="B93" s="29">
        <v>2022</v>
      </c>
      <c r="C93" s="29">
        <v>5</v>
      </c>
      <c r="D93" s="29">
        <v>11</v>
      </c>
      <c r="E93" s="30" t="s">
        <v>469</v>
      </c>
      <c r="F93" s="29"/>
      <c r="G93" s="189"/>
      <c r="H93" s="32" t="s">
        <v>441</v>
      </c>
      <c r="I93" s="59" t="s">
        <v>43</v>
      </c>
      <c r="J93" s="32"/>
      <c r="K93" s="9"/>
      <c r="L93" s="10"/>
      <c r="M93" s="10"/>
      <c r="N93" s="222"/>
      <c r="O93" s="60"/>
      <c r="P93" s="176">
        <v>25</v>
      </c>
      <c r="Q93" s="34" t="s">
        <v>457</v>
      </c>
      <c r="R93" s="35">
        <v>1005</v>
      </c>
      <c r="S93" s="35"/>
      <c r="T93" s="36" t="s">
        <v>30</v>
      </c>
      <c r="U93" s="177">
        <v>350</v>
      </c>
      <c r="V93" s="35">
        <v>1005</v>
      </c>
      <c r="W93" s="35">
        <v>1005</v>
      </c>
      <c r="X93" s="9">
        <v>1</v>
      </c>
      <c r="Y93" s="35"/>
      <c r="Z93" s="9">
        <v>1</v>
      </c>
      <c r="AA93" s="177">
        <v>350</v>
      </c>
      <c r="AB93" s="35">
        <v>4550</v>
      </c>
      <c r="AC93" s="37" t="s">
        <v>736</v>
      </c>
      <c r="AD93" s="37"/>
      <c r="AE93" s="63"/>
      <c r="AF93" s="64"/>
      <c r="AG93" s="64"/>
      <c r="AH93" s="63"/>
      <c r="AI93" s="60"/>
      <c r="AJ93" s="58"/>
      <c r="AK93" s="32" t="s">
        <v>6</v>
      </c>
      <c r="AL93" s="32"/>
      <c r="AM93" s="40" t="s">
        <v>460</v>
      </c>
      <c r="AN93" s="41"/>
      <c r="AO93" s="173"/>
      <c r="AP93" s="173"/>
      <c r="AQ93" s="170"/>
      <c r="AR93" s="170"/>
    </row>
    <row r="95" spans="1:44">
      <c r="B95" s="29">
        <v>2022</v>
      </c>
      <c r="C95" s="29">
        <v>5</v>
      </c>
      <c r="D95" s="29">
        <v>12</v>
      </c>
      <c r="E95" s="30" t="s">
        <v>470</v>
      </c>
      <c r="F95" s="29"/>
      <c r="G95" s="31"/>
      <c r="H95" s="32" t="s">
        <v>441</v>
      </c>
      <c r="I95" s="33" t="s">
        <v>58</v>
      </c>
      <c r="J95" s="32"/>
      <c r="K95" s="9"/>
      <c r="L95" s="10"/>
      <c r="M95" s="10"/>
      <c r="N95" s="61"/>
      <c r="O95" s="9"/>
      <c r="P95" s="9">
        <v>12</v>
      </c>
      <c r="Q95" s="34" t="s">
        <v>457</v>
      </c>
      <c r="R95" s="35">
        <v>1005</v>
      </c>
      <c r="S95" s="35"/>
      <c r="T95" s="36" t="s">
        <v>30</v>
      </c>
      <c r="U95" s="35">
        <v>200</v>
      </c>
      <c r="V95" s="35">
        <v>1005</v>
      </c>
      <c r="W95" s="35">
        <v>1005</v>
      </c>
      <c r="X95" s="9">
        <v>1</v>
      </c>
      <c r="Y95" s="35">
        <v>200</v>
      </c>
      <c r="Z95" s="9">
        <v>1</v>
      </c>
      <c r="AA95" s="35">
        <v>200</v>
      </c>
      <c r="AB95" s="35"/>
      <c r="AC95" s="61"/>
      <c r="AD95" s="175" t="s">
        <v>458</v>
      </c>
      <c r="AE95" s="63"/>
      <c r="AF95" s="39"/>
      <c r="AG95" s="39"/>
      <c r="AH95" s="38"/>
      <c r="AI95" s="9"/>
      <c r="AJ95" s="32"/>
      <c r="AK95" s="32"/>
      <c r="AL95" s="32"/>
      <c r="AM95" s="40"/>
      <c r="AN95" s="41"/>
      <c r="AO95" s="173"/>
      <c r="AP95" s="173"/>
      <c r="AQ95" s="170"/>
      <c r="AR95" s="170"/>
    </row>
    <row r="96" spans="1:44">
      <c r="A96">
        <v>1</v>
      </c>
      <c r="B96" s="29">
        <v>2022</v>
      </c>
      <c r="C96" s="29">
        <v>5</v>
      </c>
      <c r="D96" s="29">
        <v>12</v>
      </c>
      <c r="E96" s="30" t="s">
        <v>470</v>
      </c>
      <c r="F96" s="29">
        <v>2</v>
      </c>
      <c r="G96" s="31" t="s">
        <v>459</v>
      </c>
      <c r="H96" s="32" t="s">
        <v>441</v>
      </c>
      <c r="I96" s="33" t="s">
        <v>47</v>
      </c>
      <c r="J96" s="32"/>
      <c r="K96" s="9"/>
      <c r="L96" s="10"/>
      <c r="M96" s="10"/>
      <c r="N96" s="10" t="s">
        <v>466</v>
      </c>
      <c r="O96" s="9" t="s">
        <v>443</v>
      </c>
      <c r="P96" s="9">
        <v>50</v>
      </c>
      <c r="Q96" s="34" t="s">
        <v>677</v>
      </c>
      <c r="R96" s="35">
        <v>1005</v>
      </c>
      <c r="S96" s="35"/>
      <c r="T96" s="36">
        <v>4000</v>
      </c>
      <c r="U96" s="36">
        <v>4000</v>
      </c>
      <c r="V96" s="35">
        <v>1005</v>
      </c>
      <c r="W96" s="35">
        <v>1005</v>
      </c>
      <c r="X96" s="9">
        <v>1</v>
      </c>
      <c r="Y96" s="36">
        <v>4000</v>
      </c>
      <c r="Z96" s="9">
        <v>1</v>
      </c>
      <c r="AA96" s="36">
        <v>4000</v>
      </c>
      <c r="AB96" s="35"/>
      <c r="AC96" s="37"/>
      <c r="AD96" s="37"/>
      <c r="AE96" s="38"/>
      <c r="AF96" s="39"/>
      <c r="AG96" s="39"/>
      <c r="AH96" s="38"/>
      <c r="AI96" s="9" t="s">
        <v>5</v>
      </c>
      <c r="AJ96" s="32"/>
      <c r="AK96" s="32" t="s">
        <v>6</v>
      </c>
      <c r="AL96" s="32"/>
      <c r="AM96" s="40" t="s">
        <v>460</v>
      </c>
      <c r="AN96" s="41"/>
      <c r="AO96" s="173"/>
      <c r="AP96" s="173"/>
      <c r="AQ96" s="170"/>
      <c r="AR96" s="170"/>
    </row>
    <row r="97" spans="1:44">
      <c r="B97" s="29">
        <v>2022</v>
      </c>
      <c r="C97" s="29">
        <v>5</v>
      </c>
      <c r="D97" s="29">
        <v>12</v>
      </c>
      <c r="E97" s="30" t="s">
        <v>470</v>
      </c>
      <c r="F97" s="29"/>
      <c r="G97" s="189"/>
      <c r="H97" s="32" t="s">
        <v>441</v>
      </c>
      <c r="I97" s="59" t="s">
        <v>43</v>
      </c>
      <c r="J97" s="32"/>
      <c r="K97" s="9"/>
      <c r="L97" s="10"/>
      <c r="M97" s="10"/>
      <c r="N97" s="10"/>
      <c r="O97" s="60"/>
      <c r="P97" s="176">
        <v>25</v>
      </c>
      <c r="Q97" s="34" t="s">
        <v>457</v>
      </c>
      <c r="R97" s="35">
        <v>1005</v>
      </c>
      <c r="S97" s="35"/>
      <c r="T97" s="36" t="s">
        <v>30</v>
      </c>
      <c r="U97" s="177">
        <v>350</v>
      </c>
      <c r="V97" s="35">
        <v>1005</v>
      </c>
      <c r="W97" s="35">
        <v>1005</v>
      </c>
      <c r="X97" s="9">
        <v>1</v>
      </c>
      <c r="Y97" s="35"/>
      <c r="Z97" s="9">
        <v>1</v>
      </c>
      <c r="AA97" s="177">
        <v>350</v>
      </c>
      <c r="AB97" s="35">
        <v>4550</v>
      </c>
      <c r="AC97" s="37" t="s">
        <v>736</v>
      </c>
      <c r="AD97" s="62"/>
      <c r="AE97" s="63"/>
      <c r="AF97" s="64"/>
      <c r="AG97" s="64"/>
      <c r="AH97" s="63"/>
      <c r="AI97" s="60"/>
      <c r="AJ97" s="58"/>
      <c r="AK97" s="32" t="s">
        <v>6</v>
      </c>
      <c r="AL97" s="32"/>
      <c r="AM97" s="40" t="s">
        <v>460</v>
      </c>
      <c r="AN97" s="41"/>
      <c r="AO97" s="173"/>
      <c r="AP97" s="173"/>
      <c r="AQ97" s="170"/>
      <c r="AR97" s="170"/>
    </row>
    <row r="99" spans="1:44">
      <c r="A99">
        <v>1</v>
      </c>
      <c r="B99" s="29">
        <v>2022</v>
      </c>
      <c r="C99" s="29">
        <v>6</v>
      </c>
      <c r="D99" s="29">
        <v>6</v>
      </c>
      <c r="E99" s="30" t="s">
        <v>468</v>
      </c>
      <c r="F99" s="29"/>
      <c r="G99" s="31"/>
      <c r="H99" s="32" t="s">
        <v>441</v>
      </c>
      <c r="I99" s="33" t="s">
        <v>58</v>
      </c>
      <c r="J99" s="32"/>
      <c r="K99" s="9"/>
      <c r="L99" s="10"/>
      <c r="M99" s="10"/>
      <c r="N99" s="61"/>
      <c r="O99" s="9"/>
      <c r="P99" s="9">
        <v>12</v>
      </c>
      <c r="Q99" s="34" t="s">
        <v>457</v>
      </c>
      <c r="R99" s="35">
        <v>1005</v>
      </c>
      <c r="S99" s="35"/>
      <c r="T99" s="36" t="s">
        <v>30</v>
      </c>
      <c r="U99" s="35">
        <v>200</v>
      </c>
      <c r="V99" s="35">
        <v>1005</v>
      </c>
      <c r="W99" s="35">
        <v>1005</v>
      </c>
      <c r="X99" s="9">
        <v>1</v>
      </c>
      <c r="Y99" s="35">
        <v>200</v>
      </c>
      <c r="Z99" s="9">
        <v>1</v>
      </c>
      <c r="AA99" s="35">
        <v>200</v>
      </c>
      <c r="AB99" s="35"/>
      <c r="AC99" s="61"/>
      <c r="AD99" s="175" t="s">
        <v>458</v>
      </c>
      <c r="AE99" s="63"/>
      <c r="AF99" s="39"/>
      <c r="AG99" s="39"/>
      <c r="AH99" s="38"/>
      <c r="AI99" s="9"/>
      <c r="AJ99" s="32"/>
      <c r="AK99" s="32"/>
      <c r="AL99" s="32"/>
      <c r="AM99" s="40"/>
      <c r="AN99" s="41"/>
      <c r="AO99" s="173"/>
      <c r="AP99" s="173"/>
      <c r="AQ99" s="170"/>
      <c r="AR99" s="170"/>
    </row>
    <row r="100" spans="1:44">
      <c r="B100" s="29">
        <v>2022</v>
      </c>
      <c r="C100" s="29">
        <v>6</v>
      </c>
      <c r="D100" s="29">
        <v>6</v>
      </c>
      <c r="E100" s="30" t="s">
        <v>468</v>
      </c>
      <c r="F100" s="29">
        <v>1</v>
      </c>
      <c r="G100" s="31" t="s">
        <v>459</v>
      </c>
      <c r="H100" s="32" t="s">
        <v>441</v>
      </c>
      <c r="I100" s="33" t="s">
        <v>47</v>
      </c>
      <c r="J100" s="32"/>
      <c r="K100" s="9"/>
      <c r="L100" s="10"/>
      <c r="M100" s="10"/>
      <c r="N100" s="10" t="s">
        <v>487</v>
      </c>
      <c r="O100" s="9" t="s">
        <v>443</v>
      </c>
      <c r="P100" s="9">
        <v>50</v>
      </c>
      <c r="Q100" s="34" t="s">
        <v>677</v>
      </c>
      <c r="R100" s="35">
        <v>1005</v>
      </c>
      <c r="S100" s="35"/>
      <c r="T100" s="36">
        <v>4000</v>
      </c>
      <c r="U100" s="36">
        <v>4000</v>
      </c>
      <c r="V100" s="35">
        <v>1005</v>
      </c>
      <c r="W100" s="35">
        <v>1005</v>
      </c>
      <c r="X100" s="9">
        <v>1</v>
      </c>
      <c r="Y100" s="36">
        <v>4000</v>
      </c>
      <c r="Z100" s="9">
        <v>1</v>
      </c>
      <c r="AA100" s="36">
        <v>4000</v>
      </c>
      <c r="AB100" s="35"/>
      <c r="AC100" s="37"/>
      <c r="AD100" s="37"/>
      <c r="AE100" s="38"/>
      <c r="AF100" s="39"/>
      <c r="AG100" s="39"/>
      <c r="AH100" s="38"/>
      <c r="AI100" s="9" t="s">
        <v>5</v>
      </c>
      <c r="AJ100" s="32"/>
      <c r="AK100" s="32" t="s">
        <v>6</v>
      </c>
      <c r="AL100" s="32"/>
      <c r="AM100" s="40" t="s">
        <v>460</v>
      </c>
      <c r="AN100" s="41"/>
      <c r="AO100" s="173"/>
      <c r="AP100" s="173"/>
      <c r="AQ100" s="170"/>
      <c r="AR100" s="170"/>
    </row>
    <row r="101" spans="1:44">
      <c r="A101">
        <v>1</v>
      </c>
      <c r="B101" s="29">
        <v>2022</v>
      </c>
      <c r="C101" s="29">
        <v>6</v>
      </c>
      <c r="D101" s="29">
        <v>6</v>
      </c>
      <c r="E101" s="30" t="s">
        <v>468</v>
      </c>
      <c r="F101" s="29"/>
      <c r="G101" s="189"/>
      <c r="H101" s="32" t="s">
        <v>441</v>
      </c>
      <c r="I101" s="59" t="s">
        <v>43</v>
      </c>
      <c r="J101" s="32"/>
      <c r="K101" s="9"/>
      <c r="L101" s="10"/>
      <c r="M101" s="10"/>
      <c r="N101" s="10"/>
      <c r="O101" s="60"/>
      <c r="P101" s="176">
        <v>25</v>
      </c>
      <c r="Q101" s="34" t="s">
        <v>457</v>
      </c>
      <c r="R101" s="35">
        <v>1005</v>
      </c>
      <c r="S101" s="35"/>
      <c r="T101" s="36" t="s">
        <v>30</v>
      </c>
      <c r="U101" s="177">
        <v>350</v>
      </c>
      <c r="V101" s="35">
        <v>1005</v>
      </c>
      <c r="W101" s="35">
        <v>1005</v>
      </c>
      <c r="X101" s="9">
        <v>1</v>
      </c>
      <c r="Y101" s="35"/>
      <c r="Z101" s="9">
        <v>1</v>
      </c>
      <c r="AA101" s="177">
        <v>350</v>
      </c>
      <c r="AB101" s="35">
        <v>4550</v>
      </c>
      <c r="AC101" s="37" t="s">
        <v>736</v>
      </c>
      <c r="AD101" s="62"/>
      <c r="AE101" s="63"/>
      <c r="AF101" s="64"/>
      <c r="AG101" s="64"/>
      <c r="AH101" s="63"/>
      <c r="AI101" s="60"/>
      <c r="AJ101" s="58"/>
      <c r="AK101" s="32" t="s">
        <v>6</v>
      </c>
      <c r="AL101" s="32"/>
      <c r="AM101" s="40" t="s">
        <v>460</v>
      </c>
      <c r="AN101" s="41"/>
      <c r="AO101" s="173"/>
      <c r="AP101" s="173"/>
      <c r="AQ101" s="170"/>
      <c r="AR101" s="170"/>
    </row>
    <row r="103" spans="1:44">
      <c r="B103" s="29">
        <v>2022</v>
      </c>
      <c r="C103" s="29">
        <v>6</v>
      </c>
      <c r="D103" s="29">
        <v>9</v>
      </c>
      <c r="E103" s="30" t="s">
        <v>469</v>
      </c>
      <c r="F103" s="29"/>
      <c r="G103" s="31"/>
      <c r="H103" s="32" t="s">
        <v>441</v>
      </c>
      <c r="I103" s="33" t="s">
        <v>58</v>
      </c>
      <c r="J103" s="32"/>
      <c r="K103" s="9"/>
      <c r="L103" s="10"/>
      <c r="M103" s="10"/>
      <c r="N103" s="10"/>
      <c r="O103" s="9"/>
      <c r="P103" s="9">
        <v>12</v>
      </c>
      <c r="Q103" s="34" t="s">
        <v>457</v>
      </c>
      <c r="R103" s="35">
        <v>1195</v>
      </c>
      <c r="S103" s="35"/>
      <c r="T103" s="36" t="s">
        <v>30</v>
      </c>
      <c r="U103" s="35">
        <v>200</v>
      </c>
      <c r="V103" s="35">
        <v>1195</v>
      </c>
      <c r="W103" s="35">
        <v>1195</v>
      </c>
      <c r="X103" s="9">
        <v>1</v>
      </c>
      <c r="Y103" s="35">
        <v>200</v>
      </c>
      <c r="Z103" s="9">
        <v>1</v>
      </c>
      <c r="AA103" s="35">
        <v>200</v>
      </c>
      <c r="AB103" s="35"/>
      <c r="AC103" s="37"/>
      <c r="AD103" s="175" t="s">
        <v>458</v>
      </c>
      <c r="AE103" s="38"/>
      <c r="AF103" s="39"/>
      <c r="AG103" s="39"/>
      <c r="AH103" s="38"/>
      <c r="AI103" s="9"/>
      <c r="AJ103" s="32"/>
      <c r="AK103" s="32"/>
      <c r="AL103" s="32"/>
      <c r="AM103" s="40"/>
      <c r="AN103" s="41"/>
      <c r="AO103" s="173"/>
      <c r="AP103" s="173"/>
      <c r="AQ103" s="170"/>
      <c r="AR103" s="170"/>
    </row>
    <row r="104" spans="1:44">
      <c r="B104" s="29">
        <v>2022</v>
      </c>
      <c r="C104" s="29">
        <v>6</v>
      </c>
      <c r="D104" s="29">
        <v>9</v>
      </c>
      <c r="E104" s="30" t="s">
        <v>469</v>
      </c>
      <c r="F104" s="29">
        <v>5</v>
      </c>
      <c r="G104" s="31" t="s">
        <v>459</v>
      </c>
      <c r="H104" s="32" t="s">
        <v>441</v>
      </c>
      <c r="I104" s="33" t="s">
        <v>47</v>
      </c>
      <c r="J104" s="32"/>
      <c r="K104" s="9"/>
      <c r="L104" s="10"/>
      <c r="M104" s="10"/>
      <c r="N104" s="10" t="s">
        <v>476</v>
      </c>
      <c r="O104" s="9" t="s">
        <v>34</v>
      </c>
      <c r="P104" s="9">
        <v>50</v>
      </c>
      <c r="Q104" s="34" t="s">
        <v>727</v>
      </c>
      <c r="R104" s="35">
        <v>1195</v>
      </c>
      <c r="S104" s="35"/>
      <c r="T104" s="36">
        <v>5000</v>
      </c>
      <c r="U104" s="36">
        <v>5000</v>
      </c>
      <c r="V104" s="35">
        <v>1195</v>
      </c>
      <c r="W104" s="35">
        <v>1195</v>
      </c>
      <c r="X104" s="9">
        <v>1</v>
      </c>
      <c r="Y104" s="36">
        <v>5000</v>
      </c>
      <c r="Z104" s="9">
        <v>1</v>
      </c>
      <c r="AA104" s="36">
        <v>5000</v>
      </c>
      <c r="AB104" s="35"/>
      <c r="AC104" s="37"/>
      <c r="AD104" s="37"/>
      <c r="AE104" s="38"/>
      <c r="AF104" s="39"/>
      <c r="AG104" s="39"/>
      <c r="AH104" s="38"/>
      <c r="AI104" s="9" t="s">
        <v>5</v>
      </c>
      <c r="AJ104" s="32"/>
      <c r="AK104" s="32" t="s">
        <v>6</v>
      </c>
      <c r="AL104" s="32"/>
      <c r="AM104" s="40" t="s">
        <v>460</v>
      </c>
      <c r="AN104" s="41"/>
      <c r="AO104" s="173"/>
      <c r="AP104" s="173"/>
      <c r="AQ104" s="170"/>
      <c r="AR104" s="170"/>
    </row>
    <row r="105" spans="1:44">
      <c r="B105" s="29">
        <v>2022</v>
      </c>
      <c r="C105" s="29">
        <v>6</v>
      </c>
      <c r="D105" s="29">
        <v>9</v>
      </c>
      <c r="E105" s="30" t="s">
        <v>469</v>
      </c>
      <c r="F105" s="29"/>
      <c r="G105" s="189"/>
      <c r="H105" s="32" t="s">
        <v>441</v>
      </c>
      <c r="I105" s="33" t="s">
        <v>43</v>
      </c>
      <c r="J105" s="32"/>
      <c r="K105" s="9"/>
      <c r="L105" s="10"/>
      <c r="M105" s="10"/>
      <c r="N105" s="10"/>
      <c r="O105" s="9"/>
      <c r="P105" s="176">
        <v>25</v>
      </c>
      <c r="Q105" s="34" t="s">
        <v>457</v>
      </c>
      <c r="R105" s="35">
        <v>1195</v>
      </c>
      <c r="S105" s="35"/>
      <c r="T105" s="36" t="s">
        <v>30</v>
      </c>
      <c r="U105" s="177">
        <v>350</v>
      </c>
      <c r="V105" s="35">
        <v>1195</v>
      </c>
      <c r="W105" s="35">
        <v>1195</v>
      </c>
      <c r="X105" s="9">
        <v>1</v>
      </c>
      <c r="Y105" s="35"/>
      <c r="Z105" s="9">
        <v>1</v>
      </c>
      <c r="AA105" s="177">
        <v>350</v>
      </c>
      <c r="AB105" s="35">
        <v>5550</v>
      </c>
      <c r="AC105" s="37" t="s">
        <v>728</v>
      </c>
      <c r="AD105" s="37"/>
      <c r="AE105" s="38"/>
      <c r="AF105" s="39"/>
      <c r="AG105" s="39"/>
      <c r="AH105" s="38"/>
      <c r="AI105" s="9"/>
      <c r="AJ105" s="32"/>
      <c r="AK105" s="32" t="s">
        <v>6</v>
      </c>
      <c r="AL105" s="32"/>
      <c r="AM105" s="40" t="s">
        <v>460</v>
      </c>
      <c r="AN105" s="41"/>
      <c r="AO105" s="173"/>
      <c r="AP105" s="173"/>
      <c r="AQ105" s="170"/>
      <c r="AR105" s="170"/>
    </row>
    <row r="107" spans="1:44">
      <c r="B107" s="29">
        <v>2022</v>
      </c>
      <c r="C107" s="29">
        <v>6</v>
      </c>
      <c r="D107" s="29">
        <v>7</v>
      </c>
      <c r="E107" s="30" t="s">
        <v>470</v>
      </c>
      <c r="F107" s="29">
        <v>6</v>
      </c>
      <c r="G107" s="31" t="s">
        <v>459</v>
      </c>
      <c r="H107" s="32" t="s">
        <v>441</v>
      </c>
      <c r="I107" s="59" t="s">
        <v>47</v>
      </c>
      <c r="J107" s="32"/>
      <c r="K107" s="9"/>
      <c r="L107" s="10"/>
      <c r="M107" s="10"/>
      <c r="N107" s="10" t="s">
        <v>490</v>
      </c>
      <c r="O107" s="60" t="s">
        <v>404</v>
      </c>
      <c r="P107" s="60">
        <v>50</v>
      </c>
      <c r="Q107" s="34" t="s">
        <v>273</v>
      </c>
      <c r="R107" s="35">
        <v>1005</v>
      </c>
      <c r="S107" s="35"/>
      <c r="T107" s="36">
        <v>4000</v>
      </c>
      <c r="U107" s="35">
        <v>4000</v>
      </c>
      <c r="V107" s="35">
        <v>1005</v>
      </c>
      <c r="W107" s="35">
        <v>1005</v>
      </c>
      <c r="X107" s="9">
        <v>1</v>
      </c>
      <c r="Y107" s="35">
        <v>4000</v>
      </c>
      <c r="Z107" s="9">
        <v>1</v>
      </c>
      <c r="AA107" s="35">
        <v>4000</v>
      </c>
      <c r="AB107" s="35"/>
      <c r="AC107" s="37"/>
      <c r="AD107" s="62"/>
      <c r="AE107" s="63"/>
      <c r="AF107" s="64"/>
      <c r="AG107" s="64"/>
      <c r="AH107" s="63"/>
      <c r="AI107" s="60" t="s">
        <v>5</v>
      </c>
      <c r="AJ107" s="58"/>
      <c r="AK107" s="32" t="s">
        <v>6</v>
      </c>
      <c r="AL107" s="32"/>
      <c r="AM107" s="40" t="s">
        <v>444</v>
      </c>
      <c r="AN107" s="41"/>
      <c r="AO107" s="173"/>
      <c r="AP107" s="173"/>
      <c r="AQ107" s="170"/>
      <c r="AR107" s="170"/>
    </row>
    <row r="108" spans="1:44">
      <c r="B108" s="29">
        <v>2022</v>
      </c>
      <c r="C108" s="29">
        <v>6</v>
      </c>
      <c r="D108" s="29">
        <v>7</v>
      </c>
      <c r="E108" s="30" t="s">
        <v>470</v>
      </c>
      <c r="F108" s="29"/>
      <c r="G108" s="189"/>
      <c r="H108" s="32" t="s">
        <v>441</v>
      </c>
      <c r="I108" s="59" t="s">
        <v>43</v>
      </c>
      <c r="J108" s="32"/>
      <c r="K108" s="9"/>
      <c r="L108" s="10"/>
      <c r="M108" s="10"/>
      <c r="N108" s="10"/>
      <c r="O108" s="60"/>
      <c r="P108" s="176">
        <v>25</v>
      </c>
      <c r="Q108" s="34" t="s">
        <v>457</v>
      </c>
      <c r="R108" s="35">
        <v>1005</v>
      </c>
      <c r="S108" s="35"/>
      <c r="T108" s="36" t="s">
        <v>30</v>
      </c>
      <c r="U108" s="177">
        <v>350</v>
      </c>
      <c r="V108" s="35">
        <v>1005</v>
      </c>
      <c r="W108" s="35">
        <v>1005</v>
      </c>
      <c r="X108" s="9">
        <v>1</v>
      </c>
      <c r="Y108" s="35"/>
      <c r="Z108" s="9">
        <v>1</v>
      </c>
      <c r="AA108" s="177">
        <v>350</v>
      </c>
      <c r="AB108" s="35">
        <v>4350</v>
      </c>
      <c r="AC108" s="37" t="s">
        <v>736</v>
      </c>
      <c r="AD108" s="62"/>
      <c r="AE108" s="63"/>
      <c r="AF108" s="64"/>
      <c r="AG108" s="64"/>
      <c r="AH108" s="63"/>
      <c r="AI108" s="60"/>
      <c r="AJ108" s="58"/>
      <c r="AK108" s="32" t="s">
        <v>6</v>
      </c>
      <c r="AL108" s="32"/>
      <c r="AM108" s="40" t="s">
        <v>444</v>
      </c>
      <c r="AN108" s="41"/>
      <c r="AO108" s="173"/>
      <c r="AP108" s="173"/>
      <c r="AQ108" s="170"/>
      <c r="AR108" s="170"/>
    </row>
    <row r="110" spans="1:44">
      <c r="B110" s="29">
        <v>2022</v>
      </c>
      <c r="C110" s="29">
        <v>6</v>
      </c>
      <c r="D110" s="29">
        <v>7</v>
      </c>
      <c r="E110" s="30" t="s">
        <v>470</v>
      </c>
      <c r="F110" s="29">
        <v>6</v>
      </c>
      <c r="G110" s="31" t="s">
        <v>459</v>
      </c>
      <c r="H110" s="32" t="s">
        <v>441</v>
      </c>
      <c r="I110" s="59" t="s">
        <v>47</v>
      </c>
      <c r="J110" s="32"/>
      <c r="K110" s="9"/>
      <c r="L110" s="10"/>
      <c r="M110" s="10"/>
      <c r="N110" s="10" t="s">
        <v>490</v>
      </c>
      <c r="O110" s="60" t="s">
        <v>404</v>
      </c>
      <c r="P110" s="60">
        <v>50</v>
      </c>
      <c r="Q110" s="34" t="s">
        <v>273</v>
      </c>
      <c r="R110" s="35">
        <v>1020</v>
      </c>
      <c r="S110" s="35"/>
      <c r="T110" s="36">
        <v>4000</v>
      </c>
      <c r="U110" s="35">
        <v>4000</v>
      </c>
      <c r="V110" s="35">
        <v>1020</v>
      </c>
      <c r="W110" s="35">
        <v>1020</v>
      </c>
      <c r="X110" s="9">
        <v>1</v>
      </c>
      <c r="Y110" s="35">
        <v>4000</v>
      </c>
      <c r="Z110" s="9">
        <v>1</v>
      </c>
      <c r="AA110" s="35">
        <v>4000</v>
      </c>
      <c r="AB110" s="35"/>
      <c r="AC110" s="37"/>
      <c r="AD110" s="62"/>
      <c r="AE110" s="63"/>
      <c r="AF110" s="64"/>
      <c r="AG110" s="64"/>
      <c r="AH110" s="63"/>
      <c r="AI110" s="60" t="s">
        <v>5</v>
      </c>
      <c r="AJ110" s="58"/>
      <c r="AK110" s="32" t="s">
        <v>6</v>
      </c>
      <c r="AL110" s="32"/>
      <c r="AM110" s="40" t="s">
        <v>444</v>
      </c>
      <c r="AN110" s="41"/>
      <c r="AO110" s="173"/>
      <c r="AP110" s="173"/>
      <c r="AQ110" s="170"/>
      <c r="AR110" s="170"/>
    </row>
    <row r="111" spans="1:44">
      <c r="B111" s="29">
        <v>2022</v>
      </c>
      <c r="C111" s="29">
        <v>6</v>
      </c>
      <c r="D111" s="29">
        <v>7</v>
      </c>
      <c r="E111" s="30" t="s">
        <v>470</v>
      </c>
      <c r="F111" s="29"/>
      <c r="G111" s="189"/>
      <c r="H111" s="32" t="s">
        <v>441</v>
      </c>
      <c r="I111" s="59" t="s">
        <v>43</v>
      </c>
      <c r="J111" s="32"/>
      <c r="K111" s="9"/>
      <c r="L111" s="10"/>
      <c r="M111" s="10"/>
      <c r="N111" s="10"/>
      <c r="O111" s="60"/>
      <c r="P111" s="176">
        <v>25</v>
      </c>
      <c r="Q111" s="34" t="s">
        <v>457</v>
      </c>
      <c r="R111" s="35">
        <v>1020</v>
      </c>
      <c r="S111" s="35"/>
      <c r="T111" s="36" t="s">
        <v>30</v>
      </c>
      <c r="U111" s="177">
        <v>350</v>
      </c>
      <c r="V111" s="35">
        <v>1020</v>
      </c>
      <c r="W111" s="35">
        <v>1020</v>
      </c>
      <c r="X111" s="9">
        <v>1</v>
      </c>
      <c r="Y111" s="35"/>
      <c r="Z111" s="9">
        <v>1</v>
      </c>
      <c r="AA111" s="177">
        <v>350</v>
      </c>
      <c r="AB111" s="35">
        <v>4350</v>
      </c>
      <c r="AC111" s="37" t="s">
        <v>875</v>
      </c>
      <c r="AD111" s="62"/>
      <c r="AE111" s="63"/>
      <c r="AF111" s="64"/>
      <c r="AG111" s="64"/>
      <c r="AH111" s="63"/>
      <c r="AI111" s="60"/>
      <c r="AJ111" s="58"/>
      <c r="AK111" s="32" t="s">
        <v>6</v>
      </c>
      <c r="AL111" s="32"/>
      <c r="AM111" s="40" t="s">
        <v>444</v>
      </c>
      <c r="AN111" s="41"/>
      <c r="AO111" s="173"/>
      <c r="AP111" s="173"/>
      <c r="AQ111" s="170"/>
      <c r="AR111" s="170"/>
    </row>
    <row r="113" spans="1:47">
      <c r="B113" s="29">
        <v>2022</v>
      </c>
      <c r="C113" s="29">
        <v>5</v>
      </c>
      <c r="D113" s="29">
        <v>5</v>
      </c>
      <c r="E113" s="30" t="s">
        <v>469</v>
      </c>
      <c r="F113" s="29"/>
      <c r="G113" s="31"/>
      <c r="H113" s="32" t="s">
        <v>441</v>
      </c>
      <c r="I113" s="33" t="s">
        <v>58</v>
      </c>
      <c r="J113" s="32"/>
      <c r="K113" s="9"/>
      <c r="L113" s="10"/>
      <c r="M113" s="10"/>
      <c r="N113" s="10"/>
      <c r="O113" s="9"/>
      <c r="P113" s="9">
        <v>12</v>
      </c>
      <c r="Q113" s="34" t="s">
        <v>457</v>
      </c>
      <c r="R113" s="35">
        <v>1120</v>
      </c>
      <c r="S113" s="35"/>
      <c r="T113" s="36" t="s">
        <v>30</v>
      </c>
      <c r="U113" s="35">
        <v>200</v>
      </c>
      <c r="V113" s="35">
        <v>1120</v>
      </c>
      <c r="W113" s="35">
        <v>1120</v>
      </c>
      <c r="X113" s="9">
        <v>1</v>
      </c>
      <c r="Y113" s="35">
        <v>200</v>
      </c>
      <c r="Z113" s="9">
        <v>1</v>
      </c>
      <c r="AA113" s="35">
        <v>200</v>
      </c>
      <c r="AB113" s="35"/>
      <c r="AC113" s="37"/>
      <c r="AD113" s="37"/>
      <c r="AE113" s="38"/>
      <c r="AF113" s="39"/>
      <c r="AG113" s="39"/>
      <c r="AH113" s="38"/>
      <c r="AI113" s="9"/>
      <c r="AJ113" s="32"/>
      <c r="AK113" s="32"/>
      <c r="AL113" s="32"/>
      <c r="AM113" s="40"/>
      <c r="AN113" s="41"/>
      <c r="AO113" s="42"/>
      <c r="AP113" s="42"/>
      <c r="AQ113" s="34"/>
      <c r="AR113" s="34"/>
    </row>
    <row r="114" spans="1:47">
      <c r="B114" s="29">
        <v>2022</v>
      </c>
      <c r="C114" s="29">
        <v>5</v>
      </c>
      <c r="D114" s="29">
        <v>5</v>
      </c>
      <c r="E114" s="30" t="s">
        <v>469</v>
      </c>
      <c r="F114" s="29">
        <v>1</v>
      </c>
      <c r="G114" s="31" t="s">
        <v>459</v>
      </c>
      <c r="H114" s="32" t="s">
        <v>441</v>
      </c>
      <c r="I114" s="33" t="s">
        <v>47</v>
      </c>
      <c r="J114" s="32"/>
      <c r="K114" s="9"/>
      <c r="L114" s="10"/>
      <c r="M114" s="10"/>
      <c r="N114" s="10" t="s">
        <v>858</v>
      </c>
      <c r="O114" s="9" t="s">
        <v>15</v>
      </c>
      <c r="P114" s="9">
        <v>50</v>
      </c>
      <c r="Q114" s="34" t="s">
        <v>263</v>
      </c>
      <c r="R114" s="35">
        <v>1120</v>
      </c>
      <c r="S114" s="35"/>
      <c r="T114" s="36">
        <v>5000</v>
      </c>
      <c r="U114" s="36">
        <v>5000</v>
      </c>
      <c r="V114" s="35">
        <v>1120</v>
      </c>
      <c r="W114" s="35">
        <v>1120</v>
      </c>
      <c r="X114" s="9">
        <v>1</v>
      </c>
      <c r="Y114" s="36">
        <v>5000</v>
      </c>
      <c r="Z114" s="9">
        <v>1</v>
      </c>
      <c r="AA114" s="36">
        <v>5000</v>
      </c>
      <c r="AB114" s="35"/>
      <c r="AC114" s="37"/>
      <c r="AD114" s="62"/>
      <c r="AE114" s="38"/>
      <c r="AF114" s="39"/>
      <c r="AG114" s="39"/>
      <c r="AH114" s="38"/>
      <c r="AI114" s="9" t="s">
        <v>5</v>
      </c>
      <c r="AJ114" s="32"/>
      <c r="AK114" s="32" t="s">
        <v>6</v>
      </c>
      <c r="AL114" s="32"/>
      <c r="AM114" s="40" t="s">
        <v>460</v>
      </c>
      <c r="AN114" s="41"/>
      <c r="AO114" s="42"/>
      <c r="AP114" s="42"/>
      <c r="AQ114" s="34"/>
      <c r="AR114" s="34"/>
    </row>
    <row r="115" spans="1:47">
      <c r="B115" s="29">
        <v>2022</v>
      </c>
      <c r="C115" s="29">
        <v>5</v>
      </c>
      <c r="D115" s="29">
        <v>5</v>
      </c>
      <c r="E115" s="30" t="s">
        <v>469</v>
      </c>
      <c r="F115" s="29"/>
      <c r="G115" s="189"/>
      <c r="H115" s="32" t="s">
        <v>441</v>
      </c>
      <c r="I115" s="33" t="s">
        <v>43</v>
      </c>
      <c r="J115" s="32"/>
      <c r="K115" s="9"/>
      <c r="L115" s="10"/>
      <c r="M115" s="10"/>
      <c r="N115" s="10"/>
      <c r="O115" s="9"/>
      <c r="P115" s="176">
        <v>25</v>
      </c>
      <c r="Q115" s="34" t="s">
        <v>457</v>
      </c>
      <c r="R115" s="35">
        <v>1120</v>
      </c>
      <c r="S115" s="35"/>
      <c r="T115" s="36" t="s">
        <v>30</v>
      </c>
      <c r="U115" s="177">
        <v>350</v>
      </c>
      <c r="V115" s="35">
        <v>1120</v>
      </c>
      <c r="W115" s="35">
        <v>1120</v>
      </c>
      <c r="X115" s="9">
        <v>1</v>
      </c>
      <c r="Y115" s="35"/>
      <c r="Z115" s="9">
        <v>1</v>
      </c>
      <c r="AA115" s="177">
        <v>350</v>
      </c>
      <c r="AB115" s="35">
        <v>10550</v>
      </c>
      <c r="AC115" s="37" t="s">
        <v>726</v>
      </c>
      <c r="AD115" s="62"/>
      <c r="AE115" s="38"/>
      <c r="AF115" s="39"/>
      <c r="AG115" s="39"/>
      <c r="AH115" s="38"/>
      <c r="AI115" s="9"/>
      <c r="AJ115" s="32"/>
      <c r="AK115" s="32" t="s">
        <v>6</v>
      </c>
      <c r="AL115" s="32"/>
      <c r="AM115" s="40" t="s">
        <v>460</v>
      </c>
      <c r="AN115" s="41"/>
      <c r="AO115" s="42"/>
      <c r="AP115" s="42"/>
      <c r="AQ115" s="34"/>
      <c r="AR115" s="34"/>
    </row>
    <row r="117" spans="1:47">
      <c r="B117" s="29">
        <v>2022</v>
      </c>
      <c r="C117" s="29">
        <v>6</v>
      </c>
      <c r="D117" s="29">
        <v>14</v>
      </c>
      <c r="E117" s="30" t="s">
        <v>470</v>
      </c>
      <c r="F117" s="29"/>
      <c r="G117" s="31"/>
      <c r="H117" s="32" t="s">
        <v>441</v>
      </c>
      <c r="I117" s="33" t="s">
        <v>58</v>
      </c>
      <c r="J117" s="32"/>
      <c r="K117" s="9"/>
      <c r="L117" s="10"/>
      <c r="M117" s="10"/>
      <c r="N117" s="169"/>
      <c r="O117" s="9"/>
      <c r="P117" s="9">
        <v>12</v>
      </c>
      <c r="Q117" s="34" t="s">
        <v>457</v>
      </c>
      <c r="R117" s="35">
        <v>1120</v>
      </c>
      <c r="S117" s="35"/>
      <c r="T117" s="36" t="s">
        <v>30</v>
      </c>
      <c r="U117" s="35">
        <v>200</v>
      </c>
      <c r="V117" s="35">
        <v>1120</v>
      </c>
      <c r="W117" s="35">
        <v>1120</v>
      </c>
      <c r="X117" s="9">
        <v>1</v>
      </c>
      <c r="Y117" s="35">
        <v>200</v>
      </c>
      <c r="Z117" s="9">
        <v>1</v>
      </c>
      <c r="AA117" s="35">
        <v>200</v>
      </c>
      <c r="AB117" s="35"/>
      <c r="AC117" s="172"/>
      <c r="AD117" s="37"/>
      <c r="AE117" s="38"/>
      <c r="AF117" s="39"/>
      <c r="AG117" s="39"/>
      <c r="AH117" s="38"/>
      <c r="AI117" s="9"/>
      <c r="AJ117" s="32"/>
      <c r="AK117" s="32"/>
      <c r="AL117" s="32"/>
      <c r="AM117" s="40"/>
      <c r="AN117" s="41"/>
      <c r="AO117" s="173"/>
      <c r="AP117" s="173"/>
      <c r="AQ117" s="170"/>
      <c r="AR117" s="170"/>
    </row>
    <row r="118" spans="1:47">
      <c r="B118" s="29">
        <v>2022</v>
      </c>
      <c r="C118" s="29">
        <v>6</v>
      </c>
      <c r="D118" s="29">
        <v>14</v>
      </c>
      <c r="E118" s="30" t="s">
        <v>470</v>
      </c>
      <c r="F118" s="29">
        <v>3</v>
      </c>
      <c r="G118" s="31" t="s">
        <v>459</v>
      </c>
      <c r="H118" s="32" t="s">
        <v>441</v>
      </c>
      <c r="I118" s="33" t="s">
        <v>47</v>
      </c>
      <c r="J118" s="32"/>
      <c r="K118" s="9"/>
      <c r="L118" s="10"/>
      <c r="M118" s="10"/>
      <c r="N118" s="10" t="s">
        <v>473</v>
      </c>
      <c r="O118" s="9" t="s">
        <v>1447</v>
      </c>
      <c r="P118" s="9">
        <v>25</v>
      </c>
      <c r="Q118" s="34" t="s">
        <v>345</v>
      </c>
      <c r="R118" s="35">
        <v>1120</v>
      </c>
      <c r="S118" s="35"/>
      <c r="T118" s="36">
        <v>8000</v>
      </c>
      <c r="U118" s="36">
        <v>8000</v>
      </c>
      <c r="V118" s="35">
        <v>1120</v>
      </c>
      <c r="W118" s="35">
        <v>1120</v>
      </c>
      <c r="X118" s="9">
        <v>1</v>
      </c>
      <c r="Y118" s="36">
        <v>8000</v>
      </c>
      <c r="Z118" s="9">
        <v>1</v>
      </c>
      <c r="AA118" s="36">
        <v>8000</v>
      </c>
      <c r="AB118" s="35"/>
      <c r="AC118" s="37"/>
      <c r="AD118" s="62"/>
      <c r="AE118" s="38"/>
      <c r="AF118" s="39"/>
      <c r="AG118" s="39"/>
      <c r="AH118" s="38"/>
      <c r="AI118" s="9" t="s">
        <v>5</v>
      </c>
      <c r="AJ118" s="32"/>
      <c r="AK118" s="32" t="s">
        <v>6</v>
      </c>
      <c r="AL118" s="32"/>
      <c r="AM118" s="40" t="s">
        <v>460</v>
      </c>
      <c r="AN118" s="41"/>
      <c r="AO118" s="173"/>
      <c r="AP118" s="173"/>
      <c r="AQ118" s="173"/>
      <c r="AR118" s="170"/>
    </row>
    <row r="119" spans="1:47">
      <c r="B119" s="29">
        <v>2022</v>
      </c>
      <c r="C119" s="29">
        <v>6</v>
      </c>
      <c r="D119" s="29">
        <v>14</v>
      </c>
      <c r="E119" s="30" t="s">
        <v>470</v>
      </c>
      <c r="F119" s="29"/>
      <c r="G119" s="189"/>
      <c r="H119" s="32" t="s">
        <v>441</v>
      </c>
      <c r="I119" s="33" t="s">
        <v>43</v>
      </c>
      <c r="J119" s="32"/>
      <c r="K119" s="9"/>
      <c r="L119" s="10"/>
      <c r="M119" s="10"/>
      <c r="N119" s="10"/>
      <c r="O119" s="9"/>
      <c r="P119" s="176">
        <v>25</v>
      </c>
      <c r="Q119" s="34" t="s">
        <v>457</v>
      </c>
      <c r="R119" s="35">
        <v>1120</v>
      </c>
      <c r="S119" s="35"/>
      <c r="T119" s="36" t="s">
        <v>30</v>
      </c>
      <c r="U119" s="451">
        <v>500</v>
      </c>
      <c r="V119" s="35">
        <v>1120</v>
      </c>
      <c r="W119" s="35">
        <v>1120</v>
      </c>
      <c r="X119" s="9">
        <v>1</v>
      </c>
      <c r="Y119" s="35"/>
      <c r="Z119" s="9">
        <v>1</v>
      </c>
      <c r="AA119" s="451">
        <v>500</v>
      </c>
      <c r="AB119" s="35">
        <v>8700</v>
      </c>
      <c r="AC119" s="37" t="s">
        <v>726</v>
      </c>
      <c r="AD119" s="62"/>
      <c r="AE119" s="38"/>
      <c r="AF119" s="39"/>
      <c r="AG119" s="39"/>
      <c r="AH119" s="38"/>
      <c r="AI119" s="9"/>
      <c r="AJ119" s="32"/>
      <c r="AK119" s="32" t="s">
        <v>6</v>
      </c>
      <c r="AL119" s="32"/>
      <c r="AM119" s="40" t="s">
        <v>460</v>
      </c>
      <c r="AN119" s="41"/>
      <c r="AO119" s="173"/>
      <c r="AP119" s="173"/>
      <c r="AQ119" s="170"/>
      <c r="AR119" s="170"/>
    </row>
    <row r="121" spans="1:47">
      <c r="B121" s="29">
        <v>2022</v>
      </c>
      <c r="C121" s="29">
        <v>6</v>
      </c>
      <c r="D121" s="29">
        <v>14</v>
      </c>
      <c r="E121" s="30" t="s">
        <v>470</v>
      </c>
      <c r="F121" s="29"/>
      <c r="G121" s="31"/>
      <c r="H121" s="32" t="s">
        <v>441</v>
      </c>
      <c r="I121" s="33" t="s">
        <v>58</v>
      </c>
      <c r="J121" s="32"/>
      <c r="K121" s="9"/>
      <c r="L121" s="10"/>
      <c r="M121" s="10"/>
      <c r="N121" s="169"/>
      <c r="O121" s="9"/>
      <c r="P121" s="9">
        <v>12</v>
      </c>
      <c r="Q121" s="34" t="s">
        <v>457</v>
      </c>
      <c r="R121" s="35">
        <v>1120</v>
      </c>
      <c r="S121" s="35"/>
      <c r="T121" s="36" t="s">
        <v>30</v>
      </c>
      <c r="U121" s="35">
        <v>200</v>
      </c>
      <c r="V121" s="35">
        <v>1120</v>
      </c>
      <c r="W121" s="35">
        <v>1120</v>
      </c>
      <c r="X121" s="9">
        <v>1</v>
      </c>
      <c r="Y121" s="35">
        <v>200</v>
      </c>
      <c r="Z121" s="9">
        <v>1</v>
      </c>
      <c r="AA121" s="35">
        <v>200</v>
      </c>
      <c r="AB121" s="35"/>
      <c r="AC121" s="172"/>
      <c r="AD121" s="37"/>
      <c r="AE121" s="38"/>
      <c r="AF121" s="39"/>
      <c r="AG121" s="39"/>
      <c r="AH121" s="38"/>
      <c r="AI121" s="9"/>
      <c r="AJ121" s="32"/>
      <c r="AK121" s="32"/>
      <c r="AL121" s="32"/>
      <c r="AM121" s="40"/>
      <c r="AN121" s="41"/>
      <c r="AO121" s="173"/>
      <c r="AP121" s="173"/>
      <c r="AQ121" s="170"/>
      <c r="AR121" s="170"/>
    </row>
    <row r="122" spans="1:47">
      <c r="B122" s="29">
        <v>2022</v>
      </c>
      <c r="C122" s="29">
        <v>6</v>
      </c>
      <c r="D122" s="29">
        <v>14</v>
      </c>
      <c r="E122" s="30" t="s">
        <v>470</v>
      </c>
      <c r="F122" s="29">
        <v>3</v>
      </c>
      <c r="G122" s="31" t="s">
        <v>459</v>
      </c>
      <c r="H122" s="32" t="s">
        <v>441</v>
      </c>
      <c r="I122" s="33" t="s">
        <v>47</v>
      </c>
      <c r="J122" s="32"/>
      <c r="K122" s="9"/>
      <c r="L122" s="10"/>
      <c r="M122" s="10"/>
      <c r="N122" s="10" t="s">
        <v>473</v>
      </c>
      <c r="O122" s="9" t="s">
        <v>1447</v>
      </c>
      <c r="P122" s="9">
        <v>50</v>
      </c>
      <c r="Q122" s="34" t="s">
        <v>345</v>
      </c>
      <c r="R122" s="35">
        <v>1120</v>
      </c>
      <c r="S122" s="35"/>
      <c r="T122" s="36">
        <v>5000</v>
      </c>
      <c r="U122" s="36">
        <v>5000</v>
      </c>
      <c r="V122" s="35">
        <v>1120</v>
      </c>
      <c r="W122" s="35">
        <v>1120</v>
      </c>
      <c r="X122" s="9">
        <v>1</v>
      </c>
      <c r="Y122" s="36">
        <v>5000</v>
      </c>
      <c r="Z122" s="9">
        <v>1</v>
      </c>
      <c r="AA122" s="36">
        <v>5000</v>
      </c>
      <c r="AB122" s="35"/>
      <c r="AC122" s="37"/>
      <c r="AD122" s="37"/>
      <c r="AE122" s="38"/>
      <c r="AF122" s="39"/>
      <c r="AG122" s="39"/>
      <c r="AH122" s="38"/>
      <c r="AI122" s="9" t="s">
        <v>5</v>
      </c>
      <c r="AJ122" s="32"/>
      <c r="AK122" s="32" t="s">
        <v>6</v>
      </c>
      <c r="AL122" s="32"/>
      <c r="AM122" s="40" t="s">
        <v>460</v>
      </c>
      <c r="AN122" s="41"/>
      <c r="AO122" s="173"/>
      <c r="AP122" s="173"/>
      <c r="AQ122" s="170"/>
      <c r="AR122" s="170"/>
    </row>
    <row r="123" spans="1:47">
      <c r="B123" s="29">
        <v>2022</v>
      </c>
      <c r="C123" s="29">
        <v>6</v>
      </c>
      <c r="D123" s="29">
        <v>14</v>
      </c>
      <c r="E123" s="30" t="s">
        <v>470</v>
      </c>
      <c r="F123" s="29"/>
      <c r="G123" s="189"/>
      <c r="H123" s="32" t="s">
        <v>441</v>
      </c>
      <c r="I123" s="33" t="s">
        <v>43</v>
      </c>
      <c r="J123" s="32"/>
      <c r="K123" s="9"/>
      <c r="L123" s="10"/>
      <c r="M123" s="10"/>
      <c r="N123" s="10"/>
      <c r="O123" s="9"/>
      <c r="P123" s="176">
        <v>25</v>
      </c>
      <c r="Q123" s="34" t="s">
        <v>457</v>
      </c>
      <c r="R123" s="35">
        <v>1120</v>
      </c>
      <c r="S123" s="35"/>
      <c r="T123" s="36" t="s">
        <v>30</v>
      </c>
      <c r="U123" s="177">
        <v>350</v>
      </c>
      <c r="V123" s="35">
        <v>1120</v>
      </c>
      <c r="W123" s="35">
        <v>1120</v>
      </c>
      <c r="X123" s="9">
        <v>1</v>
      </c>
      <c r="Y123" s="35"/>
      <c r="Z123" s="9">
        <v>1</v>
      </c>
      <c r="AA123" s="177">
        <v>350</v>
      </c>
      <c r="AB123" s="35">
        <v>5550</v>
      </c>
      <c r="AC123" s="37" t="s">
        <v>726</v>
      </c>
      <c r="AD123" s="62"/>
      <c r="AE123" s="38"/>
      <c r="AF123" s="39"/>
      <c r="AG123" s="39"/>
      <c r="AH123" s="38"/>
      <c r="AI123" s="9"/>
      <c r="AJ123" s="32"/>
      <c r="AK123" s="32" t="s">
        <v>6</v>
      </c>
      <c r="AL123" s="32"/>
      <c r="AM123" s="40" t="s">
        <v>460</v>
      </c>
      <c r="AN123" s="41"/>
      <c r="AO123" s="173"/>
      <c r="AP123" s="173"/>
      <c r="AQ123" s="170"/>
      <c r="AR123" s="170"/>
    </row>
    <row r="125" spans="1:47" ht="14.25">
      <c r="B125" s="29">
        <v>2025</v>
      </c>
      <c r="C125" s="29">
        <v>2</v>
      </c>
      <c r="D125" s="29">
        <v>13</v>
      </c>
      <c r="E125" s="227" t="s">
        <v>468</v>
      </c>
      <c r="F125" s="29"/>
      <c r="G125" s="31"/>
      <c r="H125" s="32" t="s">
        <v>441</v>
      </c>
      <c r="I125" s="33" t="s">
        <v>58</v>
      </c>
      <c r="J125" s="32"/>
      <c r="K125" s="9"/>
      <c r="L125" s="10"/>
      <c r="M125" s="9"/>
      <c r="N125" s="224"/>
      <c r="O125" s="9"/>
      <c r="P125" s="9">
        <v>12</v>
      </c>
      <c r="Q125" s="34" t="s">
        <v>457</v>
      </c>
      <c r="R125" s="35">
        <v>1120</v>
      </c>
      <c r="S125" s="35"/>
      <c r="T125" s="36" t="s">
        <v>30</v>
      </c>
      <c r="U125" s="35">
        <v>200</v>
      </c>
      <c r="V125" s="35">
        <v>1120</v>
      </c>
      <c r="W125" s="35">
        <v>1120</v>
      </c>
      <c r="X125" s="9">
        <v>1</v>
      </c>
      <c r="Y125" s="35">
        <v>200</v>
      </c>
      <c r="Z125" s="9">
        <v>1</v>
      </c>
      <c r="AA125" s="35">
        <v>200</v>
      </c>
      <c r="AB125" s="35"/>
      <c r="AC125" s="61"/>
      <c r="AD125" s="37"/>
      <c r="AE125" s="63"/>
      <c r="AF125" s="39"/>
      <c r="AG125" s="39"/>
      <c r="AH125" s="38"/>
      <c r="AI125" s="9"/>
      <c r="AJ125" s="32"/>
      <c r="AK125" s="32"/>
      <c r="AL125" s="32"/>
      <c r="AM125" s="40"/>
      <c r="AN125" s="41"/>
      <c r="AO125" s="173"/>
      <c r="AP125" s="173"/>
      <c r="AQ125" s="173"/>
      <c r="AR125" s="170"/>
      <c r="AS125" s="170"/>
      <c r="AT125" s="223" t="str">
        <f>IF(IF(AE125&gt;AF125,1-AE125+AF125,AF125-AE125)=0,"",IF(AE125&gt;AF125,1-AE125+AF125,AF125-AE125))</f>
        <v/>
      </c>
      <c r="AU125" s="223" t="str">
        <f>IF(IF(AG125&gt;AH125,1-AG125+AH125,AH125-AG125)=0,"",IF(AG125&gt;AH125,1-AG125+AH125,AH125-AG125))</f>
        <v/>
      </c>
    </row>
    <row r="126" spans="1:47">
      <c r="B126" s="29">
        <v>2022</v>
      </c>
      <c r="C126" s="29">
        <v>6</v>
      </c>
      <c r="D126" s="29">
        <v>2</v>
      </c>
      <c r="E126" s="30" t="s">
        <v>469</v>
      </c>
      <c r="F126" s="29">
        <v>9</v>
      </c>
      <c r="G126" s="31" t="s">
        <v>459</v>
      </c>
      <c r="H126" s="32" t="s">
        <v>441</v>
      </c>
      <c r="I126" s="33" t="s">
        <v>47</v>
      </c>
      <c r="J126" s="32"/>
      <c r="K126" s="9"/>
      <c r="L126" s="10"/>
      <c r="M126" s="10"/>
      <c r="N126" s="10" t="s">
        <v>474</v>
      </c>
      <c r="O126" s="9" t="s">
        <v>1447</v>
      </c>
      <c r="P126" s="9">
        <v>25</v>
      </c>
      <c r="Q126" s="34" t="s">
        <v>273</v>
      </c>
      <c r="R126" s="35">
        <v>1120</v>
      </c>
      <c r="S126" s="35"/>
      <c r="T126" s="36">
        <v>8000</v>
      </c>
      <c r="U126" s="36">
        <v>8000</v>
      </c>
      <c r="V126" s="35">
        <v>1120</v>
      </c>
      <c r="W126" s="35">
        <v>1120</v>
      </c>
      <c r="X126" s="9">
        <v>1</v>
      </c>
      <c r="Y126" s="36">
        <v>8000</v>
      </c>
      <c r="Z126" s="9">
        <v>1</v>
      </c>
      <c r="AA126" s="36">
        <v>8000</v>
      </c>
      <c r="AB126" s="35"/>
      <c r="AC126" s="37"/>
      <c r="AD126" s="62"/>
      <c r="AE126" s="38"/>
      <c r="AF126" s="39"/>
      <c r="AG126" s="39"/>
      <c r="AH126" s="38"/>
      <c r="AI126" s="9" t="s">
        <v>5</v>
      </c>
      <c r="AJ126" s="32"/>
      <c r="AK126" s="32" t="s">
        <v>6</v>
      </c>
      <c r="AL126" s="32"/>
      <c r="AM126" s="40" t="s">
        <v>444</v>
      </c>
      <c r="AN126" s="41"/>
      <c r="AO126" s="173"/>
      <c r="AP126" s="173"/>
      <c r="AQ126" s="170"/>
      <c r="AR126" s="170"/>
    </row>
    <row r="127" spans="1:47">
      <c r="A127">
        <v>1</v>
      </c>
      <c r="B127" s="29">
        <v>2022</v>
      </c>
      <c r="C127" s="29">
        <v>6</v>
      </c>
      <c r="D127" s="29">
        <v>2</v>
      </c>
      <c r="E127" s="30" t="s">
        <v>469</v>
      </c>
      <c r="F127" s="29"/>
      <c r="G127" s="189"/>
      <c r="H127" s="32" t="s">
        <v>441</v>
      </c>
      <c r="I127" s="59" t="s">
        <v>43</v>
      </c>
      <c r="J127" s="32"/>
      <c r="K127" s="9"/>
      <c r="L127" s="10"/>
      <c r="M127" s="10"/>
      <c r="N127" s="10"/>
      <c r="O127" s="60"/>
      <c r="P127" s="176">
        <v>25</v>
      </c>
      <c r="Q127" s="34" t="s">
        <v>457</v>
      </c>
      <c r="R127" s="35">
        <v>1120</v>
      </c>
      <c r="S127" s="35"/>
      <c r="T127" s="36" t="s">
        <v>30</v>
      </c>
      <c r="U127" s="451">
        <v>500</v>
      </c>
      <c r="V127" s="35">
        <v>1120</v>
      </c>
      <c r="W127" s="35">
        <v>1120</v>
      </c>
      <c r="X127" s="9">
        <v>1</v>
      </c>
      <c r="Y127" s="35"/>
      <c r="Z127" s="9">
        <v>1</v>
      </c>
      <c r="AA127" s="451">
        <v>500</v>
      </c>
      <c r="AB127" s="35">
        <v>8700</v>
      </c>
      <c r="AC127" s="37" t="s">
        <v>726</v>
      </c>
      <c r="AD127" s="62"/>
      <c r="AE127" s="63"/>
      <c r="AF127" s="64"/>
      <c r="AG127" s="64"/>
      <c r="AH127" s="63"/>
      <c r="AI127" s="60"/>
      <c r="AJ127" s="58"/>
      <c r="AK127" s="32" t="s">
        <v>6</v>
      </c>
      <c r="AL127" s="32"/>
      <c r="AM127" s="40" t="s">
        <v>444</v>
      </c>
      <c r="AN127" s="41"/>
      <c r="AO127" s="173"/>
      <c r="AP127" s="173"/>
      <c r="AQ127" s="170"/>
      <c r="AR127" s="170"/>
    </row>
    <row r="129" spans="1:44">
      <c r="B129" s="29">
        <v>2022</v>
      </c>
      <c r="C129" s="29">
        <v>6</v>
      </c>
      <c r="D129" s="29">
        <v>2</v>
      </c>
      <c r="E129" s="30" t="s">
        <v>469</v>
      </c>
      <c r="F129" s="29">
        <v>9</v>
      </c>
      <c r="G129" s="31" t="s">
        <v>459</v>
      </c>
      <c r="H129" s="32" t="s">
        <v>441</v>
      </c>
      <c r="I129" s="33" t="s">
        <v>47</v>
      </c>
      <c r="J129" s="32"/>
      <c r="K129" s="9"/>
      <c r="L129" s="10"/>
      <c r="M129" s="10"/>
      <c r="N129" s="10" t="s">
        <v>474</v>
      </c>
      <c r="O129" s="9" t="s">
        <v>15</v>
      </c>
      <c r="P129" s="9">
        <v>50</v>
      </c>
      <c r="Q129" s="34" t="s">
        <v>273</v>
      </c>
      <c r="R129" s="35">
        <v>1120</v>
      </c>
      <c r="S129" s="35"/>
      <c r="T129" s="36">
        <v>4000</v>
      </c>
      <c r="U129" s="36">
        <v>4000</v>
      </c>
      <c r="V129" s="35">
        <v>1120</v>
      </c>
      <c r="W129" s="35">
        <v>1120</v>
      </c>
      <c r="X129" s="9">
        <v>1</v>
      </c>
      <c r="Y129" s="36">
        <v>4000</v>
      </c>
      <c r="Z129" s="9">
        <v>1</v>
      </c>
      <c r="AA129" s="36">
        <v>4000</v>
      </c>
      <c r="AB129" s="35"/>
      <c r="AC129" s="37"/>
      <c r="AD129" s="62"/>
      <c r="AE129" s="38"/>
      <c r="AF129" s="39"/>
      <c r="AG129" s="39"/>
      <c r="AH129" s="38"/>
      <c r="AI129" s="9" t="s">
        <v>5</v>
      </c>
      <c r="AJ129" s="32"/>
      <c r="AK129" s="32" t="s">
        <v>6</v>
      </c>
      <c r="AL129" s="32"/>
      <c r="AM129" s="40" t="s">
        <v>444</v>
      </c>
      <c r="AN129" s="41"/>
      <c r="AO129" s="173"/>
      <c r="AP129" s="173"/>
      <c r="AQ129" s="170"/>
      <c r="AR129" s="170"/>
    </row>
    <row r="130" spans="1:44">
      <c r="A130">
        <v>1</v>
      </c>
      <c r="B130" s="29">
        <v>2022</v>
      </c>
      <c r="C130" s="29">
        <v>6</v>
      </c>
      <c r="D130" s="29">
        <v>2</v>
      </c>
      <c r="E130" s="30" t="s">
        <v>469</v>
      </c>
      <c r="F130" s="29"/>
      <c r="G130" s="189"/>
      <c r="H130" s="32" t="s">
        <v>441</v>
      </c>
      <c r="I130" s="59" t="s">
        <v>43</v>
      </c>
      <c r="J130" s="32"/>
      <c r="K130" s="9"/>
      <c r="L130" s="10"/>
      <c r="M130" s="10"/>
      <c r="N130" s="10"/>
      <c r="O130" s="60"/>
      <c r="P130" s="176">
        <v>25</v>
      </c>
      <c r="Q130" s="34" t="s">
        <v>457</v>
      </c>
      <c r="R130" s="35">
        <v>1120</v>
      </c>
      <c r="S130" s="35"/>
      <c r="T130" s="36" t="s">
        <v>30</v>
      </c>
      <c r="U130" s="177">
        <v>350</v>
      </c>
      <c r="V130" s="35">
        <v>1120</v>
      </c>
      <c r="W130" s="35">
        <v>1120</v>
      </c>
      <c r="X130" s="9">
        <v>1</v>
      </c>
      <c r="Y130" s="35"/>
      <c r="Z130" s="9">
        <v>1</v>
      </c>
      <c r="AA130" s="177">
        <v>350</v>
      </c>
      <c r="AB130" s="35">
        <v>4350</v>
      </c>
      <c r="AC130" s="37" t="s">
        <v>726</v>
      </c>
      <c r="AD130" s="62"/>
      <c r="AE130" s="63"/>
      <c r="AF130" s="64"/>
      <c r="AG130" s="64"/>
      <c r="AH130" s="63"/>
      <c r="AI130" s="60"/>
      <c r="AJ130" s="58"/>
      <c r="AK130" s="32" t="s">
        <v>6</v>
      </c>
      <c r="AL130" s="32"/>
      <c r="AM130" s="40" t="s">
        <v>444</v>
      </c>
      <c r="AN130" s="41"/>
      <c r="AO130" s="173"/>
      <c r="AP130" s="173"/>
      <c r="AQ130" s="170"/>
      <c r="AR130" s="170"/>
    </row>
    <row r="132" spans="1:44">
      <c r="A132">
        <v>1</v>
      </c>
      <c r="B132" s="29">
        <v>2022</v>
      </c>
      <c r="C132" s="29">
        <v>6</v>
      </c>
      <c r="D132" s="29">
        <v>2</v>
      </c>
      <c r="E132" s="30" t="s">
        <v>469</v>
      </c>
      <c r="F132" s="29">
        <v>9</v>
      </c>
      <c r="G132" s="31" t="s">
        <v>459</v>
      </c>
      <c r="H132" s="32" t="s">
        <v>441</v>
      </c>
      <c r="I132" s="33" t="s">
        <v>47</v>
      </c>
      <c r="J132" s="32"/>
      <c r="K132" s="9"/>
      <c r="L132" s="10"/>
      <c r="M132" s="10"/>
      <c r="N132" s="10" t="s">
        <v>530</v>
      </c>
      <c r="O132" s="9" t="s">
        <v>15</v>
      </c>
      <c r="P132" s="9">
        <v>50</v>
      </c>
      <c r="Q132" s="34" t="s">
        <v>273</v>
      </c>
      <c r="R132" s="35">
        <v>1120</v>
      </c>
      <c r="S132" s="35"/>
      <c r="T132" s="36">
        <v>4000</v>
      </c>
      <c r="U132" s="36">
        <v>4000</v>
      </c>
      <c r="V132" s="35">
        <v>1120</v>
      </c>
      <c r="W132" s="35">
        <v>1120</v>
      </c>
      <c r="X132" s="9">
        <v>1</v>
      </c>
      <c r="Y132" s="36">
        <v>4000</v>
      </c>
      <c r="Z132" s="9">
        <v>1</v>
      </c>
      <c r="AA132" s="36">
        <v>4000</v>
      </c>
      <c r="AB132" s="35"/>
      <c r="AC132" s="37"/>
      <c r="AD132" s="37"/>
      <c r="AE132" s="38"/>
      <c r="AF132" s="39"/>
      <c r="AG132" s="39"/>
      <c r="AH132" s="38"/>
      <c r="AI132" s="9" t="s">
        <v>5</v>
      </c>
      <c r="AJ132" s="32"/>
      <c r="AK132" s="32" t="s">
        <v>6</v>
      </c>
      <c r="AL132" s="32"/>
      <c r="AM132" s="40" t="s">
        <v>444</v>
      </c>
      <c r="AN132" s="41"/>
      <c r="AO132" s="173"/>
      <c r="AP132" s="173"/>
      <c r="AQ132" s="170"/>
      <c r="AR132" s="170"/>
    </row>
    <row r="133" spans="1:44">
      <c r="A133">
        <v>1</v>
      </c>
      <c r="B133" s="29">
        <v>2022</v>
      </c>
      <c r="C133" s="29">
        <v>6</v>
      </c>
      <c r="D133" s="29">
        <v>2</v>
      </c>
      <c r="E133" s="30" t="s">
        <v>469</v>
      </c>
      <c r="F133" s="29"/>
      <c r="G133" s="189"/>
      <c r="H133" s="32" t="s">
        <v>441</v>
      </c>
      <c r="I133" s="59" t="s">
        <v>43</v>
      </c>
      <c r="J133" s="32"/>
      <c r="K133" s="9"/>
      <c r="L133" s="10"/>
      <c r="M133" s="10"/>
      <c r="N133" s="10"/>
      <c r="O133" s="60"/>
      <c r="P133" s="176">
        <v>25</v>
      </c>
      <c r="Q133" s="34" t="s">
        <v>457</v>
      </c>
      <c r="R133" s="35">
        <v>1120</v>
      </c>
      <c r="S133" s="35"/>
      <c r="T133" s="36" t="s">
        <v>30</v>
      </c>
      <c r="U133" s="177">
        <v>350</v>
      </c>
      <c r="V133" s="35">
        <v>1120</v>
      </c>
      <c r="W133" s="35">
        <v>1120</v>
      </c>
      <c r="X133" s="9">
        <v>1</v>
      </c>
      <c r="Y133" s="35"/>
      <c r="Z133" s="9">
        <v>1</v>
      </c>
      <c r="AA133" s="177">
        <v>350</v>
      </c>
      <c r="AB133" s="35">
        <v>4350</v>
      </c>
      <c r="AC133" s="37" t="s">
        <v>726</v>
      </c>
      <c r="AD133" s="62"/>
      <c r="AE133" s="63"/>
      <c r="AF133" s="64"/>
      <c r="AG133" s="64"/>
      <c r="AH133" s="63"/>
      <c r="AI133" s="60"/>
      <c r="AJ133" s="58"/>
      <c r="AK133" s="32" t="s">
        <v>6</v>
      </c>
      <c r="AL133" s="32"/>
      <c r="AM133" s="40" t="s">
        <v>444</v>
      </c>
      <c r="AN133" s="41"/>
      <c r="AO133" s="173"/>
      <c r="AP133" s="173"/>
      <c r="AQ133" s="170"/>
      <c r="AR133" s="170"/>
    </row>
    <row r="134" spans="1:44" ht="14.25" customHeight="1"/>
    <row r="135" spans="1:44">
      <c r="B135" s="29">
        <v>2021</v>
      </c>
      <c r="C135" s="29">
        <v>4</v>
      </c>
      <c r="D135" s="29">
        <v>6</v>
      </c>
      <c r="E135" s="30" t="s">
        <v>469</v>
      </c>
      <c r="F135" s="29"/>
      <c r="G135" s="31"/>
      <c r="H135" s="32" t="s">
        <v>441</v>
      </c>
      <c r="I135" s="33" t="s">
        <v>58</v>
      </c>
      <c r="J135" s="32"/>
      <c r="K135" s="9"/>
      <c r="L135" s="10"/>
      <c r="M135" s="9"/>
      <c r="N135" s="10"/>
      <c r="O135" s="9"/>
      <c r="P135" s="9">
        <v>12</v>
      </c>
      <c r="Q135" s="34" t="s">
        <v>457</v>
      </c>
      <c r="R135" s="35">
        <v>1125</v>
      </c>
      <c r="S135" s="35"/>
      <c r="T135" s="36" t="s">
        <v>30</v>
      </c>
      <c r="U135" s="35">
        <v>200</v>
      </c>
      <c r="V135" s="35">
        <v>1125</v>
      </c>
      <c r="W135" s="35">
        <v>1125</v>
      </c>
      <c r="X135" s="9">
        <v>1</v>
      </c>
      <c r="Y135" s="35">
        <v>200</v>
      </c>
      <c r="Z135" s="9">
        <v>1</v>
      </c>
      <c r="AA135" s="35">
        <v>200</v>
      </c>
      <c r="AB135" s="35"/>
      <c r="AC135" s="37"/>
      <c r="AD135" s="175" t="s">
        <v>458</v>
      </c>
      <c r="AE135" s="38"/>
      <c r="AF135" s="39"/>
      <c r="AG135" s="39"/>
      <c r="AH135" s="38"/>
      <c r="AI135" s="9"/>
      <c r="AJ135" s="32"/>
      <c r="AK135" s="32"/>
      <c r="AL135" s="32"/>
      <c r="AM135" s="40"/>
      <c r="AN135" s="41"/>
      <c r="AO135" s="42"/>
      <c r="AP135" s="42"/>
      <c r="AQ135" s="34"/>
      <c r="AR135" s="34"/>
    </row>
    <row r="136" spans="1:44">
      <c r="A136">
        <v>1</v>
      </c>
      <c r="B136" s="29">
        <v>2021</v>
      </c>
      <c r="C136" s="29">
        <v>4</v>
      </c>
      <c r="D136" s="29">
        <v>6</v>
      </c>
      <c r="E136" s="30" t="s">
        <v>469</v>
      </c>
      <c r="F136" s="29">
        <v>5</v>
      </c>
      <c r="G136" s="31" t="s">
        <v>459</v>
      </c>
      <c r="H136" s="32" t="s">
        <v>441</v>
      </c>
      <c r="I136" s="33" t="s">
        <v>47</v>
      </c>
      <c r="J136" s="32"/>
      <c r="K136" s="9"/>
      <c r="L136" s="10"/>
      <c r="M136" s="9"/>
      <c r="N136" s="10" t="s">
        <v>826</v>
      </c>
      <c r="O136" s="9" t="s">
        <v>44</v>
      </c>
      <c r="P136" s="9">
        <v>50</v>
      </c>
      <c r="Q136" s="34" t="s">
        <v>263</v>
      </c>
      <c r="R136" s="35">
        <v>1125</v>
      </c>
      <c r="S136" s="35"/>
      <c r="T136" s="35">
        <v>6100</v>
      </c>
      <c r="U136" s="35">
        <v>6100</v>
      </c>
      <c r="V136" s="35">
        <v>1125</v>
      </c>
      <c r="W136" s="35">
        <v>1125</v>
      </c>
      <c r="X136" s="9">
        <v>1</v>
      </c>
      <c r="Y136" s="35">
        <v>6100</v>
      </c>
      <c r="Z136" s="9">
        <v>1</v>
      </c>
      <c r="AA136" s="35">
        <v>6100</v>
      </c>
      <c r="AB136" s="35"/>
      <c r="AC136" s="37"/>
      <c r="AD136" s="37"/>
      <c r="AE136" s="38"/>
      <c r="AF136" s="39"/>
      <c r="AG136" s="39"/>
      <c r="AH136" s="38"/>
      <c r="AI136" s="9" t="s">
        <v>5</v>
      </c>
      <c r="AJ136" s="32"/>
      <c r="AK136" s="32" t="s">
        <v>6</v>
      </c>
      <c r="AL136" s="32"/>
      <c r="AM136" s="40" t="s">
        <v>460</v>
      </c>
      <c r="AN136" s="41"/>
      <c r="AO136" s="42"/>
      <c r="AP136" s="42"/>
      <c r="AQ136" s="34"/>
      <c r="AR136" s="34"/>
    </row>
    <row r="137" spans="1:44">
      <c r="A137">
        <v>1</v>
      </c>
      <c r="B137" s="29">
        <v>2021</v>
      </c>
      <c r="C137" s="29">
        <v>4</v>
      </c>
      <c r="D137" s="29">
        <v>6</v>
      </c>
      <c r="E137" s="30" t="s">
        <v>469</v>
      </c>
      <c r="F137" s="29"/>
      <c r="G137" s="189"/>
      <c r="H137" s="32" t="s">
        <v>441</v>
      </c>
      <c r="I137" s="33" t="s">
        <v>43</v>
      </c>
      <c r="J137" s="32"/>
      <c r="K137" s="9"/>
      <c r="L137" s="10"/>
      <c r="M137" s="9"/>
      <c r="N137" s="10"/>
      <c r="O137" s="9"/>
      <c r="P137" s="176">
        <v>25</v>
      </c>
      <c r="Q137" s="34" t="s">
        <v>457</v>
      </c>
      <c r="R137" s="35">
        <v>1125</v>
      </c>
      <c r="S137" s="35"/>
      <c r="T137" s="36" t="s">
        <v>30</v>
      </c>
      <c r="U137" s="177">
        <v>350</v>
      </c>
      <c r="V137" s="35">
        <v>1125</v>
      </c>
      <c r="W137" s="35">
        <v>1125</v>
      </c>
      <c r="X137" s="9">
        <v>1</v>
      </c>
      <c r="Y137" s="35"/>
      <c r="Z137" s="9">
        <v>1</v>
      </c>
      <c r="AA137" s="177">
        <v>350</v>
      </c>
      <c r="AB137" s="35">
        <v>6650</v>
      </c>
      <c r="AC137" s="37" t="s">
        <v>1223</v>
      </c>
      <c r="AD137" s="37"/>
      <c r="AE137" s="38"/>
      <c r="AF137" s="39"/>
      <c r="AG137" s="39"/>
      <c r="AH137" s="38"/>
      <c r="AI137" s="9"/>
      <c r="AJ137" s="32"/>
      <c r="AK137" s="32" t="s">
        <v>6</v>
      </c>
      <c r="AL137" s="32"/>
      <c r="AM137" s="40" t="s">
        <v>460</v>
      </c>
      <c r="AN137" s="41"/>
      <c r="AO137" s="42"/>
      <c r="AP137" s="42"/>
      <c r="AQ137" s="34"/>
      <c r="AR137" s="34"/>
    </row>
    <row r="139" spans="1:44">
      <c r="B139" s="29">
        <v>2022</v>
      </c>
      <c r="C139" s="29">
        <v>5</v>
      </c>
      <c r="D139" s="29">
        <v>12</v>
      </c>
      <c r="E139" s="30" t="s">
        <v>469</v>
      </c>
      <c r="F139" s="29"/>
      <c r="G139" s="31"/>
      <c r="H139" s="32" t="s">
        <v>441</v>
      </c>
      <c r="I139" s="33" t="s">
        <v>58</v>
      </c>
      <c r="J139" s="32"/>
      <c r="K139" s="9"/>
      <c r="L139" s="10"/>
      <c r="M139" s="9"/>
      <c r="N139" s="10"/>
      <c r="O139" s="9"/>
      <c r="P139" s="9">
        <v>12</v>
      </c>
      <c r="Q139" s="34" t="s">
        <v>457</v>
      </c>
      <c r="R139" s="35">
        <v>1005</v>
      </c>
      <c r="S139" s="35"/>
      <c r="T139" s="36" t="s">
        <v>30</v>
      </c>
      <c r="U139" s="35">
        <v>200</v>
      </c>
      <c r="V139" s="35">
        <v>1005</v>
      </c>
      <c r="W139" s="35">
        <v>1005</v>
      </c>
      <c r="X139" s="9">
        <v>1</v>
      </c>
      <c r="Y139" s="35">
        <v>200</v>
      </c>
      <c r="Z139" s="9">
        <v>1</v>
      </c>
      <c r="AA139" s="35">
        <v>200</v>
      </c>
      <c r="AB139" s="35"/>
      <c r="AC139" s="37"/>
      <c r="AD139" s="182"/>
      <c r="AE139" s="38"/>
      <c r="AF139" s="39"/>
      <c r="AG139" s="39"/>
      <c r="AH139" s="38"/>
      <c r="AI139" s="9"/>
      <c r="AJ139" s="32"/>
      <c r="AK139" s="32"/>
      <c r="AL139" s="32"/>
      <c r="AM139" s="40"/>
      <c r="AN139" s="41"/>
      <c r="AO139" s="173"/>
      <c r="AP139" s="173"/>
      <c r="AQ139" s="170"/>
      <c r="AR139" s="170"/>
    </row>
    <row r="140" spans="1:44">
      <c r="A140">
        <v>1</v>
      </c>
      <c r="B140" s="29">
        <v>2022</v>
      </c>
      <c r="C140" s="29">
        <v>5</v>
      </c>
      <c r="D140" s="29">
        <v>12</v>
      </c>
      <c r="E140" s="30" t="s">
        <v>469</v>
      </c>
      <c r="F140" s="29">
        <v>7</v>
      </c>
      <c r="G140" s="31" t="s">
        <v>459</v>
      </c>
      <c r="H140" s="32" t="s">
        <v>441</v>
      </c>
      <c r="I140" s="33" t="s">
        <v>47</v>
      </c>
      <c r="J140" s="32"/>
      <c r="K140" s="9"/>
      <c r="L140" s="10"/>
      <c r="M140" s="10"/>
      <c r="N140" s="10" t="s">
        <v>472</v>
      </c>
      <c r="O140" s="9" t="s">
        <v>443</v>
      </c>
      <c r="P140" s="9">
        <v>25</v>
      </c>
      <c r="Q140" s="34" t="s">
        <v>333</v>
      </c>
      <c r="R140" s="35">
        <v>1000</v>
      </c>
      <c r="S140" s="35"/>
      <c r="T140" s="36">
        <v>6000</v>
      </c>
      <c r="U140" s="36">
        <v>6000</v>
      </c>
      <c r="V140" s="35">
        <v>1000</v>
      </c>
      <c r="W140" s="35">
        <v>1000</v>
      </c>
      <c r="X140" s="9">
        <v>1</v>
      </c>
      <c r="Y140" s="36">
        <v>6000</v>
      </c>
      <c r="Z140" s="9">
        <v>1</v>
      </c>
      <c r="AA140" s="36">
        <v>6000</v>
      </c>
      <c r="AB140" s="35"/>
      <c r="AC140" s="37"/>
      <c r="AD140" s="37"/>
      <c r="AE140" s="38"/>
      <c r="AF140" s="39"/>
      <c r="AG140" s="39"/>
      <c r="AH140" s="38"/>
      <c r="AI140" s="9" t="s">
        <v>5</v>
      </c>
      <c r="AJ140" s="32"/>
      <c r="AK140" s="32" t="s">
        <v>6</v>
      </c>
      <c r="AL140" s="32"/>
      <c r="AM140" s="40" t="s">
        <v>460</v>
      </c>
      <c r="AN140" s="41"/>
      <c r="AO140" s="42"/>
      <c r="AP140" s="173"/>
      <c r="AQ140" s="170"/>
      <c r="AR140" s="170"/>
    </row>
    <row r="141" spans="1:44">
      <c r="B141" s="29">
        <v>2022</v>
      </c>
      <c r="C141" s="29">
        <v>5</v>
      </c>
      <c r="D141" s="29">
        <v>12</v>
      </c>
      <c r="E141" s="30" t="s">
        <v>469</v>
      </c>
      <c r="F141" s="29"/>
      <c r="G141" s="189"/>
      <c r="H141" s="32" t="s">
        <v>441</v>
      </c>
      <c r="I141" s="59" t="s">
        <v>43</v>
      </c>
      <c r="J141" s="32"/>
      <c r="K141" s="9"/>
      <c r="L141" s="10"/>
      <c r="M141" s="10"/>
      <c r="N141" s="10"/>
      <c r="O141" s="60"/>
      <c r="P141" s="176">
        <v>25</v>
      </c>
      <c r="Q141" s="34" t="s">
        <v>457</v>
      </c>
      <c r="R141" s="35">
        <v>1000</v>
      </c>
      <c r="S141" s="35"/>
      <c r="T141" s="36" t="s">
        <v>30</v>
      </c>
      <c r="U141" s="451">
        <v>500</v>
      </c>
      <c r="V141" s="35">
        <v>1000</v>
      </c>
      <c r="W141" s="35">
        <v>1000</v>
      </c>
      <c r="X141" s="9">
        <v>1</v>
      </c>
      <c r="Y141" s="35"/>
      <c r="Z141" s="9">
        <v>1</v>
      </c>
      <c r="AA141" s="451">
        <v>500</v>
      </c>
      <c r="AB141" s="35">
        <v>6550</v>
      </c>
      <c r="AC141" s="37" t="s">
        <v>879</v>
      </c>
      <c r="AD141" s="62"/>
      <c r="AE141" s="63"/>
      <c r="AF141" s="64"/>
      <c r="AG141" s="64"/>
      <c r="AH141" s="63"/>
      <c r="AI141" s="60"/>
      <c r="AJ141" s="58"/>
      <c r="AK141" s="32" t="s">
        <v>6</v>
      </c>
      <c r="AL141" s="32"/>
      <c r="AM141" s="40" t="s">
        <v>460</v>
      </c>
      <c r="AN141" s="41"/>
      <c r="AO141" s="42"/>
      <c r="AP141" s="173"/>
      <c r="AQ141" s="170"/>
      <c r="AR141" s="170"/>
    </row>
    <row r="143" spans="1:44">
      <c r="B143" s="29">
        <v>2022</v>
      </c>
      <c r="C143" s="29">
        <v>6</v>
      </c>
      <c r="D143" s="29">
        <v>6</v>
      </c>
      <c r="E143" s="30" t="s">
        <v>469</v>
      </c>
      <c r="F143" s="29"/>
      <c r="G143" s="31"/>
      <c r="H143" s="32" t="s">
        <v>441</v>
      </c>
      <c r="I143" s="33" t="s">
        <v>58</v>
      </c>
      <c r="J143" s="32"/>
      <c r="K143" s="9"/>
      <c r="L143" s="10"/>
      <c r="M143" s="10"/>
      <c r="N143" s="10"/>
      <c r="O143" s="9"/>
      <c r="P143" s="9">
        <v>12</v>
      </c>
      <c r="Q143" s="34" t="s">
        <v>457</v>
      </c>
      <c r="R143" s="35">
        <v>1005</v>
      </c>
      <c r="S143" s="35"/>
      <c r="T143" s="36" t="s">
        <v>30</v>
      </c>
      <c r="U143" s="35">
        <v>200</v>
      </c>
      <c r="V143" s="35">
        <v>1005</v>
      </c>
      <c r="W143" s="35">
        <v>1005</v>
      </c>
      <c r="X143" s="9">
        <v>1</v>
      </c>
      <c r="Y143" s="35">
        <v>200</v>
      </c>
      <c r="Z143" s="9">
        <v>1</v>
      </c>
      <c r="AA143" s="35">
        <v>200</v>
      </c>
      <c r="AB143" s="35"/>
      <c r="AC143" s="37"/>
      <c r="AD143" s="37"/>
      <c r="AE143" s="38"/>
      <c r="AF143" s="39"/>
      <c r="AG143" s="39"/>
      <c r="AH143" s="38"/>
      <c r="AI143" s="9"/>
      <c r="AJ143" s="32"/>
      <c r="AK143" s="32"/>
      <c r="AL143" s="32"/>
      <c r="AM143" s="40"/>
      <c r="AN143" s="41"/>
      <c r="AO143" s="173"/>
      <c r="AP143" s="173"/>
      <c r="AQ143" s="170"/>
      <c r="AR143" s="170"/>
    </row>
    <row r="144" spans="1:44">
      <c r="B144" s="29">
        <v>2022</v>
      </c>
      <c r="C144" s="29">
        <v>6</v>
      </c>
      <c r="D144" s="29">
        <v>6</v>
      </c>
      <c r="E144" s="30" t="s">
        <v>469</v>
      </c>
      <c r="F144" s="29">
        <v>5</v>
      </c>
      <c r="G144" s="31" t="s">
        <v>459</v>
      </c>
      <c r="H144" s="32" t="s">
        <v>441</v>
      </c>
      <c r="I144" s="33" t="s">
        <v>47</v>
      </c>
      <c r="J144" s="32"/>
      <c r="K144" s="9"/>
      <c r="L144" s="10"/>
      <c r="M144" s="10"/>
      <c r="N144" s="10" t="s">
        <v>732</v>
      </c>
      <c r="O144" s="9" t="s">
        <v>67</v>
      </c>
      <c r="P144" s="9">
        <v>38</v>
      </c>
      <c r="Q144" s="34" t="s">
        <v>3</v>
      </c>
      <c r="R144" s="35">
        <v>1000</v>
      </c>
      <c r="S144" s="35"/>
      <c r="T144" s="36">
        <v>6000</v>
      </c>
      <c r="U144" s="36">
        <v>6000</v>
      </c>
      <c r="V144" s="35">
        <v>1000</v>
      </c>
      <c r="W144" s="35">
        <v>1000</v>
      </c>
      <c r="X144" s="9">
        <v>1</v>
      </c>
      <c r="Y144" s="36">
        <v>6000</v>
      </c>
      <c r="Z144" s="9">
        <v>1</v>
      </c>
      <c r="AA144" s="36">
        <v>6000</v>
      </c>
      <c r="AB144" s="35"/>
      <c r="AC144" s="37"/>
      <c r="AD144" s="62"/>
      <c r="AE144" s="38"/>
      <c r="AF144" s="39"/>
      <c r="AG144" s="39"/>
      <c r="AH144" s="38"/>
      <c r="AI144" s="9" t="s">
        <v>5</v>
      </c>
      <c r="AJ144" s="32"/>
      <c r="AK144" s="32" t="s">
        <v>6</v>
      </c>
      <c r="AL144" s="32"/>
      <c r="AM144" s="40" t="s">
        <v>460</v>
      </c>
      <c r="AN144" s="41"/>
      <c r="AO144" s="173"/>
      <c r="AP144" s="173"/>
      <c r="AQ144" s="170"/>
      <c r="AR144" s="170"/>
    </row>
    <row r="145" spans="1:46">
      <c r="B145" s="29">
        <v>2022</v>
      </c>
      <c r="C145" s="29">
        <v>6</v>
      </c>
      <c r="D145" s="29">
        <v>6</v>
      </c>
      <c r="E145" s="30" t="s">
        <v>469</v>
      </c>
      <c r="F145" s="29"/>
      <c r="G145" s="189"/>
      <c r="H145" s="32" t="s">
        <v>441</v>
      </c>
      <c r="I145" s="33" t="s">
        <v>43</v>
      </c>
      <c r="J145" s="32"/>
      <c r="K145" s="9"/>
      <c r="L145" s="10"/>
      <c r="M145" s="10"/>
      <c r="N145" s="10"/>
      <c r="O145" s="9"/>
      <c r="P145" s="176">
        <v>25</v>
      </c>
      <c r="Q145" s="34" t="s">
        <v>457</v>
      </c>
      <c r="R145" s="35">
        <v>1000</v>
      </c>
      <c r="S145" s="35"/>
      <c r="T145" s="36" t="s">
        <v>30</v>
      </c>
      <c r="U145" s="177">
        <v>350</v>
      </c>
      <c r="V145" s="35">
        <v>1000</v>
      </c>
      <c r="W145" s="35">
        <v>1000</v>
      </c>
      <c r="X145" s="9">
        <v>1</v>
      </c>
      <c r="Y145" s="35"/>
      <c r="Z145" s="9">
        <v>1</v>
      </c>
      <c r="AA145" s="177">
        <v>350</v>
      </c>
      <c r="AB145" s="35">
        <v>6550</v>
      </c>
      <c r="AC145" s="37" t="s">
        <v>879</v>
      </c>
      <c r="AD145" s="62"/>
      <c r="AE145" s="38"/>
      <c r="AF145" s="39"/>
      <c r="AG145" s="39"/>
      <c r="AH145" s="38"/>
      <c r="AI145" s="9"/>
      <c r="AJ145" s="32"/>
      <c r="AK145" s="32" t="s">
        <v>6</v>
      </c>
      <c r="AL145" s="32"/>
      <c r="AM145" s="40" t="s">
        <v>460</v>
      </c>
      <c r="AN145" s="41"/>
      <c r="AO145" s="173"/>
      <c r="AP145" s="173"/>
      <c r="AQ145" s="170"/>
      <c r="AR145" s="170"/>
    </row>
    <row r="147" spans="1:46">
      <c r="B147" s="29">
        <v>2022</v>
      </c>
      <c r="C147" s="29">
        <v>6</v>
      </c>
      <c r="D147" s="29">
        <v>6</v>
      </c>
      <c r="E147" s="30" t="s">
        <v>469</v>
      </c>
      <c r="F147" s="29"/>
      <c r="G147" s="31"/>
      <c r="H147" s="32" t="s">
        <v>441</v>
      </c>
      <c r="I147" s="33" t="s">
        <v>58</v>
      </c>
      <c r="J147" s="32"/>
      <c r="K147" s="9"/>
      <c r="L147" s="10"/>
      <c r="M147" s="10"/>
      <c r="N147" s="10"/>
      <c r="O147" s="9"/>
      <c r="P147" s="9">
        <v>12</v>
      </c>
      <c r="Q147" s="34" t="s">
        <v>457</v>
      </c>
      <c r="R147" s="35">
        <v>1165</v>
      </c>
      <c r="S147" s="35"/>
      <c r="T147" s="36" t="s">
        <v>30</v>
      </c>
      <c r="U147" s="35">
        <v>200</v>
      </c>
      <c r="V147" s="35">
        <v>1165</v>
      </c>
      <c r="W147" s="35">
        <v>1165</v>
      </c>
      <c r="X147" s="9">
        <v>1</v>
      </c>
      <c r="Y147" s="35">
        <v>200</v>
      </c>
      <c r="Z147" s="9">
        <v>1</v>
      </c>
      <c r="AA147" s="35">
        <v>200</v>
      </c>
      <c r="AB147" s="35"/>
      <c r="AC147" s="37"/>
      <c r="AD147" s="37"/>
      <c r="AE147" s="38"/>
      <c r="AF147" s="39"/>
      <c r="AG147" s="39"/>
      <c r="AH147" s="38"/>
      <c r="AI147" s="9"/>
      <c r="AJ147" s="32"/>
      <c r="AK147" s="32"/>
      <c r="AL147" s="32"/>
      <c r="AM147" s="40"/>
      <c r="AN147" s="41"/>
      <c r="AO147" s="173"/>
      <c r="AP147" s="173"/>
      <c r="AQ147" s="170"/>
      <c r="AR147" s="170"/>
    </row>
    <row r="148" spans="1:46">
      <c r="B148" s="29">
        <v>2022</v>
      </c>
      <c r="C148" s="29">
        <v>6</v>
      </c>
      <c r="D148" s="29">
        <v>6</v>
      </c>
      <c r="E148" s="30" t="s">
        <v>470</v>
      </c>
      <c r="F148" s="29">
        <v>6</v>
      </c>
      <c r="G148" s="31" t="s">
        <v>459</v>
      </c>
      <c r="H148" s="32" t="s">
        <v>441</v>
      </c>
      <c r="I148" s="33" t="s">
        <v>47</v>
      </c>
      <c r="J148" s="32"/>
      <c r="K148" s="9"/>
      <c r="L148" s="10"/>
      <c r="M148" s="10"/>
      <c r="N148" s="10" t="s">
        <v>732</v>
      </c>
      <c r="O148" s="9" t="s">
        <v>67</v>
      </c>
      <c r="P148" s="9">
        <v>38</v>
      </c>
      <c r="Q148" s="34" t="s">
        <v>3</v>
      </c>
      <c r="R148" s="35">
        <v>1165</v>
      </c>
      <c r="S148" s="35"/>
      <c r="T148" s="36">
        <v>6000</v>
      </c>
      <c r="U148" s="36">
        <v>6000</v>
      </c>
      <c r="V148" s="35">
        <v>1165</v>
      </c>
      <c r="W148" s="35">
        <v>1165</v>
      </c>
      <c r="X148" s="9">
        <v>1</v>
      </c>
      <c r="Y148" s="36">
        <v>6000</v>
      </c>
      <c r="Z148" s="9">
        <v>1</v>
      </c>
      <c r="AA148" s="36">
        <v>6000</v>
      </c>
      <c r="AB148" s="35"/>
      <c r="AC148" s="37"/>
      <c r="AD148" s="62"/>
      <c r="AE148" s="38"/>
      <c r="AF148" s="39"/>
      <c r="AG148" s="39"/>
      <c r="AH148" s="38"/>
      <c r="AI148" s="9" t="s">
        <v>5</v>
      </c>
      <c r="AJ148" s="32"/>
      <c r="AK148" s="32" t="s">
        <v>6</v>
      </c>
      <c r="AL148" s="32"/>
      <c r="AM148" s="40" t="s">
        <v>460</v>
      </c>
      <c r="AN148" s="41"/>
      <c r="AO148" s="173"/>
      <c r="AP148" s="173"/>
      <c r="AQ148" s="170"/>
      <c r="AR148" s="170"/>
    </row>
    <row r="149" spans="1:46">
      <c r="B149" s="29">
        <v>2022</v>
      </c>
      <c r="C149" s="29">
        <v>6</v>
      </c>
      <c r="D149" s="29">
        <v>6</v>
      </c>
      <c r="E149" s="30" t="s">
        <v>470</v>
      </c>
      <c r="F149" s="29"/>
      <c r="G149" s="189"/>
      <c r="H149" s="32" t="s">
        <v>441</v>
      </c>
      <c r="I149" s="33" t="s">
        <v>43</v>
      </c>
      <c r="J149" s="32"/>
      <c r="K149" s="9"/>
      <c r="L149" s="10"/>
      <c r="M149" s="10"/>
      <c r="N149" s="10"/>
      <c r="O149" s="9"/>
      <c r="P149" s="176">
        <v>25</v>
      </c>
      <c r="Q149" s="34" t="s">
        <v>457</v>
      </c>
      <c r="R149" s="35">
        <v>1165</v>
      </c>
      <c r="S149" s="35"/>
      <c r="T149" s="36" t="s">
        <v>30</v>
      </c>
      <c r="U149" s="177">
        <v>350</v>
      </c>
      <c r="V149" s="35">
        <v>1165</v>
      </c>
      <c r="W149" s="35">
        <v>1165</v>
      </c>
      <c r="X149" s="9">
        <v>1</v>
      </c>
      <c r="Y149" s="35"/>
      <c r="Z149" s="9">
        <v>1</v>
      </c>
      <c r="AA149" s="177">
        <v>350</v>
      </c>
      <c r="AB149" s="35">
        <v>6550</v>
      </c>
      <c r="AC149" s="37" t="s">
        <v>1377</v>
      </c>
      <c r="AD149" s="62"/>
      <c r="AE149" s="38"/>
      <c r="AF149" s="39"/>
      <c r="AG149" s="39"/>
      <c r="AH149" s="38"/>
      <c r="AI149" s="9"/>
      <c r="AJ149" s="32"/>
      <c r="AK149" s="32" t="s">
        <v>6</v>
      </c>
      <c r="AL149" s="32"/>
      <c r="AM149" s="40" t="s">
        <v>460</v>
      </c>
      <c r="AN149" s="41"/>
      <c r="AO149" s="173"/>
      <c r="AP149" s="173"/>
      <c r="AQ149" s="170"/>
      <c r="AR149" s="170"/>
    </row>
    <row r="151" spans="1:46">
      <c r="A151">
        <v>1</v>
      </c>
      <c r="B151" s="29">
        <v>2022</v>
      </c>
      <c r="C151" s="29">
        <v>5</v>
      </c>
      <c r="D151" s="29">
        <v>31</v>
      </c>
      <c r="E151" s="30" t="s">
        <v>470</v>
      </c>
      <c r="F151" s="29"/>
      <c r="G151" s="31"/>
      <c r="H151" s="32" t="s">
        <v>441</v>
      </c>
      <c r="I151" s="33" t="s">
        <v>58</v>
      </c>
      <c r="J151" s="32"/>
      <c r="K151" s="9"/>
      <c r="L151" s="10"/>
      <c r="M151" s="10"/>
      <c r="N151" s="10"/>
      <c r="O151" s="9"/>
      <c r="P151" s="9">
        <v>12</v>
      </c>
      <c r="Q151" s="34" t="s">
        <v>457</v>
      </c>
      <c r="R151" s="35">
        <v>1120</v>
      </c>
      <c r="S151" s="35"/>
      <c r="T151" s="36" t="s">
        <v>30</v>
      </c>
      <c r="U151" s="35">
        <v>200</v>
      </c>
      <c r="V151" s="35">
        <v>1120</v>
      </c>
      <c r="W151" s="35">
        <v>1120</v>
      </c>
      <c r="X151" s="9">
        <v>1</v>
      </c>
      <c r="Y151" s="35">
        <v>200</v>
      </c>
      <c r="Z151" s="9">
        <v>1</v>
      </c>
      <c r="AA151" s="35">
        <v>200</v>
      </c>
      <c r="AB151" s="35"/>
      <c r="AC151" s="178" t="s">
        <v>462</v>
      </c>
      <c r="AD151" s="175" t="s">
        <v>463</v>
      </c>
      <c r="AE151" s="38"/>
      <c r="AF151" s="39"/>
      <c r="AG151" s="39"/>
      <c r="AH151" s="38"/>
      <c r="AI151" s="9"/>
      <c r="AJ151" s="32"/>
      <c r="AK151" s="32"/>
      <c r="AL151" s="32"/>
      <c r="AM151" s="40"/>
      <c r="AN151" s="41"/>
      <c r="AO151" s="173"/>
      <c r="AP151" s="173"/>
      <c r="AQ151" s="170"/>
      <c r="AR151" s="170"/>
    </row>
    <row r="152" spans="1:46">
      <c r="A152">
        <v>1</v>
      </c>
      <c r="B152" s="29">
        <v>2022</v>
      </c>
      <c r="C152" s="29">
        <v>5</v>
      </c>
      <c r="D152" s="29">
        <v>31</v>
      </c>
      <c r="E152" s="30" t="s">
        <v>470</v>
      </c>
      <c r="F152" s="29">
        <v>2</v>
      </c>
      <c r="G152" s="31" t="s">
        <v>459</v>
      </c>
      <c r="H152" s="32" t="s">
        <v>441</v>
      </c>
      <c r="I152" s="33" t="s">
        <v>47</v>
      </c>
      <c r="J152" s="32"/>
      <c r="K152" s="9"/>
      <c r="L152" s="10"/>
      <c r="M152" s="10"/>
      <c r="N152" s="10" t="s">
        <v>464</v>
      </c>
      <c r="O152" s="9" t="s">
        <v>44</v>
      </c>
      <c r="P152" s="9">
        <v>25</v>
      </c>
      <c r="Q152" s="34" t="s">
        <v>326</v>
      </c>
      <c r="R152" s="35">
        <v>1120</v>
      </c>
      <c r="S152" s="35"/>
      <c r="T152" s="36">
        <v>1000</v>
      </c>
      <c r="U152" s="36">
        <v>1000</v>
      </c>
      <c r="V152" s="35">
        <v>1120</v>
      </c>
      <c r="W152" s="35">
        <v>1120</v>
      </c>
      <c r="X152" s="9">
        <v>1</v>
      </c>
      <c r="Y152" s="36">
        <v>1000</v>
      </c>
      <c r="Z152" s="9">
        <v>1</v>
      </c>
      <c r="AA152" s="36">
        <v>1000</v>
      </c>
      <c r="AB152" s="35"/>
      <c r="AC152" s="37"/>
      <c r="AD152" s="37"/>
      <c r="AE152" s="38"/>
      <c r="AF152" s="39"/>
      <c r="AG152" s="39"/>
      <c r="AH152" s="38"/>
      <c r="AI152" s="9" t="s">
        <v>5</v>
      </c>
      <c r="AJ152" s="32"/>
      <c r="AK152" s="32" t="s">
        <v>17</v>
      </c>
      <c r="AL152" s="32"/>
      <c r="AM152" s="40" t="s">
        <v>460</v>
      </c>
      <c r="AN152" s="41"/>
      <c r="AO152" s="173"/>
      <c r="AP152" s="173"/>
      <c r="AQ152" s="170"/>
      <c r="AR152" s="170"/>
    </row>
    <row r="153" spans="1:46">
      <c r="B153" s="29">
        <v>2022</v>
      </c>
      <c r="C153" s="29">
        <v>5</v>
      </c>
      <c r="D153" s="29">
        <v>31</v>
      </c>
      <c r="E153" s="30" t="s">
        <v>470</v>
      </c>
      <c r="F153" s="29"/>
      <c r="G153" s="189"/>
      <c r="H153" s="32" t="s">
        <v>441</v>
      </c>
      <c r="I153" s="33" t="s">
        <v>43</v>
      </c>
      <c r="J153" s="32"/>
      <c r="K153" s="9"/>
      <c r="L153" s="10"/>
      <c r="M153" s="10"/>
      <c r="N153" s="10"/>
      <c r="O153" s="9"/>
      <c r="P153" s="176">
        <v>25</v>
      </c>
      <c r="Q153" s="34" t="s">
        <v>457</v>
      </c>
      <c r="R153" s="35">
        <v>1120</v>
      </c>
      <c r="S153" s="35"/>
      <c r="T153" s="36" t="s">
        <v>30</v>
      </c>
      <c r="U153" s="177">
        <v>350</v>
      </c>
      <c r="V153" s="35">
        <v>1120</v>
      </c>
      <c r="W153" s="35">
        <v>1120</v>
      </c>
      <c r="X153" s="9">
        <v>1</v>
      </c>
      <c r="Y153" s="35"/>
      <c r="Z153" s="9">
        <v>1</v>
      </c>
      <c r="AA153" s="177">
        <v>350</v>
      </c>
      <c r="AB153" s="35">
        <v>1550</v>
      </c>
      <c r="AC153" s="37" t="s">
        <v>726</v>
      </c>
      <c r="AD153" s="62"/>
      <c r="AE153" s="38"/>
      <c r="AF153" s="39"/>
      <c r="AG153" s="39"/>
      <c r="AH153" s="38"/>
      <c r="AI153" s="9"/>
      <c r="AJ153" s="32"/>
      <c r="AK153" s="32" t="s">
        <v>17</v>
      </c>
      <c r="AL153" s="32"/>
      <c r="AM153" s="40" t="s">
        <v>460</v>
      </c>
      <c r="AN153" s="41"/>
      <c r="AO153" s="173"/>
      <c r="AP153" s="173"/>
      <c r="AQ153" s="170"/>
      <c r="AR153" s="170"/>
    </row>
    <row r="155" spans="1:46">
      <c r="B155" s="29">
        <v>2022</v>
      </c>
      <c r="C155" s="29">
        <v>7</v>
      </c>
      <c r="D155" s="29">
        <v>8</v>
      </c>
      <c r="E155" s="30" t="s">
        <v>469</v>
      </c>
      <c r="F155" s="29"/>
      <c r="G155" s="31"/>
      <c r="H155" s="32" t="s">
        <v>441</v>
      </c>
      <c r="I155" s="221" t="s">
        <v>58</v>
      </c>
      <c r="J155" s="32"/>
      <c r="K155" s="9"/>
      <c r="L155" s="10"/>
      <c r="M155" s="10"/>
      <c r="N155" s="224"/>
      <c r="O155" s="312"/>
      <c r="P155" s="9">
        <v>12</v>
      </c>
      <c r="Q155" s="246" t="s">
        <v>457</v>
      </c>
      <c r="R155" s="35">
        <v>1005</v>
      </c>
      <c r="S155" s="35"/>
      <c r="T155" s="36" t="s">
        <v>30</v>
      </c>
      <c r="U155" s="35">
        <v>200</v>
      </c>
      <c r="V155" s="35">
        <v>1005</v>
      </c>
      <c r="W155" s="35">
        <v>1005</v>
      </c>
      <c r="X155" s="9">
        <v>1</v>
      </c>
      <c r="Y155" s="35">
        <v>200</v>
      </c>
      <c r="Z155" s="9">
        <v>1</v>
      </c>
      <c r="AA155" s="35">
        <v>200</v>
      </c>
      <c r="AB155" s="35"/>
      <c r="AC155" s="37"/>
      <c r="AD155" s="175" t="s">
        <v>458</v>
      </c>
      <c r="AE155" s="38"/>
      <c r="AF155" s="39"/>
      <c r="AG155" s="39"/>
      <c r="AH155" s="38"/>
      <c r="AI155" s="9"/>
      <c r="AJ155" s="32"/>
      <c r="AK155" s="32"/>
      <c r="AL155" s="32"/>
      <c r="AM155" s="40"/>
      <c r="AN155" s="168"/>
      <c r="AO155" s="169"/>
      <c r="AP155" s="173"/>
      <c r="AQ155" s="170"/>
      <c r="AR155" s="170"/>
    </row>
    <row r="156" spans="1:46">
      <c r="B156" s="29">
        <v>2022</v>
      </c>
      <c r="C156" s="29">
        <v>7</v>
      </c>
      <c r="D156" s="29">
        <v>8</v>
      </c>
      <c r="E156" s="30" t="s">
        <v>469</v>
      </c>
      <c r="F156" s="29">
        <v>2</v>
      </c>
      <c r="G156" s="31" t="s">
        <v>459</v>
      </c>
      <c r="H156" s="32" t="s">
        <v>441</v>
      </c>
      <c r="I156" s="221" t="s">
        <v>47</v>
      </c>
      <c r="J156" s="32"/>
      <c r="K156" s="9"/>
      <c r="L156" s="10"/>
      <c r="M156" s="10"/>
      <c r="N156" s="222" t="s">
        <v>699</v>
      </c>
      <c r="O156" s="312"/>
      <c r="P156" s="9">
        <v>100</v>
      </c>
      <c r="Q156" s="246" t="s">
        <v>734</v>
      </c>
      <c r="R156" s="35">
        <v>1000</v>
      </c>
      <c r="S156" s="35"/>
      <c r="T156" s="36">
        <v>1600</v>
      </c>
      <c r="U156" s="36">
        <v>1600</v>
      </c>
      <c r="V156" s="35">
        <v>1000</v>
      </c>
      <c r="W156" s="35">
        <v>1000</v>
      </c>
      <c r="X156" s="9">
        <v>1</v>
      </c>
      <c r="Y156" s="36">
        <v>1600</v>
      </c>
      <c r="Z156" s="9">
        <v>1</v>
      </c>
      <c r="AA156" s="36">
        <v>1600</v>
      </c>
      <c r="AB156" s="35"/>
      <c r="AC156" s="37"/>
      <c r="AD156" s="182" t="s">
        <v>735</v>
      </c>
      <c r="AE156" s="38"/>
      <c r="AF156" s="39"/>
      <c r="AG156" s="39"/>
      <c r="AH156" s="38"/>
      <c r="AI156" s="9" t="s">
        <v>5</v>
      </c>
      <c r="AJ156" s="32"/>
      <c r="AK156" s="32" t="s">
        <v>6</v>
      </c>
      <c r="AL156" s="32"/>
      <c r="AM156" s="40" t="s">
        <v>460</v>
      </c>
      <c r="AN156" s="168"/>
      <c r="AO156" s="169"/>
      <c r="AP156" s="173"/>
      <c r="AQ156" s="170"/>
      <c r="AR156" s="170"/>
    </row>
    <row r="157" spans="1:46">
      <c r="B157" s="29">
        <v>2022</v>
      </c>
      <c r="C157" s="29">
        <v>7</v>
      </c>
      <c r="D157" s="29">
        <v>8</v>
      </c>
      <c r="E157" s="30" t="s">
        <v>469</v>
      </c>
      <c r="F157" s="29"/>
      <c r="G157" s="189"/>
      <c r="H157" s="32" t="s">
        <v>441</v>
      </c>
      <c r="I157" s="221" t="s">
        <v>43</v>
      </c>
      <c r="J157" s="32"/>
      <c r="K157" s="9"/>
      <c r="L157" s="10"/>
      <c r="M157" s="10"/>
      <c r="N157" s="222"/>
      <c r="O157" s="312"/>
      <c r="P157" s="176">
        <v>25</v>
      </c>
      <c r="Q157" s="246" t="s">
        <v>457</v>
      </c>
      <c r="R157" s="35">
        <v>1000</v>
      </c>
      <c r="S157" s="35"/>
      <c r="T157" s="36" t="s">
        <v>30</v>
      </c>
      <c r="U157" s="177">
        <v>350</v>
      </c>
      <c r="V157" s="35">
        <v>1000</v>
      </c>
      <c r="W157" s="35">
        <v>1000</v>
      </c>
      <c r="X157" s="9">
        <v>1</v>
      </c>
      <c r="Y157" s="35"/>
      <c r="Z157" s="9">
        <v>1</v>
      </c>
      <c r="AA157" s="177">
        <v>350</v>
      </c>
      <c r="AB157" s="35">
        <v>2150</v>
      </c>
      <c r="AC157" s="37" t="s">
        <v>879</v>
      </c>
      <c r="AD157" s="182" t="s">
        <v>735</v>
      </c>
      <c r="AE157" s="38"/>
      <c r="AF157" s="39"/>
      <c r="AG157" s="39"/>
      <c r="AH157" s="38"/>
      <c r="AI157" s="9"/>
      <c r="AJ157" s="32"/>
      <c r="AK157" s="32" t="s">
        <v>6</v>
      </c>
      <c r="AL157" s="32"/>
      <c r="AM157" s="40" t="s">
        <v>460</v>
      </c>
      <c r="AN157" s="168"/>
      <c r="AO157" s="169"/>
      <c r="AP157" s="173"/>
      <c r="AQ157" s="170"/>
      <c r="AR157" s="170"/>
    </row>
    <row r="159" spans="1:46" ht="14.25">
      <c r="B159" s="29"/>
      <c r="C159" s="29"/>
      <c r="D159" s="29"/>
      <c r="E159" s="30"/>
      <c r="F159" s="29"/>
      <c r="G159" s="31"/>
      <c r="H159" s="58" t="s">
        <v>441</v>
      </c>
      <c r="I159" s="221" t="s">
        <v>58</v>
      </c>
      <c r="J159" s="32"/>
      <c r="K159" s="9"/>
      <c r="L159" s="10"/>
      <c r="M159" s="9"/>
      <c r="N159" s="222"/>
      <c r="O159" s="9"/>
      <c r="P159" s="9">
        <v>12</v>
      </c>
      <c r="Q159" s="246" t="s">
        <v>566</v>
      </c>
      <c r="R159" s="35">
        <v>1150</v>
      </c>
      <c r="S159" s="35"/>
      <c r="T159" s="36" t="s">
        <v>30</v>
      </c>
      <c r="U159" s="35">
        <v>200</v>
      </c>
      <c r="V159" s="35">
        <v>1150</v>
      </c>
      <c r="W159" s="35">
        <v>1150</v>
      </c>
      <c r="X159" s="9">
        <v>1</v>
      </c>
      <c r="Y159" s="35">
        <v>200</v>
      </c>
      <c r="Z159" s="9">
        <v>1</v>
      </c>
      <c r="AA159" s="35">
        <v>250</v>
      </c>
      <c r="AB159" s="35"/>
      <c r="AC159" s="37"/>
      <c r="AD159" s="175" t="s">
        <v>458</v>
      </c>
      <c r="AE159" s="38"/>
      <c r="AF159" s="39"/>
      <c r="AG159" s="39"/>
      <c r="AH159" s="38"/>
      <c r="AI159" s="9"/>
      <c r="AJ159" s="32"/>
      <c r="AK159" s="32"/>
      <c r="AL159" s="32"/>
      <c r="AM159" s="40"/>
      <c r="AN159" s="168"/>
      <c r="AO159" s="169"/>
      <c r="AP159" s="169"/>
      <c r="AQ159" s="170"/>
      <c r="AR159" s="170"/>
      <c r="AS159" s="223"/>
      <c r="AT159" s="223"/>
    </row>
    <row r="160" spans="1:46">
      <c r="B160" s="29"/>
      <c r="C160" s="29"/>
      <c r="D160" s="29"/>
      <c r="E160" s="30"/>
      <c r="F160" s="29"/>
      <c r="G160" s="31" t="s">
        <v>459</v>
      </c>
      <c r="H160" s="58" t="s">
        <v>441</v>
      </c>
      <c r="I160" s="221" t="s">
        <v>47</v>
      </c>
      <c r="J160" s="32"/>
      <c r="K160" s="9"/>
      <c r="L160" s="10"/>
      <c r="M160" s="9"/>
      <c r="N160" s="222" t="s">
        <v>476</v>
      </c>
      <c r="O160" s="9" t="s">
        <v>34</v>
      </c>
      <c r="P160" s="9">
        <v>50</v>
      </c>
      <c r="Q160" s="246" t="s">
        <v>260</v>
      </c>
      <c r="R160" s="35">
        <v>1150</v>
      </c>
      <c r="S160" s="35"/>
      <c r="T160" s="35">
        <v>5000</v>
      </c>
      <c r="U160" s="35">
        <v>5000</v>
      </c>
      <c r="V160" s="35">
        <v>1150</v>
      </c>
      <c r="W160" s="35">
        <v>1150</v>
      </c>
      <c r="X160" s="9">
        <v>1</v>
      </c>
      <c r="Y160" s="35">
        <v>5000</v>
      </c>
      <c r="Z160" s="9">
        <v>1</v>
      </c>
      <c r="AA160" s="35">
        <v>5000</v>
      </c>
      <c r="AB160" s="35"/>
      <c r="AC160" s="37"/>
      <c r="AD160" s="37"/>
      <c r="AE160" s="38"/>
      <c r="AF160" s="39"/>
      <c r="AG160" s="39"/>
      <c r="AH160" s="38"/>
      <c r="AI160" s="9" t="s">
        <v>5</v>
      </c>
      <c r="AJ160" s="32"/>
      <c r="AK160" s="32" t="s">
        <v>6</v>
      </c>
      <c r="AL160" s="32"/>
      <c r="AM160" s="40" t="s">
        <v>460</v>
      </c>
      <c r="AN160" s="168"/>
      <c r="AO160" s="169"/>
      <c r="AP160" s="169"/>
      <c r="AQ160" s="170"/>
      <c r="AR160" s="170"/>
    </row>
    <row r="161" spans="1:46">
      <c r="B161" s="29"/>
      <c r="C161" s="29"/>
      <c r="D161" s="29"/>
      <c r="E161" s="30"/>
      <c r="F161" s="29"/>
      <c r="G161" s="189"/>
      <c r="H161" s="58" t="s">
        <v>441</v>
      </c>
      <c r="I161" s="221" t="s">
        <v>43</v>
      </c>
      <c r="J161" s="32"/>
      <c r="K161" s="9"/>
      <c r="L161" s="10"/>
      <c r="M161" s="9"/>
      <c r="N161" s="222"/>
      <c r="O161" s="9"/>
      <c r="P161" s="176">
        <v>25</v>
      </c>
      <c r="Q161" s="246" t="s">
        <v>566</v>
      </c>
      <c r="R161" s="35">
        <v>1150</v>
      </c>
      <c r="S161" s="35"/>
      <c r="T161" s="36" t="s">
        <v>30</v>
      </c>
      <c r="U161" s="177">
        <v>350</v>
      </c>
      <c r="V161" s="35">
        <v>1150</v>
      </c>
      <c r="W161" s="35">
        <v>1150</v>
      </c>
      <c r="X161" s="9">
        <v>1</v>
      </c>
      <c r="Y161" s="35"/>
      <c r="Z161" s="9">
        <v>1</v>
      </c>
      <c r="AA161" s="177">
        <v>350</v>
      </c>
      <c r="AB161" s="35">
        <v>5550</v>
      </c>
      <c r="AC161" s="37" t="s">
        <v>878</v>
      </c>
      <c r="AD161" s="37"/>
      <c r="AE161" s="38"/>
      <c r="AF161" s="39"/>
      <c r="AG161" s="39"/>
      <c r="AH161" s="38"/>
      <c r="AI161" s="9"/>
      <c r="AJ161" s="32"/>
      <c r="AK161" s="32" t="s">
        <v>6</v>
      </c>
      <c r="AL161" s="32"/>
      <c r="AM161" s="40" t="s">
        <v>460</v>
      </c>
      <c r="AN161" s="168"/>
      <c r="AO161" s="169"/>
      <c r="AP161" s="169"/>
      <c r="AQ161" s="170"/>
      <c r="AR161" s="170"/>
    </row>
    <row r="163" spans="1:46">
      <c r="B163" s="29">
        <v>2022</v>
      </c>
      <c r="C163" s="29">
        <v>8</v>
      </c>
      <c r="D163" s="29">
        <v>4</v>
      </c>
      <c r="E163" s="30" t="s">
        <v>468</v>
      </c>
      <c r="F163" s="29"/>
      <c r="G163" s="31"/>
      <c r="H163" s="32" t="s">
        <v>441</v>
      </c>
      <c r="I163" s="33" t="s">
        <v>58</v>
      </c>
      <c r="J163" s="32"/>
      <c r="K163" s="9"/>
      <c r="L163" s="10"/>
      <c r="M163" s="10"/>
      <c r="N163" s="243"/>
      <c r="O163" s="9"/>
      <c r="P163" s="9">
        <v>12</v>
      </c>
      <c r="Q163" s="246" t="s">
        <v>457</v>
      </c>
      <c r="R163" s="35">
        <v>1005</v>
      </c>
      <c r="S163" s="35"/>
      <c r="T163" s="36" t="s">
        <v>30</v>
      </c>
      <c r="U163" s="35">
        <v>200</v>
      </c>
      <c r="V163" s="35">
        <v>1005</v>
      </c>
      <c r="W163" s="35">
        <v>1005</v>
      </c>
      <c r="X163" s="9">
        <v>1</v>
      </c>
      <c r="Y163" s="35">
        <v>200</v>
      </c>
      <c r="Z163" s="9">
        <v>1</v>
      </c>
      <c r="AA163" s="35">
        <v>200</v>
      </c>
      <c r="AB163" s="35"/>
      <c r="AC163" s="61"/>
      <c r="AD163" s="175" t="s">
        <v>458</v>
      </c>
      <c r="AE163" s="63"/>
      <c r="AF163" s="39"/>
      <c r="AG163" s="39"/>
      <c r="AH163" s="38"/>
      <c r="AI163" s="9"/>
      <c r="AJ163" s="32"/>
      <c r="AK163" s="32"/>
      <c r="AL163" s="32"/>
      <c r="AM163" s="40"/>
      <c r="AN163" s="168"/>
      <c r="AO163" s="169"/>
      <c r="AP163" s="169"/>
      <c r="AQ163" s="170"/>
      <c r="AR163" s="170"/>
    </row>
    <row r="164" spans="1:46">
      <c r="A164">
        <v>1</v>
      </c>
      <c r="B164" s="29">
        <v>2022</v>
      </c>
      <c r="C164" s="29">
        <v>8</v>
      </c>
      <c r="D164" s="29">
        <v>4</v>
      </c>
      <c r="E164" s="30" t="s">
        <v>468</v>
      </c>
      <c r="F164" s="29">
        <v>6</v>
      </c>
      <c r="G164" s="31" t="s">
        <v>459</v>
      </c>
      <c r="H164" s="32" t="s">
        <v>441</v>
      </c>
      <c r="I164" s="33" t="s">
        <v>47</v>
      </c>
      <c r="J164" s="32"/>
      <c r="K164" s="9"/>
      <c r="L164" s="10"/>
      <c r="M164" s="10"/>
      <c r="N164" s="222" t="s">
        <v>428</v>
      </c>
      <c r="O164" s="9" t="s">
        <v>443</v>
      </c>
      <c r="P164" s="9">
        <v>50</v>
      </c>
      <c r="Q164" s="246" t="s">
        <v>273</v>
      </c>
      <c r="R164" s="35">
        <v>1005</v>
      </c>
      <c r="S164" s="35"/>
      <c r="T164" s="36">
        <v>4000</v>
      </c>
      <c r="U164" s="36">
        <v>4000</v>
      </c>
      <c r="V164" s="35">
        <v>1005</v>
      </c>
      <c r="W164" s="35">
        <v>1005</v>
      </c>
      <c r="X164" s="9">
        <v>1</v>
      </c>
      <c r="Y164" s="36">
        <v>4000</v>
      </c>
      <c r="Z164" s="9">
        <v>1</v>
      </c>
      <c r="AA164" s="36">
        <v>4000</v>
      </c>
      <c r="AB164" s="35"/>
      <c r="AC164" s="37"/>
      <c r="AD164" s="37"/>
      <c r="AE164" s="38"/>
      <c r="AF164" s="39"/>
      <c r="AG164" s="39"/>
      <c r="AH164" s="38"/>
      <c r="AI164" s="9" t="s">
        <v>5</v>
      </c>
      <c r="AJ164" s="32"/>
      <c r="AK164" s="32" t="s">
        <v>6</v>
      </c>
      <c r="AL164" s="32"/>
      <c r="AM164" s="40" t="s">
        <v>460</v>
      </c>
      <c r="AN164" s="168"/>
      <c r="AO164" s="169"/>
      <c r="AP164" s="169"/>
      <c r="AQ164" s="170"/>
      <c r="AR164" s="170"/>
    </row>
    <row r="165" spans="1:46">
      <c r="B165" s="29">
        <v>2022</v>
      </c>
      <c r="C165" s="29">
        <v>8</v>
      </c>
      <c r="D165" s="29">
        <v>4</v>
      </c>
      <c r="E165" s="30" t="s">
        <v>468</v>
      </c>
      <c r="F165" s="29">
        <v>6</v>
      </c>
      <c r="G165" s="189"/>
      <c r="H165" s="32" t="s">
        <v>441</v>
      </c>
      <c r="I165" s="33" t="s">
        <v>43</v>
      </c>
      <c r="J165" s="32"/>
      <c r="K165" s="9"/>
      <c r="L165" s="10"/>
      <c r="M165" s="10"/>
      <c r="N165" s="222"/>
      <c r="O165" s="9"/>
      <c r="P165" s="176">
        <v>25</v>
      </c>
      <c r="Q165" s="246" t="s">
        <v>457</v>
      </c>
      <c r="R165" s="35">
        <v>1005</v>
      </c>
      <c r="S165" s="35"/>
      <c r="T165" s="36" t="s">
        <v>30</v>
      </c>
      <c r="U165" s="177">
        <v>350</v>
      </c>
      <c r="V165" s="35">
        <v>1005</v>
      </c>
      <c r="W165" s="35">
        <v>1005</v>
      </c>
      <c r="X165" s="9">
        <v>1</v>
      </c>
      <c r="Y165" s="35"/>
      <c r="Z165" s="9">
        <v>1</v>
      </c>
      <c r="AA165" s="177">
        <v>350</v>
      </c>
      <c r="AB165" s="35">
        <v>4550</v>
      </c>
      <c r="AC165" s="37" t="s">
        <v>736</v>
      </c>
      <c r="AD165" s="37"/>
      <c r="AE165" s="38"/>
      <c r="AF165" s="39"/>
      <c r="AG165" s="39"/>
      <c r="AH165" s="38"/>
      <c r="AI165" s="9"/>
      <c r="AJ165" s="32"/>
      <c r="AK165" s="32" t="s">
        <v>6</v>
      </c>
      <c r="AL165" s="32"/>
      <c r="AM165" s="40" t="s">
        <v>460</v>
      </c>
      <c r="AN165" s="168"/>
      <c r="AO165" s="169"/>
      <c r="AP165" s="169"/>
      <c r="AQ165" s="170"/>
      <c r="AR165" s="170"/>
    </row>
    <row r="167" spans="1:46">
      <c r="A167">
        <v>1</v>
      </c>
      <c r="B167" s="29">
        <v>2023</v>
      </c>
      <c r="C167" s="29">
        <v>9</v>
      </c>
      <c r="D167" s="29">
        <v>11</v>
      </c>
      <c r="E167" s="227" t="s">
        <v>470</v>
      </c>
      <c r="F167" s="29">
        <v>7</v>
      </c>
      <c r="G167" s="31" t="s">
        <v>459</v>
      </c>
      <c r="H167" s="32" t="s">
        <v>441</v>
      </c>
      <c r="I167" s="33" t="s">
        <v>633</v>
      </c>
      <c r="J167" s="32"/>
      <c r="K167" s="9"/>
      <c r="L167" s="10"/>
      <c r="M167" s="10"/>
      <c r="N167" s="10" t="s">
        <v>634</v>
      </c>
      <c r="O167" s="9" t="s">
        <v>443</v>
      </c>
      <c r="P167" s="9">
        <v>16</v>
      </c>
      <c r="Q167" s="34" t="s">
        <v>258</v>
      </c>
      <c r="R167" s="35">
        <v>1005</v>
      </c>
      <c r="S167" s="35"/>
      <c r="T167" s="36">
        <v>3200</v>
      </c>
      <c r="U167" s="36">
        <v>3200</v>
      </c>
      <c r="V167" s="35">
        <v>1005</v>
      </c>
      <c r="W167" s="35">
        <v>1005</v>
      </c>
      <c r="X167" s="35">
        <v>1</v>
      </c>
      <c r="Y167" s="36">
        <v>3200</v>
      </c>
      <c r="Z167" s="35">
        <v>1</v>
      </c>
      <c r="AA167" s="36">
        <v>3200</v>
      </c>
      <c r="AB167" s="35"/>
      <c r="AC167" s="37"/>
      <c r="AD167" s="178" t="s">
        <v>462</v>
      </c>
      <c r="AE167" s="38"/>
      <c r="AF167" s="39"/>
      <c r="AG167" s="39"/>
      <c r="AH167" s="38"/>
      <c r="AI167" s="9" t="s">
        <v>533</v>
      </c>
      <c r="AJ167" s="32"/>
      <c r="AK167" s="32" t="s">
        <v>827</v>
      </c>
      <c r="AL167" s="32"/>
      <c r="AM167" s="40" t="s">
        <v>444</v>
      </c>
      <c r="AN167" s="168"/>
      <c r="AO167" s="169"/>
      <c r="AP167" s="169"/>
      <c r="AQ167" s="170"/>
      <c r="AR167" s="170"/>
    </row>
    <row r="168" spans="1:46">
      <c r="A168">
        <v>1</v>
      </c>
      <c r="B168" s="29">
        <v>2023</v>
      </c>
      <c r="C168" s="29">
        <v>9</v>
      </c>
      <c r="D168" s="29">
        <v>11</v>
      </c>
      <c r="E168" s="227" t="s">
        <v>470</v>
      </c>
      <c r="F168" s="29"/>
      <c r="G168" s="334"/>
      <c r="H168" s="32" t="s">
        <v>441</v>
      </c>
      <c r="I168" s="33" t="s">
        <v>631</v>
      </c>
      <c r="J168" s="32"/>
      <c r="K168" s="9"/>
      <c r="L168" s="10"/>
      <c r="M168" s="10"/>
      <c r="N168" s="10"/>
      <c r="O168" s="9"/>
      <c r="P168" s="176">
        <v>25</v>
      </c>
      <c r="Q168" s="34" t="s">
        <v>566</v>
      </c>
      <c r="R168" s="35">
        <v>1005</v>
      </c>
      <c r="S168" s="35"/>
      <c r="T168" s="36" t="s">
        <v>632</v>
      </c>
      <c r="U168" s="342">
        <v>350</v>
      </c>
      <c r="V168" s="35">
        <v>1005</v>
      </c>
      <c r="W168" s="35">
        <v>1005</v>
      </c>
      <c r="X168" s="35">
        <v>1</v>
      </c>
      <c r="Y168" s="36"/>
      <c r="Z168" s="35">
        <v>1</v>
      </c>
      <c r="AA168" s="342">
        <v>350</v>
      </c>
      <c r="AB168" s="35">
        <v>3550</v>
      </c>
      <c r="AC168" s="37" t="s">
        <v>736</v>
      </c>
      <c r="AD168" s="37"/>
      <c r="AE168" s="38"/>
      <c r="AF168" s="39"/>
      <c r="AG168" s="39"/>
      <c r="AH168" s="38"/>
      <c r="AI168" s="9"/>
      <c r="AJ168" s="32"/>
      <c r="AK168" s="32" t="s">
        <v>827</v>
      </c>
      <c r="AL168" s="32"/>
      <c r="AM168" s="40" t="s">
        <v>444</v>
      </c>
      <c r="AN168" s="168"/>
      <c r="AO168" s="169"/>
      <c r="AP168" s="169"/>
      <c r="AQ168" s="170"/>
      <c r="AR168" s="170"/>
    </row>
    <row r="170" spans="1:46">
      <c r="A170">
        <v>1</v>
      </c>
      <c r="B170" s="29">
        <v>2023</v>
      </c>
      <c r="C170" s="29">
        <v>4</v>
      </c>
      <c r="D170" s="29">
        <v>3</v>
      </c>
      <c r="E170" s="227"/>
      <c r="F170" s="29"/>
      <c r="G170" s="31"/>
      <c r="H170" s="32" t="s">
        <v>441</v>
      </c>
      <c r="I170" s="33" t="s">
        <v>58</v>
      </c>
      <c r="J170" s="32"/>
      <c r="K170" s="9"/>
      <c r="L170" s="10"/>
      <c r="M170" s="9"/>
      <c r="N170" s="10"/>
      <c r="O170" s="9"/>
      <c r="P170" s="9">
        <v>12</v>
      </c>
      <c r="Q170" s="34" t="s">
        <v>457</v>
      </c>
      <c r="R170" s="313">
        <v>1200</v>
      </c>
      <c r="S170" s="313"/>
      <c r="T170" s="314" t="s">
        <v>30</v>
      </c>
      <c r="U170" s="35">
        <v>200</v>
      </c>
      <c r="V170" s="313">
        <v>1200</v>
      </c>
      <c r="W170" s="313">
        <v>1200</v>
      </c>
      <c r="X170" s="9">
        <v>1</v>
      </c>
      <c r="Y170" s="313">
        <v>200</v>
      </c>
      <c r="Z170" s="9">
        <v>1</v>
      </c>
      <c r="AA170" s="313">
        <v>200</v>
      </c>
      <c r="AB170" s="313"/>
      <c r="AC170" s="37"/>
      <c r="AD170" s="175" t="s">
        <v>458</v>
      </c>
      <c r="AE170" s="38"/>
      <c r="AF170" s="39"/>
      <c r="AG170" s="39"/>
      <c r="AH170" s="38"/>
      <c r="AI170" s="9"/>
      <c r="AJ170" s="32"/>
      <c r="AK170" s="32"/>
      <c r="AL170" s="32"/>
      <c r="AM170" s="40"/>
      <c r="AN170" s="41"/>
      <c r="AO170" s="180"/>
      <c r="AP170" s="173"/>
      <c r="AQ170" s="170"/>
      <c r="AR170" s="170"/>
    </row>
    <row r="171" spans="1:46">
      <c r="A171">
        <v>1</v>
      </c>
      <c r="B171" s="29">
        <v>2023</v>
      </c>
      <c r="C171" s="29">
        <v>4</v>
      </c>
      <c r="D171" s="29">
        <v>3</v>
      </c>
      <c r="E171" s="227"/>
      <c r="F171" s="29">
        <v>3</v>
      </c>
      <c r="G171" s="31" t="s">
        <v>459</v>
      </c>
      <c r="H171" s="32" t="s">
        <v>441</v>
      </c>
      <c r="I171" s="33" t="s">
        <v>47</v>
      </c>
      <c r="J171" s="32"/>
      <c r="K171" s="9"/>
      <c r="L171" s="10"/>
      <c r="M171" s="9"/>
      <c r="N171" s="10" t="s">
        <v>826</v>
      </c>
      <c r="O171" s="9" t="s">
        <v>44</v>
      </c>
      <c r="P171" s="9">
        <v>50</v>
      </c>
      <c r="Q171" s="34" t="s">
        <v>263</v>
      </c>
      <c r="R171" s="313">
        <v>1195</v>
      </c>
      <c r="S171" s="313"/>
      <c r="T171" s="313">
        <v>6100</v>
      </c>
      <c r="U171" s="36">
        <v>6100</v>
      </c>
      <c r="V171" s="313">
        <v>1195</v>
      </c>
      <c r="W171" s="313">
        <v>1195</v>
      </c>
      <c r="X171" s="9">
        <v>1</v>
      </c>
      <c r="Y171" s="313">
        <v>6100</v>
      </c>
      <c r="Z171" s="9">
        <v>1</v>
      </c>
      <c r="AA171" s="313">
        <v>6100</v>
      </c>
      <c r="AB171" s="313"/>
      <c r="AC171" s="37"/>
      <c r="AD171" s="37"/>
      <c r="AE171" s="38"/>
      <c r="AF171" s="39"/>
      <c r="AG171" s="39"/>
      <c r="AH171" s="38"/>
      <c r="AI171" s="9" t="s">
        <v>5</v>
      </c>
      <c r="AJ171" s="32"/>
      <c r="AK171" s="32" t="s">
        <v>6</v>
      </c>
      <c r="AL171" s="32"/>
      <c r="AM171" s="40" t="s">
        <v>460</v>
      </c>
      <c r="AN171" s="41"/>
      <c r="AO171" s="173"/>
      <c r="AP171" s="173"/>
      <c r="AQ171" s="170"/>
      <c r="AR171" s="170"/>
    </row>
    <row r="172" spans="1:46">
      <c r="A172">
        <v>1</v>
      </c>
      <c r="B172" s="29">
        <v>2023</v>
      </c>
      <c r="C172" s="29">
        <v>4</v>
      </c>
      <c r="D172" s="29">
        <v>3</v>
      </c>
      <c r="E172" s="227"/>
      <c r="F172" s="29"/>
      <c r="G172" s="189"/>
      <c r="H172" s="32" t="s">
        <v>441</v>
      </c>
      <c r="I172" s="33" t="s">
        <v>43</v>
      </c>
      <c r="J172" s="32"/>
      <c r="K172" s="9"/>
      <c r="L172" s="10"/>
      <c r="M172" s="9"/>
      <c r="N172" s="10"/>
      <c r="O172" s="9"/>
      <c r="P172" s="176">
        <v>25</v>
      </c>
      <c r="Q172" s="34" t="s">
        <v>457</v>
      </c>
      <c r="R172" s="313">
        <v>1195</v>
      </c>
      <c r="S172" s="313"/>
      <c r="T172" s="314" t="s">
        <v>30</v>
      </c>
      <c r="U172" s="315">
        <v>350</v>
      </c>
      <c r="V172" s="313">
        <v>1195</v>
      </c>
      <c r="W172" s="313">
        <v>1195</v>
      </c>
      <c r="X172" s="9">
        <v>1</v>
      </c>
      <c r="Y172" s="313"/>
      <c r="Z172" s="9">
        <v>1</v>
      </c>
      <c r="AA172" s="315">
        <v>350</v>
      </c>
      <c r="AB172" s="313">
        <v>6650</v>
      </c>
      <c r="AC172" s="37" t="s">
        <v>728</v>
      </c>
      <c r="AD172" s="37"/>
      <c r="AE172" s="38"/>
      <c r="AF172" s="39"/>
      <c r="AG172" s="39"/>
      <c r="AH172" s="38"/>
      <c r="AI172" s="9"/>
      <c r="AJ172" s="32"/>
      <c r="AK172" s="32" t="s">
        <v>6</v>
      </c>
      <c r="AL172" s="32"/>
      <c r="AM172" s="40" t="s">
        <v>460</v>
      </c>
      <c r="AN172" s="41"/>
      <c r="AO172" s="173"/>
      <c r="AP172" s="173"/>
      <c r="AQ172" s="170"/>
      <c r="AR172" s="170"/>
    </row>
    <row r="174" spans="1:46">
      <c r="A174">
        <v>1</v>
      </c>
      <c r="B174" s="29">
        <v>2023</v>
      </c>
      <c r="C174" s="29">
        <v>4</v>
      </c>
      <c r="D174" s="29">
        <v>3</v>
      </c>
      <c r="E174" s="227"/>
      <c r="F174" s="29"/>
      <c r="G174" s="31"/>
      <c r="H174" s="32" t="s">
        <v>441</v>
      </c>
      <c r="I174" s="33" t="s">
        <v>58</v>
      </c>
      <c r="J174" s="32"/>
      <c r="K174" s="9"/>
      <c r="L174" s="10"/>
      <c r="M174" s="9"/>
      <c r="N174" s="10"/>
      <c r="O174" s="9"/>
      <c r="P174" s="9">
        <v>12</v>
      </c>
      <c r="Q174" s="34" t="s">
        <v>457</v>
      </c>
      <c r="R174" s="35">
        <v>1100</v>
      </c>
      <c r="S174" s="35"/>
      <c r="T174" s="314" t="s">
        <v>30</v>
      </c>
      <c r="U174" s="35">
        <v>200</v>
      </c>
      <c r="V174" s="35">
        <v>1100</v>
      </c>
      <c r="W174" s="35">
        <v>1100</v>
      </c>
      <c r="X174" s="9">
        <v>1</v>
      </c>
      <c r="Y174" s="35">
        <v>200</v>
      </c>
      <c r="Z174" s="9">
        <v>1</v>
      </c>
      <c r="AA174" s="35">
        <v>200</v>
      </c>
      <c r="AB174" s="313"/>
      <c r="AC174" s="37"/>
      <c r="AD174" s="62"/>
      <c r="AE174" s="38"/>
      <c r="AF174" s="39"/>
      <c r="AG174" s="39"/>
      <c r="AH174" s="38"/>
      <c r="AI174" s="9"/>
      <c r="AJ174" s="32"/>
      <c r="AK174" s="32"/>
      <c r="AL174" s="32"/>
      <c r="AM174" s="40"/>
      <c r="AN174" s="41"/>
      <c r="AO174" s="180"/>
      <c r="AP174" s="173"/>
      <c r="AQ174" s="170"/>
      <c r="AR174" s="170"/>
    </row>
    <row r="175" spans="1:46" ht="14.25">
      <c r="A175">
        <v>1</v>
      </c>
      <c r="B175" s="29">
        <v>2023</v>
      </c>
      <c r="C175" s="29">
        <v>5</v>
      </c>
      <c r="D175" s="29">
        <v>10</v>
      </c>
      <c r="E175" s="227" t="s">
        <v>468</v>
      </c>
      <c r="F175" s="29">
        <v>1</v>
      </c>
      <c r="G175" s="31" t="s">
        <v>459</v>
      </c>
      <c r="H175" s="32" t="s">
        <v>441</v>
      </c>
      <c r="I175" s="33" t="s">
        <v>47</v>
      </c>
      <c r="J175" s="32"/>
      <c r="K175" s="9"/>
      <c r="L175" s="10"/>
      <c r="M175" s="10"/>
      <c r="N175" s="10" t="s">
        <v>475</v>
      </c>
      <c r="O175" s="312" t="s">
        <v>405</v>
      </c>
      <c r="P175" s="9">
        <v>75</v>
      </c>
      <c r="Q175" s="34" t="s">
        <v>734</v>
      </c>
      <c r="R175" s="35">
        <v>1100</v>
      </c>
      <c r="S175" s="35"/>
      <c r="T175" s="36">
        <v>2000</v>
      </c>
      <c r="U175" s="36">
        <v>2000</v>
      </c>
      <c r="V175" s="35">
        <v>1100</v>
      </c>
      <c r="W175" s="35">
        <v>1100</v>
      </c>
      <c r="X175" s="9">
        <v>1</v>
      </c>
      <c r="Y175" s="36">
        <v>2000</v>
      </c>
      <c r="Z175" s="9">
        <v>1</v>
      </c>
      <c r="AA175" s="36">
        <v>2000</v>
      </c>
      <c r="AB175" s="72"/>
      <c r="AC175" s="37"/>
      <c r="AD175" s="62"/>
      <c r="AE175" s="38"/>
      <c r="AF175" s="39"/>
      <c r="AG175" s="39"/>
      <c r="AH175" s="38"/>
      <c r="AI175" s="9" t="s">
        <v>533</v>
      </c>
      <c r="AJ175" s="32"/>
      <c r="AK175" s="32" t="s">
        <v>683</v>
      </c>
      <c r="AL175" s="32"/>
      <c r="AM175" s="40" t="s">
        <v>444</v>
      </c>
      <c r="AN175" s="41"/>
      <c r="AO175" s="173"/>
      <c r="AP175" s="173"/>
      <c r="AQ175" s="170"/>
      <c r="AR175" s="170"/>
      <c r="AS175" s="223" t="str">
        <f>IF(IF(AE175&gt;AF175,1-AE175+AF175,AF175-AE175)=0,"",IF(AE175&gt;AF175,1-AE175+AF175,AF175-AE175))</f>
        <v/>
      </c>
      <c r="AT175" s="223" t="str">
        <f>IF(IF(AG175&gt;AH175,1-AG175+AH175,AH175-AG175)=0,"",IF(AG175&gt;AH175,1-AG175+AH175,AH175-AG175))</f>
        <v/>
      </c>
    </row>
    <row r="176" spans="1:46" ht="14.25">
      <c r="B176" s="29">
        <v>2023</v>
      </c>
      <c r="C176" s="29">
        <v>5</v>
      </c>
      <c r="D176" s="29">
        <v>10</v>
      </c>
      <c r="E176" s="227" t="s">
        <v>468</v>
      </c>
      <c r="F176" s="29"/>
      <c r="G176" s="189"/>
      <c r="H176" s="32" t="s">
        <v>441</v>
      </c>
      <c r="I176" s="59" t="s">
        <v>43</v>
      </c>
      <c r="J176" s="32"/>
      <c r="K176" s="9"/>
      <c r="L176" s="10"/>
      <c r="M176" s="10"/>
      <c r="N176" s="10"/>
      <c r="O176" s="312"/>
      <c r="P176" s="176">
        <v>25</v>
      </c>
      <c r="Q176" s="34" t="s">
        <v>457</v>
      </c>
      <c r="R176" s="35">
        <v>1100</v>
      </c>
      <c r="S176" s="35"/>
      <c r="T176" s="36" t="s">
        <v>30</v>
      </c>
      <c r="U176" s="177">
        <v>350</v>
      </c>
      <c r="V176" s="35">
        <v>1100</v>
      </c>
      <c r="W176" s="35">
        <v>1100</v>
      </c>
      <c r="X176" s="9">
        <v>1</v>
      </c>
      <c r="Y176" s="35"/>
      <c r="Z176" s="9">
        <v>1</v>
      </c>
      <c r="AA176" s="177">
        <v>350</v>
      </c>
      <c r="AB176" s="72">
        <v>2550</v>
      </c>
      <c r="AC176" s="37" t="s">
        <v>893</v>
      </c>
      <c r="AD176" s="62"/>
      <c r="AE176" s="38"/>
      <c r="AF176" s="39"/>
      <c r="AG176" s="39"/>
      <c r="AH176" s="38"/>
      <c r="AI176" s="9"/>
      <c r="AJ176" s="32"/>
      <c r="AK176" s="32" t="s">
        <v>683</v>
      </c>
      <c r="AL176" s="32"/>
      <c r="AM176" s="40" t="s">
        <v>444</v>
      </c>
      <c r="AN176" s="41"/>
      <c r="AO176" s="173"/>
      <c r="AP176" s="173"/>
      <c r="AQ176" s="170"/>
      <c r="AR176" s="170"/>
      <c r="AS176" s="223"/>
      <c r="AT176" s="223"/>
    </row>
    <row r="178" spans="1:46" ht="14.25">
      <c r="B178" s="29">
        <v>2022</v>
      </c>
      <c r="C178" s="29">
        <v>9</v>
      </c>
      <c r="D178" s="29">
        <v>12</v>
      </c>
      <c r="E178" s="30" t="s">
        <v>468</v>
      </c>
      <c r="F178" s="29"/>
      <c r="G178" s="31"/>
      <c r="H178" s="58" t="s">
        <v>441</v>
      </c>
      <c r="I178" s="221" t="s">
        <v>58</v>
      </c>
      <c r="J178" s="32"/>
      <c r="K178" s="9"/>
      <c r="L178" s="10"/>
      <c r="M178" s="9"/>
      <c r="N178" s="222"/>
      <c r="O178" s="312"/>
      <c r="P178" s="9">
        <v>12</v>
      </c>
      <c r="Q178" s="245" t="s">
        <v>566</v>
      </c>
      <c r="R178" s="35">
        <v>1005</v>
      </c>
      <c r="S178" s="35"/>
      <c r="T178" s="171" t="s">
        <v>30</v>
      </c>
      <c r="U178" s="171">
        <v>200</v>
      </c>
      <c r="V178" s="35">
        <v>1005</v>
      </c>
      <c r="W178" s="35">
        <v>1005</v>
      </c>
      <c r="X178" s="9">
        <v>1</v>
      </c>
      <c r="Y178" s="171">
        <v>200</v>
      </c>
      <c r="Z178" s="9">
        <v>1</v>
      </c>
      <c r="AA178" s="171">
        <v>200</v>
      </c>
      <c r="AB178" s="35"/>
      <c r="AC178" s="172"/>
      <c r="AD178" s="228" t="s">
        <v>458</v>
      </c>
      <c r="AE178" s="38"/>
      <c r="AF178" s="39"/>
      <c r="AG178" s="39"/>
      <c r="AH178" s="38"/>
      <c r="AI178" s="9"/>
      <c r="AJ178" s="32"/>
      <c r="AK178" s="32"/>
      <c r="AL178" s="32"/>
      <c r="AM178" s="32"/>
      <c r="AN178" s="168"/>
      <c r="AO178" s="169"/>
      <c r="AP178" s="169"/>
      <c r="AQ178" s="170"/>
      <c r="AR178" s="170"/>
      <c r="AS178" s="223" t="str">
        <f>IF(IF(AE178&gt;AF178,1-AE178+AF178,AF178-AE178)=0,"",IF(AE178&gt;AF178,1-AE178+AF178,AF178-AE178))</f>
        <v/>
      </c>
      <c r="AT178" s="223" t="str">
        <f>IF(IF(AG178&gt;AH178,1-AG178+AH178,AH178-AG178)=0,"",IF(AG178&gt;AH178,1-AG178+AH178,AH178-AG178))</f>
        <v/>
      </c>
    </row>
    <row r="179" spans="1:46" ht="14.25">
      <c r="A179">
        <v>1</v>
      </c>
      <c r="B179" s="29">
        <v>2022</v>
      </c>
      <c r="C179" s="29">
        <v>9</v>
      </c>
      <c r="D179" s="29">
        <v>12</v>
      </c>
      <c r="E179" s="30" t="s">
        <v>468</v>
      </c>
      <c r="F179" s="29">
        <v>2</v>
      </c>
      <c r="G179" s="31" t="s">
        <v>459</v>
      </c>
      <c r="H179" s="58" t="s">
        <v>441</v>
      </c>
      <c r="I179" s="221" t="s">
        <v>47</v>
      </c>
      <c r="J179" s="32"/>
      <c r="K179" s="9"/>
      <c r="L179" s="10"/>
      <c r="M179" s="9"/>
      <c r="N179" s="222" t="s">
        <v>486</v>
      </c>
      <c r="O179" s="312" t="s">
        <v>443</v>
      </c>
      <c r="P179" s="9">
        <v>25</v>
      </c>
      <c r="Q179" s="245" t="s">
        <v>451</v>
      </c>
      <c r="R179" s="35">
        <v>1005</v>
      </c>
      <c r="S179" s="35"/>
      <c r="T179" s="171">
        <v>8000</v>
      </c>
      <c r="U179" s="171">
        <v>8000</v>
      </c>
      <c r="V179" s="35">
        <v>1005</v>
      </c>
      <c r="W179" s="35">
        <v>1005</v>
      </c>
      <c r="X179" s="9">
        <v>1</v>
      </c>
      <c r="Y179" s="171">
        <v>8000</v>
      </c>
      <c r="Z179" s="9">
        <v>1</v>
      </c>
      <c r="AA179" s="171">
        <v>8020</v>
      </c>
      <c r="AB179" s="35"/>
      <c r="AC179" s="172"/>
      <c r="AD179" s="172"/>
      <c r="AE179" s="38"/>
      <c r="AF179" s="39"/>
      <c r="AG179" s="39"/>
      <c r="AH179" s="38"/>
      <c r="AI179" s="9" t="s">
        <v>5</v>
      </c>
      <c r="AJ179" s="32"/>
      <c r="AK179" s="32" t="s">
        <v>6</v>
      </c>
      <c r="AL179" s="32"/>
      <c r="AM179" s="32" t="s">
        <v>460</v>
      </c>
      <c r="AN179" s="168"/>
      <c r="AO179" s="169"/>
      <c r="AP179" s="169"/>
      <c r="AQ179" s="170"/>
      <c r="AR179" s="170"/>
      <c r="AS179" s="223" t="str">
        <f>IF(IF(AE179&gt;AF179,1-AE179+AF179,AF179-AE179)=0,"",IF(AE179&gt;AF179,1-AE179+AF179,AF179-AE179))</f>
        <v/>
      </c>
      <c r="AT179" s="223" t="str">
        <f>IF(IF(AG179&gt;AH179,1-AG179+AH179,AH179-AG179)=0,"",IF(AG179&gt;AH179,1-AG179+AH179,AH179-AG179))</f>
        <v/>
      </c>
    </row>
    <row r="180" spans="1:46" ht="14.25">
      <c r="B180" s="29">
        <v>2022</v>
      </c>
      <c r="C180" s="29">
        <v>9</v>
      </c>
      <c r="D180" s="29">
        <v>12</v>
      </c>
      <c r="E180" s="30" t="s">
        <v>468</v>
      </c>
      <c r="F180" s="29"/>
      <c r="G180" s="189"/>
      <c r="H180" s="58" t="s">
        <v>441</v>
      </c>
      <c r="I180" s="221" t="s">
        <v>43</v>
      </c>
      <c r="J180" s="32"/>
      <c r="K180" s="9"/>
      <c r="L180" s="10"/>
      <c r="M180" s="9"/>
      <c r="N180" s="222"/>
      <c r="O180" s="312"/>
      <c r="P180" s="176">
        <v>25</v>
      </c>
      <c r="Q180" s="245" t="s">
        <v>566</v>
      </c>
      <c r="R180" s="35">
        <v>1005</v>
      </c>
      <c r="S180" s="35"/>
      <c r="T180" s="171" t="s">
        <v>30</v>
      </c>
      <c r="U180" s="496">
        <v>350</v>
      </c>
      <c r="V180" s="35">
        <v>1005</v>
      </c>
      <c r="W180" s="35">
        <v>1005</v>
      </c>
      <c r="X180" s="9">
        <v>1</v>
      </c>
      <c r="Y180" s="171"/>
      <c r="Z180" s="9">
        <v>1</v>
      </c>
      <c r="AA180" s="496">
        <v>350</v>
      </c>
      <c r="AB180" s="35">
        <v>8550</v>
      </c>
      <c r="AC180" s="172" t="s">
        <v>577</v>
      </c>
      <c r="AD180" s="172"/>
      <c r="AE180" s="38"/>
      <c r="AF180" s="39"/>
      <c r="AG180" s="39"/>
      <c r="AH180" s="38"/>
      <c r="AI180" s="9"/>
      <c r="AJ180" s="32"/>
      <c r="AK180" s="32" t="s">
        <v>6</v>
      </c>
      <c r="AL180" s="32"/>
      <c r="AM180" s="32" t="s">
        <v>460</v>
      </c>
      <c r="AN180" s="168"/>
      <c r="AO180" s="169"/>
      <c r="AP180" s="169"/>
      <c r="AQ180" s="170"/>
      <c r="AR180" s="170"/>
      <c r="AS180" s="223" t="str">
        <f>IF(IF(AE180&gt;AF180,1-AE180+AF180,AF180-AE180)=0,"",IF(AE180&gt;AF180,1-AE180+AF180,AF180-AE180))</f>
        <v/>
      </c>
      <c r="AT180" s="223" t="str">
        <f>IF(IF(AG180&gt;AH180,1-AG180+AH180,AH180-AG180)=0,"",IF(AG180&gt;AH180,1-AG180+AH180,AH180-AG180))</f>
        <v/>
      </c>
    </row>
    <row r="182" spans="1:46" ht="14.25">
      <c r="B182" s="29">
        <v>2022</v>
      </c>
      <c r="C182" s="29">
        <v>10</v>
      </c>
      <c r="D182" s="29">
        <v>12</v>
      </c>
      <c r="E182" s="30" t="s">
        <v>468</v>
      </c>
      <c r="F182" s="29"/>
      <c r="G182" s="31"/>
      <c r="H182" s="32" t="s">
        <v>441</v>
      </c>
      <c r="I182" s="221" t="s">
        <v>58</v>
      </c>
      <c r="J182" s="32"/>
      <c r="K182" s="9"/>
      <c r="L182" s="10"/>
      <c r="M182" s="9"/>
      <c r="N182" s="222"/>
      <c r="O182" s="312"/>
      <c r="P182" s="9">
        <v>12</v>
      </c>
      <c r="Q182" s="246" t="s">
        <v>457</v>
      </c>
      <c r="R182" s="35">
        <v>1005</v>
      </c>
      <c r="S182" s="35"/>
      <c r="T182" s="36" t="s">
        <v>30</v>
      </c>
      <c r="U182" s="35">
        <v>200</v>
      </c>
      <c r="V182" s="35">
        <v>1005</v>
      </c>
      <c r="W182" s="35">
        <v>1005</v>
      </c>
      <c r="X182" s="9">
        <v>1</v>
      </c>
      <c r="Y182" s="35">
        <v>200</v>
      </c>
      <c r="Z182" s="9">
        <v>1</v>
      </c>
      <c r="AA182" s="35">
        <v>200</v>
      </c>
      <c r="AB182" s="35"/>
      <c r="AC182" s="37"/>
      <c r="AD182" s="175" t="s">
        <v>458</v>
      </c>
      <c r="AE182" s="38"/>
      <c r="AF182" s="39"/>
      <c r="AG182" s="39"/>
      <c r="AH182" s="38"/>
      <c r="AI182" s="9"/>
      <c r="AJ182" s="32"/>
      <c r="AK182" s="32"/>
      <c r="AL182" s="32"/>
      <c r="AM182" s="40"/>
      <c r="AN182" s="168"/>
      <c r="AO182" s="169"/>
      <c r="AP182" s="169"/>
      <c r="AQ182" s="170"/>
      <c r="AR182" s="170"/>
      <c r="AS182" s="223" t="str">
        <f>IF(IF(AE182&gt;AF182,1-AE182+AF182,AF182-AE182)=0,"",IF(AE182&gt;AF182,1-AE182+AF182,AF182-AE182))</f>
        <v/>
      </c>
      <c r="AT182" s="223" t="str">
        <f>IF(IF(AG182&gt;AH182,1-AG182+AH182,AH182-AG182)=0,"",IF(AG182&gt;AH182,1-AG182+AH182,AH182-AG182))</f>
        <v/>
      </c>
    </row>
    <row r="183" spans="1:46" ht="14.25">
      <c r="B183" s="29">
        <v>2022</v>
      </c>
      <c r="C183" s="29">
        <v>10</v>
      </c>
      <c r="D183" s="29">
        <v>12</v>
      </c>
      <c r="E183" s="30" t="s">
        <v>468</v>
      </c>
      <c r="F183" s="29">
        <v>1</v>
      </c>
      <c r="G183" s="31" t="s">
        <v>459</v>
      </c>
      <c r="H183" s="32" t="s">
        <v>441</v>
      </c>
      <c r="I183" s="221" t="s">
        <v>47</v>
      </c>
      <c r="J183" s="32"/>
      <c r="K183" s="9"/>
      <c r="L183" s="10"/>
      <c r="M183" s="10"/>
      <c r="N183" s="222" t="s">
        <v>445</v>
      </c>
      <c r="O183" s="312" t="s">
        <v>1440</v>
      </c>
      <c r="P183" s="9">
        <v>38</v>
      </c>
      <c r="Q183" s="246" t="s">
        <v>693</v>
      </c>
      <c r="R183" s="35">
        <v>1005</v>
      </c>
      <c r="S183" s="35"/>
      <c r="T183" s="35">
        <v>2000</v>
      </c>
      <c r="U183" s="35">
        <v>2000</v>
      </c>
      <c r="V183" s="35">
        <v>1005</v>
      </c>
      <c r="W183" s="35">
        <v>1005</v>
      </c>
      <c r="X183" s="9">
        <v>1</v>
      </c>
      <c r="Y183" s="35">
        <v>2000</v>
      </c>
      <c r="Z183" s="9">
        <v>1</v>
      </c>
      <c r="AA183" s="35">
        <v>2000</v>
      </c>
      <c r="AB183" s="35"/>
      <c r="AC183" s="37"/>
      <c r="AD183" s="62"/>
      <c r="AE183" s="38"/>
      <c r="AF183" s="39"/>
      <c r="AG183" s="39"/>
      <c r="AH183" s="38"/>
      <c r="AI183" s="9" t="s">
        <v>5</v>
      </c>
      <c r="AJ183" s="32"/>
      <c r="AK183" s="32" t="s">
        <v>6</v>
      </c>
      <c r="AL183" s="32"/>
      <c r="AM183" s="40" t="s">
        <v>460</v>
      </c>
      <c r="AN183" s="168"/>
      <c r="AO183" s="169"/>
      <c r="AP183" s="169"/>
      <c r="AQ183" s="170"/>
      <c r="AR183" s="170"/>
      <c r="AS183" s="223" t="str">
        <f>IF(IF(AE183&gt;AF183,1-AE183+AF183,AF183-AE183)=0,"",IF(AE183&gt;AF183,1-AE183+AF183,AF183-AE183))</f>
        <v/>
      </c>
      <c r="AT183" s="223" t="str">
        <f>IF(IF(AG183&gt;AH183,1-AG183+AH183,AH183-AG183)=0,"",IF(AG183&gt;AH183,1-AG183+AH183,AH183-AG183))</f>
        <v/>
      </c>
    </row>
    <row r="184" spans="1:46" ht="14.25">
      <c r="B184" s="29">
        <v>2022</v>
      </c>
      <c r="C184" s="29">
        <v>10</v>
      </c>
      <c r="D184" s="29">
        <v>12</v>
      </c>
      <c r="E184" s="30" t="s">
        <v>468</v>
      </c>
      <c r="F184" s="29"/>
      <c r="G184" s="189"/>
      <c r="H184" s="32" t="s">
        <v>441</v>
      </c>
      <c r="I184" s="221" t="s">
        <v>43</v>
      </c>
      <c r="J184" s="32"/>
      <c r="K184" s="9"/>
      <c r="L184" s="10"/>
      <c r="M184" s="9"/>
      <c r="N184" s="222"/>
      <c r="O184" s="312"/>
      <c r="P184" s="176">
        <v>25</v>
      </c>
      <c r="Q184" s="246" t="s">
        <v>457</v>
      </c>
      <c r="R184" s="35">
        <v>1005</v>
      </c>
      <c r="S184" s="35"/>
      <c r="T184" s="36" t="s">
        <v>877</v>
      </c>
      <c r="U184" s="177">
        <v>350</v>
      </c>
      <c r="V184" s="35">
        <v>1005</v>
      </c>
      <c r="W184" s="35">
        <v>1005</v>
      </c>
      <c r="X184" s="9">
        <v>1</v>
      </c>
      <c r="Y184" s="35"/>
      <c r="Z184" s="9">
        <v>1</v>
      </c>
      <c r="AA184" s="177">
        <v>350</v>
      </c>
      <c r="AB184" s="35">
        <v>2550</v>
      </c>
      <c r="AC184" s="37" t="s">
        <v>736</v>
      </c>
      <c r="AD184" s="62"/>
      <c r="AE184" s="38"/>
      <c r="AF184" s="39"/>
      <c r="AG184" s="39"/>
      <c r="AH184" s="38"/>
      <c r="AI184" s="9"/>
      <c r="AJ184" s="32"/>
      <c r="AK184" s="32" t="s">
        <v>6</v>
      </c>
      <c r="AL184" s="32"/>
      <c r="AM184" s="40" t="s">
        <v>460</v>
      </c>
      <c r="AN184" s="168"/>
      <c r="AO184" s="169"/>
      <c r="AP184" s="169"/>
      <c r="AQ184" s="170"/>
      <c r="AR184" s="170"/>
      <c r="AS184" s="223" t="str">
        <f>IF(IF(AE184&gt;AF184,1-AE184+AF184,AF184-AE184)=0,"",IF(AE184&gt;AF184,1-AE184+AF184,AF184-AE184))</f>
        <v/>
      </c>
      <c r="AT184" s="223" t="str">
        <f>IF(IF(AG184&gt;AH184,1-AG184+AH184,AH184-AG184)=0,"",IF(AG184&gt;AH184,1-AG184+AH184,AH184-AG184))</f>
        <v/>
      </c>
    </row>
    <row r="186" spans="1:46">
      <c r="B186" s="29">
        <v>2022</v>
      </c>
      <c r="C186" s="29">
        <v>7</v>
      </c>
      <c r="D186" s="29">
        <v>7</v>
      </c>
      <c r="E186" s="30" t="s">
        <v>470</v>
      </c>
      <c r="F186" s="29"/>
      <c r="G186" s="31"/>
      <c r="H186" s="32" t="s">
        <v>441</v>
      </c>
      <c r="I186" s="33" t="s">
        <v>58</v>
      </c>
      <c r="J186" s="32"/>
      <c r="K186" s="9"/>
      <c r="L186" s="10"/>
      <c r="M186" s="10"/>
      <c r="N186" s="224"/>
      <c r="O186" s="9"/>
      <c r="P186" s="9">
        <v>12</v>
      </c>
      <c r="Q186" s="246" t="s">
        <v>457</v>
      </c>
      <c r="R186" s="35">
        <v>1120</v>
      </c>
      <c r="S186" s="35"/>
      <c r="T186" s="36" t="s">
        <v>30</v>
      </c>
      <c r="U186" s="35">
        <v>200</v>
      </c>
      <c r="V186" s="35">
        <v>1120</v>
      </c>
      <c r="W186" s="35">
        <v>1120</v>
      </c>
      <c r="X186" s="9">
        <v>1</v>
      </c>
      <c r="Y186" s="35">
        <v>200</v>
      </c>
      <c r="Z186" s="9">
        <v>1</v>
      </c>
      <c r="AA186" s="35">
        <v>200</v>
      </c>
      <c r="AB186" s="35"/>
      <c r="AC186" s="37"/>
      <c r="AD186" s="178" t="s">
        <v>462</v>
      </c>
      <c r="AE186" s="38"/>
      <c r="AF186" s="39"/>
      <c r="AG186" s="39"/>
      <c r="AH186" s="38"/>
      <c r="AI186" s="9"/>
      <c r="AJ186" s="32"/>
      <c r="AK186" s="32"/>
      <c r="AL186" s="32"/>
      <c r="AM186" s="40"/>
      <c r="AN186" s="168"/>
      <c r="AO186" s="169"/>
      <c r="AP186" s="173"/>
      <c r="AQ186" s="170"/>
      <c r="AR186" s="170"/>
    </row>
    <row r="187" spans="1:46" ht="14.25">
      <c r="B187" s="29">
        <v>2022</v>
      </c>
      <c r="C187" s="29">
        <v>10</v>
      </c>
      <c r="D187" s="29">
        <v>13</v>
      </c>
      <c r="E187" s="30" t="s">
        <v>469</v>
      </c>
      <c r="F187" s="29">
        <v>5</v>
      </c>
      <c r="G187" s="31" t="s">
        <v>459</v>
      </c>
      <c r="H187" s="32" t="s">
        <v>441</v>
      </c>
      <c r="I187" s="221" t="s">
        <v>47</v>
      </c>
      <c r="J187" s="32"/>
      <c r="K187" s="9"/>
      <c r="L187" s="10"/>
      <c r="M187" s="10"/>
      <c r="N187" s="10" t="s">
        <v>1355</v>
      </c>
      <c r="O187" s="312" t="s">
        <v>1501</v>
      </c>
      <c r="P187" s="9">
        <v>25</v>
      </c>
      <c r="Q187" s="34" t="s">
        <v>455</v>
      </c>
      <c r="R187" s="35">
        <v>1120</v>
      </c>
      <c r="S187" s="35"/>
      <c r="T187" s="36">
        <v>8000</v>
      </c>
      <c r="U187" s="36">
        <v>8000</v>
      </c>
      <c r="V187" s="35">
        <v>1120</v>
      </c>
      <c r="W187" s="35">
        <v>1120</v>
      </c>
      <c r="X187" s="9">
        <v>1</v>
      </c>
      <c r="Y187" s="36">
        <v>8000</v>
      </c>
      <c r="Z187" s="9">
        <v>1</v>
      </c>
      <c r="AA187" s="36">
        <v>8000</v>
      </c>
      <c r="AB187" s="35"/>
      <c r="AC187" s="62"/>
      <c r="AD187" s="62"/>
      <c r="AE187" s="38"/>
      <c r="AF187" s="39"/>
      <c r="AG187" s="39"/>
      <c r="AH187" s="38"/>
      <c r="AI187" s="9" t="s">
        <v>5</v>
      </c>
      <c r="AJ187" s="32"/>
      <c r="AK187" s="32" t="s">
        <v>17</v>
      </c>
      <c r="AL187" s="32"/>
      <c r="AM187" s="40" t="s">
        <v>460</v>
      </c>
      <c r="AN187" s="168"/>
      <c r="AO187" s="169"/>
      <c r="AP187" s="169"/>
      <c r="AQ187" s="170"/>
      <c r="AR187" s="170"/>
      <c r="AS187" s="223" t="str">
        <f>IF(IF(AE187&gt;AF187,1-AE187+AF187,AF187-AE187)=0,"",IF(AE187&gt;AF187,1-AE187+AF187,AF187-AE187))</f>
        <v/>
      </c>
      <c r="AT187" s="223" t="str">
        <f>IF(IF(AG187&gt;AH187,1-AG187+AH187,AH187-AG187)=0,"",IF(AG187&gt;AH187,1-AG187+AH187,AH187-AG187))</f>
        <v/>
      </c>
    </row>
    <row r="188" spans="1:46" ht="14.25">
      <c r="B188" s="29">
        <v>2022</v>
      </c>
      <c r="C188" s="29">
        <v>10</v>
      </c>
      <c r="D188" s="29">
        <v>13</v>
      </c>
      <c r="E188" s="30" t="s">
        <v>469</v>
      </c>
      <c r="F188" s="29"/>
      <c r="G188" s="189"/>
      <c r="H188" s="32" t="s">
        <v>441</v>
      </c>
      <c r="I188" s="221" t="s">
        <v>43</v>
      </c>
      <c r="J188" s="32"/>
      <c r="K188" s="9"/>
      <c r="L188" s="10"/>
      <c r="M188" s="10"/>
      <c r="N188" s="222"/>
      <c r="O188" s="312"/>
      <c r="P188" s="176">
        <v>25</v>
      </c>
      <c r="Q188" s="246" t="s">
        <v>457</v>
      </c>
      <c r="R188" s="35">
        <v>1120</v>
      </c>
      <c r="S188" s="35"/>
      <c r="T188" s="36" t="s">
        <v>30</v>
      </c>
      <c r="U188" s="451">
        <v>500</v>
      </c>
      <c r="V188" s="35">
        <v>1120</v>
      </c>
      <c r="W188" s="35">
        <v>1120</v>
      </c>
      <c r="X188" s="9">
        <v>1</v>
      </c>
      <c r="Y188" s="35"/>
      <c r="Z188" s="9">
        <v>1</v>
      </c>
      <c r="AA188" s="451">
        <v>500</v>
      </c>
      <c r="AB188" s="35">
        <v>8700</v>
      </c>
      <c r="AC188" s="37" t="s">
        <v>726</v>
      </c>
      <c r="AD188" s="62"/>
      <c r="AE188" s="38"/>
      <c r="AF188" s="39"/>
      <c r="AG188" s="39"/>
      <c r="AH188" s="38"/>
      <c r="AI188" s="9"/>
      <c r="AJ188" s="32"/>
      <c r="AK188" s="32" t="s">
        <v>17</v>
      </c>
      <c r="AL188" s="32"/>
      <c r="AM188" s="40" t="s">
        <v>460</v>
      </c>
      <c r="AN188" s="168"/>
      <c r="AO188" s="169"/>
      <c r="AP188" s="169"/>
      <c r="AQ188" s="170"/>
      <c r="AR188" s="170"/>
      <c r="AS188" s="223" t="str">
        <f>IF(IF(AE188&gt;AF188,1-AE188+AF188,AF188-AE188)=0,"",IF(AE188&gt;AF188,1-AE188+AF188,AF188-AE188))</f>
        <v/>
      </c>
      <c r="AT188" s="223" t="str">
        <f>IF(IF(AG188&gt;AH188,1-AG188+AH188,AH188-AG188)=0,"",IF(AG188&gt;AH188,1-AG188+AH188,AH188-AG188))</f>
        <v/>
      </c>
    </row>
    <row r="190" spans="1:46" ht="14.25">
      <c r="B190" s="29">
        <v>2023</v>
      </c>
      <c r="C190" s="29">
        <v>1</v>
      </c>
      <c r="D190" s="29">
        <v>5</v>
      </c>
      <c r="E190" s="30" t="s">
        <v>470</v>
      </c>
      <c r="F190" s="29"/>
      <c r="G190" s="31"/>
      <c r="H190" s="32" t="s">
        <v>441</v>
      </c>
      <c r="I190" s="33" t="s">
        <v>58</v>
      </c>
      <c r="J190" s="32"/>
      <c r="K190" s="9"/>
      <c r="L190" s="10"/>
      <c r="M190" s="10"/>
      <c r="N190" s="224"/>
      <c r="O190" s="312"/>
      <c r="P190" s="9">
        <v>12</v>
      </c>
      <c r="Q190" s="34" t="s">
        <v>457</v>
      </c>
      <c r="R190" s="35">
        <v>1040</v>
      </c>
      <c r="S190" s="35"/>
      <c r="T190" s="36" t="s">
        <v>30</v>
      </c>
      <c r="U190" s="35">
        <v>200</v>
      </c>
      <c r="V190" s="35">
        <v>1040</v>
      </c>
      <c r="W190" s="35">
        <v>1040</v>
      </c>
      <c r="X190" s="9">
        <v>1</v>
      </c>
      <c r="Y190" s="35">
        <v>200</v>
      </c>
      <c r="Z190" s="9">
        <v>1</v>
      </c>
      <c r="AA190" s="35">
        <v>200</v>
      </c>
      <c r="AB190" s="35"/>
      <c r="AC190" s="37"/>
      <c r="AD190" s="175" t="s">
        <v>458</v>
      </c>
      <c r="AE190" s="38"/>
      <c r="AF190" s="39"/>
      <c r="AG190" s="39"/>
      <c r="AH190" s="38"/>
      <c r="AI190" s="9"/>
      <c r="AJ190" s="32"/>
      <c r="AK190" s="32"/>
      <c r="AL190" s="32"/>
      <c r="AM190" s="40"/>
      <c r="AN190" s="43"/>
      <c r="AO190" s="34"/>
      <c r="AP190" s="34"/>
      <c r="AQ190" s="34"/>
      <c r="AR190" s="34"/>
      <c r="AS190" s="223" t="str">
        <f>IF(IF(AE190&gt;AF190,1-AE190+AF190,AF190-AE190)=0,"",IF(AE190&gt;AF190,1-AE190+AF190,AF190-AE190))</f>
        <v/>
      </c>
      <c r="AT190" s="223" t="str">
        <f>IF(IF(AG190&gt;AH190,1-AG190+AH190,AH190-AG190)=0,"",IF(AG190&gt;AH190,1-AG190+AH190,AH190-AG190))</f>
        <v/>
      </c>
    </row>
    <row r="191" spans="1:46" ht="14.25">
      <c r="A191">
        <v>1</v>
      </c>
      <c r="B191" s="29">
        <v>2023</v>
      </c>
      <c r="C191" s="29">
        <v>1</v>
      </c>
      <c r="D191" s="29">
        <v>5</v>
      </c>
      <c r="E191" s="30" t="s">
        <v>470</v>
      </c>
      <c r="F191" s="29">
        <v>5</v>
      </c>
      <c r="G191" s="31" t="s">
        <v>459</v>
      </c>
      <c r="H191" s="32" t="s">
        <v>441</v>
      </c>
      <c r="I191" s="33" t="s">
        <v>47</v>
      </c>
      <c r="J191" s="32"/>
      <c r="K191" s="9"/>
      <c r="L191" s="10"/>
      <c r="M191" s="10"/>
      <c r="N191" s="222" t="s">
        <v>471</v>
      </c>
      <c r="O191" s="312" t="s">
        <v>1440</v>
      </c>
      <c r="P191" s="9">
        <v>50</v>
      </c>
      <c r="Q191" s="34" t="s">
        <v>345</v>
      </c>
      <c r="R191" s="35">
        <v>1040</v>
      </c>
      <c r="S191" s="35"/>
      <c r="T191" s="36">
        <v>6000</v>
      </c>
      <c r="U191" s="36">
        <v>6000</v>
      </c>
      <c r="V191" s="35">
        <v>1040</v>
      </c>
      <c r="W191" s="35">
        <v>1040</v>
      </c>
      <c r="X191" s="9">
        <v>1</v>
      </c>
      <c r="Y191" s="36">
        <v>6000</v>
      </c>
      <c r="Z191" s="9">
        <v>1</v>
      </c>
      <c r="AA191" s="36">
        <v>6000</v>
      </c>
      <c r="AB191" s="35"/>
      <c r="AC191" s="37"/>
      <c r="AD191" s="37"/>
      <c r="AE191" s="38"/>
      <c r="AF191" s="39"/>
      <c r="AG191" s="39"/>
      <c r="AH191" s="38"/>
      <c r="AI191" s="9" t="s">
        <v>5</v>
      </c>
      <c r="AJ191" s="32"/>
      <c r="AK191" s="32" t="s">
        <v>6</v>
      </c>
      <c r="AL191" s="32"/>
      <c r="AM191" s="40" t="s">
        <v>460</v>
      </c>
      <c r="AN191" s="43"/>
      <c r="AO191" s="34"/>
      <c r="AP191" s="34"/>
      <c r="AQ191" s="34"/>
      <c r="AR191" s="34"/>
      <c r="AS191" s="223" t="str">
        <f>IF(IF(AE191&gt;AF191,1-AE191+AF191,AF191-AE191)=0,"",IF(AE191&gt;AF191,1-AE191+AF191,AF191-AE191))</f>
        <v/>
      </c>
      <c r="AT191" s="223" t="str">
        <f>IF(IF(AG191&gt;AH191,1-AG191+AH191,AH191-AG191)=0,"",IF(AG191&gt;AH191,1-AG191+AH191,AH191-AG191))</f>
        <v/>
      </c>
    </row>
    <row r="192" spans="1:46" ht="14.25">
      <c r="B192" s="29">
        <v>2023</v>
      </c>
      <c r="C192" s="29">
        <v>1</v>
      </c>
      <c r="D192" s="29">
        <v>5</v>
      </c>
      <c r="E192" s="30" t="s">
        <v>470</v>
      </c>
      <c r="F192" s="29"/>
      <c r="G192" s="189"/>
      <c r="H192" s="32" t="s">
        <v>441</v>
      </c>
      <c r="I192" s="33" t="s">
        <v>43</v>
      </c>
      <c r="J192" s="32"/>
      <c r="K192" s="9"/>
      <c r="L192" s="10"/>
      <c r="M192" s="10"/>
      <c r="N192" s="222"/>
      <c r="O192" s="312"/>
      <c r="P192" s="176">
        <v>25</v>
      </c>
      <c r="Q192" s="34" t="s">
        <v>457</v>
      </c>
      <c r="R192" s="35">
        <v>1040</v>
      </c>
      <c r="S192" s="35"/>
      <c r="T192" s="36" t="s">
        <v>30</v>
      </c>
      <c r="U192" s="177">
        <v>350</v>
      </c>
      <c r="V192" s="35">
        <v>1040</v>
      </c>
      <c r="W192" s="35">
        <v>1040</v>
      </c>
      <c r="X192" s="9">
        <v>1</v>
      </c>
      <c r="Y192" s="35"/>
      <c r="Z192" s="9">
        <v>1</v>
      </c>
      <c r="AA192" s="177">
        <v>350</v>
      </c>
      <c r="AB192" s="35">
        <v>6550</v>
      </c>
      <c r="AC192" s="37" t="s">
        <v>878</v>
      </c>
      <c r="AD192" s="37"/>
      <c r="AE192" s="38"/>
      <c r="AF192" s="39"/>
      <c r="AG192" s="39"/>
      <c r="AH192" s="38"/>
      <c r="AI192" s="9"/>
      <c r="AJ192" s="32"/>
      <c r="AK192" s="32" t="s">
        <v>6</v>
      </c>
      <c r="AL192" s="32"/>
      <c r="AM192" s="40" t="s">
        <v>460</v>
      </c>
      <c r="AN192" s="43"/>
      <c r="AO192" s="34"/>
      <c r="AP192" s="34"/>
      <c r="AQ192" s="34"/>
      <c r="AR192" s="34"/>
      <c r="AS192" s="223" t="str">
        <f>IF(IF(AE192&gt;AF192,1-AE192+AF192,AF192-AE192)=0,"",IF(AE192&gt;AF192,1-AE192+AF192,AF192-AE192))</f>
        <v/>
      </c>
      <c r="AT192" s="223" t="str">
        <f>IF(IF(AG192&gt;AH192,1-AG192+AH192,AH192-AG192)=0,"",IF(AG192&gt;AH192,1-AG192+AH192,AH192-AG192))</f>
        <v/>
      </c>
    </row>
    <row r="194" spans="1:46" ht="14.25">
      <c r="B194" s="29">
        <v>2023</v>
      </c>
      <c r="C194" s="29">
        <v>1</v>
      </c>
      <c r="D194" s="29">
        <v>5</v>
      </c>
      <c r="E194" s="30" t="s">
        <v>470</v>
      </c>
      <c r="F194" s="29"/>
      <c r="G194" s="31"/>
      <c r="H194" s="32" t="s">
        <v>441</v>
      </c>
      <c r="I194" s="33" t="s">
        <v>58</v>
      </c>
      <c r="J194" s="32"/>
      <c r="K194" s="9"/>
      <c r="L194" s="10"/>
      <c r="M194" s="10"/>
      <c r="N194" s="224"/>
      <c r="O194" s="312"/>
      <c r="P194" s="9">
        <v>12</v>
      </c>
      <c r="Q194" s="34" t="s">
        <v>457</v>
      </c>
      <c r="R194" s="35">
        <v>1160</v>
      </c>
      <c r="S194" s="35"/>
      <c r="T194" s="36" t="s">
        <v>30</v>
      </c>
      <c r="U194" s="35">
        <v>200</v>
      </c>
      <c r="V194" s="35">
        <v>1160</v>
      </c>
      <c r="W194" s="35">
        <v>1160</v>
      </c>
      <c r="X194" s="9">
        <v>1</v>
      </c>
      <c r="Y194" s="35">
        <v>200</v>
      </c>
      <c r="Z194" s="9">
        <v>1</v>
      </c>
      <c r="AA194" s="35">
        <v>200</v>
      </c>
      <c r="AB194" s="35"/>
      <c r="AC194" s="37"/>
      <c r="AD194" s="175" t="s">
        <v>458</v>
      </c>
      <c r="AE194" s="38"/>
      <c r="AF194" s="39"/>
      <c r="AG194" s="39"/>
      <c r="AH194" s="38"/>
      <c r="AI194" s="9"/>
      <c r="AJ194" s="32"/>
      <c r="AK194" s="32"/>
      <c r="AL194" s="32"/>
      <c r="AM194" s="40"/>
      <c r="AN194" s="43"/>
      <c r="AO194" s="34"/>
      <c r="AP194" s="34"/>
      <c r="AQ194" s="34"/>
      <c r="AR194" s="34"/>
      <c r="AS194" s="223" t="str">
        <f>IF(IF(AE194&gt;AF194,1-AE194+AF194,AF194-AE194)=0,"",IF(AE194&gt;AF194,1-AE194+AF194,AF194-AE194))</f>
        <v/>
      </c>
      <c r="AT194" s="223" t="str">
        <f>IF(IF(AG194&gt;AH194,1-AG194+AH194,AH194-AG194)=0,"",IF(AG194&gt;AH194,1-AG194+AH194,AH194-AG194))</f>
        <v/>
      </c>
    </row>
    <row r="195" spans="1:46" ht="14.25">
      <c r="A195">
        <v>1</v>
      </c>
      <c r="B195" s="29">
        <v>2023</v>
      </c>
      <c r="C195" s="29">
        <v>1</v>
      </c>
      <c r="D195" s="29">
        <v>5</v>
      </c>
      <c r="E195" s="30" t="s">
        <v>470</v>
      </c>
      <c r="F195" s="29">
        <v>5</v>
      </c>
      <c r="G195" s="31" t="s">
        <v>459</v>
      </c>
      <c r="H195" s="32" t="s">
        <v>441</v>
      </c>
      <c r="I195" s="33" t="s">
        <v>47</v>
      </c>
      <c r="J195" s="32"/>
      <c r="K195" s="9"/>
      <c r="L195" s="10"/>
      <c r="M195" s="10"/>
      <c r="N195" s="222" t="s">
        <v>471</v>
      </c>
      <c r="O195" s="312" t="s">
        <v>1440</v>
      </c>
      <c r="P195" s="9">
        <v>50</v>
      </c>
      <c r="Q195" s="34" t="s">
        <v>345</v>
      </c>
      <c r="R195" s="35">
        <v>1160</v>
      </c>
      <c r="S195" s="35"/>
      <c r="T195" s="36">
        <v>6200</v>
      </c>
      <c r="U195" s="36">
        <v>6200</v>
      </c>
      <c r="V195" s="35">
        <v>1160</v>
      </c>
      <c r="W195" s="35">
        <v>1160</v>
      </c>
      <c r="X195" s="9">
        <v>1</v>
      </c>
      <c r="Y195" s="36">
        <v>6200</v>
      </c>
      <c r="Z195" s="9">
        <v>1</v>
      </c>
      <c r="AA195" s="36">
        <v>6200</v>
      </c>
      <c r="AB195" s="35"/>
      <c r="AC195" s="37"/>
      <c r="AD195" s="37"/>
      <c r="AE195" s="38"/>
      <c r="AF195" s="39"/>
      <c r="AG195" s="39"/>
      <c r="AH195" s="38"/>
      <c r="AI195" s="9" t="s">
        <v>5</v>
      </c>
      <c r="AJ195" s="32"/>
      <c r="AK195" s="32" t="s">
        <v>6</v>
      </c>
      <c r="AL195" s="32"/>
      <c r="AM195" s="40" t="s">
        <v>460</v>
      </c>
      <c r="AN195" s="43"/>
      <c r="AO195" s="34"/>
      <c r="AP195" s="34"/>
      <c r="AQ195" s="34"/>
      <c r="AR195" s="34"/>
      <c r="AS195" s="223" t="str">
        <f>IF(IF(AE195&gt;AF195,1-AE195+AF195,AF195-AE195)=0,"",IF(AE195&gt;AF195,1-AE195+AF195,AF195-AE195))</f>
        <v/>
      </c>
      <c r="AT195" s="223" t="str">
        <f>IF(IF(AG195&gt;AH195,1-AG195+AH195,AH195-AG195)=0,"",IF(AG195&gt;AH195,1-AG195+AH195,AH195-AG195))</f>
        <v/>
      </c>
    </row>
    <row r="196" spans="1:46" ht="14.25">
      <c r="B196" s="29">
        <v>2023</v>
      </c>
      <c r="C196" s="29">
        <v>1</v>
      </c>
      <c r="D196" s="29">
        <v>5</v>
      </c>
      <c r="E196" s="30" t="s">
        <v>470</v>
      </c>
      <c r="F196" s="29"/>
      <c r="G196" s="189"/>
      <c r="H196" s="32" t="s">
        <v>441</v>
      </c>
      <c r="I196" s="33" t="s">
        <v>43</v>
      </c>
      <c r="J196" s="32"/>
      <c r="K196" s="9"/>
      <c r="L196" s="10"/>
      <c r="M196" s="10"/>
      <c r="N196" s="222"/>
      <c r="O196" s="312"/>
      <c r="P196" s="176">
        <v>25</v>
      </c>
      <c r="Q196" s="34" t="s">
        <v>457</v>
      </c>
      <c r="R196" s="35">
        <v>1160</v>
      </c>
      <c r="S196" s="35"/>
      <c r="T196" s="36" t="s">
        <v>30</v>
      </c>
      <c r="U196" s="177">
        <v>350</v>
      </c>
      <c r="V196" s="35">
        <v>1160</v>
      </c>
      <c r="W196" s="35">
        <v>1160</v>
      </c>
      <c r="X196" s="9">
        <v>1</v>
      </c>
      <c r="Y196" s="35"/>
      <c r="Z196" s="9">
        <v>1</v>
      </c>
      <c r="AA196" s="177">
        <v>350</v>
      </c>
      <c r="AB196" s="35">
        <v>6750</v>
      </c>
      <c r="AC196" s="37" t="s">
        <v>876</v>
      </c>
      <c r="AD196" s="37"/>
      <c r="AE196" s="38"/>
      <c r="AF196" s="39"/>
      <c r="AG196" s="39"/>
      <c r="AH196" s="38"/>
      <c r="AI196" s="9"/>
      <c r="AJ196" s="32"/>
      <c r="AK196" s="32" t="s">
        <v>6</v>
      </c>
      <c r="AL196" s="32"/>
      <c r="AM196" s="40" t="s">
        <v>460</v>
      </c>
      <c r="AN196" s="43"/>
      <c r="AO196" s="34"/>
      <c r="AP196" s="34"/>
      <c r="AQ196" s="34"/>
      <c r="AR196" s="34"/>
      <c r="AS196" s="223" t="str">
        <f>IF(IF(AE196&gt;AF196,1-AE196+AF196,AF196-AE196)=0,"",IF(AE196&gt;AF196,1-AE196+AF196,AF196-AE196))</f>
        <v/>
      </c>
      <c r="AT196" s="223" t="str">
        <f>IF(IF(AG196&gt;AH196,1-AG196+AH196,AH196-AG196)=0,"",IF(AG196&gt;AH196,1-AG196+AH196,AH196-AG196))</f>
        <v/>
      </c>
    </row>
    <row r="198" spans="1:46">
      <c r="B198" s="29">
        <v>2022</v>
      </c>
      <c r="C198" s="29">
        <v>7</v>
      </c>
      <c r="D198" s="29">
        <v>7</v>
      </c>
      <c r="E198" s="30" t="s">
        <v>470</v>
      </c>
      <c r="F198" s="29"/>
      <c r="G198" s="31"/>
      <c r="H198" s="32" t="s">
        <v>441</v>
      </c>
      <c r="I198" s="33" t="s">
        <v>58</v>
      </c>
      <c r="J198" s="32"/>
      <c r="K198" s="9"/>
      <c r="L198" s="10"/>
      <c r="M198" s="10"/>
      <c r="N198" s="224"/>
      <c r="O198" s="9"/>
      <c r="P198" s="9">
        <v>12</v>
      </c>
      <c r="Q198" s="246" t="s">
        <v>457</v>
      </c>
      <c r="R198" s="35">
        <v>1200</v>
      </c>
      <c r="S198" s="35"/>
      <c r="T198" s="36" t="s">
        <v>30</v>
      </c>
      <c r="U198" s="35">
        <v>200</v>
      </c>
      <c r="V198" s="35">
        <v>1200</v>
      </c>
      <c r="W198" s="35">
        <v>1200</v>
      </c>
      <c r="X198" s="9">
        <v>1</v>
      </c>
      <c r="Y198" s="35">
        <v>200</v>
      </c>
      <c r="Z198" s="9">
        <v>1</v>
      </c>
      <c r="AA198" s="35">
        <v>200</v>
      </c>
      <c r="AB198" s="35"/>
      <c r="AC198" s="37"/>
      <c r="AD198" s="175" t="s">
        <v>458</v>
      </c>
      <c r="AE198" s="38"/>
      <c r="AF198" s="39"/>
      <c r="AG198" s="39"/>
      <c r="AH198" s="38"/>
      <c r="AI198" s="9"/>
      <c r="AJ198" s="32"/>
      <c r="AK198" s="32"/>
      <c r="AL198" s="32"/>
      <c r="AM198" s="40"/>
      <c r="AN198" s="168"/>
      <c r="AO198" s="169"/>
      <c r="AP198" s="173"/>
      <c r="AQ198" s="170"/>
      <c r="AR198" s="170"/>
    </row>
    <row r="199" spans="1:46">
      <c r="A199">
        <v>1</v>
      </c>
      <c r="B199" s="29">
        <v>2022</v>
      </c>
      <c r="C199" s="29">
        <v>7</v>
      </c>
      <c r="D199" s="29">
        <v>7</v>
      </c>
      <c r="E199" s="30" t="s">
        <v>470</v>
      </c>
      <c r="F199" s="29">
        <v>4</v>
      </c>
      <c r="G199" s="31" t="s">
        <v>459</v>
      </c>
      <c r="H199" s="32" t="s">
        <v>441</v>
      </c>
      <c r="I199" s="33" t="s">
        <v>47</v>
      </c>
      <c r="J199" s="32"/>
      <c r="K199" s="9"/>
      <c r="L199" s="10"/>
      <c r="M199" s="10"/>
      <c r="N199" s="222" t="s">
        <v>471</v>
      </c>
      <c r="O199" s="9" t="s">
        <v>443</v>
      </c>
      <c r="P199" s="9">
        <v>50</v>
      </c>
      <c r="Q199" s="246" t="s">
        <v>345</v>
      </c>
      <c r="R199" s="35">
        <v>1195</v>
      </c>
      <c r="S199" s="35"/>
      <c r="T199" s="36">
        <v>6100</v>
      </c>
      <c r="U199" s="36">
        <v>6100</v>
      </c>
      <c r="V199" s="35">
        <v>1195</v>
      </c>
      <c r="W199" s="35">
        <v>1195</v>
      </c>
      <c r="X199" s="9">
        <v>1</v>
      </c>
      <c r="Y199" s="36">
        <v>6100</v>
      </c>
      <c r="Z199" s="9">
        <v>1</v>
      </c>
      <c r="AA199" s="36">
        <v>6100</v>
      </c>
      <c r="AB199" s="35"/>
      <c r="AC199" s="37"/>
      <c r="AD199" s="62"/>
      <c r="AE199" s="38"/>
      <c r="AF199" s="39"/>
      <c r="AG199" s="39"/>
      <c r="AH199" s="38"/>
      <c r="AI199" s="9" t="s">
        <v>5</v>
      </c>
      <c r="AJ199" s="32"/>
      <c r="AK199" s="32" t="s">
        <v>6</v>
      </c>
      <c r="AL199" s="32"/>
      <c r="AM199" s="40" t="s">
        <v>460</v>
      </c>
      <c r="AN199" s="168"/>
      <c r="AO199" s="169"/>
      <c r="AP199" s="169"/>
      <c r="AQ199" s="170"/>
      <c r="AR199" s="170"/>
    </row>
    <row r="200" spans="1:46">
      <c r="B200" s="29">
        <v>2022</v>
      </c>
      <c r="C200" s="29">
        <v>7</v>
      </c>
      <c r="D200" s="29">
        <v>7</v>
      </c>
      <c r="E200" s="30" t="s">
        <v>470</v>
      </c>
      <c r="F200" s="29"/>
      <c r="G200" s="189"/>
      <c r="H200" s="32" t="s">
        <v>441</v>
      </c>
      <c r="I200" s="33" t="s">
        <v>43</v>
      </c>
      <c r="J200" s="32"/>
      <c r="K200" s="9"/>
      <c r="L200" s="10"/>
      <c r="M200" s="10"/>
      <c r="N200" s="222"/>
      <c r="O200" s="9"/>
      <c r="P200" s="176">
        <v>25</v>
      </c>
      <c r="Q200" s="246" t="s">
        <v>457</v>
      </c>
      <c r="R200" s="35">
        <v>1195</v>
      </c>
      <c r="S200" s="35"/>
      <c r="T200" s="36" t="s">
        <v>30</v>
      </c>
      <c r="U200" s="177">
        <v>350</v>
      </c>
      <c r="V200" s="35">
        <v>1195</v>
      </c>
      <c r="W200" s="35">
        <v>1195</v>
      </c>
      <c r="X200" s="9">
        <v>1</v>
      </c>
      <c r="Y200" s="35"/>
      <c r="Z200" s="9">
        <v>1</v>
      </c>
      <c r="AA200" s="177">
        <v>350</v>
      </c>
      <c r="AB200" s="35">
        <v>6650</v>
      </c>
      <c r="AC200" s="37" t="s">
        <v>728</v>
      </c>
      <c r="AD200" s="62"/>
      <c r="AE200" s="38"/>
      <c r="AF200" s="39"/>
      <c r="AG200" s="39"/>
      <c r="AH200" s="38"/>
      <c r="AI200" s="9"/>
      <c r="AJ200" s="32"/>
      <c r="AK200" s="32" t="s">
        <v>6</v>
      </c>
      <c r="AL200" s="32"/>
      <c r="AM200" s="40" t="s">
        <v>460</v>
      </c>
      <c r="AN200" s="168"/>
      <c r="AO200" s="169"/>
      <c r="AP200" s="173"/>
      <c r="AQ200" s="170"/>
      <c r="AR200" s="170"/>
    </row>
    <row r="202" spans="1:46" ht="14.25">
      <c r="B202" s="29">
        <v>2023</v>
      </c>
      <c r="C202" s="29"/>
      <c r="D202" s="29"/>
      <c r="E202" s="227"/>
      <c r="F202" s="29"/>
      <c r="G202" s="31"/>
      <c r="H202" s="32" t="s">
        <v>441</v>
      </c>
      <c r="I202" s="33" t="s">
        <v>58</v>
      </c>
      <c r="J202" s="32"/>
      <c r="K202" s="9"/>
      <c r="L202" s="10"/>
      <c r="M202" s="9"/>
      <c r="N202" s="10"/>
      <c r="O202" s="9"/>
      <c r="P202" s="9">
        <v>12</v>
      </c>
      <c r="Q202" s="34" t="s">
        <v>457</v>
      </c>
      <c r="R202" s="35">
        <v>1060</v>
      </c>
      <c r="S202" s="35"/>
      <c r="T202" s="36" t="s">
        <v>30</v>
      </c>
      <c r="U202" s="35">
        <v>200</v>
      </c>
      <c r="V202" s="35">
        <v>1060</v>
      </c>
      <c r="W202" s="35">
        <v>1060</v>
      </c>
      <c r="X202" s="9">
        <v>1</v>
      </c>
      <c r="Y202" s="35">
        <v>200</v>
      </c>
      <c r="Z202" s="9">
        <v>1</v>
      </c>
      <c r="AA202" s="35">
        <v>200</v>
      </c>
      <c r="AB202" s="35"/>
      <c r="AC202" s="37"/>
      <c r="AD202" s="175" t="s">
        <v>458</v>
      </c>
      <c r="AE202" s="38"/>
      <c r="AF202" s="39"/>
      <c r="AG202" s="39"/>
      <c r="AH202" s="38"/>
      <c r="AI202" s="9"/>
      <c r="AJ202" s="32"/>
      <c r="AK202" s="32"/>
      <c r="AL202" s="32"/>
      <c r="AM202" s="40"/>
      <c r="AN202" s="41"/>
      <c r="AO202" s="173"/>
      <c r="AP202" s="173"/>
      <c r="AQ202" s="170"/>
      <c r="AR202" s="170"/>
      <c r="AS202" s="223" t="str">
        <f>IF(IF(AE202&gt;AF202,1-AE202+AF202,AF202-AE202)=0,"",IF(AE202&gt;AF202,1-AE202+AF202,AF202-AE202))</f>
        <v/>
      </c>
      <c r="AT202" s="223" t="str">
        <f>IF(IF(AG202&gt;AH202,1-AG202+AH202,AH202-AG202)=0,"",IF(AG202&gt;AH202,1-AG202+AH202,AH202-AG202))</f>
        <v/>
      </c>
    </row>
    <row r="203" spans="1:46" ht="14.25">
      <c r="B203" s="29">
        <v>2023</v>
      </c>
      <c r="C203" s="29"/>
      <c r="D203" s="29"/>
      <c r="E203" s="227"/>
      <c r="F203" s="29"/>
      <c r="G203" s="31" t="s">
        <v>459</v>
      </c>
      <c r="H203" s="32" t="s">
        <v>441</v>
      </c>
      <c r="I203" s="33" t="s">
        <v>47</v>
      </c>
      <c r="J203" s="32"/>
      <c r="K203" s="9"/>
      <c r="L203" s="10"/>
      <c r="M203" s="10"/>
      <c r="N203" s="10" t="s">
        <v>855</v>
      </c>
      <c r="O203" s="312" t="s">
        <v>34</v>
      </c>
      <c r="P203" s="9">
        <v>25</v>
      </c>
      <c r="Q203" s="34" t="s">
        <v>692</v>
      </c>
      <c r="R203" s="35">
        <v>1060</v>
      </c>
      <c r="S203" s="35"/>
      <c r="T203" s="36">
        <v>12200</v>
      </c>
      <c r="U203" s="36">
        <v>12200</v>
      </c>
      <c r="V203" s="35">
        <v>1060</v>
      </c>
      <c r="W203" s="35">
        <v>1060</v>
      </c>
      <c r="X203" s="9">
        <v>1</v>
      </c>
      <c r="Y203" s="36">
        <v>12200</v>
      </c>
      <c r="Z203" s="9">
        <v>1</v>
      </c>
      <c r="AA203" s="36">
        <v>12200</v>
      </c>
      <c r="AB203" s="35"/>
      <c r="AC203" s="37"/>
      <c r="AD203" s="37"/>
      <c r="AE203" s="38"/>
      <c r="AF203" s="39"/>
      <c r="AG203" s="39"/>
      <c r="AH203" s="38"/>
      <c r="AI203" s="9" t="s">
        <v>5</v>
      </c>
      <c r="AJ203" s="32"/>
      <c r="AK203" s="32" t="s">
        <v>6</v>
      </c>
      <c r="AL203" s="32"/>
      <c r="AM203" s="40" t="s">
        <v>460</v>
      </c>
      <c r="AN203" s="41"/>
      <c r="AO203" s="173"/>
      <c r="AP203" s="173"/>
      <c r="AQ203" s="170"/>
      <c r="AR203" s="170"/>
      <c r="AS203" s="223" t="str">
        <f>IF(IF(AE203&gt;AF203,1-AE203+AF203,AF203-AE203)=0,"",IF(AE203&gt;AF203,1-AE203+AF203,AF203-AE203))</f>
        <v/>
      </c>
      <c r="AT203" s="223" t="str">
        <f>IF(IF(AG203&gt;AH203,1-AG203+AH203,AH203-AG203)=0,"",IF(AG203&gt;AH203,1-AG203+AH203,AH203-AG203))</f>
        <v/>
      </c>
    </row>
    <row r="204" spans="1:46" ht="14.25">
      <c r="B204" s="29">
        <v>2023</v>
      </c>
      <c r="C204" s="29"/>
      <c r="D204" s="29"/>
      <c r="E204" s="227"/>
      <c r="F204" s="29"/>
      <c r="G204" s="189"/>
      <c r="H204" s="32" t="s">
        <v>441</v>
      </c>
      <c r="I204" s="33" t="s">
        <v>43</v>
      </c>
      <c r="J204" s="32"/>
      <c r="K204" s="9"/>
      <c r="L204" s="10"/>
      <c r="M204" s="10"/>
      <c r="N204" s="10"/>
      <c r="O204" s="9"/>
      <c r="P204" s="176">
        <v>25</v>
      </c>
      <c r="Q204" s="34" t="s">
        <v>457</v>
      </c>
      <c r="R204" s="35">
        <v>1060</v>
      </c>
      <c r="S204" s="35"/>
      <c r="T204" s="36" t="s">
        <v>30</v>
      </c>
      <c r="U204" s="177">
        <v>350</v>
      </c>
      <c r="V204" s="35">
        <v>1060</v>
      </c>
      <c r="W204" s="35">
        <v>1060</v>
      </c>
      <c r="X204" s="9">
        <v>1</v>
      </c>
      <c r="Y204" s="35"/>
      <c r="Z204" s="9">
        <v>1</v>
      </c>
      <c r="AA204" s="177">
        <v>350</v>
      </c>
      <c r="AB204" s="35">
        <v>12750</v>
      </c>
      <c r="AC204" s="37" t="s">
        <v>1378</v>
      </c>
      <c r="AD204" s="37"/>
      <c r="AE204" s="38"/>
      <c r="AF204" s="39"/>
      <c r="AG204" s="39"/>
      <c r="AH204" s="38"/>
      <c r="AI204" s="9"/>
      <c r="AJ204" s="32"/>
      <c r="AK204" s="32" t="s">
        <v>6</v>
      </c>
      <c r="AL204" s="32"/>
      <c r="AM204" s="40" t="s">
        <v>460</v>
      </c>
      <c r="AN204" s="41"/>
      <c r="AO204" s="173"/>
      <c r="AP204" s="173"/>
      <c r="AQ204" s="170"/>
      <c r="AR204" s="170"/>
      <c r="AS204" s="223" t="str">
        <f>IF(IF(AE204&gt;AF204,1-AE204+AF204,AF204-AE204)=0,"",IF(AE204&gt;AF204,1-AE204+AF204,AF204-AE204))</f>
        <v/>
      </c>
      <c r="AT204" s="223" t="str">
        <f>IF(IF(AG204&gt;AH204,1-AG204+AH204,AH204-AG204)=0,"",IF(AG204&gt;AH204,1-AG204+AH204,AH204-AG204))</f>
        <v/>
      </c>
    </row>
    <row r="206" spans="1:46">
      <c r="B206" s="29">
        <v>2023</v>
      </c>
      <c r="C206" s="29">
        <v>9</v>
      </c>
      <c r="D206" s="29"/>
      <c r="E206" s="227"/>
      <c r="F206" s="29"/>
      <c r="G206" s="31" t="s">
        <v>459</v>
      </c>
      <c r="H206" s="32" t="s">
        <v>441</v>
      </c>
      <c r="I206" s="33" t="s">
        <v>47</v>
      </c>
      <c r="J206" s="32"/>
      <c r="K206" s="9"/>
      <c r="L206" s="10"/>
      <c r="M206" s="10"/>
      <c r="N206" s="10" t="s">
        <v>475</v>
      </c>
      <c r="O206" s="312" t="s">
        <v>52</v>
      </c>
      <c r="P206" s="9">
        <v>50</v>
      </c>
      <c r="Q206" s="34" t="s">
        <v>727</v>
      </c>
      <c r="R206" s="35">
        <v>1040</v>
      </c>
      <c r="S206" s="35"/>
      <c r="T206" s="36">
        <v>6000</v>
      </c>
      <c r="U206" s="36">
        <v>6000</v>
      </c>
      <c r="V206" s="35">
        <v>1040</v>
      </c>
      <c r="W206" s="35">
        <v>1040</v>
      </c>
      <c r="X206" s="35">
        <v>1</v>
      </c>
      <c r="Y206" s="36">
        <v>6000</v>
      </c>
      <c r="Z206" s="9">
        <v>1</v>
      </c>
      <c r="AA206" s="36">
        <v>6000</v>
      </c>
      <c r="AB206" s="35"/>
      <c r="AC206" s="37"/>
      <c r="AD206" s="37"/>
      <c r="AE206" s="38"/>
      <c r="AF206" s="39"/>
      <c r="AG206" s="39"/>
      <c r="AH206" s="38"/>
      <c r="AI206" s="9" t="s">
        <v>533</v>
      </c>
      <c r="AJ206" s="32"/>
      <c r="AK206" s="32" t="s">
        <v>6</v>
      </c>
      <c r="AL206" s="32"/>
      <c r="AM206" s="40" t="s">
        <v>444</v>
      </c>
      <c r="AN206" s="41"/>
      <c r="AO206" s="173"/>
      <c r="AP206" s="173"/>
      <c r="AQ206" s="170"/>
      <c r="AR206" s="170"/>
    </row>
    <row r="207" spans="1:46">
      <c r="B207" s="29">
        <v>2023</v>
      </c>
      <c r="C207" s="29">
        <v>9</v>
      </c>
      <c r="D207" s="29"/>
      <c r="E207" s="227"/>
      <c r="F207" s="29"/>
      <c r="G207" s="334"/>
      <c r="H207" s="32" t="s">
        <v>441</v>
      </c>
      <c r="I207" s="33" t="s">
        <v>43</v>
      </c>
      <c r="J207" s="32"/>
      <c r="K207" s="9"/>
      <c r="L207" s="10"/>
      <c r="M207" s="10"/>
      <c r="N207" s="10"/>
      <c r="O207" s="9"/>
      <c r="P207" s="176">
        <v>25</v>
      </c>
      <c r="Q207" s="34" t="s">
        <v>457</v>
      </c>
      <c r="R207" s="35">
        <v>1040</v>
      </c>
      <c r="S207" s="35"/>
      <c r="T207" s="36" t="s">
        <v>30</v>
      </c>
      <c r="U207" s="177">
        <v>350</v>
      </c>
      <c r="V207" s="35">
        <v>1040</v>
      </c>
      <c r="W207" s="35">
        <v>1040</v>
      </c>
      <c r="X207" s="35">
        <v>1</v>
      </c>
      <c r="Y207" s="35"/>
      <c r="Z207" s="9">
        <v>1</v>
      </c>
      <c r="AA207" s="177">
        <v>350</v>
      </c>
      <c r="AB207" s="35">
        <v>6350</v>
      </c>
      <c r="AC207" s="37" t="s">
        <v>733</v>
      </c>
      <c r="AD207" s="37"/>
      <c r="AE207" s="38"/>
      <c r="AF207" s="39"/>
      <c r="AG207" s="39"/>
      <c r="AH207" s="38"/>
      <c r="AI207" s="9"/>
      <c r="AJ207" s="32"/>
      <c r="AK207" s="32" t="s">
        <v>6</v>
      </c>
      <c r="AL207" s="32"/>
      <c r="AM207" s="40" t="s">
        <v>444</v>
      </c>
      <c r="AN207" s="168"/>
      <c r="AO207" s="169"/>
      <c r="AP207" s="169"/>
      <c r="AQ207" s="170"/>
      <c r="AR207" s="170"/>
    </row>
    <row r="209" spans="2:47">
      <c r="B209" s="29">
        <v>2023</v>
      </c>
      <c r="C209" s="29">
        <v>9</v>
      </c>
      <c r="D209" s="29"/>
      <c r="E209" s="227"/>
      <c r="F209" s="29"/>
      <c r="G209" s="31" t="s">
        <v>459</v>
      </c>
      <c r="H209" s="32" t="s">
        <v>441</v>
      </c>
      <c r="I209" s="33" t="s">
        <v>47</v>
      </c>
      <c r="J209" s="32"/>
      <c r="K209" s="9"/>
      <c r="L209" s="10"/>
      <c r="M209" s="10"/>
      <c r="N209" s="10" t="s">
        <v>475</v>
      </c>
      <c r="O209" s="312" t="s">
        <v>52</v>
      </c>
      <c r="P209" s="9">
        <v>50</v>
      </c>
      <c r="Q209" s="34" t="s">
        <v>727</v>
      </c>
      <c r="R209" s="35">
        <v>1255</v>
      </c>
      <c r="S209" s="35"/>
      <c r="T209" s="36">
        <v>6100</v>
      </c>
      <c r="U209" s="36">
        <v>6100</v>
      </c>
      <c r="V209" s="35">
        <v>1255</v>
      </c>
      <c r="W209" s="35">
        <v>1255</v>
      </c>
      <c r="X209" s="35">
        <v>1</v>
      </c>
      <c r="Y209" s="36">
        <v>6100</v>
      </c>
      <c r="Z209" s="9">
        <v>1</v>
      </c>
      <c r="AA209" s="36">
        <v>6100</v>
      </c>
      <c r="AB209" s="35"/>
      <c r="AC209" s="37"/>
      <c r="AD209" s="37"/>
      <c r="AE209" s="38"/>
      <c r="AF209" s="39"/>
      <c r="AG209" s="39"/>
      <c r="AH209" s="38"/>
      <c r="AI209" s="9" t="s">
        <v>533</v>
      </c>
      <c r="AJ209" s="32"/>
      <c r="AK209" s="32" t="s">
        <v>6</v>
      </c>
      <c r="AL209" s="32"/>
      <c r="AM209" s="40" t="s">
        <v>444</v>
      </c>
      <c r="AN209" s="41"/>
      <c r="AO209" s="173"/>
      <c r="AP209" s="173"/>
      <c r="AQ209" s="170"/>
      <c r="AR209" s="170"/>
    </row>
    <row r="210" spans="2:47">
      <c r="B210" s="29">
        <v>2023</v>
      </c>
      <c r="C210" s="29">
        <v>9</v>
      </c>
      <c r="D210" s="29"/>
      <c r="E210" s="227"/>
      <c r="F210" s="29"/>
      <c r="G210" s="334"/>
      <c r="H210" s="32" t="s">
        <v>441</v>
      </c>
      <c r="I210" s="33" t="s">
        <v>43</v>
      </c>
      <c r="J210" s="32"/>
      <c r="K210" s="9"/>
      <c r="L210" s="10"/>
      <c r="M210" s="10"/>
      <c r="N210" s="10"/>
      <c r="O210" s="9"/>
      <c r="P210" s="176">
        <v>25</v>
      </c>
      <c r="Q210" s="34" t="s">
        <v>457</v>
      </c>
      <c r="R210" s="35">
        <v>1255</v>
      </c>
      <c r="S210" s="35"/>
      <c r="T210" s="36" t="s">
        <v>30</v>
      </c>
      <c r="U210" s="177">
        <v>350</v>
      </c>
      <c r="V210" s="35">
        <v>1255</v>
      </c>
      <c r="W210" s="35">
        <v>1255</v>
      </c>
      <c r="X210" s="35">
        <v>1</v>
      </c>
      <c r="Y210" s="35"/>
      <c r="Z210" s="9">
        <v>1</v>
      </c>
      <c r="AA210" s="177">
        <v>350</v>
      </c>
      <c r="AB210" s="35">
        <v>6450</v>
      </c>
      <c r="AC210" s="37" t="s">
        <v>738</v>
      </c>
      <c r="AD210" s="37"/>
      <c r="AE210" s="38"/>
      <c r="AF210" s="39"/>
      <c r="AG210" s="39"/>
      <c r="AH210" s="38"/>
      <c r="AI210" s="9"/>
      <c r="AJ210" s="32"/>
      <c r="AK210" s="32" t="s">
        <v>6</v>
      </c>
      <c r="AL210" s="32"/>
      <c r="AM210" s="40" t="s">
        <v>444</v>
      </c>
      <c r="AN210" s="168"/>
      <c r="AO210" s="169"/>
      <c r="AP210" s="169"/>
      <c r="AQ210" s="170"/>
      <c r="AR210" s="170"/>
    </row>
    <row r="212" spans="2:47">
      <c r="B212" s="29">
        <v>2024</v>
      </c>
      <c r="C212" s="29">
        <v>6</v>
      </c>
      <c r="D212" s="29"/>
      <c r="E212" s="227"/>
      <c r="F212" s="29"/>
      <c r="G212" s="31" t="s">
        <v>459</v>
      </c>
      <c r="H212" s="32" t="s">
        <v>441</v>
      </c>
      <c r="I212" s="33" t="s">
        <v>47</v>
      </c>
      <c r="J212" s="32"/>
      <c r="K212" s="9"/>
      <c r="L212" s="10"/>
      <c r="M212" s="10"/>
      <c r="N212" s="246" t="s">
        <v>840</v>
      </c>
      <c r="O212" s="312" t="s">
        <v>1441</v>
      </c>
      <c r="P212" s="325">
        <v>25</v>
      </c>
      <c r="Q212" s="222" t="s">
        <v>451</v>
      </c>
      <c r="R212" s="36">
        <v>1110</v>
      </c>
      <c r="S212" s="36"/>
      <c r="T212" s="36">
        <v>12100</v>
      </c>
      <c r="U212" s="36">
        <v>12100</v>
      </c>
      <c r="V212" s="36">
        <v>1110</v>
      </c>
      <c r="W212" s="36">
        <v>1110</v>
      </c>
      <c r="X212" s="73">
        <v>1</v>
      </c>
      <c r="Y212" s="36">
        <v>12100</v>
      </c>
      <c r="Z212" s="73">
        <v>1</v>
      </c>
      <c r="AA212" s="36">
        <v>12100</v>
      </c>
      <c r="AB212" s="36"/>
      <c r="AC212" s="37"/>
      <c r="AD212" s="613"/>
      <c r="AE212" s="219"/>
      <c r="AF212" s="219"/>
      <c r="AG212" s="219"/>
      <c r="AH212" s="219"/>
      <c r="AI212" s="9" t="s">
        <v>5</v>
      </c>
      <c r="AJ212" s="32"/>
      <c r="AK212" s="32" t="s">
        <v>6</v>
      </c>
      <c r="AL212" s="32"/>
      <c r="AM212" s="40" t="s">
        <v>460</v>
      </c>
      <c r="AN212" s="41"/>
      <c r="AO212" s="34"/>
      <c r="AP212" s="173"/>
      <c r="AQ212" s="173"/>
      <c r="AR212" s="170"/>
      <c r="AS212" s="170"/>
    </row>
    <row r="213" spans="2:47">
      <c r="B213" s="29">
        <v>2024</v>
      </c>
      <c r="C213" s="29">
        <v>6</v>
      </c>
      <c r="D213" s="29"/>
      <c r="E213" s="227"/>
      <c r="F213" s="29"/>
      <c r="G213" s="348"/>
      <c r="H213" s="32" t="s">
        <v>441</v>
      </c>
      <c r="I213" s="33" t="s">
        <v>43</v>
      </c>
      <c r="J213" s="32"/>
      <c r="K213" s="9"/>
      <c r="L213" s="10"/>
      <c r="M213" s="10"/>
      <c r="N213" s="246"/>
      <c r="O213" s="9"/>
      <c r="P213" s="176">
        <v>25</v>
      </c>
      <c r="Q213" s="34" t="s">
        <v>457</v>
      </c>
      <c r="R213" s="35">
        <v>1110</v>
      </c>
      <c r="S213" s="35"/>
      <c r="T213" s="36">
        <v>1000</v>
      </c>
      <c r="U213" s="451">
        <v>1000</v>
      </c>
      <c r="V213" s="35">
        <v>1110</v>
      </c>
      <c r="W213" s="35">
        <v>1110</v>
      </c>
      <c r="X213" s="9">
        <v>1</v>
      </c>
      <c r="Y213" s="35">
        <v>1000</v>
      </c>
      <c r="Z213" s="9">
        <v>1</v>
      </c>
      <c r="AA213" s="451">
        <v>1000</v>
      </c>
      <c r="AB213" s="35">
        <v>13100</v>
      </c>
      <c r="AC213" s="37" t="s">
        <v>841</v>
      </c>
      <c r="AD213" s="339"/>
      <c r="AE213" s="219"/>
      <c r="AF213" s="219"/>
      <c r="AG213" s="219"/>
      <c r="AH213" s="219"/>
      <c r="AI213" s="9"/>
      <c r="AJ213" s="32"/>
      <c r="AK213" s="32" t="s">
        <v>6</v>
      </c>
      <c r="AL213" s="32"/>
      <c r="AM213" s="40" t="s">
        <v>460</v>
      </c>
      <c r="AN213" s="41"/>
      <c r="AO213" s="34"/>
      <c r="AP213" s="173"/>
      <c r="AQ213" s="173"/>
      <c r="AR213" s="170"/>
      <c r="AS213" s="170"/>
    </row>
    <row r="215" spans="2:47" ht="14.25">
      <c r="B215" s="29">
        <v>2024</v>
      </c>
      <c r="C215" s="29"/>
      <c r="D215" s="29"/>
      <c r="E215" s="227"/>
      <c r="F215" s="29"/>
      <c r="G215" s="31"/>
      <c r="H215" s="32" t="s">
        <v>441</v>
      </c>
      <c r="I215" s="33" t="s">
        <v>58</v>
      </c>
      <c r="J215" s="32"/>
      <c r="K215" s="9"/>
      <c r="L215" s="10"/>
      <c r="M215" s="9"/>
      <c r="N215" s="10"/>
      <c r="O215" s="9"/>
      <c r="P215" s="9">
        <v>12</v>
      </c>
      <c r="Q215" s="34" t="s">
        <v>457</v>
      </c>
      <c r="R215" s="35">
        <v>1205</v>
      </c>
      <c r="S215" s="35"/>
      <c r="T215" s="36" t="s">
        <v>30</v>
      </c>
      <c r="U215" s="35">
        <v>200</v>
      </c>
      <c r="V215" s="35">
        <v>1205</v>
      </c>
      <c r="W215" s="35">
        <v>1205</v>
      </c>
      <c r="X215" s="9">
        <v>1</v>
      </c>
      <c r="Y215" s="35">
        <v>200</v>
      </c>
      <c r="Z215" s="9">
        <v>1</v>
      </c>
      <c r="AA215" s="35"/>
      <c r="AB215" s="35"/>
      <c r="AC215" s="178" t="s">
        <v>462</v>
      </c>
      <c r="AD215" s="175" t="s">
        <v>463</v>
      </c>
      <c r="AE215" s="38"/>
      <c r="AF215" s="39"/>
      <c r="AG215" s="39"/>
      <c r="AH215" s="38"/>
      <c r="AI215" s="9"/>
      <c r="AJ215" s="32"/>
      <c r="AK215" s="32"/>
      <c r="AL215" s="32"/>
      <c r="AM215" s="40"/>
      <c r="AN215" s="43"/>
      <c r="AO215" s="34"/>
      <c r="AP215" s="173"/>
      <c r="AQ215" s="173"/>
      <c r="AR215" s="170"/>
      <c r="AS215" s="170"/>
      <c r="AT215" s="223" t="str">
        <f>IF(IF(AE215&gt;AF215,1-AE215+AF215,AF215-AE215)=0,"",IF(AE215&gt;AF215,1-AE215+AF215,AF215-AE215))</f>
        <v/>
      </c>
      <c r="AU215" s="223" t="str">
        <f>IF(IF(AG215&gt;AH215,1-AG215+AH215,AH215-AG215)=0,"",IF(AG215&gt;AH215,1-AG215+AH215,AH215-AG215))</f>
        <v/>
      </c>
    </row>
    <row r="216" spans="2:47" ht="14.25">
      <c r="B216" s="29">
        <v>2024</v>
      </c>
      <c r="C216" s="29"/>
      <c r="D216" s="29"/>
      <c r="E216" s="227"/>
      <c r="F216" s="29"/>
      <c r="G216" s="31" t="s">
        <v>459</v>
      </c>
      <c r="H216" s="32" t="s">
        <v>441</v>
      </c>
      <c r="I216" s="33" t="s">
        <v>47</v>
      </c>
      <c r="J216" s="32"/>
      <c r="K216" s="9"/>
      <c r="L216" s="10"/>
      <c r="M216" s="10"/>
      <c r="N216" s="10" t="s">
        <v>464</v>
      </c>
      <c r="O216" s="9" t="s">
        <v>40</v>
      </c>
      <c r="P216" s="9">
        <v>100</v>
      </c>
      <c r="Q216" s="34" t="s">
        <v>678</v>
      </c>
      <c r="R216" s="35">
        <v>1205</v>
      </c>
      <c r="S216" s="35"/>
      <c r="T216" s="36">
        <v>2500</v>
      </c>
      <c r="U216" s="36">
        <v>2500</v>
      </c>
      <c r="V216" s="35">
        <v>1205</v>
      </c>
      <c r="W216" s="35">
        <v>1205</v>
      </c>
      <c r="X216" s="9">
        <v>1</v>
      </c>
      <c r="Y216" s="36">
        <v>2500</v>
      </c>
      <c r="Z216" s="9">
        <v>1</v>
      </c>
      <c r="AA216" s="36"/>
      <c r="AB216" s="35"/>
      <c r="AC216" s="37"/>
      <c r="AD216" s="62"/>
      <c r="AE216" s="38"/>
      <c r="AF216" s="39"/>
      <c r="AG216" s="39"/>
      <c r="AH216" s="38"/>
      <c r="AI216" s="9" t="s">
        <v>5</v>
      </c>
      <c r="AJ216" s="32"/>
      <c r="AK216" s="32" t="s">
        <v>17</v>
      </c>
      <c r="AL216" s="32"/>
      <c r="AM216" s="40" t="s">
        <v>460</v>
      </c>
      <c r="AN216" s="43"/>
      <c r="AO216" s="34"/>
      <c r="AP216" s="173"/>
      <c r="AQ216" s="173"/>
      <c r="AR216" s="170"/>
      <c r="AS216" s="170"/>
      <c r="AT216" s="223" t="str">
        <f>IF(IF(AE216&gt;AF216,1-AE216+AF216,AF216-AE216)=0,"",IF(AE216&gt;AF216,1-AE216+AF216,AF216-AE216))</f>
        <v/>
      </c>
      <c r="AU216" s="223" t="str">
        <f>IF(IF(AG216&gt;AH216,1-AG216+AH216,AH216-AG216)=0,"",IF(AG216&gt;AH216,1-AG216+AH216,AH216-AG216))</f>
        <v/>
      </c>
    </row>
    <row r="217" spans="2:47" ht="14.25">
      <c r="B217" s="29">
        <v>2024</v>
      </c>
      <c r="C217" s="29"/>
      <c r="D217" s="29"/>
      <c r="E217" s="227"/>
      <c r="F217" s="29"/>
      <c r="G217" s="189"/>
      <c r="H217" s="32" t="s">
        <v>441</v>
      </c>
      <c r="I217" s="59" t="s">
        <v>43</v>
      </c>
      <c r="J217" s="32"/>
      <c r="K217" s="9"/>
      <c r="L217" s="10"/>
      <c r="M217" s="10"/>
      <c r="N217" s="10"/>
      <c r="O217" s="60"/>
      <c r="P217" s="176">
        <v>25</v>
      </c>
      <c r="Q217" s="34" t="s">
        <v>457</v>
      </c>
      <c r="R217" s="35">
        <v>1205</v>
      </c>
      <c r="S217" s="35"/>
      <c r="T217" s="36" t="s">
        <v>30</v>
      </c>
      <c r="U217" s="177">
        <v>350</v>
      </c>
      <c r="V217" s="35">
        <v>1205</v>
      </c>
      <c r="W217" s="35">
        <v>1205</v>
      </c>
      <c r="X217" s="9">
        <v>1</v>
      </c>
      <c r="Y217" s="35"/>
      <c r="Z217" s="355">
        <v>350</v>
      </c>
      <c r="AA217" s="177">
        <v>350</v>
      </c>
      <c r="AB217" s="35">
        <v>3050</v>
      </c>
      <c r="AC217" s="37" t="s">
        <v>1350</v>
      </c>
      <c r="AD217" s="62"/>
      <c r="AE217" s="63"/>
      <c r="AF217" s="64"/>
      <c r="AG217" s="64"/>
      <c r="AH217" s="63"/>
      <c r="AI217" s="60"/>
      <c r="AJ217" s="58"/>
      <c r="AK217" s="32" t="s">
        <v>17</v>
      </c>
      <c r="AL217" s="32"/>
      <c r="AM217" s="40" t="s">
        <v>460</v>
      </c>
      <c r="AN217" s="43"/>
      <c r="AO217" s="34"/>
      <c r="AP217" s="173"/>
      <c r="AQ217" s="173"/>
      <c r="AR217" s="170"/>
      <c r="AS217" s="170"/>
      <c r="AT217" s="223" t="str">
        <f>IF(IF(AE217&gt;AF217,1-AE217+AF217,AF217-AE217)=0,"",IF(AE217&gt;AF217,1-AE217+AF217,AF217-AE217))</f>
        <v/>
      </c>
      <c r="AU217" s="223" t="str">
        <f>IF(IF(AG217&gt;AH217,1-AG217+AH217,AH217-AG217)=0,"",IF(AG217&gt;AH217,1-AG217+AH217,AH217-AG217))</f>
        <v/>
      </c>
    </row>
    <row r="219" spans="2:47" ht="14.25">
      <c r="B219" s="29">
        <v>2024</v>
      </c>
      <c r="C219" s="29">
        <v>6</v>
      </c>
      <c r="D219" s="29">
        <v>20</v>
      </c>
      <c r="E219" s="227" t="s">
        <v>469</v>
      </c>
      <c r="F219" s="29">
        <v>3</v>
      </c>
      <c r="G219" s="31" t="s">
        <v>459</v>
      </c>
      <c r="H219" s="32" t="s">
        <v>441</v>
      </c>
      <c r="I219" s="333" t="s">
        <v>47</v>
      </c>
      <c r="J219" s="43"/>
      <c r="K219" s="43"/>
      <c r="L219" s="384"/>
      <c r="M219" s="34"/>
      <c r="N219" s="246" t="s">
        <v>844</v>
      </c>
      <c r="O219" s="34" t="s">
        <v>829</v>
      </c>
      <c r="P219" s="34">
        <v>50</v>
      </c>
      <c r="Q219" s="246" t="s">
        <v>843</v>
      </c>
      <c r="R219" s="344">
        <v>1040</v>
      </c>
      <c r="S219" s="344"/>
      <c r="T219" s="344"/>
      <c r="U219" s="344"/>
      <c r="V219" s="344"/>
      <c r="W219" s="344">
        <v>1040</v>
      </c>
      <c r="X219" s="9">
        <v>1</v>
      </c>
      <c r="Y219" s="35"/>
      <c r="Z219" s="9">
        <v>1</v>
      </c>
      <c r="AA219" s="344"/>
      <c r="AB219" s="344"/>
      <c r="AC219" s="339"/>
      <c r="AD219" s="339"/>
      <c r="AE219" s="219"/>
      <c r="AF219" s="219"/>
      <c r="AG219" s="219"/>
      <c r="AH219" s="219"/>
      <c r="AI219" s="34" t="s">
        <v>5</v>
      </c>
      <c r="AJ219" s="43"/>
      <c r="AK219" s="43"/>
      <c r="AL219" s="341"/>
      <c r="AM219" s="43" t="s">
        <v>444</v>
      </c>
      <c r="AN219" s="43"/>
      <c r="AO219" s="34"/>
      <c r="AP219" s="173"/>
      <c r="AQ219" s="173"/>
      <c r="AR219" s="170"/>
      <c r="AS219" s="170"/>
      <c r="AT219" s="223"/>
      <c r="AU219" s="223"/>
    </row>
    <row r="220" spans="2:47" ht="14.25">
      <c r="B220" s="29">
        <v>2024</v>
      </c>
      <c r="C220" s="29">
        <v>6</v>
      </c>
      <c r="D220" s="29">
        <v>20</v>
      </c>
      <c r="E220" s="227" t="s">
        <v>469</v>
      </c>
      <c r="F220" s="29">
        <v>3</v>
      </c>
      <c r="G220" s="189"/>
      <c r="H220" s="32" t="s">
        <v>441</v>
      </c>
      <c r="I220" s="333" t="s">
        <v>43</v>
      </c>
      <c r="J220" s="32"/>
      <c r="K220" s="9"/>
      <c r="L220" s="10"/>
      <c r="M220" s="10"/>
      <c r="N220" s="10"/>
      <c r="O220" s="60"/>
      <c r="P220" s="176">
        <v>25</v>
      </c>
      <c r="Q220" s="34" t="s">
        <v>457</v>
      </c>
      <c r="R220" s="35">
        <v>1040</v>
      </c>
      <c r="S220" s="35"/>
      <c r="T220" s="36" t="s">
        <v>30</v>
      </c>
      <c r="U220" s="177">
        <v>350</v>
      </c>
      <c r="V220" s="35">
        <v>1005</v>
      </c>
      <c r="W220" s="35">
        <v>1040</v>
      </c>
      <c r="X220" s="9">
        <v>1</v>
      </c>
      <c r="Y220" s="35"/>
      <c r="Z220" s="9">
        <v>1</v>
      </c>
      <c r="AA220" s="177">
        <v>350</v>
      </c>
      <c r="AB220" s="35"/>
      <c r="AC220" s="37" t="s">
        <v>733</v>
      </c>
      <c r="AD220" s="62"/>
      <c r="AE220" s="63"/>
      <c r="AF220" s="64"/>
      <c r="AG220" s="64"/>
      <c r="AH220" s="63"/>
      <c r="AI220" s="60"/>
      <c r="AJ220" s="58"/>
      <c r="AK220" s="43"/>
      <c r="AL220" s="32"/>
      <c r="AM220" s="40" t="s">
        <v>444</v>
      </c>
      <c r="AN220" s="43"/>
      <c r="AO220" s="34"/>
      <c r="AP220" s="173"/>
      <c r="AQ220" s="173"/>
      <c r="AR220" s="170"/>
      <c r="AS220" s="170"/>
      <c r="AT220" s="223" t="str">
        <f>IF(IF(AE220&gt;AF220,1-AE220+AF220,AF220-AE220)=0,"",IF(AE220&gt;AF220,1-AE220+AF220,AF220-AE220))</f>
        <v/>
      </c>
      <c r="AU220" s="223" t="str">
        <f>IF(IF(AG220&gt;AH220,1-AG220+AH220,AH220-AG220)=0,"",IF(AG220&gt;AH220,1-AG220+AH220,AH220-AG220))</f>
        <v/>
      </c>
    </row>
    <row r="222" spans="2:47" ht="14.25">
      <c r="B222" s="29">
        <v>2024</v>
      </c>
      <c r="C222" s="29">
        <v>6</v>
      </c>
      <c r="D222" s="29">
        <v>20</v>
      </c>
      <c r="E222" s="227" t="s">
        <v>469</v>
      </c>
      <c r="F222" s="29">
        <v>4</v>
      </c>
      <c r="G222" s="31" t="s">
        <v>459</v>
      </c>
      <c r="H222" s="32" t="s">
        <v>441</v>
      </c>
      <c r="I222" s="333" t="s">
        <v>47</v>
      </c>
      <c r="J222" s="43"/>
      <c r="K222" s="43"/>
      <c r="L222" s="384"/>
      <c r="M222" s="34"/>
      <c r="N222" s="246" t="s">
        <v>845</v>
      </c>
      <c r="O222" s="34" t="s">
        <v>829</v>
      </c>
      <c r="P222" s="34">
        <v>50</v>
      </c>
      <c r="Q222" s="246" t="s">
        <v>194</v>
      </c>
      <c r="R222" s="344">
        <v>1030</v>
      </c>
      <c r="S222" s="344"/>
      <c r="T222" s="344"/>
      <c r="U222" s="344"/>
      <c r="V222" s="344"/>
      <c r="W222" s="344">
        <v>1030</v>
      </c>
      <c r="X222" s="9">
        <v>1</v>
      </c>
      <c r="Y222" s="35"/>
      <c r="Z222" s="9">
        <v>1</v>
      </c>
      <c r="AA222" s="344"/>
      <c r="AB222" s="344"/>
      <c r="AC222" s="339"/>
      <c r="AD222" s="339"/>
      <c r="AE222" s="219"/>
      <c r="AF222" s="219"/>
      <c r="AG222" s="219"/>
      <c r="AH222" s="219"/>
      <c r="AI222" s="34" t="s">
        <v>5</v>
      </c>
      <c r="AJ222" s="43"/>
      <c r="AK222" s="43"/>
      <c r="AL222" s="341"/>
      <c r="AM222" s="43" t="s">
        <v>444</v>
      </c>
      <c r="AN222" s="43"/>
      <c r="AO222" s="34"/>
      <c r="AP222" s="173"/>
      <c r="AQ222" s="173"/>
      <c r="AR222" s="170"/>
      <c r="AS222" s="170"/>
      <c r="AT222" s="223"/>
      <c r="AU222" s="223"/>
    </row>
    <row r="223" spans="2:47" ht="14.25">
      <c r="B223" s="29">
        <v>2024</v>
      </c>
      <c r="C223" s="29">
        <v>6</v>
      </c>
      <c r="D223" s="29">
        <v>20</v>
      </c>
      <c r="E223" s="227" t="s">
        <v>469</v>
      </c>
      <c r="F223" s="29">
        <v>4</v>
      </c>
      <c r="G223" s="189"/>
      <c r="H223" s="32" t="s">
        <v>441</v>
      </c>
      <c r="I223" s="333" t="s">
        <v>43</v>
      </c>
      <c r="J223" s="32"/>
      <c r="K223" s="9"/>
      <c r="L223" s="10"/>
      <c r="M223" s="10"/>
      <c r="N223" s="10"/>
      <c r="O223" s="60"/>
      <c r="P223" s="176">
        <v>25</v>
      </c>
      <c r="Q223" s="34" t="s">
        <v>457</v>
      </c>
      <c r="R223" s="344">
        <v>1030</v>
      </c>
      <c r="S223" s="344"/>
      <c r="T223" s="36" t="s">
        <v>30</v>
      </c>
      <c r="U223" s="177">
        <v>350</v>
      </c>
      <c r="V223" s="35">
        <v>1005</v>
      </c>
      <c r="W223" s="344">
        <v>1030</v>
      </c>
      <c r="X223" s="9">
        <v>1</v>
      </c>
      <c r="Y223" s="35"/>
      <c r="Z223" s="9">
        <v>1</v>
      </c>
      <c r="AA223" s="177">
        <v>350</v>
      </c>
      <c r="AB223" s="35"/>
      <c r="AC223" s="37" t="s">
        <v>1395</v>
      </c>
      <c r="AD223" s="62"/>
      <c r="AE223" s="63"/>
      <c r="AF223" s="64"/>
      <c r="AG223" s="64"/>
      <c r="AH223" s="63"/>
      <c r="AI223" s="60"/>
      <c r="AJ223" s="58"/>
      <c r="AK223" s="43"/>
      <c r="AL223" s="32"/>
      <c r="AM223" s="40" t="s">
        <v>444</v>
      </c>
      <c r="AN223" s="43"/>
      <c r="AO223" s="34"/>
      <c r="AP223" s="173"/>
      <c r="AQ223" s="173"/>
      <c r="AR223" s="170"/>
      <c r="AS223" s="170"/>
      <c r="AT223" s="223"/>
      <c r="AU223" s="223"/>
    </row>
    <row r="225" spans="1:47">
      <c r="B225" s="29">
        <v>2022</v>
      </c>
      <c r="C225" s="29">
        <v>6</v>
      </c>
      <c r="D225" s="29">
        <v>6</v>
      </c>
      <c r="E225" s="30" t="s">
        <v>470</v>
      </c>
      <c r="F225" s="29">
        <v>6</v>
      </c>
      <c r="G225" s="31" t="s">
        <v>459</v>
      </c>
      <c r="H225" s="32" t="s">
        <v>441</v>
      </c>
      <c r="I225" s="33" t="s">
        <v>47</v>
      </c>
      <c r="J225" s="32"/>
      <c r="K225" s="9"/>
      <c r="L225" s="10"/>
      <c r="M225" s="10"/>
      <c r="N225" s="10" t="s">
        <v>732</v>
      </c>
      <c r="O225" s="9" t="s">
        <v>1203</v>
      </c>
      <c r="P225" s="9">
        <v>25</v>
      </c>
      <c r="Q225" s="34" t="s">
        <v>263</v>
      </c>
      <c r="R225" s="35">
        <v>1020</v>
      </c>
      <c r="S225" s="35"/>
      <c r="T225" s="36">
        <v>12100</v>
      </c>
      <c r="U225" s="36">
        <v>12100</v>
      </c>
      <c r="V225" s="35">
        <v>1020</v>
      </c>
      <c r="W225" s="35">
        <v>1020</v>
      </c>
      <c r="X225" s="9">
        <v>1</v>
      </c>
      <c r="Y225" s="36">
        <v>12100</v>
      </c>
      <c r="Z225" s="9">
        <v>1</v>
      </c>
      <c r="AA225" s="36">
        <v>12100</v>
      </c>
      <c r="AB225" s="35"/>
      <c r="AC225" s="37"/>
      <c r="AD225" s="62"/>
      <c r="AE225" s="38"/>
      <c r="AF225" s="39"/>
      <c r="AG225" s="39"/>
      <c r="AH225" s="38"/>
      <c r="AI225" s="9" t="s">
        <v>5</v>
      </c>
      <c r="AJ225" s="32"/>
      <c r="AK225" s="32" t="s">
        <v>6</v>
      </c>
      <c r="AL225" s="32"/>
      <c r="AM225" s="40" t="s">
        <v>460</v>
      </c>
      <c r="AN225" s="41"/>
      <c r="AO225" s="173"/>
      <c r="AP225" s="173"/>
      <c r="AQ225" s="170"/>
      <c r="AR225" s="170"/>
    </row>
    <row r="226" spans="1:47">
      <c r="B226" s="29">
        <v>2022</v>
      </c>
      <c r="C226" s="29">
        <v>6</v>
      </c>
      <c r="D226" s="29">
        <v>6</v>
      </c>
      <c r="E226" s="30" t="s">
        <v>470</v>
      </c>
      <c r="F226" s="29"/>
      <c r="G226" s="189"/>
      <c r="H226" s="32" t="s">
        <v>441</v>
      </c>
      <c r="I226" s="33" t="s">
        <v>43</v>
      </c>
      <c r="J226" s="32"/>
      <c r="K226" s="9"/>
      <c r="L226" s="10"/>
      <c r="M226" s="10"/>
      <c r="N226" s="10"/>
      <c r="O226" s="9"/>
      <c r="P226" s="176">
        <v>25</v>
      </c>
      <c r="Q226" s="34" t="s">
        <v>457</v>
      </c>
      <c r="R226" s="35">
        <v>1020</v>
      </c>
      <c r="S226" s="35"/>
      <c r="T226" s="36" t="s">
        <v>30</v>
      </c>
      <c r="U226" s="451">
        <v>500</v>
      </c>
      <c r="V226" s="35">
        <v>1020</v>
      </c>
      <c r="W226" s="35">
        <v>1020</v>
      </c>
      <c r="X226" s="9">
        <v>1</v>
      </c>
      <c r="Y226" s="35"/>
      <c r="Z226" s="9">
        <v>1</v>
      </c>
      <c r="AA226" s="451">
        <v>500</v>
      </c>
      <c r="AB226" s="35">
        <v>12600</v>
      </c>
      <c r="AC226" s="37" t="s">
        <v>875</v>
      </c>
      <c r="AD226" s="62"/>
      <c r="AE226" s="38"/>
      <c r="AF226" s="39"/>
      <c r="AG226" s="39"/>
      <c r="AH226" s="38"/>
      <c r="AI226" s="9"/>
      <c r="AJ226" s="32"/>
      <c r="AK226" s="32" t="s">
        <v>6</v>
      </c>
      <c r="AL226" s="32"/>
      <c r="AM226" s="40" t="s">
        <v>460</v>
      </c>
      <c r="AN226" s="41"/>
      <c r="AO226" s="173"/>
      <c r="AP226" s="173"/>
      <c r="AQ226" s="170"/>
      <c r="AR226" s="170"/>
    </row>
    <row r="228" spans="1:47" ht="14.25">
      <c r="A228" s="167"/>
      <c r="B228" s="628">
        <v>2025</v>
      </c>
      <c r="C228" s="29">
        <v>11</v>
      </c>
      <c r="D228" s="628">
        <v>7</v>
      </c>
      <c r="E228" s="629" t="s">
        <v>469</v>
      </c>
      <c r="F228" s="628"/>
      <c r="G228" s="654"/>
      <c r="H228" s="32" t="s">
        <v>441</v>
      </c>
      <c r="I228" s="333" t="s">
        <v>1446</v>
      </c>
      <c r="J228" s="43"/>
      <c r="K228" s="34"/>
      <c r="L228" s="34"/>
      <c r="M228" s="34"/>
      <c r="N228" s="246"/>
      <c r="O228" s="34"/>
      <c r="P228" s="34">
        <v>12</v>
      </c>
      <c r="Q228" s="246" t="s">
        <v>566</v>
      </c>
      <c r="R228" s="344">
        <v>1120</v>
      </c>
      <c r="S228" s="344"/>
      <c r="T228" s="653" t="s">
        <v>1445</v>
      </c>
      <c r="U228" s="344">
        <v>200</v>
      </c>
      <c r="V228" s="344">
        <v>1120</v>
      </c>
      <c r="W228" s="344">
        <v>1120</v>
      </c>
      <c r="X228" s="34">
        <v>1</v>
      </c>
      <c r="Y228" s="344">
        <v>200</v>
      </c>
      <c r="Z228" s="34">
        <v>1</v>
      </c>
      <c r="AA228" s="35">
        <v>200</v>
      </c>
      <c r="AB228" s="528"/>
      <c r="AC228" s="339"/>
      <c r="AD228" s="665" t="s">
        <v>1449</v>
      </c>
      <c r="AE228" s="219"/>
      <c r="AF228" s="219"/>
      <c r="AG228" s="219"/>
      <c r="AH228" s="219"/>
      <c r="AI228" s="34"/>
      <c r="AJ228" s="43"/>
      <c r="AK228" s="43"/>
      <c r="AL228" s="341"/>
      <c r="AM228" s="641"/>
      <c r="AN228" s="43"/>
      <c r="AO228" s="34"/>
      <c r="AP228" s="43"/>
      <c r="AQ228" s="34"/>
      <c r="AR228" s="34"/>
      <c r="AS228" s="34"/>
      <c r="AT228" s="223" t="str">
        <f>IF(IF(AE228&gt;AF228,1-AE228+AF228,AF228-AE228)=0,"",IF(AE228&gt;AF228,1-AE228+AF228,AF228-AE228))</f>
        <v/>
      </c>
      <c r="AU228" s="223" t="str">
        <f>IF(IF(AG228&gt;AH228,1-AG228+AH228,AH228-AG228)=0,"",IF(AG228&gt;AH228,1-AG228+AH228,AH228-AG228))</f>
        <v/>
      </c>
    </row>
    <row r="229" spans="1:47">
      <c r="B229" s="29">
        <v>2022</v>
      </c>
      <c r="C229" s="29">
        <v>6</v>
      </c>
      <c r="D229" s="29">
        <v>2</v>
      </c>
      <c r="E229" s="30" t="s">
        <v>469</v>
      </c>
      <c r="F229" s="29">
        <v>9</v>
      </c>
      <c r="G229" s="31" t="s">
        <v>459</v>
      </c>
      <c r="H229" s="32" t="s">
        <v>441</v>
      </c>
      <c r="I229" s="33" t="s">
        <v>47</v>
      </c>
      <c r="J229" s="32"/>
      <c r="K229" s="9"/>
      <c r="L229" s="10"/>
      <c r="M229" s="10"/>
      <c r="N229" s="10" t="s">
        <v>883</v>
      </c>
      <c r="O229" s="9" t="s">
        <v>1447</v>
      </c>
      <c r="P229" s="9">
        <v>50</v>
      </c>
      <c r="Q229" s="246" t="s">
        <v>1462</v>
      </c>
      <c r="R229" s="35">
        <v>1120</v>
      </c>
      <c r="S229" s="35"/>
      <c r="T229" s="36">
        <v>4000</v>
      </c>
      <c r="U229" s="36">
        <v>4000</v>
      </c>
      <c r="V229" s="35">
        <v>1120</v>
      </c>
      <c r="W229" s="35">
        <v>1120</v>
      </c>
      <c r="X229" s="9">
        <v>1</v>
      </c>
      <c r="Y229" s="36">
        <v>4000</v>
      </c>
      <c r="Z229" s="9">
        <v>1</v>
      </c>
      <c r="AA229" s="36">
        <v>4000</v>
      </c>
      <c r="AB229" s="35"/>
      <c r="AC229" s="37"/>
      <c r="AD229" s="62"/>
      <c r="AE229" s="38"/>
      <c r="AF229" s="39"/>
      <c r="AG229" s="39"/>
      <c r="AH229" s="38"/>
      <c r="AI229" s="9" t="s">
        <v>5</v>
      </c>
      <c r="AJ229" s="32"/>
      <c r="AK229" s="32" t="s">
        <v>827</v>
      </c>
      <c r="AL229" s="32"/>
      <c r="AM229" s="40" t="s">
        <v>460</v>
      </c>
      <c r="AN229" s="41"/>
      <c r="AO229" s="173"/>
      <c r="AP229" s="173"/>
      <c r="AQ229" s="170"/>
      <c r="AR229" s="170"/>
    </row>
    <row r="230" spans="1:47">
      <c r="A230">
        <v>1</v>
      </c>
      <c r="B230" s="29">
        <v>2022</v>
      </c>
      <c r="C230" s="29">
        <v>6</v>
      </c>
      <c r="D230" s="29">
        <v>2</v>
      </c>
      <c r="E230" s="30" t="s">
        <v>469</v>
      </c>
      <c r="F230" s="29"/>
      <c r="G230" s="189"/>
      <c r="H230" s="32" t="s">
        <v>441</v>
      </c>
      <c r="I230" s="59" t="s">
        <v>43</v>
      </c>
      <c r="J230" s="32"/>
      <c r="K230" s="9"/>
      <c r="L230" s="10"/>
      <c r="M230" s="10"/>
      <c r="N230" s="10"/>
      <c r="O230" s="60"/>
      <c r="P230" s="176">
        <v>25</v>
      </c>
      <c r="Q230" s="34" t="s">
        <v>457</v>
      </c>
      <c r="R230" s="35">
        <v>1120</v>
      </c>
      <c r="S230" s="35"/>
      <c r="T230" s="36" t="s">
        <v>30</v>
      </c>
      <c r="U230" s="177">
        <v>350</v>
      </c>
      <c r="V230" s="35">
        <v>1120</v>
      </c>
      <c r="W230" s="35">
        <v>1120</v>
      </c>
      <c r="X230" s="9">
        <v>1</v>
      </c>
      <c r="Y230" s="35"/>
      <c r="Z230" s="9">
        <v>1</v>
      </c>
      <c r="AA230" s="177">
        <v>350</v>
      </c>
      <c r="AB230" s="35">
        <v>4550</v>
      </c>
      <c r="AC230" s="37" t="s">
        <v>726</v>
      </c>
      <c r="AD230" s="62"/>
      <c r="AE230" s="63"/>
      <c r="AF230" s="64"/>
      <c r="AG230" s="64"/>
      <c r="AH230" s="63"/>
      <c r="AI230" s="60"/>
      <c r="AJ230" s="58"/>
      <c r="AK230" s="32" t="s">
        <v>827</v>
      </c>
      <c r="AL230" s="32"/>
      <c r="AM230" s="40" t="s">
        <v>460</v>
      </c>
      <c r="AN230" s="41"/>
      <c r="AO230" s="173"/>
      <c r="AP230" s="173"/>
      <c r="AQ230" s="170"/>
      <c r="AR230" s="170"/>
    </row>
    <row r="232" spans="1:47" ht="14.25">
      <c r="A232" s="167"/>
      <c r="B232" s="628">
        <v>2025</v>
      </c>
      <c r="C232" s="29">
        <v>11</v>
      </c>
      <c r="D232" s="628">
        <v>7</v>
      </c>
      <c r="E232" s="629" t="s">
        <v>469</v>
      </c>
      <c r="F232" s="628"/>
      <c r="G232" s="654"/>
      <c r="H232" s="32" t="s">
        <v>441</v>
      </c>
      <c r="I232" s="333" t="s">
        <v>1446</v>
      </c>
      <c r="J232" s="43"/>
      <c r="K232" s="34"/>
      <c r="L232" s="34"/>
      <c r="M232" s="34"/>
      <c r="N232" s="246"/>
      <c r="O232" s="34"/>
      <c r="P232" s="34">
        <v>12</v>
      </c>
      <c r="Q232" s="246" t="s">
        <v>566</v>
      </c>
      <c r="R232" s="344">
        <v>1030</v>
      </c>
      <c r="S232" s="344"/>
      <c r="T232" s="653" t="s">
        <v>1445</v>
      </c>
      <c r="U232" s="344">
        <v>200</v>
      </c>
      <c r="V232" s="344">
        <v>1030</v>
      </c>
      <c r="W232" s="344">
        <v>1030</v>
      </c>
      <c r="X232" s="34">
        <v>1</v>
      </c>
      <c r="Y232" s="344">
        <v>200</v>
      </c>
      <c r="Z232" s="34">
        <v>1</v>
      </c>
      <c r="AA232" s="35">
        <v>200</v>
      </c>
      <c r="AB232" s="528"/>
      <c r="AC232" s="339"/>
      <c r="AD232" s="339"/>
      <c r="AE232" s="219"/>
      <c r="AF232" s="219"/>
      <c r="AG232" s="219"/>
      <c r="AH232" s="219"/>
      <c r="AI232" s="34"/>
      <c r="AJ232" s="43"/>
      <c r="AK232" s="43"/>
      <c r="AL232" s="341"/>
      <c r="AM232" s="641"/>
      <c r="AN232" s="43"/>
      <c r="AO232" s="34"/>
      <c r="AP232" s="43"/>
      <c r="AQ232" s="34"/>
      <c r="AR232" s="34"/>
      <c r="AS232" s="34"/>
      <c r="AT232" s="223" t="str">
        <f>IF(IF(AE232&gt;AF232,1-AE232+AF232,AF232-AE232)=0,"",IF(AE232&gt;AF232,1-AE232+AF232,AF232-AE232))</f>
        <v/>
      </c>
      <c r="AU232" s="223" t="str">
        <f>IF(IF(AG232&gt;AH232,1-AG232+AH232,AH232-AG232)=0,"",IF(AG232&gt;AH232,1-AG232+AH232,AH232-AG232))</f>
        <v/>
      </c>
    </row>
    <row r="233" spans="1:47" ht="14.25">
      <c r="B233" s="29">
        <v>2024</v>
      </c>
      <c r="C233" s="29">
        <v>6</v>
      </c>
      <c r="D233" s="29">
        <v>20</v>
      </c>
      <c r="E233" s="227" t="s">
        <v>469</v>
      </c>
      <c r="F233" s="29">
        <v>4</v>
      </c>
      <c r="G233" s="31" t="s">
        <v>459</v>
      </c>
      <c r="H233" s="32" t="s">
        <v>441</v>
      </c>
      <c r="I233" s="333" t="s">
        <v>47</v>
      </c>
      <c r="J233" s="43"/>
      <c r="K233" s="43"/>
      <c r="L233" s="384"/>
      <c r="M233" s="34"/>
      <c r="N233" s="246" t="s">
        <v>449</v>
      </c>
      <c r="O233" s="34" t="s">
        <v>1467</v>
      </c>
      <c r="P233" s="34">
        <v>50</v>
      </c>
      <c r="Q233" s="246"/>
      <c r="R233" s="344">
        <v>1030</v>
      </c>
      <c r="S233" s="344"/>
      <c r="T233" s="344">
        <v>3850</v>
      </c>
      <c r="U233" s="344">
        <v>3850</v>
      </c>
      <c r="V233" s="344"/>
      <c r="W233" s="344">
        <v>1030</v>
      </c>
      <c r="X233" s="9">
        <v>1</v>
      </c>
      <c r="Y233" s="35">
        <v>3850</v>
      </c>
      <c r="Z233" s="9">
        <v>1</v>
      </c>
      <c r="AA233" s="344">
        <v>3850</v>
      </c>
      <c r="AB233" s="344"/>
      <c r="AC233" s="339"/>
      <c r="AD233" s="339"/>
      <c r="AE233" s="219"/>
      <c r="AF233" s="219"/>
      <c r="AG233" s="219"/>
      <c r="AH233" s="219"/>
      <c r="AI233" s="34" t="s">
        <v>5</v>
      </c>
      <c r="AJ233" s="43"/>
      <c r="AK233" s="43" t="s">
        <v>6</v>
      </c>
      <c r="AL233" s="341"/>
      <c r="AM233" s="641" t="s">
        <v>460</v>
      </c>
      <c r="AN233" s="43"/>
      <c r="AO233" s="34"/>
      <c r="AP233" s="173"/>
      <c r="AQ233" s="173"/>
      <c r="AR233" s="170"/>
      <c r="AS233" s="170"/>
      <c r="AT233" s="223"/>
      <c r="AU233" s="223"/>
    </row>
    <row r="234" spans="1:47" ht="14.25">
      <c r="B234" s="29">
        <v>2024</v>
      </c>
      <c r="C234" s="29">
        <v>6</v>
      </c>
      <c r="D234" s="29">
        <v>20</v>
      </c>
      <c r="E234" s="227" t="s">
        <v>469</v>
      </c>
      <c r="F234" s="29">
        <v>4</v>
      </c>
      <c r="G234" s="189"/>
      <c r="H234" s="32" t="s">
        <v>441</v>
      </c>
      <c r="I234" s="333" t="s">
        <v>43</v>
      </c>
      <c r="J234" s="32"/>
      <c r="K234" s="9"/>
      <c r="L234" s="10"/>
      <c r="M234" s="10"/>
      <c r="N234" s="10"/>
      <c r="O234" s="60"/>
      <c r="P234" s="176">
        <v>25</v>
      </c>
      <c r="Q234" s="34" t="s">
        <v>457</v>
      </c>
      <c r="R234" s="344">
        <v>1030</v>
      </c>
      <c r="S234" s="344"/>
      <c r="T234" s="36" t="s">
        <v>30</v>
      </c>
      <c r="U234" s="177">
        <v>350</v>
      </c>
      <c r="V234" s="35">
        <v>1030</v>
      </c>
      <c r="W234" s="344">
        <v>1030</v>
      </c>
      <c r="X234" s="9">
        <v>1</v>
      </c>
      <c r="Y234" s="35"/>
      <c r="Z234" s="9">
        <v>1</v>
      </c>
      <c r="AA234" s="177">
        <v>350</v>
      </c>
      <c r="AB234" s="35">
        <v>4400</v>
      </c>
      <c r="AC234" s="37" t="s">
        <v>1395</v>
      </c>
      <c r="AD234" s="62"/>
      <c r="AE234" s="63"/>
      <c r="AF234" s="64"/>
      <c r="AG234" s="64"/>
      <c r="AH234" s="63"/>
      <c r="AI234" s="60"/>
      <c r="AJ234" s="58"/>
      <c r="AK234" s="43" t="s">
        <v>6</v>
      </c>
      <c r="AL234" s="32"/>
      <c r="AM234" s="641" t="s">
        <v>460</v>
      </c>
      <c r="AN234" s="43"/>
      <c r="AO234" s="34"/>
      <c r="AP234" s="173"/>
      <c r="AQ234" s="173"/>
      <c r="AR234" s="170"/>
      <c r="AS234" s="170"/>
      <c r="AT234" s="223"/>
      <c r="AU234" s="223"/>
    </row>
    <row r="235" spans="1:47" ht="14.25">
      <c r="B235" s="29"/>
      <c r="C235" s="29"/>
      <c r="D235" s="29"/>
      <c r="E235" s="227"/>
      <c r="F235" s="672"/>
      <c r="G235" s="674"/>
      <c r="H235" s="674"/>
      <c r="I235" s="675"/>
      <c r="J235" s="674"/>
      <c r="K235" s="676"/>
      <c r="L235" s="163"/>
      <c r="M235" s="163"/>
      <c r="N235" s="163"/>
      <c r="O235" s="676"/>
      <c r="P235" s="676"/>
      <c r="Q235" s="677"/>
      <c r="R235" s="678"/>
      <c r="S235" s="678"/>
      <c r="T235" s="679"/>
      <c r="U235" s="680"/>
      <c r="V235" s="680"/>
      <c r="W235" s="678"/>
      <c r="X235" s="676"/>
      <c r="Y235" s="680"/>
      <c r="Z235" s="676"/>
      <c r="AA235" s="680"/>
      <c r="AB235" s="680"/>
      <c r="AC235" s="681"/>
      <c r="AD235" s="681"/>
      <c r="AE235" s="682"/>
      <c r="AF235" s="683"/>
      <c r="AG235" s="683"/>
      <c r="AH235" s="682"/>
      <c r="AI235" s="676"/>
      <c r="AJ235" s="674"/>
      <c r="AK235" s="684"/>
      <c r="AL235" s="674"/>
      <c r="AM235" s="674"/>
      <c r="AN235" s="684"/>
      <c r="AO235" s="677"/>
      <c r="AP235" s="673"/>
      <c r="AQ235" s="173"/>
      <c r="AR235" s="170"/>
      <c r="AS235" s="170"/>
      <c r="AT235" s="223"/>
      <c r="AU235" s="223"/>
    </row>
    <row r="236" spans="1:47" ht="14.25">
      <c r="A236" s="167"/>
      <c r="B236" s="628">
        <v>2025</v>
      </c>
      <c r="C236" s="29">
        <v>11</v>
      </c>
      <c r="D236" s="628">
        <v>7</v>
      </c>
      <c r="E236" s="629" t="s">
        <v>469</v>
      </c>
      <c r="F236" s="628"/>
      <c r="G236" s="654"/>
      <c r="H236" s="32" t="s">
        <v>441</v>
      </c>
      <c r="I236" s="333" t="s">
        <v>1446</v>
      </c>
      <c r="J236" s="43"/>
      <c r="K236" s="34"/>
      <c r="L236" s="34"/>
      <c r="M236" s="34"/>
      <c r="N236" s="246"/>
      <c r="O236" s="34"/>
      <c r="P236" s="34">
        <v>25</v>
      </c>
      <c r="Q236" s="246" t="s">
        <v>566</v>
      </c>
      <c r="R236" s="344">
        <v>1220</v>
      </c>
      <c r="S236" s="344"/>
      <c r="T236" s="653" t="s">
        <v>1445</v>
      </c>
      <c r="U236" s="344">
        <v>200</v>
      </c>
      <c r="V236" s="344">
        <v>1220</v>
      </c>
      <c r="W236" s="344">
        <v>1220</v>
      </c>
      <c r="X236" s="34">
        <v>1</v>
      </c>
      <c r="Y236" s="344">
        <v>200</v>
      </c>
      <c r="Z236" s="34">
        <v>1</v>
      </c>
      <c r="AA236" s="35">
        <v>200</v>
      </c>
      <c r="AB236" s="528"/>
      <c r="AC236" s="339"/>
      <c r="AD236" s="339"/>
      <c r="AE236" s="219"/>
      <c r="AF236" s="219"/>
      <c r="AG236" s="219"/>
      <c r="AH236" s="219"/>
      <c r="AI236" s="34"/>
      <c r="AJ236" s="43"/>
      <c r="AK236" s="43"/>
      <c r="AL236" s="341"/>
      <c r="AM236" s="641"/>
      <c r="AN236" s="43"/>
      <c r="AO236" s="34"/>
      <c r="AP236" s="43"/>
      <c r="AQ236" s="34"/>
      <c r="AR236" s="34"/>
      <c r="AS236" s="34"/>
      <c r="AT236" s="223" t="str">
        <f>IF(IF(AE236&gt;AF236,1-AE236+AF236,AF236-AE236)=0,"",IF(AE236&gt;AF236,1-AE236+AF236,AF236-AE236))</f>
        <v/>
      </c>
      <c r="AU236" s="223" t="str">
        <f>IF(IF(AG236&gt;AH236,1-AG236+AH236,AH236-AG236)=0,"",IF(AG236&gt;AH236,1-AG236+AH236,AH236-AG236))</f>
        <v/>
      </c>
    </row>
    <row r="237" spans="1:47" ht="14.25">
      <c r="B237" s="29">
        <v>2024</v>
      </c>
      <c r="C237" s="29">
        <v>6</v>
      </c>
      <c r="D237" s="29">
        <v>20</v>
      </c>
      <c r="E237" s="227" t="s">
        <v>469</v>
      </c>
      <c r="F237" s="29">
        <v>4</v>
      </c>
      <c r="G237" s="31" t="s">
        <v>459</v>
      </c>
      <c r="H237" s="32" t="s">
        <v>441</v>
      </c>
      <c r="I237" s="333" t="s">
        <v>47</v>
      </c>
      <c r="J237" s="43"/>
      <c r="K237" s="43"/>
      <c r="L237" s="384"/>
      <c r="M237" s="34"/>
      <c r="N237" s="246" t="s">
        <v>449</v>
      </c>
      <c r="O237" s="34" t="s">
        <v>1467</v>
      </c>
      <c r="P237" s="34">
        <v>25</v>
      </c>
      <c r="Q237" s="246"/>
      <c r="R237" s="344">
        <v>1220</v>
      </c>
      <c r="S237" s="344"/>
      <c r="T237" s="344">
        <v>3900</v>
      </c>
      <c r="U237" s="344">
        <v>3900</v>
      </c>
      <c r="V237" s="344">
        <v>1220</v>
      </c>
      <c r="W237" s="344">
        <v>1220</v>
      </c>
      <c r="X237" s="9">
        <v>1</v>
      </c>
      <c r="Y237" s="35">
        <v>3900</v>
      </c>
      <c r="Z237" s="9">
        <v>1</v>
      </c>
      <c r="AA237" s="344">
        <v>3900</v>
      </c>
      <c r="AB237" s="344"/>
      <c r="AC237" s="339"/>
      <c r="AD237" s="339"/>
      <c r="AE237" s="219"/>
      <c r="AF237" s="219"/>
      <c r="AG237" s="219"/>
      <c r="AH237" s="219"/>
      <c r="AI237" s="34" t="s">
        <v>5</v>
      </c>
      <c r="AJ237" s="43"/>
      <c r="AK237" s="43" t="s">
        <v>6</v>
      </c>
      <c r="AL237" s="341"/>
      <c r="AM237" s="641" t="s">
        <v>460</v>
      </c>
      <c r="AN237" s="43"/>
      <c r="AO237" s="34"/>
      <c r="AP237" s="173"/>
      <c r="AQ237" s="173"/>
      <c r="AR237" s="170"/>
      <c r="AS237" s="170"/>
      <c r="AT237" s="223"/>
      <c r="AU237" s="223"/>
    </row>
    <row r="238" spans="1:47" ht="14.25">
      <c r="B238" s="29">
        <v>2024</v>
      </c>
      <c r="C238" s="29">
        <v>6</v>
      </c>
      <c r="D238" s="29">
        <v>20</v>
      </c>
      <c r="E238" s="227" t="s">
        <v>469</v>
      </c>
      <c r="F238" s="29">
        <v>4</v>
      </c>
      <c r="G238" s="189"/>
      <c r="H238" s="32" t="s">
        <v>441</v>
      </c>
      <c r="I238" s="333" t="s">
        <v>43</v>
      </c>
      <c r="J238" s="32"/>
      <c r="K238" s="9"/>
      <c r="L238" s="10"/>
      <c r="M238" s="10"/>
      <c r="N238" s="10"/>
      <c r="O238" s="60"/>
      <c r="P238" s="176">
        <v>25</v>
      </c>
      <c r="Q238" s="34" t="s">
        <v>457</v>
      </c>
      <c r="R238" s="344">
        <v>1220</v>
      </c>
      <c r="S238" s="344"/>
      <c r="T238" s="36" t="s">
        <v>30</v>
      </c>
      <c r="U238" s="177">
        <v>350</v>
      </c>
      <c r="V238" s="344">
        <v>1220</v>
      </c>
      <c r="W238" s="344">
        <v>1220</v>
      </c>
      <c r="X238" s="9">
        <v>1</v>
      </c>
      <c r="Y238" s="35"/>
      <c r="Z238" s="9">
        <v>1</v>
      </c>
      <c r="AA238" s="177">
        <v>350</v>
      </c>
      <c r="AB238" s="35">
        <v>4450</v>
      </c>
      <c r="AC238" s="37" t="s">
        <v>1466</v>
      </c>
      <c r="AD238" s="62"/>
      <c r="AE238" s="63"/>
      <c r="AF238" s="64"/>
      <c r="AG238" s="64"/>
      <c r="AH238" s="63"/>
      <c r="AI238" s="60"/>
      <c r="AJ238" s="58"/>
      <c r="AK238" s="43" t="s">
        <v>6</v>
      </c>
      <c r="AL238" s="32"/>
      <c r="AM238" s="641" t="s">
        <v>460</v>
      </c>
      <c r="AN238" s="43"/>
      <c r="AO238" s="34"/>
      <c r="AP238" s="173"/>
      <c r="AQ238" s="173"/>
      <c r="AR238" s="170"/>
      <c r="AS238" s="170"/>
      <c r="AT238" s="223"/>
      <c r="AU238" s="223"/>
    </row>
    <row r="240" spans="1:47">
      <c r="B240" s="29">
        <v>2024</v>
      </c>
      <c r="C240" s="29">
        <v>6</v>
      </c>
      <c r="D240" s="29"/>
      <c r="E240" s="227"/>
      <c r="F240" s="29"/>
      <c r="G240" s="31" t="s">
        <v>459</v>
      </c>
      <c r="H240" s="32" t="s">
        <v>441</v>
      </c>
      <c r="I240" s="33" t="s">
        <v>47</v>
      </c>
      <c r="J240" s="32"/>
      <c r="K240" s="9"/>
      <c r="L240" s="10"/>
      <c r="M240" s="10"/>
      <c r="N240" s="655" t="s">
        <v>1477</v>
      </c>
      <c r="O240" s="312" t="s">
        <v>1441</v>
      </c>
      <c r="P240" s="325">
        <v>25</v>
      </c>
      <c r="Q240" s="656" t="s">
        <v>1474</v>
      </c>
      <c r="R240" s="36">
        <v>1110</v>
      </c>
      <c r="S240" s="36"/>
      <c r="T240" s="36">
        <v>12100</v>
      </c>
      <c r="U240" s="36">
        <v>12100</v>
      </c>
      <c r="V240" s="36">
        <v>1110</v>
      </c>
      <c r="W240" s="36">
        <v>1110</v>
      </c>
      <c r="X240" s="73">
        <v>1</v>
      </c>
      <c r="Y240" s="36">
        <v>12100</v>
      </c>
      <c r="Z240" s="73">
        <v>1</v>
      </c>
      <c r="AA240" s="36">
        <v>12100</v>
      </c>
      <c r="AB240" s="36"/>
      <c r="AC240" s="37"/>
      <c r="AD240" s="613"/>
      <c r="AE240" s="219"/>
      <c r="AF240" s="219"/>
      <c r="AG240" s="219"/>
      <c r="AH240" s="219"/>
      <c r="AI240" s="9" t="s">
        <v>5</v>
      </c>
      <c r="AJ240" s="32"/>
      <c r="AK240" s="32" t="s">
        <v>6</v>
      </c>
      <c r="AL240" s="32"/>
      <c r="AM240" s="40" t="s">
        <v>460</v>
      </c>
      <c r="AN240" s="41"/>
      <c r="AO240" s="34"/>
      <c r="AP240" s="173"/>
      <c r="AQ240" s="173"/>
      <c r="AR240" s="170"/>
      <c r="AS240" s="170"/>
    </row>
    <row r="241" spans="1:47">
      <c r="B241" s="29">
        <v>2024</v>
      </c>
      <c r="C241" s="29">
        <v>6</v>
      </c>
      <c r="D241" s="29"/>
      <c r="E241" s="227"/>
      <c r="F241" s="29"/>
      <c r="G241" s="348"/>
      <c r="H241" s="32" t="s">
        <v>441</v>
      </c>
      <c r="I241" s="33" t="s">
        <v>43</v>
      </c>
      <c r="J241" s="32"/>
      <c r="K241" s="9"/>
      <c r="L241" s="10"/>
      <c r="M241" s="10"/>
      <c r="N241" s="246"/>
      <c r="O241" s="9"/>
      <c r="P241" s="176">
        <v>25</v>
      </c>
      <c r="Q241" s="34" t="s">
        <v>457</v>
      </c>
      <c r="R241" s="35">
        <v>1110</v>
      </c>
      <c r="S241" s="35"/>
      <c r="T241" s="36">
        <v>1000</v>
      </c>
      <c r="U241" s="451">
        <v>1000</v>
      </c>
      <c r="V241" s="35">
        <v>1110</v>
      </c>
      <c r="W241" s="35">
        <v>1110</v>
      </c>
      <c r="X241" s="9">
        <v>1</v>
      </c>
      <c r="Y241" s="35">
        <v>1000</v>
      </c>
      <c r="Z241" s="9">
        <v>1</v>
      </c>
      <c r="AA241" s="451">
        <v>1000</v>
      </c>
      <c r="AB241" s="35">
        <v>13100</v>
      </c>
      <c r="AC241" s="37" t="s">
        <v>841</v>
      </c>
      <c r="AD241" s="339"/>
      <c r="AE241" s="219"/>
      <c r="AF241" s="219"/>
      <c r="AG241" s="219"/>
      <c r="AH241" s="219"/>
      <c r="AI241" s="9"/>
      <c r="AJ241" s="32"/>
      <c r="AK241" s="32" t="s">
        <v>6</v>
      </c>
      <c r="AL241" s="32"/>
      <c r="AM241" s="40" t="s">
        <v>460</v>
      </c>
      <c r="AN241" s="41"/>
      <c r="AO241" s="34"/>
      <c r="AP241" s="173"/>
      <c r="AQ241" s="173"/>
      <c r="AR241" s="170"/>
      <c r="AS241" s="170"/>
    </row>
    <row r="243" spans="1:47">
      <c r="B243" s="29">
        <v>2024</v>
      </c>
      <c r="C243" s="29">
        <v>6</v>
      </c>
      <c r="D243" s="29"/>
      <c r="E243" s="227"/>
      <c r="F243" s="29"/>
      <c r="G243" s="31" t="s">
        <v>459</v>
      </c>
      <c r="H243" s="32" t="s">
        <v>441</v>
      </c>
      <c r="I243" s="33" t="s">
        <v>47</v>
      </c>
      <c r="J243" s="32"/>
      <c r="K243" s="9"/>
      <c r="L243" s="10"/>
      <c r="M243" s="10"/>
      <c r="N243" s="655" t="s">
        <v>1472</v>
      </c>
      <c r="O243" s="312" t="s">
        <v>1441</v>
      </c>
      <c r="P243" s="325">
        <v>25</v>
      </c>
      <c r="Q243" s="656" t="s">
        <v>1475</v>
      </c>
      <c r="R243" s="36">
        <v>1110</v>
      </c>
      <c r="S243" s="36"/>
      <c r="T243" s="36">
        <v>12100</v>
      </c>
      <c r="U243" s="36">
        <v>12100</v>
      </c>
      <c r="V243" s="36">
        <v>1110</v>
      </c>
      <c r="W243" s="36">
        <v>1110</v>
      </c>
      <c r="X243" s="73">
        <v>1</v>
      </c>
      <c r="Y243" s="36">
        <v>12100</v>
      </c>
      <c r="Z243" s="73">
        <v>1</v>
      </c>
      <c r="AA243" s="36">
        <v>12100</v>
      </c>
      <c r="AB243" s="36"/>
      <c r="AC243" s="37"/>
      <c r="AD243" s="613"/>
      <c r="AE243" s="219"/>
      <c r="AF243" s="219"/>
      <c r="AG243" s="219"/>
      <c r="AH243" s="219"/>
      <c r="AI243" s="9" t="s">
        <v>5</v>
      </c>
      <c r="AJ243" s="32"/>
      <c r="AK243" s="32" t="s">
        <v>6</v>
      </c>
      <c r="AL243" s="32"/>
      <c r="AM243" s="40" t="s">
        <v>460</v>
      </c>
      <c r="AN243" s="41"/>
      <c r="AO243" s="34"/>
      <c r="AP243" s="173"/>
      <c r="AQ243" s="173"/>
      <c r="AR243" s="170"/>
      <c r="AS243" s="170"/>
    </row>
    <row r="244" spans="1:47">
      <c r="B244" s="29">
        <v>2024</v>
      </c>
      <c r="C244" s="29">
        <v>6</v>
      </c>
      <c r="D244" s="29"/>
      <c r="E244" s="227"/>
      <c r="F244" s="29"/>
      <c r="G244" s="348"/>
      <c r="H244" s="32" t="s">
        <v>441</v>
      </c>
      <c r="I244" s="33" t="s">
        <v>43</v>
      </c>
      <c r="J244" s="32"/>
      <c r="K244" s="9"/>
      <c r="L244" s="10"/>
      <c r="M244" s="10"/>
      <c r="N244" s="246"/>
      <c r="O244" s="9"/>
      <c r="P244" s="176">
        <v>25</v>
      </c>
      <c r="Q244" s="34" t="s">
        <v>457</v>
      </c>
      <c r="R244" s="35">
        <v>1110</v>
      </c>
      <c r="S244" s="35"/>
      <c r="T244" s="36">
        <v>1000</v>
      </c>
      <c r="U244" s="451">
        <v>1000</v>
      </c>
      <c r="V244" s="35">
        <v>1110</v>
      </c>
      <c r="W244" s="35">
        <v>1110</v>
      </c>
      <c r="X244" s="9">
        <v>1</v>
      </c>
      <c r="Y244" s="35">
        <v>1000</v>
      </c>
      <c r="Z244" s="9">
        <v>1</v>
      </c>
      <c r="AA244" s="451">
        <v>1000</v>
      </c>
      <c r="AB244" s="35">
        <v>13100</v>
      </c>
      <c r="AC244" s="37" t="s">
        <v>841</v>
      </c>
      <c r="AD244" s="339"/>
      <c r="AE244" s="219"/>
      <c r="AF244" s="219"/>
      <c r="AG244" s="219"/>
      <c r="AH244" s="219"/>
      <c r="AI244" s="9"/>
      <c r="AJ244" s="32"/>
      <c r="AK244" s="32" t="s">
        <v>6</v>
      </c>
      <c r="AL244" s="32"/>
      <c r="AM244" s="40" t="s">
        <v>460</v>
      </c>
      <c r="AN244" s="41"/>
      <c r="AO244" s="34"/>
      <c r="AP244" s="173"/>
      <c r="AQ244" s="173"/>
      <c r="AR244" s="170"/>
      <c r="AS244" s="170"/>
    </row>
    <row r="246" spans="1:47">
      <c r="B246" s="29">
        <v>2024</v>
      </c>
      <c r="C246" s="29">
        <v>6</v>
      </c>
      <c r="D246" s="29"/>
      <c r="E246" s="227"/>
      <c r="F246" s="29"/>
      <c r="G246" s="31" t="s">
        <v>459</v>
      </c>
      <c r="H246" s="32" t="s">
        <v>441</v>
      </c>
      <c r="I246" s="33" t="s">
        <v>47</v>
      </c>
      <c r="J246" s="32"/>
      <c r="K246" s="9"/>
      <c r="L246" s="10"/>
      <c r="M246" s="10"/>
      <c r="N246" s="655" t="s">
        <v>1473</v>
      </c>
      <c r="O246" s="312" t="s">
        <v>1441</v>
      </c>
      <c r="P246" s="325">
        <v>25</v>
      </c>
      <c r="Q246" s="656" t="s">
        <v>1476</v>
      </c>
      <c r="R246" s="36">
        <v>1110</v>
      </c>
      <c r="S246" s="36"/>
      <c r="T246" s="36">
        <v>12000</v>
      </c>
      <c r="U246" s="36">
        <v>12000</v>
      </c>
      <c r="V246" s="36">
        <v>1110</v>
      </c>
      <c r="W246" s="36">
        <v>1110</v>
      </c>
      <c r="X246" s="73">
        <v>1</v>
      </c>
      <c r="Y246" s="36">
        <v>12000</v>
      </c>
      <c r="Z246" s="73">
        <v>1</v>
      </c>
      <c r="AA246" s="36">
        <v>12000</v>
      </c>
      <c r="AB246" s="36"/>
      <c r="AC246" s="37"/>
      <c r="AD246" s="613"/>
      <c r="AE246" s="219"/>
      <c r="AF246" s="219"/>
      <c r="AG246" s="219"/>
      <c r="AH246" s="219"/>
      <c r="AI246" s="9" t="s">
        <v>5</v>
      </c>
      <c r="AJ246" s="32"/>
      <c r="AK246" s="32" t="s">
        <v>6</v>
      </c>
      <c r="AL246" s="32"/>
      <c r="AM246" s="40" t="s">
        <v>460</v>
      </c>
      <c r="AN246" s="41"/>
      <c r="AO246" s="34"/>
      <c r="AP246" s="173"/>
      <c r="AQ246" s="173"/>
      <c r="AR246" s="170"/>
      <c r="AS246" s="170"/>
    </row>
    <row r="247" spans="1:47">
      <c r="B247" s="29">
        <v>2024</v>
      </c>
      <c r="C247" s="29">
        <v>6</v>
      </c>
      <c r="D247" s="29"/>
      <c r="E247" s="227"/>
      <c r="F247" s="29"/>
      <c r="G247" s="348"/>
      <c r="H247" s="32" t="s">
        <v>441</v>
      </c>
      <c r="I247" s="33" t="s">
        <v>43</v>
      </c>
      <c r="J247" s="32"/>
      <c r="K247" s="9"/>
      <c r="L247" s="10"/>
      <c r="M247" s="10"/>
      <c r="N247" s="246"/>
      <c r="O247" s="9"/>
      <c r="P247" s="176">
        <v>25</v>
      </c>
      <c r="Q247" s="34" t="s">
        <v>457</v>
      </c>
      <c r="R247" s="35">
        <v>1110</v>
      </c>
      <c r="S247" s="35"/>
      <c r="T247" s="36">
        <v>1000</v>
      </c>
      <c r="U247" s="451">
        <v>1000</v>
      </c>
      <c r="V247" s="35">
        <v>1110</v>
      </c>
      <c r="W247" s="35">
        <v>1110</v>
      </c>
      <c r="X247" s="9">
        <v>1</v>
      </c>
      <c r="Y247" s="35">
        <v>1000</v>
      </c>
      <c r="Z247" s="9">
        <v>1</v>
      </c>
      <c r="AA247" s="451">
        <v>1000</v>
      </c>
      <c r="AB247" s="35">
        <v>13000</v>
      </c>
      <c r="AC247" s="37" t="s">
        <v>841</v>
      </c>
      <c r="AD247" s="339"/>
      <c r="AE247" s="219"/>
      <c r="AF247" s="219"/>
      <c r="AG247" s="219"/>
      <c r="AH247" s="219"/>
      <c r="AI247" s="9"/>
      <c r="AJ247" s="32"/>
      <c r="AK247" s="32" t="s">
        <v>6</v>
      </c>
      <c r="AL247" s="32"/>
      <c r="AM247" s="40" t="s">
        <v>460</v>
      </c>
      <c r="AN247" s="41"/>
      <c r="AO247" s="34"/>
      <c r="AP247" s="173"/>
      <c r="AQ247" s="173"/>
      <c r="AR247" s="170"/>
      <c r="AS247" s="170"/>
    </row>
    <row r="249" spans="1:47" ht="13.5" customHeight="1">
      <c r="A249">
        <v>1</v>
      </c>
      <c r="B249" s="29">
        <v>2022</v>
      </c>
      <c r="C249" s="29">
        <v>6</v>
      </c>
      <c r="D249" s="29">
        <v>3</v>
      </c>
      <c r="E249" s="30" t="s">
        <v>469</v>
      </c>
      <c r="F249" s="29"/>
      <c r="G249" s="31"/>
      <c r="H249" s="32" t="s">
        <v>441</v>
      </c>
      <c r="I249" s="33" t="s">
        <v>58</v>
      </c>
      <c r="J249" s="32"/>
      <c r="K249" s="9"/>
      <c r="L249" s="10"/>
      <c r="M249" s="9"/>
      <c r="N249" s="222"/>
      <c r="O249" s="9"/>
      <c r="P249" s="9">
        <v>12</v>
      </c>
      <c r="Q249" s="34" t="s">
        <v>457</v>
      </c>
      <c r="R249" s="35">
        <v>1030</v>
      </c>
      <c r="S249" s="34"/>
      <c r="T249" s="36" t="s">
        <v>30</v>
      </c>
      <c r="U249" s="35">
        <v>200</v>
      </c>
      <c r="V249" s="35">
        <v>1030</v>
      </c>
      <c r="W249" s="35">
        <v>1030</v>
      </c>
      <c r="X249" s="9">
        <v>1</v>
      </c>
      <c r="Y249" s="35">
        <v>200</v>
      </c>
      <c r="Z249" s="9">
        <v>1</v>
      </c>
      <c r="AA249" s="35">
        <v>200</v>
      </c>
      <c r="AB249" s="35"/>
      <c r="AC249" s="37"/>
      <c r="AD249" s="175" t="s">
        <v>458</v>
      </c>
      <c r="AE249" s="38"/>
      <c r="AF249" s="39"/>
      <c r="AG249" s="39"/>
      <c r="AH249" s="38"/>
      <c r="AI249" s="9"/>
      <c r="AJ249" s="32"/>
      <c r="AK249" s="32"/>
      <c r="AL249" s="32"/>
      <c r="AM249" s="40"/>
      <c r="AN249" s="41"/>
      <c r="AO249" s="173" t="s">
        <v>1704</v>
      </c>
      <c r="AP249" s="173"/>
      <c r="AQ249" s="170"/>
      <c r="AR249" s="170"/>
    </row>
    <row r="250" spans="1:47">
      <c r="B250" s="29">
        <v>2022</v>
      </c>
      <c r="C250" s="29">
        <v>6</v>
      </c>
      <c r="D250" s="29">
        <v>3</v>
      </c>
      <c r="E250" s="30" t="s">
        <v>469</v>
      </c>
      <c r="F250" s="29">
        <v>10</v>
      </c>
      <c r="G250" s="31" t="s">
        <v>459</v>
      </c>
      <c r="H250" s="32" t="s">
        <v>441</v>
      </c>
      <c r="I250" s="33" t="s">
        <v>47</v>
      </c>
      <c r="J250" s="32"/>
      <c r="K250" s="9"/>
      <c r="L250" s="10"/>
      <c r="M250" s="10"/>
      <c r="N250" s="656" t="s">
        <v>1579</v>
      </c>
      <c r="O250" s="34" t="s">
        <v>829</v>
      </c>
      <c r="P250" s="9">
        <v>25</v>
      </c>
      <c r="Q250" s="246" t="s">
        <v>667</v>
      </c>
      <c r="R250" s="35">
        <v>1030</v>
      </c>
      <c r="S250" s="35"/>
      <c r="T250" s="35">
        <v>4000</v>
      </c>
      <c r="U250" s="35">
        <v>4000</v>
      </c>
      <c r="V250" s="35">
        <v>1030</v>
      </c>
      <c r="W250" s="35">
        <v>1030</v>
      </c>
      <c r="X250" s="9">
        <v>1</v>
      </c>
      <c r="Y250" s="35">
        <v>4000</v>
      </c>
      <c r="Z250" s="9">
        <v>1</v>
      </c>
      <c r="AA250" s="35">
        <v>4000</v>
      </c>
      <c r="AB250" s="35"/>
      <c r="AC250" s="37"/>
      <c r="AD250" s="37"/>
      <c r="AE250" s="38"/>
      <c r="AF250" s="39"/>
      <c r="AG250" s="39"/>
      <c r="AH250" s="38"/>
      <c r="AI250" s="9" t="s">
        <v>5</v>
      </c>
      <c r="AJ250" s="32"/>
      <c r="AK250" s="32" t="s">
        <v>6</v>
      </c>
      <c r="AL250" s="32"/>
      <c r="AM250" s="40" t="s">
        <v>460</v>
      </c>
      <c r="AN250" s="41"/>
      <c r="AO250" s="173"/>
      <c r="AP250" s="173"/>
      <c r="AQ250" s="170"/>
      <c r="AR250" s="170"/>
    </row>
    <row r="251" spans="1:47">
      <c r="B251" s="29">
        <v>2022</v>
      </c>
      <c r="C251" s="29">
        <v>6</v>
      </c>
      <c r="D251" s="29">
        <v>3</v>
      </c>
      <c r="E251" s="30" t="s">
        <v>469</v>
      </c>
      <c r="F251" s="29"/>
      <c r="G251" s="189"/>
      <c r="H251" s="32" t="s">
        <v>441</v>
      </c>
      <c r="I251" s="33" t="s">
        <v>43</v>
      </c>
      <c r="J251" s="32"/>
      <c r="K251" s="9"/>
      <c r="L251" s="10"/>
      <c r="M251" s="9"/>
      <c r="N251" s="222"/>
      <c r="O251" s="9"/>
      <c r="P251" s="176">
        <v>25</v>
      </c>
      <c r="Q251" s="34" t="s">
        <v>457</v>
      </c>
      <c r="R251" s="35">
        <v>1030</v>
      </c>
      <c r="S251" s="35"/>
      <c r="T251" s="36" t="s">
        <v>877</v>
      </c>
      <c r="U251" s="177">
        <v>350</v>
      </c>
      <c r="V251" s="35">
        <v>1030</v>
      </c>
      <c r="W251" s="35">
        <v>1030</v>
      </c>
      <c r="X251" s="9">
        <v>1</v>
      </c>
      <c r="Y251" s="35"/>
      <c r="Z251" s="9">
        <v>1</v>
      </c>
      <c r="AA251" s="177">
        <v>350</v>
      </c>
      <c r="AB251" s="35">
        <v>4550</v>
      </c>
      <c r="AC251" s="37" t="s">
        <v>1395</v>
      </c>
      <c r="AD251" s="62"/>
      <c r="AE251" s="38"/>
      <c r="AF251" s="39"/>
      <c r="AG251" s="39"/>
      <c r="AH251" s="38"/>
      <c r="AI251" s="9"/>
      <c r="AJ251" s="32"/>
      <c r="AK251" s="32" t="s">
        <v>683</v>
      </c>
      <c r="AL251" s="32"/>
      <c r="AM251" s="40" t="s">
        <v>460</v>
      </c>
      <c r="AN251" s="41"/>
      <c r="AO251" s="173"/>
      <c r="AP251" s="173"/>
      <c r="AQ251" s="170"/>
      <c r="AR251" s="170"/>
    </row>
    <row r="253" spans="1:47" ht="13.5" customHeight="1">
      <c r="A253">
        <v>1</v>
      </c>
      <c r="B253" s="29">
        <v>2022</v>
      </c>
      <c r="C253" s="29">
        <v>6</v>
      </c>
      <c r="D253" s="29">
        <v>3</v>
      </c>
      <c r="E253" s="30" t="s">
        <v>469</v>
      </c>
      <c r="F253" s="29"/>
      <c r="G253" s="31"/>
      <c r="H253" s="32" t="s">
        <v>441</v>
      </c>
      <c r="I253" s="33" t="s">
        <v>58</v>
      </c>
      <c r="J253" s="32"/>
      <c r="K253" s="9"/>
      <c r="L253" s="10"/>
      <c r="M253" s="9"/>
      <c r="N253" s="222"/>
      <c r="O253" s="9"/>
      <c r="P253" s="9">
        <v>12</v>
      </c>
      <c r="Q253" s="34" t="s">
        <v>457</v>
      </c>
      <c r="R253" s="35">
        <v>1040</v>
      </c>
      <c r="S253" s="34"/>
      <c r="T253" s="36" t="s">
        <v>30</v>
      </c>
      <c r="U253" s="35">
        <v>200</v>
      </c>
      <c r="V253" s="35">
        <v>1040</v>
      </c>
      <c r="W253" s="35">
        <v>1040</v>
      </c>
      <c r="X253" s="9">
        <v>1</v>
      </c>
      <c r="Y253" s="35">
        <v>200</v>
      </c>
      <c r="Z253" s="9">
        <v>1</v>
      </c>
      <c r="AA253" s="35">
        <v>200</v>
      </c>
      <c r="AB253" s="35"/>
      <c r="AC253" s="37"/>
      <c r="AD253" s="339"/>
      <c r="AE253" s="38"/>
      <c r="AF253" s="39"/>
      <c r="AG253" s="39"/>
      <c r="AH253" s="38"/>
      <c r="AI253" s="9"/>
      <c r="AJ253" s="32"/>
      <c r="AK253" s="32"/>
      <c r="AL253" s="32"/>
      <c r="AM253" s="40"/>
      <c r="AN253" s="41"/>
      <c r="AO253" s="173" t="s">
        <v>2153</v>
      </c>
      <c r="AP253" s="173"/>
      <c r="AQ253" s="170"/>
      <c r="AR253" s="170"/>
    </row>
    <row r="254" spans="1:47" ht="14.25">
      <c r="B254" s="29">
        <v>2024</v>
      </c>
      <c r="C254" s="29">
        <v>6</v>
      </c>
      <c r="D254" s="29">
        <v>20</v>
      </c>
      <c r="E254" s="227" t="s">
        <v>469</v>
      </c>
      <c r="F254" s="29">
        <v>3</v>
      </c>
      <c r="G254" s="31" t="s">
        <v>459</v>
      </c>
      <c r="H254" s="32" t="s">
        <v>441</v>
      </c>
      <c r="I254" s="333" t="s">
        <v>47</v>
      </c>
      <c r="J254" s="43"/>
      <c r="K254" s="43"/>
      <c r="L254" s="384"/>
      <c r="M254" s="34"/>
      <c r="N254" s="246" t="s">
        <v>2102</v>
      </c>
      <c r="O254" s="34" t="s">
        <v>2095</v>
      </c>
      <c r="P254" s="34">
        <v>50</v>
      </c>
      <c r="Q254" s="246" t="s">
        <v>194</v>
      </c>
      <c r="R254" s="344">
        <v>1040</v>
      </c>
      <c r="S254" s="344"/>
      <c r="T254" s="344">
        <v>6000</v>
      </c>
      <c r="U254" s="344">
        <v>6000</v>
      </c>
      <c r="V254" s="35">
        <v>1040</v>
      </c>
      <c r="W254" s="344">
        <v>1040</v>
      </c>
      <c r="X254" s="9">
        <v>1</v>
      </c>
      <c r="Y254" s="35">
        <v>6000</v>
      </c>
      <c r="Z254" s="9">
        <v>1</v>
      </c>
      <c r="AA254" s="344">
        <v>6000</v>
      </c>
      <c r="AB254" s="344"/>
      <c r="AC254" s="339"/>
      <c r="AD254" s="339"/>
      <c r="AE254" s="219"/>
      <c r="AF254" s="219"/>
      <c r="AG254" s="219"/>
      <c r="AH254" s="219"/>
      <c r="AI254" s="34" t="s">
        <v>5</v>
      </c>
      <c r="AJ254" s="43"/>
      <c r="AK254" s="32" t="s">
        <v>6</v>
      </c>
      <c r="AL254" s="341"/>
      <c r="AM254" s="40" t="s">
        <v>460</v>
      </c>
      <c r="AN254" s="43"/>
      <c r="AO254" s="34"/>
      <c r="AP254" s="173"/>
      <c r="AQ254" s="173"/>
      <c r="AR254" s="170"/>
      <c r="AS254" s="170"/>
      <c r="AT254" s="223"/>
      <c r="AU254" s="223"/>
    </row>
    <row r="255" spans="1:47" ht="14.25">
      <c r="B255" s="29">
        <v>2024</v>
      </c>
      <c r="C255" s="29">
        <v>6</v>
      </c>
      <c r="D255" s="29">
        <v>20</v>
      </c>
      <c r="E255" s="227" t="s">
        <v>469</v>
      </c>
      <c r="F255" s="29">
        <v>3</v>
      </c>
      <c r="G255" s="189"/>
      <c r="H255" s="32" t="s">
        <v>441</v>
      </c>
      <c r="I255" s="333" t="s">
        <v>43</v>
      </c>
      <c r="J255" s="32"/>
      <c r="K255" s="9"/>
      <c r="L255" s="10"/>
      <c r="M255" s="10"/>
      <c r="N255" s="10"/>
      <c r="O255" s="60"/>
      <c r="P255" s="176">
        <v>25</v>
      </c>
      <c r="Q255" s="34" t="s">
        <v>457</v>
      </c>
      <c r="R255" s="35">
        <v>1040</v>
      </c>
      <c r="S255" s="35"/>
      <c r="T255" s="36" t="s">
        <v>30</v>
      </c>
      <c r="U255" s="177">
        <v>350</v>
      </c>
      <c r="V255" s="35">
        <v>1040</v>
      </c>
      <c r="W255" s="35">
        <v>1040</v>
      </c>
      <c r="X255" s="9">
        <v>1</v>
      </c>
      <c r="Y255" s="35"/>
      <c r="Z255" s="9">
        <v>1</v>
      </c>
      <c r="AA255" s="177">
        <v>350</v>
      </c>
      <c r="AB255" s="35">
        <v>6550</v>
      </c>
      <c r="AC255" s="37" t="s">
        <v>733</v>
      </c>
      <c r="AD255" s="62"/>
      <c r="AE255" s="63"/>
      <c r="AF255" s="64"/>
      <c r="AG255" s="64"/>
      <c r="AH255" s="63"/>
      <c r="AI255" s="60"/>
      <c r="AJ255" s="58"/>
      <c r="AK255" s="32" t="s">
        <v>6</v>
      </c>
      <c r="AL255" s="32"/>
      <c r="AM255" s="40" t="s">
        <v>460</v>
      </c>
      <c r="AN255" s="43"/>
      <c r="AO255" s="34"/>
      <c r="AP255" s="173"/>
      <c r="AQ255" s="173"/>
      <c r="AR255" s="170"/>
      <c r="AS255" s="170"/>
      <c r="AT255" s="223" t="str">
        <f>IF(IF(AE255&gt;AF255,1-AE255+AF255,AF255-AE255)=0,"",IF(AE255&gt;AF255,1-AE255+AF255,AF255-AE255))</f>
        <v/>
      </c>
      <c r="AU255" s="223" t="str">
        <f>IF(IF(AG255&gt;AH255,1-AG255+AH255,AH255-AG255)=0,"",IF(AG255&gt;AH255,1-AG255+AH255,AH255-AG255))</f>
        <v/>
      </c>
    </row>
    <row r="257" spans="1:47" ht="13.5" customHeight="1">
      <c r="A257">
        <v>1</v>
      </c>
      <c r="B257" s="29">
        <v>2022</v>
      </c>
      <c r="C257" s="29">
        <v>6</v>
      </c>
      <c r="D257" s="29">
        <v>3</v>
      </c>
      <c r="E257" s="30" t="s">
        <v>469</v>
      </c>
      <c r="F257" s="29"/>
      <c r="G257" s="31"/>
      <c r="H257" s="32" t="s">
        <v>441</v>
      </c>
      <c r="I257" s="33" t="s">
        <v>58</v>
      </c>
      <c r="J257" s="32"/>
      <c r="K257" s="9"/>
      <c r="L257" s="10"/>
      <c r="M257" s="9"/>
      <c r="N257" s="222"/>
      <c r="O257" s="9"/>
      <c r="P257" s="9">
        <v>12</v>
      </c>
      <c r="Q257" s="34" t="s">
        <v>457</v>
      </c>
      <c r="R257" s="35">
        <v>1040</v>
      </c>
      <c r="S257" s="34"/>
      <c r="T257" s="36" t="s">
        <v>30</v>
      </c>
      <c r="U257" s="35">
        <v>200</v>
      </c>
      <c r="V257" s="35">
        <v>1040</v>
      </c>
      <c r="W257" s="35">
        <v>1040</v>
      </c>
      <c r="X257" s="9">
        <v>1</v>
      </c>
      <c r="Y257" s="35">
        <v>200</v>
      </c>
      <c r="Z257" s="9">
        <v>1</v>
      </c>
      <c r="AA257" s="35">
        <v>200</v>
      </c>
      <c r="AB257" s="35"/>
      <c r="AC257" s="37"/>
      <c r="AD257" s="339"/>
      <c r="AE257" s="38"/>
      <c r="AF257" s="39"/>
      <c r="AG257" s="39"/>
      <c r="AH257" s="38"/>
      <c r="AI257" s="9"/>
      <c r="AJ257" s="32"/>
      <c r="AK257" s="32"/>
      <c r="AL257" s="32"/>
      <c r="AM257" s="40"/>
      <c r="AN257" s="41"/>
      <c r="AO257" s="173" t="s">
        <v>2154</v>
      </c>
      <c r="AP257" s="173"/>
      <c r="AQ257" s="170"/>
      <c r="AR257" s="170"/>
    </row>
    <row r="258" spans="1:47" ht="14.25">
      <c r="B258" s="29">
        <v>2024</v>
      </c>
      <c r="C258" s="29">
        <v>6</v>
      </c>
      <c r="D258" s="29">
        <v>20</v>
      </c>
      <c r="E258" s="227" t="s">
        <v>469</v>
      </c>
      <c r="F258" s="29">
        <v>3</v>
      </c>
      <c r="G258" s="31" t="s">
        <v>459</v>
      </c>
      <c r="H258" s="32" t="s">
        <v>441</v>
      </c>
      <c r="I258" s="333" t="s">
        <v>47</v>
      </c>
      <c r="J258" s="43"/>
      <c r="K258" s="43"/>
      <c r="L258" s="384"/>
      <c r="M258" s="34"/>
      <c r="N258" s="246" t="s">
        <v>2100</v>
      </c>
      <c r="O258" s="34" t="s">
        <v>2095</v>
      </c>
      <c r="P258" s="34">
        <v>25</v>
      </c>
      <c r="Q258" s="246" t="s">
        <v>2104</v>
      </c>
      <c r="R258" s="344">
        <v>1040</v>
      </c>
      <c r="S258" s="344"/>
      <c r="T258" s="344">
        <v>8000</v>
      </c>
      <c r="U258" s="344">
        <v>8000</v>
      </c>
      <c r="V258" s="35">
        <v>1040</v>
      </c>
      <c r="W258" s="344">
        <v>1040</v>
      </c>
      <c r="X258" s="9">
        <v>1</v>
      </c>
      <c r="Y258" s="35">
        <v>8000</v>
      </c>
      <c r="Z258" s="9">
        <v>1</v>
      </c>
      <c r="AA258" s="344">
        <v>8000</v>
      </c>
      <c r="AB258" s="344"/>
      <c r="AC258" s="339"/>
      <c r="AD258" s="339"/>
      <c r="AE258" s="219"/>
      <c r="AF258" s="219"/>
      <c r="AG258" s="219"/>
      <c r="AH258" s="219"/>
      <c r="AI258" s="34" t="s">
        <v>5</v>
      </c>
      <c r="AJ258" s="43"/>
      <c r="AK258" s="32" t="s">
        <v>6</v>
      </c>
      <c r="AL258" s="341"/>
      <c r="AM258" s="40" t="s">
        <v>460</v>
      </c>
      <c r="AN258" s="43"/>
      <c r="AO258" s="34"/>
      <c r="AP258" s="173"/>
      <c r="AQ258" s="173"/>
      <c r="AR258" s="170"/>
      <c r="AS258" s="170"/>
      <c r="AT258" s="223"/>
      <c r="AU258" s="223"/>
    </row>
    <row r="259" spans="1:47" ht="14.25">
      <c r="B259" s="29">
        <v>2024</v>
      </c>
      <c r="C259" s="29">
        <v>6</v>
      </c>
      <c r="D259" s="29">
        <v>20</v>
      </c>
      <c r="E259" s="227" t="s">
        <v>469</v>
      </c>
      <c r="F259" s="29">
        <v>3</v>
      </c>
      <c r="G259" s="189"/>
      <c r="H259" s="32" t="s">
        <v>441</v>
      </c>
      <c r="I259" s="333" t="s">
        <v>43</v>
      </c>
      <c r="J259" s="32"/>
      <c r="K259" s="9"/>
      <c r="L259" s="10"/>
      <c r="M259" s="10"/>
      <c r="N259" s="10"/>
      <c r="O259" s="60"/>
      <c r="P259" s="176">
        <v>25</v>
      </c>
      <c r="Q259" s="34" t="s">
        <v>457</v>
      </c>
      <c r="R259" s="35">
        <v>1040</v>
      </c>
      <c r="S259" s="35"/>
      <c r="T259" s="36" t="s">
        <v>30</v>
      </c>
      <c r="U259" s="177">
        <v>350</v>
      </c>
      <c r="V259" s="35">
        <v>1040</v>
      </c>
      <c r="W259" s="35">
        <v>1040</v>
      </c>
      <c r="X259" s="9">
        <v>1</v>
      </c>
      <c r="Y259" s="35"/>
      <c r="Z259" s="9">
        <v>1</v>
      </c>
      <c r="AA259" s="177">
        <v>350</v>
      </c>
      <c r="AB259" s="35">
        <v>8550</v>
      </c>
      <c r="AC259" s="37" t="s">
        <v>733</v>
      </c>
      <c r="AD259" s="62"/>
      <c r="AE259" s="63"/>
      <c r="AF259" s="64"/>
      <c r="AG259" s="64"/>
      <c r="AH259" s="63"/>
      <c r="AI259" s="60"/>
      <c r="AJ259" s="58"/>
      <c r="AK259" s="32" t="s">
        <v>6</v>
      </c>
      <c r="AL259" s="32"/>
      <c r="AM259" s="40" t="s">
        <v>460</v>
      </c>
      <c r="AN259" s="43"/>
      <c r="AO259" s="34"/>
      <c r="AP259" s="173"/>
      <c r="AQ259" s="173"/>
      <c r="AR259" s="170"/>
      <c r="AS259" s="170"/>
      <c r="AT259" s="223" t="str">
        <f>IF(IF(AE259&gt;AF259,1-AE259+AF259,AF259-AE259)=0,"",IF(AE259&gt;AF259,1-AE259+AF259,AF259-AE259))</f>
        <v/>
      </c>
      <c r="AU259" s="223" t="str">
        <f>IF(IF(AG259&gt;AH259,1-AG259+AH259,AH259-AG259)=0,"",IF(AG259&gt;AH259,1-AG259+AH259,AH259-AG259))</f>
        <v/>
      </c>
    </row>
  </sheetData>
  <phoneticPr fontId="9"/>
  <conditionalFormatting sqref="AL91 AL18:AM19 AL21:AM22 AL15:AL17 AL20 AL23 AL28:AL30 AL45:AL46 AL33 AL36 AL41:AL43">
    <cfRule type="cellIs" dxfId="1697" priority="414" operator="equal">
      <formula>"ＮＧ"</formula>
    </cfRule>
    <cfRule type="cellIs" dxfId="1696" priority="415" operator="equal">
      <formula>"良短"</formula>
    </cfRule>
    <cfRule type="cellIs" dxfId="1695" priority="416" operator="equal">
      <formula>"保留"</formula>
    </cfRule>
    <cfRule type="cellIs" dxfId="1694" priority="417" operator="equal">
      <formula>"合短"</formula>
    </cfRule>
  </conditionalFormatting>
  <conditionalFormatting sqref="AL95">
    <cfRule type="cellIs" dxfId="1693" priority="410" operator="equal">
      <formula>"ＮＧ"</formula>
    </cfRule>
    <cfRule type="cellIs" dxfId="1692" priority="411" operator="equal">
      <formula>"良短"</formula>
    </cfRule>
    <cfRule type="cellIs" dxfId="1691" priority="412" operator="equal">
      <formula>"保留"</formula>
    </cfRule>
    <cfRule type="cellIs" dxfId="1690" priority="413" operator="equal">
      <formula>"合短"</formula>
    </cfRule>
  </conditionalFormatting>
  <conditionalFormatting sqref="AL24:AL25">
    <cfRule type="cellIs" dxfId="1689" priority="387" operator="equal">
      <formula>"ＮＧ"</formula>
    </cfRule>
    <cfRule type="cellIs" dxfId="1688" priority="388" operator="equal">
      <formula>"良短"</formula>
    </cfRule>
    <cfRule type="cellIs" dxfId="1687" priority="389" operator="equal">
      <formula>"保留"</formula>
    </cfRule>
    <cfRule type="cellIs" dxfId="1686" priority="390" operator="equal">
      <formula>"合短"</formula>
    </cfRule>
  </conditionalFormatting>
  <conditionalFormatting sqref="AL48:AL49">
    <cfRule type="cellIs" dxfId="1685" priority="459" operator="equal">
      <formula>"ＮＧ"</formula>
    </cfRule>
    <cfRule type="cellIs" dxfId="1684" priority="460" operator="equal">
      <formula>"良短"</formula>
    </cfRule>
    <cfRule type="cellIs" dxfId="1683" priority="461" operator="equal">
      <formula>"保留"</formula>
    </cfRule>
    <cfRule type="cellIs" dxfId="1682" priority="462" operator="equal">
      <formula>"合短"</formula>
    </cfRule>
  </conditionalFormatting>
  <conditionalFormatting sqref="AL48:AL49">
    <cfRule type="cellIs" dxfId="1681" priority="455" operator="equal">
      <formula>"ＮＧ"</formula>
    </cfRule>
    <cfRule type="cellIs" dxfId="1680" priority="456" operator="equal">
      <formula>"良短"</formula>
    </cfRule>
    <cfRule type="cellIs" dxfId="1679" priority="457" operator="equal">
      <formula>"保留"</formula>
    </cfRule>
    <cfRule type="cellIs" dxfId="1678" priority="458" operator="equal">
      <formula>"合短"</formula>
    </cfRule>
  </conditionalFormatting>
  <conditionalFormatting sqref="AL75">
    <cfRule type="cellIs" dxfId="1677" priority="429" operator="equal">
      <formula>"ＮＧ"</formula>
    </cfRule>
    <cfRule type="cellIs" dxfId="1676" priority="430" operator="equal">
      <formula>"良短"</formula>
    </cfRule>
    <cfRule type="cellIs" dxfId="1675" priority="431" operator="equal">
      <formula>"保留"</formula>
    </cfRule>
    <cfRule type="cellIs" dxfId="1674" priority="432" operator="equal">
      <formula>"合短"</formula>
    </cfRule>
  </conditionalFormatting>
  <conditionalFormatting sqref="AL79">
    <cfRule type="cellIs" dxfId="1673" priority="425" operator="equal">
      <formula>"ＮＧ"</formula>
    </cfRule>
    <cfRule type="cellIs" dxfId="1672" priority="426" operator="equal">
      <formula>"良短"</formula>
    </cfRule>
    <cfRule type="cellIs" dxfId="1671" priority="427" operator="equal">
      <formula>"保留"</formula>
    </cfRule>
    <cfRule type="cellIs" dxfId="1670" priority="428" operator="equal">
      <formula>"合短"</formula>
    </cfRule>
  </conditionalFormatting>
  <conditionalFormatting sqref="AL99">
    <cfRule type="cellIs" dxfId="1669" priority="406" operator="equal">
      <formula>"ＮＧ"</formula>
    </cfRule>
    <cfRule type="cellIs" dxfId="1668" priority="407" operator="equal">
      <formula>"良短"</formula>
    </cfRule>
    <cfRule type="cellIs" dxfId="1667" priority="408" operator="equal">
      <formula>"保留"</formula>
    </cfRule>
    <cfRule type="cellIs" dxfId="1666" priority="409" operator="equal">
      <formula>"合短"</formula>
    </cfRule>
  </conditionalFormatting>
  <conditionalFormatting sqref="AL103">
    <cfRule type="cellIs" dxfId="1665" priority="402" operator="equal">
      <formula>"ＮＧ"</formula>
    </cfRule>
    <cfRule type="cellIs" dxfId="1664" priority="403" operator="equal">
      <formula>"良短"</formula>
    </cfRule>
    <cfRule type="cellIs" dxfId="1663" priority="404" operator="equal">
      <formula>"保留"</formula>
    </cfRule>
    <cfRule type="cellIs" dxfId="1662" priority="405" operator="equal">
      <formula>"合短"</formula>
    </cfRule>
  </conditionalFormatting>
  <conditionalFormatting sqref="AL103">
    <cfRule type="cellIs" dxfId="1661" priority="398" operator="equal">
      <formula>"ＮＧ"</formula>
    </cfRule>
    <cfRule type="cellIs" dxfId="1660" priority="399" operator="equal">
      <formula>"良短"</formula>
    </cfRule>
    <cfRule type="cellIs" dxfId="1659" priority="400" operator="equal">
      <formula>"保留"</formula>
    </cfRule>
    <cfRule type="cellIs" dxfId="1658" priority="401" operator="equal">
      <formula>"合短"</formula>
    </cfRule>
  </conditionalFormatting>
  <conditionalFormatting sqref="AL10">
    <cfRule type="cellIs" dxfId="1657" priority="361" operator="equal">
      <formula>"ＮＧ"</formula>
    </cfRule>
    <cfRule type="cellIs" dxfId="1656" priority="362" operator="equal">
      <formula>"良短"</formula>
    </cfRule>
    <cfRule type="cellIs" dxfId="1655" priority="363" operator="equal">
      <formula>"保留"</formula>
    </cfRule>
    <cfRule type="cellIs" dxfId="1654" priority="364" operator="equal">
      <formula>"合短"</formula>
    </cfRule>
  </conditionalFormatting>
  <conditionalFormatting sqref="AL24:AL25">
    <cfRule type="cellIs" dxfId="1653" priority="373" operator="equal">
      <formula>"ＮＧ"</formula>
    </cfRule>
    <cfRule type="cellIs" dxfId="1652" priority="374" operator="equal">
      <formula>"良短"</formula>
    </cfRule>
    <cfRule type="cellIs" dxfId="1651" priority="375" operator="equal">
      <formula>"保留"</formula>
    </cfRule>
    <cfRule type="cellIs" dxfId="1650" priority="376" operator="equal">
      <formula>"合短"</formula>
    </cfRule>
  </conditionalFormatting>
  <conditionalFormatting sqref="AL24:AL25">
    <cfRule type="cellIs" dxfId="1649" priority="369" operator="equal">
      <formula>"ＮＧ"</formula>
    </cfRule>
    <cfRule type="cellIs" dxfId="1648" priority="370" operator="equal">
      <formula>"良短"</formula>
    </cfRule>
    <cfRule type="cellIs" dxfId="1647" priority="371" operator="equal">
      <formula>"保留"</formula>
    </cfRule>
    <cfRule type="cellIs" dxfId="1646" priority="372" operator="equal">
      <formula>"合短"</formula>
    </cfRule>
  </conditionalFormatting>
  <conditionalFormatting sqref="AL24:AL25">
    <cfRule type="cellIs" dxfId="1645" priority="365" operator="equal">
      <formula>"ＮＧ"</formula>
    </cfRule>
    <cfRule type="cellIs" dxfId="1644" priority="366" operator="equal">
      <formula>"良短"</formula>
    </cfRule>
    <cfRule type="cellIs" dxfId="1643" priority="367" operator="equal">
      <formula>"保留"</formula>
    </cfRule>
    <cfRule type="cellIs" dxfId="1642" priority="368" operator="equal">
      <formula>"合短"</formula>
    </cfRule>
  </conditionalFormatting>
  <conditionalFormatting sqref="AL10">
    <cfRule type="cellIs" dxfId="1641" priority="357" operator="equal">
      <formula>"ＮＧ"</formula>
    </cfRule>
    <cfRule type="cellIs" dxfId="1640" priority="358" operator="equal">
      <formula>"良短"</formula>
    </cfRule>
    <cfRule type="cellIs" dxfId="1639" priority="359" operator="equal">
      <formula>"保留"</formula>
    </cfRule>
    <cfRule type="cellIs" dxfId="1638" priority="360" operator="equal">
      <formula>"合短"</formula>
    </cfRule>
  </conditionalFormatting>
  <conditionalFormatting sqref="AL122">
    <cfRule type="cellIs" dxfId="1637" priority="353" operator="equal">
      <formula>"ＮＧ"</formula>
    </cfRule>
    <cfRule type="cellIs" dxfId="1636" priority="354" operator="equal">
      <formula>"良短"</formula>
    </cfRule>
    <cfRule type="cellIs" dxfId="1635" priority="355" operator="equal">
      <formula>"保留"</formula>
    </cfRule>
    <cfRule type="cellIs" dxfId="1634" priority="356" operator="equal">
      <formula>"合短"</formula>
    </cfRule>
  </conditionalFormatting>
  <conditionalFormatting sqref="AL122">
    <cfRule type="cellIs" dxfId="1633" priority="349" operator="equal">
      <formula>"ＮＧ"</formula>
    </cfRule>
    <cfRule type="cellIs" dxfId="1632" priority="350" operator="equal">
      <formula>"良短"</formula>
    </cfRule>
    <cfRule type="cellIs" dxfId="1631" priority="351" operator="equal">
      <formula>"保留"</formula>
    </cfRule>
    <cfRule type="cellIs" dxfId="1630" priority="352" operator="equal">
      <formula>"合短"</formula>
    </cfRule>
  </conditionalFormatting>
  <conditionalFormatting sqref="AL121">
    <cfRule type="cellIs" dxfId="1629" priority="345" operator="equal">
      <formula>"ＮＧ"</formula>
    </cfRule>
    <cfRule type="cellIs" dxfId="1628" priority="346" operator="equal">
      <formula>"良短"</formula>
    </cfRule>
    <cfRule type="cellIs" dxfId="1627" priority="347" operator="equal">
      <formula>"保留"</formula>
    </cfRule>
    <cfRule type="cellIs" dxfId="1626" priority="348" operator="equal">
      <formula>"合短"</formula>
    </cfRule>
  </conditionalFormatting>
  <conditionalFormatting sqref="AL121">
    <cfRule type="cellIs" dxfId="1625" priority="341" operator="equal">
      <formula>"ＮＧ"</formula>
    </cfRule>
    <cfRule type="cellIs" dxfId="1624" priority="342" operator="equal">
      <formula>"良短"</formula>
    </cfRule>
    <cfRule type="cellIs" dxfId="1623" priority="343" operator="equal">
      <formula>"保留"</formula>
    </cfRule>
    <cfRule type="cellIs" dxfId="1622" priority="344" operator="equal">
      <formula>"合短"</formula>
    </cfRule>
  </conditionalFormatting>
  <conditionalFormatting sqref="AL113">
    <cfRule type="cellIs" dxfId="1621" priority="337" operator="equal">
      <formula>"ＮＧ"</formula>
    </cfRule>
    <cfRule type="cellIs" dxfId="1620" priority="338" operator="equal">
      <formula>"良短"</formula>
    </cfRule>
    <cfRule type="cellIs" dxfId="1619" priority="339" operator="equal">
      <formula>"保留"</formula>
    </cfRule>
    <cfRule type="cellIs" dxfId="1618" priority="340" operator="equal">
      <formula>"合短"</formula>
    </cfRule>
  </conditionalFormatting>
  <conditionalFormatting sqref="AL113">
    <cfRule type="cellIs" dxfId="1617" priority="333" operator="equal">
      <formula>"ＮＧ"</formula>
    </cfRule>
    <cfRule type="cellIs" dxfId="1616" priority="334" operator="equal">
      <formula>"良短"</formula>
    </cfRule>
    <cfRule type="cellIs" dxfId="1615" priority="335" operator="equal">
      <formula>"保留"</formula>
    </cfRule>
    <cfRule type="cellIs" dxfId="1614" priority="336" operator="equal">
      <formula>"合短"</formula>
    </cfRule>
  </conditionalFormatting>
  <conditionalFormatting sqref="AL117">
    <cfRule type="cellIs" dxfId="1613" priority="329" operator="equal">
      <formula>"ＮＧ"</formula>
    </cfRule>
    <cfRule type="cellIs" dxfId="1612" priority="330" operator="equal">
      <formula>"良短"</formula>
    </cfRule>
    <cfRule type="cellIs" dxfId="1611" priority="331" operator="equal">
      <formula>"保留"</formula>
    </cfRule>
    <cfRule type="cellIs" dxfId="1610" priority="332" operator="equal">
      <formula>"合短"</formula>
    </cfRule>
  </conditionalFormatting>
  <conditionalFormatting sqref="AL117">
    <cfRule type="cellIs" dxfId="1609" priority="325" operator="equal">
      <formula>"ＮＧ"</formula>
    </cfRule>
    <cfRule type="cellIs" dxfId="1608" priority="326" operator="equal">
      <formula>"良短"</formula>
    </cfRule>
    <cfRule type="cellIs" dxfId="1607" priority="327" operator="equal">
      <formula>"保留"</formula>
    </cfRule>
    <cfRule type="cellIs" dxfId="1606" priority="328" operator="equal">
      <formula>"合短"</formula>
    </cfRule>
  </conditionalFormatting>
  <conditionalFormatting sqref="AL118:AL119">
    <cfRule type="cellIs" dxfId="1605" priority="321" operator="equal">
      <formula>"ＮＧ"</formula>
    </cfRule>
    <cfRule type="cellIs" dxfId="1604" priority="322" operator="equal">
      <formula>"良短"</formula>
    </cfRule>
    <cfRule type="cellIs" dxfId="1603" priority="323" operator="equal">
      <formula>"保留"</formula>
    </cfRule>
    <cfRule type="cellIs" dxfId="1602" priority="324" operator="equal">
      <formula>"合短"</formula>
    </cfRule>
  </conditionalFormatting>
  <conditionalFormatting sqref="AL118:AL119">
    <cfRule type="cellIs" dxfId="1601" priority="317" operator="equal">
      <formula>"ＮＧ"</formula>
    </cfRule>
    <cfRule type="cellIs" dxfId="1600" priority="318" operator="equal">
      <formula>"良短"</formula>
    </cfRule>
    <cfRule type="cellIs" dxfId="1599" priority="319" operator="equal">
      <formula>"保留"</formula>
    </cfRule>
    <cfRule type="cellIs" dxfId="1598" priority="320" operator="equal">
      <formula>"合短"</formula>
    </cfRule>
  </conditionalFormatting>
  <conditionalFormatting sqref="AL143">
    <cfRule type="cellIs" dxfId="1597" priority="313" operator="equal">
      <formula>"ＮＧ"</formula>
    </cfRule>
    <cfRule type="cellIs" dxfId="1596" priority="314" operator="equal">
      <formula>"良短"</formula>
    </cfRule>
    <cfRule type="cellIs" dxfId="1595" priority="315" operator="equal">
      <formula>"保留"</formula>
    </cfRule>
    <cfRule type="cellIs" dxfId="1594" priority="316" operator="equal">
      <formula>"合短"</formula>
    </cfRule>
  </conditionalFormatting>
  <conditionalFormatting sqref="AL143">
    <cfRule type="cellIs" dxfId="1593" priority="309" operator="equal">
      <formula>"ＮＧ"</formula>
    </cfRule>
    <cfRule type="cellIs" dxfId="1592" priority="310" operator="equal">
      <formula>"良短"</formula>
    </cfRule>
    <cfRule type="cellIs" dxfId="1591" priority="311" operator="equal">
      <formula>"保留"</formula>
    </cfRule>
    <cfRule type="cellIs" dxfId="1590" priority="312" operator="equal">
      <formula>"合短"</formula>
    </cfRule>
  </conditionalFormatting>
  <conditionalFormatting sqref="AL147">
    <cfRule type="cellIs" dxfId="1589" priority="305" operator="equal">
      <formula>"ＮＧ"</formula>
    </cfRule>
    <cfRule type="cellIs" dxfId="1588" priority="306" operator="equal">
      <formula>"良短"</formula>
    </cfRule>
    <cfRule type="cellIs" dxfId="1587" priority="307" operator="equal">
      <formula>"保留"</formula>
    </cfRule>
    <cfRule type="cellIs" dxfId="1586" priority="308" operator="equal">
      <formula>"合短"</formula>
    </cfRule>
  </conditionalFormatting>
  <conditionalFormatting sqref="AL147">
    <cfRule type="cellIs" dxfId="1585" priority="301" operator="equal">
      <formula>"ＮＧ"</formula>
    </cfRule>
    <cfRule type="cellIs" dxfId="1584" priority="302" operator="equal">
      <formula>"良短"</formula>
    </cfRule>
    <cfRule type="cellIs" dxfId="1583" priority="303" operator="equal">
      <formula>"保留"</formula>
    </cfRule>
    <cfRule type="cellIs" dxfId="1582" priority="304" operator="equal">
      <formula>"合短"</formula>
    </cfRule>
  </conditionalFormatting>
  <conditionalFormatting sqref="AL151">
    <cfRule type="cellIs" dxfId="1581" priority="297" operator="equal">
      <formula>"ＮＧ"</formula>
    </cfRule>
    <cfRule type="cellIs" dxfId="1580" priority="298" operator="equal">
      <formula>"良短"</formula>
    </cfRule>
    <cfRule type="cellIs" dxfId="1579" priority="299" operator="equal">
      <formula>"保留"</formula>
    </cfRule>
    <cfRule type="cellIs" dxfId="1578" priority="300" operator="equal">
      <formula>"合短"</formula>
    </cfRule>
  </conditionalFormatting>
  <conditionalFormatting sqref="AL151">
    <cfRule type="cellIs" dxfId="1577" priority="293" operator="equal">
      <formula>"ＮＧ"</formula>
    </cfRule>
    <cfRule type="cellIs" dxfId="1576" priority="294" operator="equal">
      <formula>"良短"</formula>
    </cfRule>
    <cfRule type="cellIs" dxfId="1575" priority="295" operator="equal">
      <formula>"保留"</formula>
    </cfRule>
    <cfRule type="cellIs" dxfId="1574" priority="296" operator="equal">
      <formula>"合短"</formula>
    </cfRule>
  </conditionalFormatting>
  <conditionalFormatting sqref="AL87">
    <cfRule type="cellIs" dxfId="1573" priority="418" operator="equal">
      <formula>"ＮＧ"</formula>
    </cfRule>
    <cfRule type="cellIs" dxfId="1572" priority="419" operator="equal">
      <formula>"良短"</formula>
    </cfRule>
    <cfRule type="cellIs" dxfId="1571" priority="420" operator="equal">
      <formula>"保留"</formula>
    </cfRule>
    <cfRule type="cellIs" dxfId="1570" priority="421" operator="equal">
      <formula>"合短"</formula>
    </cfRule>
  </conditionalFormatting>
  <conditionalFormatting sqref="AL110:AL111">
    <cfRule type="cellIs" dxfId="1569" priority="391" operator="equal">
      <formula>"ＮＧ"</formula>
    </cfRule>
    <cfRule type="cellIs" dxfId="1568" priority="392" operator="equal">
      <formula>"良短"</formula>
    </cfRule>
    <cfRule type="cellIs" dxfId="1567" priority="393" operator="equal">
      <formula>"保留"</formula>
    </cfRule>
    <cfRule type="cellIs" dxfId="1566" priority="394" operator="equal">
      <formula>"合短"</formula>
    </cfRule>
  </conditionalFormatting>
  <conditionalFormatting sqref="AL129:AL130 AL132:AL133 AL3:AL26 AL28:AL30 AL45:AL47 AL33 AL36 AL41:AL43 AL249:AL251">
    <cfRule type="cellIs" dxfId="1565" priority="384" operator="equal">
      <formula>"良短"</formula>
    </cfRule>
    <cfRule type="cellIs" dxfId="1564" priority="385" operator="equal">
      <formula>"保留"</formula>
    </cfRule>
    <cfRule type="cellIs" dxfId="1563" priority="386" operator="equal">
      <formula>"合短"</formula>
    </cfRule>
  </conditionalFormatting>
  <conditionalFormatting sqref="AL60:AL61 AL68:AL69 AL71:AL73 AL79:AL81 AL84:AL85 AL87:AL89 AL91:AL93 AL95:AL97 AL99:AL101 AL135:AL137 AL139:AL141">
    <cfRule type="cellIs" dxfId="1562" priority="467" operator="equal">
      <formula>"良短"</formula>
    </cfRule>
    <cfRule type="cellIs" dxfId="1561" priority="468" operator="equal">
      <formula>"保留"</formula>
    </cfRule>
    <cfRule type="cellIs" dxfId="1560" priority="469" operator="equal">
      <formula>"合短"</formula>
    </cfRule>
  </conditionalFormatting>
  <conditionalFormatting sqref="AL76:AL77 AL79:AL81 AL88:AL89 AL92:AL93 AL96:AL97 AL100:AL101 AL104:AL105 AL11:AL12 AL123 AL114:AL115 AL139:AL141 AL144:AL145 AL148:AL149 AL132:AL133 AL129:AL130 AL152:AL153">
    <cfRule type="cellIs" dxfId="1559" priority="463" operator="equal">
      <formula>"ＮＧ"</formula>
    </cfRule>
    <cfRule type="cellIs" dxfId="1558" priority="464" operator="equal">
      <formula>"良短"</formula>
    </cfRule>
    <cfRule type="cellIs" dxfId="1557" priority="465" operator="equal">
      <formula>"保留"</formula>
    </cfRule>
    <cfRule type="cellIs" dxfId="1556" priority="466" operator="equal">
      <formula>"合短"</formula>
    </cfRule>
  </conditionalFormatting>
  <conditionalFormatting sqref="AL51">
    <cfRule type="cellIs" dxfId="1555" priority="449" operator="equal">
      <formula>"良短"</formula>
    </cfRule>
    <cfRule type="cellIs" dxfId="1554" priority="450" operator="equal">
      <formula>"保留"</formula>
    </cfRule>
    <cfRule type="cellIs" dxfId="1553" priority="451" operator="equal">
      <formula>"合短"</formula>
    </cfRule>
  </conditionalFormatting>
  <conditionalFormatting sqref="AL55:AL57">
    <cfRule type="cellIs" dxfId="1552" priority="446" operator="equal">
      <formula>"良短"</formula>
    </cfRule>
    <cfRule type="cellIs" dxfId="1551" priority="447" operator="equal">
      <formula>"保留"</formula>
    </cfRule>
    <cfRule type="cellIs" dxfId="1550" priority="448" operator="equal">
      <formula>"合短"</formula>
    </cfRule>
  </conditionalFormatting>
  <conditionalFormatting sqref="AL52:AL53">
    <cfRule type="cellIs" dxfId="1549" priority="452" operator="equal">
      <formula>"良短"</formula>
    </cfRule>
    <cfRule type="cellIs" dxfId="1548" priority="453" operator="equal">
      <formula>"保留"</formula>
    </cfRule>
    <cfRule type="cellIs" dxfId="1547" priority="454" operator="equal">
      <formula>"合短"</formula>
    </cfRule>
  </conditionalFormatting>
  <conditionalFormatting sqref="AL59">
    <cfRule type="cellIs" dxfId="1546" priority="443" operator="equal">
      <formula>"良短"</formula>
    </cfRule>
    <cfRule type="cellIs" dxfId="1545" priority="444" operator="equal">
      <formula>"保留"</formula>
    </cfRule>
    <cfRule type="cellIs" dxfId="1544" priority="445" operator="equal">
      <formula>"合短"</formula>
    </cfRule>
  </conditionalFormatting>
  <conditionalFormatting sqref="AL59">
    <cfRule type="cellIs" dxfId="1543" priority="440" operator="equal">
      <formula>"良短"</formula>
    </cfRule>
    <cfRule type="cellIs" dxfId="1542" priority="441" operator="equal">
      <formula>"保留"</formula>
    </cfRule>
    <cfRule type="cellIs" dxfId="1541" priority="442" operator="equal">
      <formula>"合短"</formula>
    </cfRule>
  </conditionalFormatting>
  <conditionalFormatting sqref="AL67">
    <cfRule type="cellIs" dxfId="1540" priority="437" operator="equal">
      <formula>"良短"</formula>
    </cfRule>
    <cfRule type="cellIs" dxfId="1539" priority="438" operator="equal">
      <formula>"保留"</formula>
    </cfRule>
    <cfRule type="cellIs" dxfId="1538" priority="439" operator="equal">
      <formula>"合短"</formula>
    </cfRule>
  </conditionalFormatting>
  <conditionalFormatting sqref="AL75">
    <cfRule type="cellIs" dxfId="1537" priority="433" operator="equal">
      <formula>"ＮＧ"</formula>
    </cfRule>
    <cfRule type="cellIs" dxfId="1536" priority="434" operator="equal">
      <formula>"良短"</formula>
    </cfRule>
    <cfRule type="cellIs" dxfId="1535" priority="435" operator="equal">
      <formula>"保留"</formula>
    </cfRule>
    <cfRule type="cellIs" dxfId="1534" priority="436" operator="equal">
      <formula>"合短"</formula>
    </cfRule>
  </conditionalFormatting>
  <conditionalFormatting sqref="AL83">
    <cfRule type="cellIs" dxfId="1533" priority="422" operator="equal">
      <formula>"良短"</formula>
    </cfRule>
    <cfRule type="cellIs" dxfId="1532" priority="423" operator="equal">
      <formula>"保留"</formula>
    </cfRule>
    <cfRule type="cellIs" dxfId="1531" priority="424" operator="equal">
      <formula>"合短"</formula>
    </cfRule>
  </conditionalFormatting>
  <conditionalFormatting sqref="AL110:AL111">
    <cfRule type="cellIs" dxfId="1530" priority="395" operator="equal">
      <formula>"良短"</formula>
    </cfRule>
    <cfRule type="cellIs" dxfId="1529" priority="396" operator="equal">
      <formula>"保留"</formula>
    </cfRule>
    <cfRule type="cellIs" dxfId="1528" priority="397" operator="equal">
      <formula>"合短"</formula>
    </cfRule>
  </conditionalFormatting>
  <conditionalFormatting sqref="AL24:AL25">
    <cfRule type="cellIs" dxfId="1527" priority="381" operator="equal">
      <formula>"良短"</formula>
    </cfRule>
    <cfRule type="cellIs" dxfId="1526" priority="382" operator="equal">
      <formula>"保留"</formula>
    </cfRule>
    <cfRule type="cellIs" dxfId="1525" priority="383" operator="equal">
      <formula>"合短"</formula>
    </cfRule>
  </conditionalFormatting>
  <conditionalFormatting sqref="AL24:AL25">
    <cfRule type="cellIs" dxfId="1524" priority="377" operator="equal">
      <formula>"ＮＧ"</formula>
    </cfRule>
    <cfRule type="cellIs" dxfId="1523" priority="378" operator="equal">
      <formula>"良短"</formula>
    </cfRule>
    <cfRule type="cellIs" dxfId="1522" priority="379" operator="equal">
      <formula>"保留"</formula>
    </cfRule>
    <cfRule type="cellIs" dxfId="1521" priority="380" operator="equal">
      <formula>"合短"</formula>
    </cfRule>
  </conditionalFormatting>
  <conditionalFormatting sqref="AL159:AL161">
    <cfRule type="cellIs" dxfId="1520" priority="291" operator="equal">
      <formula>"ＮＧ"</formula>
    </cfRule>
    <cfRule type="cellIs" dxfId="1519" priority="292" operator="equal">
      <formula>"保留"</formula>
    </cfRule>
  </conditionalFormatting>
  <conditionalFormatting sqref="AL198:AL200">
    <cfRule type="cellIs" dxfId="1518" priority="289" operator="equal">
      <formula>"ＮＧ"</formula>
    </cfRule>
    <cfRule type="cellIs" dxfId="1517" priority="290" operator="equal">
      <formula>"保留"</formula>
    </cfRule>
  </conditionalFormatting>
  <conditionalFormatting sqref="AL194:AL196">
    <cfRule type="cellIs" dxfId="1516" priority="286" operator="equal">
      <formula>"合短"</formula>
    </cfRule>
    <cfRule type="cellIs" dxfId="1515" priority="287" operator="equal">
      <formula>"NG"</formula>
    </cfRule>
    <cfRule type="cellIs" dxfId="1514" priority="288" operator="equal">
      <formula>"保留"</formula>
    </cfRule>
  </conditionalFormatting>
  <conditionalFormatting sqref="AL203:AL204">
    <cfRule type="cellIs" dxfId="1513" priority="282" operator="equal">
      <formula>"ＮＧ"</formula>
    </cfRule>
    <cfRule type="cellIs" dxfId="1512" priority="283" operator="equal">
      <formula>"良短"</formula>
    </cfRule>
    <cfRule type="cellIs" dxfId="1511" priority="284" operator="equal">
      <formula>"保留"</formula>
    </cfRule>
    <cfRule type="cellIs" dxfId="1510" priority="285" operator="equal">
      <formula>"合短"</formula>
    </cfRule>
  </conditionalFormatting>
  <conditionalFormatting sqref="AL203:AL204">
    <cfRule type="cellIs" dxfId="1509" priority="279" operator="equal">
      <formula>"良短"</formula>
    </cfRule>
    <cfRule type="cellIs" dxfId="1508" priority="280" operator="equal">
      <formula>"保留"</formula>
    </cfRule>
    <cfRule type="cellIs" dxfId="1507" priority="281" operator="equal">
      <formula>"合短"</formula>
    </cfRule>
  </conditionalFormatting>
  <conditionalFormatting sqref="AL202">
    <cfRule type="cellIs" dxfId="1506" priority="268" operator="equal">
      <formula>"ＮＧ"</formula>
    </cfRule>
    <cfRule type="cellIs" dxfId="1505" priority="269" operator="equal">
      <formula>"良短"</formula>
    </cfRule>
    <cfRule type="cellIs" dxfId="1504" priority="270" operator="equal">
      <formula>"保留"</formula>
    </cfRule>
    <cfRule type="cellIs" dxfId="1503" priority="271" operator="equal">
      <formula>"合短"</formula>
    </cfRule>
  </conditionalFormatting>
  <conditionalFormatting sqref="AL202">
    <cfRule type="cellIs" dxfId="1502" priority="272" operator="equal">
      <formula>"ＮＧ"</formula>
    </cfRule>
    <cfRule type="cellIs" dxfId="1501" priority="273" operator="equal">
      <formula>"良短"</formula>
    </cfRule>
    <cfRule type="cellIs" dxfId="1500" priority="274" operator="equal">
      <formula>"保留"</formula>
    </cfRule>
    <cfRule type="cellIs" dxfId="1499" priority="275" operator="equal">
      <formula>"合短"</formula>
    </cfRule>
  </conditionalFormatting>
  <conditionalFormatting sqref="AL202">
    <cfRule type="cellIs" dxfId="1498" priority="265" operator="equal">
      <formula>"良短"</formula>
    </cfRule>
    <cfRule type="cellIs" dxfId="1497" priority="266" operator="equal">
      <formula>"保留"</formula>
    </cfRule>
    <cfRule type="cellIs" dxfId="1496" priority="267" operator="equal">
      <formula>"合短"</formula>
    </cfRule>
  </conditionalFormatting>
  <conditionalFormatting sqref="AL202">
    <cfRule type="cellIs" dxfId="1495" priority="276" operator="equal">
      <formula>"良短"</formula>
    </cfRule>
    <cfRule type="cellIs" dxfId="1494" priority="277" operator="equal">
      <formula>"保留"</formula>
    </cfRule>
    <cfRule type="cellIs" dxfId="1493" priority="278" operator="equal">
      <formula>"合短"</formula>
    </cfRule>
  </conditionalFormatting>
  <conditionalFormatting sqref="AL155:AL157">
    <cfRule type="cellIs" dxfId="1492" priority="262" operator="equal">
      <formula>"合短"</formula>
    </cfRule>
    <cfRule type="cellIs" dxfId="1491" priority="263" operator="equal">
      <formula>"NG"</formula>
    </cfRule>
    <cfRule type="cellIs" dxfId="1490" priority="264" operator="equal">
      <formula>"保留"</formula>
    </cfRule>
  </conditionalFormatting>
  <conditionalFormatting sqref="AL209:AL210">
    <cfRule type="cellIs" dxfId="1489" priority="258" operator="equal">
      <formula>"ＮＧ"</formula>
    </cfRule>
    <cfRule type="cellIs" dxfId="1488" priority="259" operator="equal">
      <formula>"合短"</formula>
    </cfRule>
    <cfRule type="cellIs" dxfId="1487" priority="260" operator="equal">
      <formula>"良短"</formula>
    </cfRule>
    <cfRule type="cellIs" dxfId="1486" priority="261" operator="equal">
      <formula>"保留"</formula>
    </cfRule>
  </conditionalFormatting>
  <conditionalFormatting sqref="AL167:AL168">
    <cfRule type="cellIs" dxfId="1485" priority="254" operator="equal">
      <formula>"ＮＧ"</formula>
    </cfRule>
    <cfRule type="cellIs" dxfId="1484" priority="255" operator="equal">
      <formula>"合短"</formula>
    </cfRule>
    <cfRule type="cellIs" dxfId="1483" priority="256" operator="equal">
      <formula>"良短"</formula>
    </cfRule>
    <cfRule type="cellIs" dxfId="1482" priority="257" operator="equal">
      <formula>"保留"</formula>
    </cfRule>
  </conditionalFormatting>
  <conditionalFormatting sqref="AL14">
    <cfRule type="cellIs" dxfId="1481" priority="250" operator="equal">
      <formula>"ＮＧ"</formula>
    </cfRule>
    <cfRule type="cellIs" dxfId="1480" priority="251" operator="equal">
      <formula>"良短"</formula>
    </cfRule>
    <cfRule type="cellIs" dxfId="1479" priority="252" operator="equal">
      <formula>"保留"</formula>
    </cfRule>
    <cfRule type="cellIs" dxfId="1478" priority="253" operator="equal">
      <formula>"合短"</formula>
    </cfRule>
  </conditionalFormatting>
  <conditionalFormatting sqref="AL14">
    <cfRule type="cellIs" dxfId="1477" priority="246" operator="equal">
      <formula>"ＮＧ"</formula>
    </cfRule>
    <cfRule type="cellIs" dxfId="1476" priority="247" operator="equal">
      <formula>"良短"</formula>
    </cfRule>
    <cfRule type="cellIs" dxfId="1475" priority="248" operator="equal">
      <formula>"保留"</formula>
    </cfRule>
    <cfRule type="cellIs" dxfId="1474" priority="249" operator="equal">
      <formula>"合短"</formula>
    </cfRule>
  </conditionalFormatting>
  <conditionalFormatting sqref="AL4:AL5">
    <cfRule type="cellIs" dxfId="1473" priority="242" operator="equal">
      <formula>"ＮＧ"</formula>
    </cfRule>
    <cfRule type="cellIs" dxfId="1472" priority="243" operator="equal">
      <formula>"良短"</formula>
    </cfRule>
    <cfRule type="cellIs" dxfId="1471" priority="244" operator="equal">
      <formula>"保留"</formula>
    </cfRule>
    <cfRule type="cellIs" dxfId="1470" priority="245" operator="equal">
      <formula>"合短"</formula>
    </cfRule>
  </conditionalFormatting>
  <conditionalFormatting sqref="AL215:AL217">
    <cfRule type="cellIs" dxfId="1469" priority="239" operator="equal">
      <formula>"良短"</formula>
    </cfRule>
    <cfRule type="cellIs" dxfId="1468" priority="240" operator="equal">
      <formula>"保留"</formula>
    </cfRule>
    <cfRule type="cellIs" dxfId="1467" priority="241" operator="equal">
      <formula>"合短"</formula>
    </cfRule>
  </conditionalFormatting>
  <conditionalFormatting sqref="AL216:AL217">
    <cfRule type="cellIs" dxfId="1466" priority="235" operator="equal">
      <formula>"ＮＧ"</formula>
    </cfRule>
    <cfRule type="cellIs" dxfId="1465" priority="236" operator="equal">
      <formula>"良短"</formula>
    </cfRule>
    <cfRule type="cellIs" dxfId="1464" priority="237" operator="equal">
      <formula>"保留"</formula>
    </cfRule>
    <cfRule type="cellIs" dxfId="1463" priority="238" operator="equal">
      <formula>"合短"</formula>
    </cfRule>
  </conditionalFormatting>
  <conditionalFormatting sqref="AL215">
    <cfRule type="cellIs" dxfId="1462" priority="231" operator="equal">
      <formula>"ＮＧ"</formula>
    </cfRule>
    <cfRule type="cellIs" dxfId="1461" priority="232" operator="equal">
      <formula>"良短"</formula>
    </cfRule>
    <cfRule type="cellIs" dxfId="1460" priority="233" operator="equal">
      <formula>"保留"</formula>
    </cfRule>
    <cfRule type="cellIs" dxfId="1459" priority="234" operator="equal">
      <formula>"合短"</formula>
    </cfRule>
  </conditionalFormatting>
  <conditionalFormatting sqref="AL223">
    <cfRule type="cellIs" dxfId="1458" priority="217" operator="equal">
      <formula>"良短"</formula>
    </cfRule>
    <cfRule type="cellIs" dxfId="1457" priority="218" operator="equal">
      <formula>"保留"</formula>
    </cfRule>
    <cfRule type="cellIs" dxfId="1456" priority="219" operator="equal">
      <formula>"合短"</formula>
    </cfRule>
  </conditionalFormatting>
  <conditionalFormatting sqref="AL223">
    <cfRule type="cellIs" dxfId="1455" priority="213" operator="equal">
      <formula>"ＮＧ"</formula>
    </cfRule>
    <cfRule type="cellIs" dxfId="1454" priority="214" operator="equal">
      <formula>"良短"</formula>
    </cfRule>
    <cfRule type="cellIs" dxfId="1453" priority="215" operator="equal">
      <formula>"保留"</formula>
    </cfRule>
    <cfRule type="cellIs" dxfId="1452" priority="216" operator="equal">
      <formula>"合短"</formula>
    </cfRule>
  </conditionalFormatting>
  <conditionalFormatting sqref="AL219 AL222">
    <cfRule type="cellIs" dxfId="1451" priority="227" operator="equal">
      <formula>"ＮＧ"</formula>
    </cfRule>
    <cfRule type="cellIs" dxfId="1450" priority="228" operator="equal">
      <formula>"合短"</formula>
    </cfRule>
    <cfRule type="cellIs" dxfId="1449" priority="229" operator="equal">
      <formula>"良短"</formula>
    </cfRule>
    <cfRule type="cellIs" dxfId="1448" priority="230" operator="equal">
      <formula>"保留"</formula>
    </cfRule>
  </conditionalFormatting>
  <conditionalFormatting sqref="AL220">
    <cfRule type="cellIs" dxfId="1447" priority="224" operator="equal">
      <formula>"良短"</formula>
    </cfRule>
    <cfRule type="cellIs" dxfId="1446" priority="225" operator="equal">
      <formula>"保留"</formula>
    </cfRule>
    <cfRule type="cellIs" dxfId="1445" priority="226" operator="equal">
      <formula>"合短"</formula>
    </cfRule>
  </conditionalFormatting>
  <conditionalFormatting sqref="AL220">
    <cfRule type="cellIs" dxfId="1444" priority="220" operator="equal">
      <formula>"ＮＧ"</formula>
    </cfRule>
    <cfRule type="cellIs" dxfId="1443" priority="221" operator="equal">
      <formula>"良短"</formula>
    </cfRule>
    <cfRule type="cellIs" dxfId="1442" priority="222" operator="equal">
      <formula>"保留"</formula>
    </cfRule>
    <cfRule type="cellIs" dxfId="1441" priority="223" operator="equal">
      <formula>"合短"</formula>
    </cfRule>
  </conditionalFormatting>
  <conditionalFormatting sqref="AL206:AL207">
    <cfRule type="cellIs" dxfId="1440" priority="209" operator="equal">
      <formula>"ＮＧ"</formula>
    </cfRule>
    <cfRule type="cellIs" dxfId="1439" priority="210" operator="equal">
      <formula>"合短"</formula>
    </cfRule>
    <cfRule type="cellIs" dxfId="1438" priority="211" operator="equal">
      <formula>"良短"</formula>
    </cfRule>
    <cfRule type="cellIs" dxfId="1437" priority="212" operator="equal">
      <formula>"保留"</formula>
    </cfRule>
  </conditionalFormatting>
  <conditionalFormatting sqref="AL225:AL226">
    <cfRule type="cellIs" dxfId="1436" priority="205" operator="equal">
      <formula>"ＮＧ"</formula>
    </cfRule>
    <cfRule type="cellIs" dxfId="1435" priority="206" operator="equal">
      <formula>"良短"</formula>
    </cfRule>
    <cfRule type="cellIs" dxfId="1434" priority="207" operator="equal">
      <formula>"保留"</formula>
    </cfRule>
    <cfRule type="cellIs" dxfId="1433" priority="208" operator="equal">
      <formula>"合短"</formula>
    </cfRule>
  </conditionalFormatting>
  <conditionalFormatting sqref="AL190:AL192">
    <cfRule type="cellIs" dxfId="1432" priority="202" operator="equal">
      <formula>"合短"</formula>
    </cfRule>
    <cfRule type="cellIs" dxfId="1431" priority="203" operator="equal">
      <formula>"NG"</formula>
    </cfRule>
    <cfRule type="cellIs" dxfId="1430" priority="204" operator="equal">
      <formula>"保留"</formula>
    </cfRule>
  </conditionalFormatting>
  <conditionalFormatting sqref="AL107:AL108">
    <cfRule type="cellIs" dxfId="1429" priority="195" operator="equal">
      <formula>"ＮＧ"</formula>
    </cfRule>
    <cfRule type="cellIs" dxfId="1428" priority="196" operator="equal">
      <formula>"良短"</formula>
    </cfRule>
    <cfRule type="cellIs" dxfId="1427" priority="197" operator="equal">
      <formula>"保留"</formula>
    </cfRule>
    <cfRule type="cellIs" dxfId="1426" priority="198" operator="equal">
      <formula>"合短"</formula>
    </cfRule>
  </conditionalFormatting>
  <conditionalFormatting sqref="AL107:AL108">
    <cfRule type="cellIs" dxfId="1425" priority="199" operator="equal">
      <formula>"良短"</formula>
    </cfRule>
    <cfRule type="cellIs" dxfId="1424" priority="200" operator="equal">
      <formula>"保留"</formula>
    </cfRule>
    <cfRule type="cellIs" dxfId="1423" priority="201" operator="equal">
      <formula>"合短"</formula>
    </cfRule>
  </conditionalFormatting>
  <conditionalFormatting sqref="AL7:AL8">
    <cfRule type="cellIs" dxfId="1422" priority="191" operator="equal">
      <formula>"ＮＧ"</formula>
    </cfRule>
    <cfRule type="cellIs" dxfId="1421" priority="192" operator="equal">
      <formula>"良短"</formula>
    </cfRule>
    <cfRule type="cellIs" dxfId="1420" priority="193" operator="equal">
      <formula>"保留"</formula>
    </cfRule>
    <cfRule type="cellIs" dxfId="1419" priority="194" operator="equal">
      <formula>"合短"</formula>
    </cfRule>
  </conditionalFormatting>
  <conditionalFormatting sqref="AL126:AL127">
    <cfRule type="cellIs" dxfId="1418" priority="184" operator="equal">
      <formula>"良短"</formula>
    </cfRule>
    <cfRule type="cellIs" dxfId="1417" priority="185" operator="equal">
      <formula>"保留"</formula>
    </cfRule>
    <cfRule type="cellIs" dxfId="1416" priority="186" operator="equal">
      <formula>"合短"</formula>
    </cfRule>
  </conditionalFormatting>
  <conditionalFormatting sqref="AL126:AL127">
    <cfRule type="cellIs" dxfId="1415" priority="187" operator="equal">
      <formula>"ＮＧ"</formula>
    </cfRule>
    <cfRule type="cellIs" dxfId="1414" priority="188" operator="equal">
      <formula>"良短"</formula>
    </cfRule>
    <cfRule type="cellIs" dxfId="1413" priority="189" operator="equal">
      <formula>"保留"</formula>
    </cfRule>
    <cfRule type="cellIs" dxfId="1412" priority="190" operator="equal">
      <formula>"合短"</formula>
    </cfRule>
  </conditionalFormatting>
  <conditionalFormatting sqref="AL125">
    <cfRule type="cellIs" dxfId="1411" priority="177" operator="equal">
      <formula>"ＮＧ"</formula>
    </cfRule>
    <cfRule type="cellIs" dxfId="1410" priority="178" operator="equal">
      <formula>"良短"</formula>
    </cfRule>
    <cfRule type="cellIs" dxfId="1409" priority="179" operator="equal">
      <formula>"保留"</formula>
    </cfRule>
    <cfRule type="cellIs" dxfId="1408" priority="180" operator="equal">
      <formula>"合短"</formula>
    </cfRule>
  </conditionalFormatting>
  <conditionalFormatting sqref="AL125">
    <cfRule type="cellIs" dxfId="1407" priority="181" operator="equal">
      <formula>"良短"</formula>
    </cfRule>
    <cfRule type="cellIs" dxfId="1406" priority="182" operator="equal">
      <formula>"保留"</formula>
    </cfRule>
    <cfRule type="cellIs" dxfId="1405" priority="183" operator="equal">
      <formula>"合短"</formula>
    </cfRule>
  </conditionalFormatting>
  <conditionalFormatting sqref="U125">
    <cfRule type="expression" priority="176">
      <formula>$T$26&gt;$U$26</formula>
    </cfRule>
  </conditionalFormatting>
  <conditionalFormatting sqref="AL64:AL65">
    <cfRule type="cellIs" dxfId="1404" priority="173" operator="equal">
      <formula>"良短"</formula>
    </cfRule>
    <cfRule type="cellIs" dxfId="1403" priority="174" operator="equal">
      <formula>"保留"</formula>
    </cfRule>
    <cfRule type="cellIs" dxfId="1402" priority="175" operator="equal">
      <formula>"合短"</formula>
    </cfRule>
  </conditionalFormatting>
  <conditionalFormatting sqref="AL63">
    <cfRule type="cellIs" dxfId="1401" priority="170" operator="equal">
      <formula>"良短"</formula>
    </cfRule>
    <cfRule type="cellIs" dxfId="1400" priority="171" operator="equal">
      <formula>"保留"</formula>
    </cfRule>
    <cfRule type="cellIs" dxfId="1399" priority="172" operator="equal">
      <formula>"合短"</formula>
    </cfRule>
  </conditionalFormatting>
  <conditionalFormatting sqref="AL63">
    <cfRule type="cellIs" dxfId="1398" priority="167" operator="equal">
      <formula>"良短"</formula>
    </cfRule>
    <cfRule type="cellIs" dxfId="1397" priority="168" operator="equal">
      <formula>"保留"</formula>
    </cfRule>
    <cfRule type="cellIs" dxfId="1396" priority="169" operator="equal">
      <formula>"合短"</formula>
    </cfRule>
  </conditionalFormatting>
  <conditionalFormatting sqref="AL212:AL213">
    <cfRule type="cellIs" dxfId="1395" priority="163" operator="equal">
      <formula>"ＮＧ"</formula>
    </cfRule>
    <cfRule type="cellIs" dxfId="1394" priority="164" operator="equal">
      <formula>"良短"</formula>
    </cfRule>
    <cfRule type="cellIs" dxfId="1393" priority="165" operator="equal">
      <formula>"保留"</formula>
    </cfRule>
    <cfRule type="cellIs" dxfId="1392" priority="166" operator="equal">
      <formula>"合短"</formula>
    </cfRule>
  </conditionalFormatting>
  <conditionalFormatting sqref="AL212:AL213">
    <cfRule type="cellIs" dxfId="1391" priority="160" operator="equal">
      <formula>"良短"</formula>
    </cfRule>
    <cfRule type="cellIs" dxfId="1390" priority="161" operator="equal">
      <formula>"保留"</formula>
    </cfRule>
    <cfRule type="cellIs" dxfId="1389" priority="162" operator="equal">
      <formula>"合短"</formula>
    </cfRule>
  </conditionalFormatting>
  <conditionalFormatting sqref="AL27">
    <cfRule type="cellIs" dxfId="1388" priority="153" operator="equal">
      <formula>"ＮＧ"</formula>
    </cfRule>
    <cfRule type="cellIs" dxfId="1387" priority="154" operator="equal">
      <formula>"良短"</formula>
    </cfRule>
    <cfRule type="cellIs" dxfId="1386" priority="155" operator="equal">
      <formula>"保留"</formula>
    </cfRule>
    <cfRule type="cellIs" dxfId="1385" priority="156" operator="equal">
      <formula>"合短"</formula>
    </cfRule>
  </conditionalFormatting>
  <conditionalFormatting sqref="AL27">
    <cfRule type="cellIs" dxfId="1384" priority="149" operator="equal">
      <formula>"ＮＧ"</formula>
    </cfRule>
    <cfRule type="cellIs" dxfId="1383" priority="150" operator="equal">
      <formula>"良短"</formula>
    </cfRule>
    <cfRule type="cellIs" dxfId="1382" priority="151" operator="equal">
      <formula>"保留"</formula>
    </cfRule>
    <cfRule type="cellIs" dxfId="1381" priority="152" operator="equal">
      <formula>"合短"</formula>
    </cfRule>
  </conditionalFormatting>
  <conditionalFormatting sqref="AL27">
    <cfRule type="cellIs" dxfId="1380" priority="157" operator="equal">
      <formula>"良短"</formula>
    </cfRule>
    <cfRule type="cellIs" dxfId="1379" priority="158" operator="equal">
      <formula>"保留"</formula>
    </cfRule>
    <cfRule type="cellIs" dxfId="1378" priority="159" operator="equal">
      <formula>"合短"</formula>
    </cfRule>
  </conditionalFormatting>
  <conditionalFormatting sqref="AL44">
    <cfRule type="cellIs" dxfId="1377" priority="146" operator="equal">
      <formula>"良短"</formula>
    </cfRule>
    <cfRule type="cellIs" dxfId="1376" priority="147" operator="equal">
      <formula>"保留"</formula>
    </cfRule>
    <cfRule type="cellIs" dxfId="1375" priority="148" operator="equal">
      <formula>"合短"</formula>
    </cfRule>
  </conditionalFormatting>
  <conditionalFormatting sqref="AL31:AL32">
    <cfRule type="cellIs" dxfId="1374" priority="142" operator="equal">
      <formula>"ＮＧ"</formula>
    </cfRule>
    <cfRule type="cellIs" dxfId="1373" priority="143" operator="equal">
      <formula>"良短"</formula>
    </cfRule>
    <cfRule type="cellIs" dxfId="1372" priority="144" operator="equal">
      <formula>"保留"</formula>
    </cfRule>
    <cfRule type="cellIs" dxfId="1371" priority="145" operator="equal">
      <formula>"合短"</formula>
    </cfRule>
  </conditionalFormatting>
  <conditionalFormatting sqref="AL31:AL32">
    <cfRule type="cellIs" dxfId="1370" priority="139" operator="equal">
      <formula>"良短"</formula>
    </cfRule>
    <cfRule type="cellIs" dxfId="1369" priority="140" operator="equal">
      <formula>"保留"</formula>
    </cfRule>
    <cfRule type="cellIs" dxfId="1368" priority="141" operator="equal">
      <formula>"合短"</formula>
    </cfRule>
  </conditionalFormatting>
  <conditionalFormatting sqref="AL34:AL35">
    <cfRule type="cellIs" dxfId="1367" priority="135" operator="equal">
      <formula>"ＮＧ"</formula>
    </cfRule>
    <cfRule type="cellIs" dxfId="1366" priority="136" operator="equal">
      <formula>"良短"</formula>
    </cfRule>
    <cfRule type="cellIs" dxfId="1365" priority="137" operator="equal">
      <formula>"保留"</formula>
    </cfRule>
    <cfRule type="cellIs" dxfId="1364" priority="138" operator="equal">
      <formula>"合短"</formula>
    </cfRule>
  </conditionalFormatting>
  <conditionalFormatting sqref="AL34:AL35">
    <cfRule type="cellIs" dxfId="1363" priority="132" operator="equal">
      <formula>"良短"</formula>
    </cfRule>
    <cfRule type="cellIs" dxfId="1362" priority="133" operator="equal">
      <formula>"保留"</formula>
    </cfRule>
    <cfRule type="cellIs" dxfId="1361" priority="134" operator="equal">
      <formula>"合短"</formula>
    </cfRule>
  </conditionalFormatting>
  <conditionalFormatting sqref="AL40">
    <cfRule type="cellIs" dxfId="1360" priority="128" operator="equal">
      <formula>"ＮＧ"</formula>
    </cfRule>
    <cfRule type="cellIs" dxfId="1359" priority="129" operator="equal">
      <formula>"良短"</formula>
    </cfRule>
    <cfRule type="cellIs" dxfId="1358" priority="130" operator="equal">
      <formula>"保留"</formula>
    </cfRule>
    <cfRule type="cellIs" dxfId="1357" priority="131" operator="equal">
      <formula>"合短"</formula>
    </cfRule>
  </conditionalFormatting>
  <conditionalFormatting sqref="AL40">
    <cfRule type="cellIs" dxfId="1356" priority="125" operator="equal">
      <formula>"良短"</formula>
    </cfRule>
    <cfRule type="cellIs" dxfId="1355" priority="126" operator="equal">
      <formula>"保留"</formula>
    </cfRule>
    <cfRule type="cellIs" dxfId="1354" priority="127" operator="equal">
      <formula>"合短"</formula>
    </cfRule>
  </conditionalFormatting>
  <conditionalFormatting sqref="AL38:AL39">
    <cfRule type="cellIs" dxfId="1353" priority="121" operator="equal">
      <formula>"ＮＧ"</formula>
    </cfRule>
    <cfRule type="cellIs" dxfId="1352" priority="122" operator="equal">
      <formula>"良短"</formula>
    </cfRule>
    <cfRule type="cellIs" dxfId="1351" priority="123" operator="equal">
      <formula>"保留"</formula>
    </cfRule>
    <cfRule type="cellIs" dxfId="1350" priority="124" operator="equal">
      <formula>"合短"</formula>
    </cfRule>
  </conditionalFormatting>
  <conditionalFormatting sqref="AL38:AL39">
    <cfRule type="cellIs" dxfId="1349" priority="118" operator="equal">
      <formula>"良短"</formula>
    </cfRule>
    <cfRule type="cellIs" dxfId="1348" priority="119" operator="equal">
      <formula>"保留"</formula>
    </cfRule>
    <cfRule type="cellIs" dxfId="1347" priority="120" operator="equal">
      <formula>"合短"</formula>
    </cfRule>
  </conditionalFormatting>
  <conditionalFormatting sqref="AL37">
    <cfRule type="cellIs" dxfId="1346" priority="111" operator="equal">
      <formula>"ＮＧ"</formula>
    </cfRule>
    <cfRule type="cellIs" dxfId="1345" priority="112" operator="equal">
      <formula>"良短"</formula>
    </cfRule>
    <cfRule type="cellIs" dxfId="1344" priority="113" operator="equal">
      <formula>"保留"</formula>
    </cfRule>
    <cfRule type="cellIs" dxfId="1343" priority="114" operator="equal">
      <formula>"合短"</formula>
    </cfRule>
  </conditionalFormatting>
  <conditionalFormatting sqref="AL37">
    <cfRule type="cellIs" dxfId="1342" priority="107" operator="equal">
      <formula>"ＮＧ"</formula>
    </cfRule>
    <cfRule type="cellIs" dxfId="1341" priority="108" operator="equal">
      <formula>"良短"</formula>
    </cfRule>
    <cfRule type="cellIs" dxfId="1340" priority="109" operator="equal">
      <formula>"保留"</formula>
    </cfRule>
    <cfRule type="cellIs" dxfId="1339" priority="110" operator="equal">
      <formula>"合短"</formula>
    </cfRule>
  </conditionalFormatting>
  <conditionalFormatting sqref="AL37">
    <cfRule type="cellIs" dxfId="1338" priority="115" operator="equal">
      <formula>"良短"</formula>
    </cfRule>
    <cfRule type="cellIs" dxfId="1337" priority="116" operator="equal">
      <formula>"保留"</formula>
    </cfRule>
    <cfRule type="cellIs" dxfId="1336" priority="117" operator="equal">
      <formula>"合短"</formula>
    </cfRule>
  </conditionalFormatting>
  <conditionalFormatting sqref="AL186:AL188">
    <cfRule type="cellIs" dxfId="1335" priority="103" operator="equal">
      <formula>"ＮＧ"</formula>
    </cfRule>
    <cfRule type="cellIs" dxfId="1334" priority="104" operator="equal">
      <formula>"合短"</formula>
    </cfRule>
    <cfRule type="cellIs" dxfId="1333" priority="105" operator="equal">
      <formula>"良短"</formula>
    </cfRule>
    <cfRule type="cellIs" dxfId="1332" priority="106" operator="equal">
      <formula>"保留"</formula>
    </cfRule>
  </conditionalFormatting>
  <conditionalFormatting sqref="AL182:AL184">
    <cfRule type="cellIs" dxfId="1331" priority="99" operator="equal">
      <formula>"ＮＧ"</formula>
    </cfRule>
    <cfRule type="cellIs" dxfId="1330" priority="100" operator="equal">
      <formula>"合短"</formula>
    </cfRule>
    <cfRule type="cellIs" dxfId="1329" priority="101" operator="equal">
      <formula>"良短"</formula>
    </cfRule>
    <cfRule type="cellIs" dxfId="1328" priority="102" operator="equal">
      <formula>"保留"</formula>
    </cfRule>
  </conditionalFormatting>
  <conditionalFormatting sqref="AL178:AL180">
    <cfRule type="cellIs" dxfId="1327" priority="95" operator="equal">
      <formula>"ＮＧ"</formula>
    </cfRule>
    <cfRule type="cellIs" dxfId="1326" priority="96" operator="equal">
      <formula>"合短"</formula>
    </cfRule>
    <cfRule type="cellIs" dxfId="1325" priority="97" operator="equal">
      <formula>"良短"</formula>
    </cfRule>
    <cfRule type="cellIs" dxfId="1324" priority="98" operator="equal">
      <formula>"保留"</formula>
    </cfRule>
  </conditionalFormatting>
  <conditionalFormatting sqref="AL174:AL176">
    <cfRule type="cellIs" dxfId="1323" priority="91" operator="equal">
      <formula>"ＮＧ"</formula>
    </cfRule>
    <cfRule type="cellIs" dxfId="1322" priority="92" operator="equal">
      <formula>"合短"</formula>
    </cfRule>
    <cfRule type="cellIs" dxfId="1321" priority="93" operator="equal">
      <formula>"良短"</formula>
    </cfRule>
    <cfRule type="cellIs" dxfId="1320" priority="94" operator="equal">
      <formula>"保留"</formula>
    </cfRule>
  </conditionalFormatting>
  <conditionalFormatting sqref="AL170:AL172">
    <cfRule type="cellIs" dxfId="1319" priority="87" operator="equal">
      <formula>"ＮＧ"</formula>
    </cfRule>
    <cfRule type="cellIs" dxfId="1318" priority="88" operator="equal">
      <formula>"合短"</formula>
    </cfRule>
    <cfRule type="cellIs" dxfId="1317" priority="89" operator="equal">
      <formula>"良短"</formula>
    </cfRule>
    <cfRule type="cellIs" dxfId="1316" priority="90" operator="equal">
      <formula>"保留"</formula>
    </cfRule>
  </conditionalFormatting>
  <conditionalFormatting sqref="AL163:AL165">
    <cfRule type="cellIs" dxfId="1315" priority="83" operator="equal">
      <formula>"ＮＧ"</formula>
    </cfRule>
    <cfRule type="cellIs" dxfId="1314" priority="84" operator="equal">
      <formula>"合短"</formula>
    </cfRule>
    <cfRule type="cellIs" dxfId="1313" priority="85" operator="equal">
      <formula>"良短"</formula>
    </cfRule>
    <cfRule type="cellIs" dxfId="1312" priority="86" operator="equal">
      <formula>"保留"</formula>
    </cfRule>
  </conditionalFormatting>
  <conditionalFormatting sqref="AL229:AL230">
    <cfRule type="cellIs" dxfId="1311" priority="76" operator="equal">
      <formula>"良短"</formula>
    </cfRule>
    <cfRule type="cellIs" dxfId="1310" priority="77" operator="equal">
      <formula>"保留"</formula>
    </cfRule>
    <cfRule type="cellIs" dxfId="1309" priority="78" operator="equal">
      <formula>"合短"</formula>
    </cfRule>
  </conditionalFormatting>
  <conditionalFormatting sqref="AL229:AL230">
    <cfRule type="cellIs" dxfId="1308" priority="79" operator="equal">
      <formula>"ＮＧ"</formula>
    </cfRule>
    <cfRule type="cellIs" dxfId="1307" priority="80" operator="equal">
      <formula>"良短"</formula>
    </cfRule>
    <cfRule type="cellIs" dxfId="1306" priority="81" operator="equal">
      <formula>"保留"</formula>
    </cfRule>
    <cfRule type="cellIs" dxfId="1305" priority="82" operator="equal">
      <formula>"合短"</formula>
    </cfRule>
  </conditionalFormatting>
  <conditionalFormatting sqref="AL238 AL234:AL235">
    <cfRule type="cellIs" dxfId="1304" priority="69" operator="equal">
      <formula>"良短"</formula>
    </cfRule>
    <cfRule type="cellIs" dxfId="1303" priority="70" operator="equal">
      <formula>"保留"</formula>
    </cfRule>
    <cfRule type="cellIs" dxfId="1302" priority="71" operator="equal">
      <formula>"合短"</formula>
    </cfRule>
  </conditionalFormatting>
  <conditionalFormatting sqref="AL238 AL234:AL235">
    <cfRule type="cellIs" dxfId="1301" priority="65" operator="equal">
      <formula>"ＮＧ"</formula>
    </cfRule>
    <cfRule type="cellIs" dxfId="1300" priority="66" operator="equal">
      <formula>"良短"</formula>
    </cfRule>
    <cfRule type="cellIs" dxfId="1299" priority="67" operator="equal">
      <formula>"保留"</formula>
    </cfRule>
    <cfRule type="cellIs" dxfId="1298" priority="68" operator="equal">
      <formula>"合短"</formula>
    </cfRule>
  </conditionalFormatting>
  <conditionalFormatting sqref="AL237 AL233">
    <cfRule type="cellIs" dxfId="1297" priority="72" operator="equal">
      <formula>"ＮＧ"</formula>
    </cfRule>
    <cfRule type="cellIs" dxfId="1296" priority="73" operator="equal">
      <formula>"合短"</formula>
    </cfRule>
    <cfRule type="cellIs" dxfId="1295" priority="74" operator="equal">
      <formula>"良短"</formula>
    </cfRule>
    <cfRule type="cellIs" dxfId="1294" priority="75" operator="equal">
      <formula>"保留"</formula>
    </cfRule>
  </conditionalFormatting>
  <conditionalFormatting sqref="AL240:AL241">
    <cfRule type="cellIs" dxfId="1293" priority="61" operator="equal">
      <formula>"ＮＧ"</formula>
    </cfRule>
    <cfRule type="cellIs" dxfId="1292" priority="62" operator="equal">
      <formula>"良短"</formula>
    </cfRule>
    <cfRule type="cellIs" dxfId="1291" priority="63" operator="equal">
      <formula>"保留"</formula>
    </cfRule>
    <cfRule type="cellIs" dxfId="1290" priority="64" operator="equal">
      <formula>"合短"</formula>
    </cfRule>
  </conditionalFormatting>
  <conditionalFormatting sqref="AL240:AL241">
    <cfRule type="cellIs" dxfId="1289" priority="58" operator="equal">
      <formula>"良短"</formula>
    </cfRule>
    <cfRule type="cellIs" dxfId="1288" priority="59" operator="equal">
      <formula>"保留"</formula>
    </cfRule>
    <cfRule type="cellIs" dxfId="1287" priority="60" operator="equal">
      <formula>"合短"</formula>
    </cfRule>
  </conditionalFormatting>
  <conditionalFormatting sqref="AL243:AL244">
    <cfRule type="cellIs" dxfId="1286" priority="54" operator="equal">
      <formula>"ＮＧ"</formula>
    </cfRule>
    <cfRule type="cellIs" dxfId="1285" priority="55" operator="equal">
      <formula>"良短"</formula>
    </cfRule>
    <cfRule type="cellIs" dxfId="1284" priority="56" operator="equal">
      <formula>"保留"</formula>
    </cfRule>
    <cfRule type="cellIs" dxfId="1283" priority="57" operator="equal">
      <formula>"合短"</formula>
    </cfRule>
  </conditionalFormatting>
  <conditionalFormatting sqref="AL243:AL244">
    <cfRule type="cellIs" dxfId="1282" priority="51" operator="equal">
      <formula>"良短"</formula>
    </cfRule>
    <cfRule type="cellIs" dxfId="1281" priority="52" operator="equal">
      <formula>"保留"</formula>
    </cfRule>
    <cfRule type="cellIs" dxfId="1280" priority="53" operator="equal">
      <formula>"合短"</formula>
    </cfRule>
  </conditionalFormatting>
  <conditionalFormatting sqref="AL246:AL247">
    <cfRule type="cellIs" dxfId="1279" priority="47" operator="equal">
      <formula>"ＮＧ"</formula>
    </cfRule>
    <cfRule type="cellIs" dxfId="1278" priority="48" operator="equal">
      <formula>"良短"</formula>
    </cfRule>
    <cfRule type="cellIs" dxfId="1277" priority="49" operator="equal">
      <formula>"保留"</formula>
    </cfRule>
    <cfRule type="cellIs" dxfId="1276" priority="50" operator="equal">
      <formula>"合短"</formula>
    </cfRule>
  </conditionalFormatting>
  <conditionalFormatting sqref="AL246:AL247">
    <cfRule type="cellIs" dxfId="1275" priority="44" operator="equal">
      <formula>"良短"</formula>
    </cfRule>
    <cfRule type="cellIs" dxfId="1274" priority="45" operator="equal">
      <formula>"保留"</formula>
    </cfRule>
    <cfRule type="cellIs" dxfId="1273" priority="46" operator="equal">
      <formula>"合短"</formula>
    </cfRule>
  </conditionalFormatting>
  <conditionalFormatting sqref="AL249">
    <cfRule type="cellIs" dxfId="1272" priority="38" operator="equal">
      <formula>"良短"</formula>
    </cfRule>
    <cfRule type="cellIs" dxfId="1271" priority="39" operator="equal">
      <formula>"保留"</formula>
    </cfRule>
    <cfRule type="cellIs" dxfId="1270" priority="40" operator="equal">
      <formula>"合短"</formula>
    </cfRule>
  </conditionalFormatting>
  <conditionalFormatting sqref="AL254">
    <cfRule type="cellIs" dxfId="1269" priority="31" operator="equal">
      <formula>"ＮＧ"</formula>
    </cfRule>
    <cfRule type="cellIs" dxfId="1268" priority="32" operator="equal">
      <formula>"合短"</formula>
    </cfRule>
    <cfRule type="cellIs" dxfId="1267" priority="33" operator="equal">
      <formula>"良短"</formula>
    </cfRule>
    <cfRule type="cellIs" dxfId="1266" priority="34" operator="equal">
      <formula>"保留"</formula>
    </cfRule>
  </conditionalFormatting>
  <conditionalFormatting sqref="AL255">
    <cfRule type="cellIs" dxfId="1265" priority="28" operator="equal">
      <formula>"良短"</formula>
    </cfRule>
    <cfRule type="cellIs" dxfId="1264" priority="29" operator="equal">
      <formula>"保留"</formula>
    </cfRule>
    <cfRule type="cellIs" dxfId="1263" priority="30" operator="equal">
      <formula>"合短"</formula>
    </cfRule>
  </conditionalFormatting>
  <conditionalFormatting sqref="AL255">
    <cfRule type="cellIs" dxfId="1262" priority="24" operator="equal">
      <formula>"ＮＧ"</formula>
    </cfRule>
    <cfRule type="cellIs" dxfId="1261" priority="25" operator="equal">
      <formula>"良短"</formula>
    </cfRule>
    <cfRule type="cellIs" dxfId="1260" priority="26" operator="equal">
      <formula>"保留"</formula>
    </cfRule>
    <cfRule type="cellIs" dxfId="1259" priority="27" operator="equal">
      <formula>"合短"</formula>
    </cfRule>
  </conditionalFormatting>
  <conditionalFormatting sqref="AL258">
    <cfRule type="cellIs" dxfId="1258" priority="20" operator="equal">
      <formula>"ＮＧ"</formula>
    </cfRule>
    <cfRule type="cellIs" dxfId="1257" priority="21" operator="equal">
      <formula>"合短"</formula>
    </cfRule>
    <cfRule type="cellIs" dxfId="1256" priority="22" operator="equal">
      <formula>"良短"</formula>
    </cfRule>
    <cfRule type="cellIs" dxfId="1255" priority="23" operator="equal">
      <formula>"保留"</formula>
    </cfRule>
  </conditionalFormatting>
  <conditionalFormatting sqref="AL259">
    <cfRule type="cellIs" dxfId="1254" priority="17" operator="equal">
      <formula>"良短"</formula>
    </cfRule>
    <cfRule type="cellIs" dxfId="1253" priority="18" operator="equal">
      <formula>"保留"</formula>
    </cfRule>
    <cfRule type="cellIs" dxfId="1252" priority="19" operator="equal">
      <formula>"合短"</formula>
    </cfRule>
  </conditionalFormatting>
  <conditionalFormatting sqref="AL259">
    <cfRule type="cellIs" dxfId="1251" priority="13" operator="equal">
      <formula>"ＮＧ"</formula>
    </cfRule>
    <cfRule type="cellIs" dxfId="1250" priority="14" operator="equal">
      <formula>"良短"</formula>
    </cfRule>
    <cfRule type="cellIs" dxfId="1249" priority="15" operator="equal">
      <formula>"保留"</formula>
    </cfRule>
    <cfRule type="cellIs" dxfId="1248" priority="16" operator="equal">
      <formula>"合短"</formula>
    </cfRule>
  </conditionalFormatting>
  <conditionalFormatting sqref="AL257">
    <cfRule type="cellIs" dxfId="1247" priority="10" operator="equal">
      <formula>"良短"</formula>
    </cfRule>
    <cfRule type="cellIs" dxfId="1246" priority="11" operator="equal">
      <formula>"保留"</formula>
    </cfRule>
    <cfRule type="cellIs" dxfId="1245" priority="12" operator="equal">
      <formula>"合短"</formula>
    </cfRule>
  </conditionalFormatting>
  <conditionalFormatting sqref="AL257">
    <cfRule type="cellIs" dxfId="1244" priority="7" operator="equal">
      <formula>"良短"</formula>
    </cfRule>
    <cfRule type="cellIs" dxfId="1243" priority="8" operator="equal">
      <formula>"保留"</formula>
    </cfRule>
    <cfRule type="cellIs" dxfId="1242" priority="9" operator="equal">
      <formula>"合短"</formula>
    </cfRule>
  </conditionalFormatting>
  <conditionalFormatting sqref="AL253">
    <cfRule type="cellIs" dxfId="1241" priority="4" operator="equal">
      <formula>"良短"</formula>
    </cfRule>
    <cfRule type="cellIs" dxfId="1240" priority="5" operator="equal">
      <formula>"保留"</formula>
    </cfRule>
    <cfRule type="cellIs" dxfId="1239" priority="6" operator="equal">
      <formula>"合短"</formula>
    </cfRule>
  </conditionalFormatting>
  <conditionalFormatting sqref="AL253">
    <cfRule type="cellIs" dxfId="1238" priority="1" operator="equal">
      <formula>"良短"</formula>
    </cfRule>
    <cfRule type="cellIs" dxfId="1237" priority="2" operator="equal">
      <formula>"保留"</formula>
    </cfRule>
    <cfRule type="cellIs" dxfId="1236" priority="3" operator="equal">
      <formula>"合短"</formula>
    </cfRule>
  </conditionalFormatting>
  <dataValidations count="40">
    <dataValidation type="list" allowBlank="1" showInputMessage="1" showErrorMessage="1" sqref="AI181 AI185:AI186 AI220:AI221 AI158:AI177 AI189:AI218 AI1:AI154 AI223:AI227 AI234:AI235 AI229:AI231 AI255:AI257 AI259:AI1048576 AI238:AI253" xr:uid="{7A2091B0-A03C-40C1-9907-B8BC27693751}">
      <formula1>"原反ｾｯﾄ,製品下ろし,切替,幅替え,その他,品質ﾄﾗﾌﾞﾙ,設備ﾄﾗﾌﾞﾙ,ﾒﾝﾃﾅﾝｽ,S5応援（生産),ﾘｰﾄﾞ作成,安全活動"</formula1>
    </dataValidation>
    <dataValidation type="list" allowBlank="1" showInputMessage="1" showErrorMessage="1" sqref="AJ181:AK181 AJ185:AK186 AJ221:AK221 AJ220 AJ223 AJ158:AK177 AJ189:AK218 AJ1:AK154 AJ224:AK227 AJ234:AJ235 AJ238 AJ229:AK231 AJ239:AK248 AJ249:AJ251 AK251 AJ257 AJ255 AJ259 AJ260:AK1048576 AJ256:AK256 AJ252:AK252 AJ253" xr:uid="{369947C8-FF95-4076-9110-0944157FEE6F}">
      <formula1>"内,外,両面"</formula1>
    </dataValidation>
    <dataValidation type="list" allowBlank="1" showInputMessage="1" showErrorMessage="1" sqref="AL1:AL154 AL220:AL221 AL158:AL218 AL223:AL227 AL234:AL235 AL229:AL231 AL255:AL257 AL259:AL1048576 AL238:AL253" xr:uid="{62BE4E2C-BD0B-416A-8980-96956B0C6458}">
      <formula1>"合定,合短,良短,保留,ＮＧ"</formula1>
    </dataValidation>
    <dataValidation type="list" allowBlank="1" showInputMessage="1" showErrorMessage="1" sqref="AM181 AM185:AM186 AM220:AM221 AM158:AM177 AM189:AM218 AM1:AM154 AM223:AM227 AM229:AM231 AM235 AM239:AM1048576" xr:uid="{A6522CC7-D415-4B1F-8307-818D28D025E1}">
      <formula1>"FWP,ABS,Sｺｱ,Mｺｱ"</formula1>
    </dataValidation>
    <dataValidation type="list" allowBlank="1" showInputMessage="1" showErrorMessage="1" sqref="G155:G157 G176 G178:G180 G182:G184 G187:G188" xr:uid="{74DF2256-9265-4AD7-A0B0-600256ED496D}">
      <formula1>$G$2:$G$3</formula1>
    </dataValidation>
    <dataValidation type="list" allowBlank="1" showInputMessage="1" sqref="G209:G210 G206:G207 G168 G228 G236 G232" xr:uid="{2440252D-BF0C-4D1D-9A3C-655FC1E7A60B}">
      <formula1>"CF4,DF1"</formula1>
    </dataValidation>
    <dataValidation type="list" allowBlank="1" showInputMessage="1" showErrorMessage="1" sqref="AQ44:AQ46 AQ38:AQ39 AQ202:AQ204 AQ167:AQ168 AQ63:AQ65 AQ126:AQ127 AQ121:AQ123 AQ24:AQ25 AQ7:AQ8 AQ10:AQ12 AQ14:AQ16 AQ206:AQ207 AQ155:AQ157 AQ186:AQ188 AQ182:AQ184 AQ178:AQ180 AQ170:AQ172 AQ198:AQ200 AQ163:AQ165 AQ225:AQ226 AQ151:AQ153 AQ147:AQ149 AQ143:AQ145 AQ139:AQ141 AQ135:AQ137 AQ117:AQ119 AQ113:AQ115 AQ28:AQ29 AQ110:AQ111 AQ103:AQ105 AQ99:AQ101 AQ95:AQ97 AQ91:AQ93 AQ87:AQ89 AQ83:AQ85 AQ79:AQ81 AQ75:AQ77 AQ71:AQ73 AQ67:AQ69 AQ59:AQ61 AQ55:AQ57 AQ51:AQ53 AQ48:AQ49 AQ129:AQ130 AQ132:AQ133 AQ174:AQ176 AQ159:AQ161 AQ107:AQ108 AQ209:AQ210 AQ41:AQ42 AQ31:AQ32 AQ34:AQ35 AQ229:AQ230" xr:uid="{BD682478-EB53-4B68-9F39-D6F8121E5C13}">
      <formula1>$AQ$2:$AQ$49</formula1>
    </dataValidation>
    <dataValidation type="list" allowBlank="1" showInputMessage="1" showErrorMessage="1" sqref="AP44:AP46 AP38:AP39 AP63:AP65 AP126:AP127 AP121:AP123 AP24:AP25 AP7:AP8 AP10:AP12 AP14:AP16 AP153 AP151 AO152:AP152 AP147:AP149 AP143:AP145 AP139:AP141 AP135:AP137 AP119 AP118:AQ118 AP117 AP113:AP115 AP28:AP29 AP110:AP111 AP103:AP105 AP99:AP101 AP96:AP97 AP91:AP93 AP87:AP89 AP83:AP85 AP79:AP81 AP77 AP75 AO76:AP76 AP71:AP73 AP67:AP69 AP59:AP61 AP55:AP57 AP51:AP53 AP48:AP49 AP225:AP226 AP129:AP130 AP132:AP133 AP107:AP108 AP41:AP42 AP31:AP32 AP34:AP35 AP229:AP230" xr:uid="{9D3391EC-3586-4CE4-8E67-BA6549F71620}">
      <formula1>$AP$2:$AP$49</formula1>
    </dataValidation>
    <dataValidation type="list" allowBlank="1" showInputMessage="1" showErrorMessage="1" sqref="E41:E42 E34:E35 E31:E32 E44:E46 E4:E5 E107:E108 E159:E161 E206:E207 E174:E176 E132:E133 E129:E130 E190:E192 E225:E226 E222:E223 E219:E220 E215:E217 E212:E213 E209:E210 E155:E157 E194:E196 E186:E188 E182:E184 E178:E180 E170:E172 E198:E200 E163:E165 E151:E153 E147:E149 E143:E145 E139:E141 E135:E137 E117:E119 E113:E115 E28:E29 E110:E111 E103:E105 E99:E101 E95:E97 E91:E93 E87:E89 E83:E85 E79:E81 E75:E77 E71:E73 E67:E69 E59:E61 E55:E57 E51:E53 E10:E12 E14:E16 E21:E22 E7:E8 E24:E25 E121:E123 E126:E127 E18:E19 E48:E49 E63:E65 E167:E168 E202:E204 E38:E39 E229:E230 E233:E235 E237:E238 E240:E241 E243:E244 E246:E247 E254:E255 E258:E259" xr:uid="{4D28E579-FA75-4A8D-AB3B-BE5F116E1F2D}">
      <formula1>$E$2:$E$47</formula1>
    </dataValidation>
    <dataValidation type="list" allowBlank="1" showInputMessage="1" showErrorMessage="1" sqref="AR44:AR46 AR38:AR39 AR202:AR204 AR167:AR168 AR63:AR65 AR209:AR210 AR18:AR19 AR126:AR127 AR121:AR123 AR24:AR25 AR7:AR8 AR10:AR12 AR21:AR22 AR14:AR16 AR155:AR157 AR186:AR188 AR182:AR184 AR178:AR180 AR170:AR172 AR198:AR200 AR163:AR165 AR225:AR226 AR151:AR153 AR147:AR149 AR143:AR145 AR139:AR141 AR135:AR137 AR117:AR119 AR113:AR115 AR28:AR29 AR110:AR111 AR103:AR105 AR99:AR101 AR95:AR97 AR91:AR93 AR87:AR89 AR83:AR85 AR79:AR81 AR75:AR77 AR71:AR73 AR67:AR69 AR59:AR61 AR55:AR57 AR51:AR53 AR48:AR49 AR129:AR130 AR132:AR133 AR174:AR176 AR206:AR207 AR159:AR161 AR107:AR108 AR41:AR42 AR31:AR32 AR34:AR35 AR229:AR230" xr:uid="{6AA0B8FA-CDE5-4DFB-873F-8ECA0E9368CC}">
      <formula1>$AR$2:$AR$47</formula1>
    </dataValidation>
    <dataValidation type="list" allowBlank="1" showInputMessage="1" showErrorMessage="1" sqref="AI155:AI157 AI187:AI188 AI182:AI184 AI178:AI180 AI222 AI219 AI233 AI237 AI254 AI258" xr:uid="{F6A1D55E-FCE2-46B5-9BCB-259BAA16D954}">
      <formula1>$AI$2:$AI$52</formula1>
    </dataValidation>
    <dataValidation type="list" allowBlank="1" showInputMessage="1" showErrorMessage="1" sqref="I178:I180 I190:I192 I219:I220 I182:I184 I155:I157 I194:I196 I222:I223 I187:I188 I233:I235 I237:I238 I254:I255 I258:I259" xr:uid="{FC03D591-FF80-4D84-A8D4-94A3A8C1E7EB}">
      <formula1>$I$2:$I$55</formula1>
    </dataValidation>
    <dataValidation type="list" allowBlank="1" showInputMessage="1" showErrorMessage="1" sqref="J222 J198 J159 J155:J157 J183:J184 J219 J186:J188 J233 J237 J254 J258" xr:uid="{E5884502-62D8-4604-93D9-82DDFC1F7859}">
      <formula1>$J$2:$J$47</formula1>
    </dataValidation>
    <dataValidation type="list" allowBlank="1" showInputMessage="1" showErrorMessage="1" sqref="AM155:AM157 AM219 AM182:AM184 AM178:AM180 AM222 AM187:AM188" xr:uid="{200BD6E4-B07A-4863-92D7-3108942D2B0B}">
      <formula1>$AM$2:$AM$47</formula1>
    </dataValidation>
    <dataValidation type="list" allowBlank="1" showInputMessage="1" showErrorMessage="1" sqref="AK155:AK157 AK187:AK188 AK182:AK184 AK178:AK180 AK222:AK223 AK219:AK220 AK235" xr:uid="{C6827371-95CE-474D-A8A0-1E8AC582A78C}">
      <formula1>$AK$2:$AK$47</formula1>
    </dataValidation>
    <dataValidation type="list" allowBlank="1" showInputMessage="1" showErrorMessage="1" sqref="AL155:AL157 AL222 AL219 AL233 AL237 AL254 AL258" xr:uid="{A3516EE9-7017-4671-9F9B-1214239166CE}">
      <formula1>$AL$2:$AL$47</formula1>
    </dataValidation>
    <dataValidation type="list" allowBlank="1" showInputMessage="1" showErrorMessage="1" sqref="AJ155:AJ157 AJ187:AJ188 AJ182:AJ184 AJ178:AJ180 AJ222 AJ219 AJ233 AJ237 AJ254 AJ258" xr:uid="{8ED273F8-7BEF-4E5B-814E-3E62104D608F}">
      <formula1>$AJ$2:$AJ$47</formula1>
    </dataValidation>
    <dataValidation type="list" allowBlank="1" showInputMessage="1" sqref="O182:O184" xr:uid="{C51BA96D-32E7-425F-90C1-2056515E9DED}">
      <formula1>$O$2:$O$87</formula1>
    </dataValidation>
    <dataValidation type="list" allowBlank="1" showInputMessage="1" sqref="O178:O180 O155:O157 O203" xr:uid="{4BBF345E-9982-4428-A8DC-153FC38F0316}">
      <formula1>$O$2:$O$67</formula1>
    </dataValidation>
    <dataValidation type="list" allowBlank="1" showInputMessage="1" sqref="O187:O188" xr:uid="{000C56E8-ECF3-4373-A977-CD22AA0E56EE}">
      <formula1>$O$2:$O$76</formula1>
    </dataValidation>
    <dataValidation type="list" allowBlank="1" showInputMessage="1" showErrorMessage="1" sqref="AS212:AS213 AS215:AS217 AS219:AS220 AS222:AS223 AS233:AS235 AS237:AS238 AS240:AS241 AS243:AS244 AS246:AS247 AS254:AS255 AS258:AS259" xr:uid="{1E6E0147-AFE6-411A-9D7C-2CEF31CCBE40}">
      <formula1>$AS$2:$AS$47</formula1>
    </dataValidation>
    <dataValidation type="list" allowBlank="1" showInputMessage="1" showErrorMessage="1" sqref="AR212:AR213 AR215:AR217 AR219:AR220 AR222:AR223 AR233:AR235 AR237:AR238 AR240:AR241 AR243:AR244 AR246:AR247 AR254:AR255 AR258:AR259" xr:uid="{EE34ECBD-77C3-4913-9988-151EA11938C7}">
      <formula1>$AR$2:$AR$49</formula1>
    </dataValidation>
    <dataValidation type="list" allowBlank="1" showInputMessage="1" showErrorMessage="1" sqref="E125 E228 E236 E232 E249:E251 E257 E253" xr:uid="{48DFCDD8-4AC3-4751-B4CF-3A9BF6933338}">
      <formula1>$E$2:$E$5</formula1>
    </dataValidation>
    <dataValidation type="list" allowBlank="1" showInputMessage="1" showErrorMessage="1" sqref="AP125 AP228 AP236 AP232" xr:uid="{D0E1CA06-CEA5-4E42-A218-234D6BCCD0F5}">
      <formula1>$AP$2:$AP$4</formula1>
    </dataValidation>
    <dataValidation type="list" allowBlank="1" showInputMessage="1" showErrorMessage="1" sqref="AS125" xr:uid="{8949D61D-B391-43EE-9F8A-E5D85079AB9F}">
      <formula1>$AS$2:$AS$4</formula1>
    </dataValidation>
    <dataValidation type="list" allowBlank="1" showInputMessage="1" showErrorMessage="1" sqref="AR125" xr:uid="{4386F62F-8EDC-421A-BC6C-F65ED672F09B}">
      <formula1>$AR$2:$AR$9</formula1>
    </dataValidation>
    <dataValidation type="list" allowBlank="1" showInputMessage="1" showErrorMessage="1" sqref="AQ21:AQ22 AQ18:AQ19" xr:uid="{156F1FAC-C55B-4699-B7A5-0A09989CCCFB}">
      <formula1>$AQ$2:$AQ$54</formula1>
    </dataValidation>
    <dataValidation type="list" allowBlank="1" showInputMessage="1" showErrorMessage="1" sqref="AP21:AP22 AP18:AP19" xr:uid="{B5002D1E-49CE-47B1-B272-B94418DFBA0A}">
      <formula1>$AP$2:$AP$54</formula1>
    </dataValidation>
    <dataValidation type="list" allowBlank="1" showInputMessage="1" showErrorMessage="1" sqref="AP159:AP161 AP202:AP204 AP209:AP210 AP206:AP207 AP155:AP157 AP194:AP196 AP186:AP188 AP182:AP184 AP178:AP180 AP170:AP172 AP198:AP200 AP163:AP165 AP167:AP168 AP212:AP213 AP215:AP217 AP219:AP220 AP222:AP223 AP190:AP192 AP174:AP176 AP4:AP5 AP233:AP235 AP237:AP238 AP240:AP241 AP243:AP244 AP246:AP247 AP254:AP255 AP258:AP259" xr:uid="{76307F2A-4563-4901-88F2-90655160A3E9}">
      <formula1>$AP$2:$AP$47</formula1>
    </dataValidation>
    <dataValidation type="list" allowBlank="1" showInputMessage="1" showErrorMessage="1" sqref="AP95" xr:uid="{EF42E5C3-6C06-4916-B59D-9419B32A16AF}">
      <formula1>$AT$70:$AT$71</formula1>
    </dataValidation>
    <dataValidation type="list" allowBlank="1" showInputMessage="1" showErrorMessage="1" sqref="J228 J236 J232" xr:uid="{7536D8AE-C484-47F5-9C91-1D25413A39B8}">
      <formula1>$J$2:$J$5</formula1>
    </dataValidation>
    <dataValidation type="list" allowBlank="1" showInputMessage="1" showErrorMessage="1" sqref="I228 I236 I232" xr:uid="{7AD494A8-0370-4F37-8C22-DB415C14F772}">
      <formula1>$I$2:$I$15</formula1>
    </dataValidation>
    <dataValidation type="list" allowBlank="1" showInputMessage="1" showErrorMessage="1" sqref="AJ228 AJ236 AJ232" xr:uid="{C3052E5F-40B7-4B55-91EC-4E3490DC0068}">
      <formula1>$AJ$2:$AJ$4</formula1>
    </dataValidation>
    <dataValidation type="list" allowBlank="1" showInputMessage="1" showErrorMessage="1" sqref="AK228 AK232:AK234 AK236:AK238 AK249:AK250 AK257:AK259 AK253:AK255" xr:uid="{AF7DC3C4-111F-4635-A754-2475EE3688F3}">
      <formula1>$AK$2:$AK$4</formula1>
    </dataValidation>
    <dataValidation type="list" allowBlank="1" showInputMessage="1" showErrorMessage="1" sqref="AM228 AM232:AM234 AM236:AM238" xr:uid="{F5A79103-DD11-4E40-AF91-34F0979A694C}">
      <formula1>$AM$2:$AM$5</formula1>
    </dataValidation>
    <dataValidation type="list" allowBlank="1" showInputMessage="1" showErrorMessage="1" sqref="AI228 AI236 AI232" xr:uid="{9810E301-9E8C-4BD5-87F9-3B9D2764FBC1}">
      <formula1>$AI$2:$AI$12</formula1>
    </dataValidation>
    <dataValidation type="list" allowBlank="1" showInputMessage="1" showErrorMessage="1" sqref="AL228 AL236 AL232" xr:uid="{75A90600-21D0-43B6-99F6-AF22C9A165D2}">
      <formula1>$AL$2:$AL$7</formula1>
    </dataValidation>
    <dataValidation type="list" allowBlank="1" showInputMessage="1" showErrorMessage="1" sqref="AR249:AR251 AR257 AR253" xr:uid="{02C07A48-24C5-486D-A1CB-6C1163EB2638}">
      <formula1>$AR$2:$AR$4</formula1>
    </dataValidation>
    <dataValidation type="list" allowBlank="1" showInputMessage="1" showErrorMessage="1" sqref="AQ249:AQ251 AQ257 AQ253" xr:uid="{29C89D2D-2861-41F2-9B76-3BD98E533A9D}">
      <formula1>$AQ$2:$AQ$15</formula1>
    </dataValidation>
    <dataValidation type="list" allowBlank="1" showInputMessage="1" showErrorMessage="1" sqref="AP249:AP251 AP257 AP253" xr:uid="{763C8335-14FC-408A-8083-F01E748CA2B7}">
      <formula1>$AP$2:$AP$15</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15E69-C2C9-4FA5-A4E8-405A76A97FD2}">
  <sheetPr codeName="Sheet27">
    <tabColor theme="9"/>
  </sheetPr>
  <dimension ref="A2:AU301"/>
  <sheetViews>
    <sheetView topLeftCell="L253" zoomScale="70" zoomScaleNormal="70" workbookViewId="0">
      <selection activeCell="AJ306" sqref="AJ30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style="244" customWidth="1"/>
    <col min="15" max="15" width="10.25" customWidth="1"/>
    <col min="16" max="16" width="3.875" customWidth="1"/>
    <col min="17" max="17" width="9.625" customWidth="1"/>
    <col min="18" max="23" width="8.625" customWidth="1"/>
    <col min="24" max="24" width="5.125" customWidth="1"/>
    <col min="25" max="25" width="8.625" customWidth="1"/>
    <col min="26" max="26" width="5.625" style="215" customWidth="1"/>
    <col min="27" max="28" width="8.625" customWidth="1"/>
    <col min="29" max="30" width="18.625" customWidth="1"/>
    <col min="31" max="34" width="5.875" bestFit="1" customWidth="1"/>
    <col min="35" max="35" width="10.5" customWidth="1"/>
    <col min="36" max="36" width="4.375" bestFit="1"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1:44">
      <c r="G2">
        <v>1</v>
      </c>
      <c r="H2">
        <v>2</v>
      </c>
      <c r="I2">
        <v>3</v>
      </c>
      <c r="J2">
        <v>4</v>
      </c>
      <c r="K2">
        <v>5</v>
      </c>
      <c r="L2">
        <v>6</v>
      </c>
      <c r="M2">
        <v>7</v>
      </c>
      <c r="N2" s="244">
        <v>8</v>
      </c>
      <c r="O2">
        <v>9</v>
      </c>
      <c r="P2">
        <v>10</v>
      </c>
      <c r="Q2">
        <v>11</v>
      </c>
      <c r="R2">
        <v>12</v>
      </c>
      <c r="T2">
        <v>13</v>
      </c>
      <c r="U2">
        <v>14</v>
      </c>
      <c r="V2">
        <v>99</v>
      </c>
      <c r="W2">
        <v>15</v>
      </c>
      <c r="X2">
        <v>16</v>
      </c>
      <c r="Y2">
        <v>17</v>
      </c>
      <c r="Z2">
        <v>18</v>
      </c>
      <c r="AA2" s="215">
        <v>19</v>
      </c>
      <c r="AB2">
        <v>20</v>
      </c>
      <c r="AC2">
        <v>21</v>
      </c>
      <c r="AD2">
        <v>22</v>
      </c>
      <c r="AE2">
        <v>23</v>
      </c>
      <c r="AF2">
        <v>24</v>
      </c>
      <c r="AG2">
        <v>25</v>
      </c>
      <c r="AH2">
        <v>26</v>
      </c>
      <c r="AI2">
        <v>27</v>
      </c>
      <c r="AJ2">
        <v>28</v>
      </c>
      <c r="AK2">
        <v>29</v>
      </c>
      <c r="AL2">
        <v>30</v>
      </c>
      <c r="AM2">
        <v>31</v>
      </c>
      <c r="AN2">
        <v>32</v>
      </c>
      <c r="AO2">
        <v>33</v>
      </c>
      <c r="AP2">
        <v>34</v>
      </c>
      <c r="AQ2">
        <v>36</v>
      </c>
      <c r="AR2">
        <v>37</v>
      </c>
    </row>
    <row r="3" spans="1:44" ht="54">
      <c r="B3" s="14" t="s">
        <v>72</v>
      </c>
      <c r="C3" s="14" t="s">
        <v>73</v>
      </c>
      <c r="D3" s="14" t="s">
        <v>74</v>
      </c>
      <c r="E3" s="14" t="s">
        <v>75</v>
      </c>
      <c r="F3" s="14" t="s">
        <v>76</v>
      </c>
      <c r="G3" s="14" t="s">
        <v>77</v>
      </c>
      <c r="H3" s="14" t="s">
        <v>78</v>
      </c>
      <c r="I3" s="14" t="s">
        <v>79</v>
      </c>
      <c r="J3" s="15"/>
      <c r="K3" s="16" t="s">
        <v>81</v>
      </c>
      <c r="L3" s="17" t="s">
        <v>82</v>
      </c>
      <c r="M3" s="15" t="s">
        <v>83</v>
      </c>
      <c r="N3" s="242" t="s">
        <v>84</v>
      </c>
      <c r="O3" s="18" t="s">
        <v>85</v>
      </c>
      <c r="P3" s="19" t="s">
        <v>86</v>
      </c>
      <c r="Q3" s="17" t="s">
        <v>87</v>
      </c>
      <c r="R3" s="20" t="s">
        <v>88</v>
      </c>
      <c r="S3" s="20" t="s">
        <v>1415</v>
      </c>
      <c r="T3" s="20" t="s">
        <v>89</v>
      </c>
      <c r="U3" s="20" t="s">
        <v>90</v>
      </c>
      <c r="V3" s="20" t="s">
        <v>91</v>
      </c>
      <c r="W3" s="20" t="s">
        <v>748</v>
      </c>
      <c r="X3" s="21" t="s">
        <v>92</v>
      </c>
      <c r="Y3" s="20" t="s">
        <v>93</v>
      </c>
      <c r="Z3" s="526"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1:44">
      <c r="A4">
        <v>1</v>
      </c>
      <c r="B4" s="29">
        <v>2022</v>
      </c>
      <c r="C4" s="29">
        <v>5</v>
      </c>
      <c r="D4" s="29">
        <v>18</v>
      </c>
      <c r="E4" s="30" t="s">
        <v>468</v>
      </c>
      <c r="F4" s="29"/>
      <c r="G4" s="31"/>
      <c r="H4" s="58" t="s">
        <v>441</v>
      </c>
      <c r="I4" s="33" t="s">
        <v>58</v>
      </c>
      <c r="J4" s="32"/>
      <c r="K4" s="9"/>
      <c r="L4" s="10"/>
      <c r="M4" s="10"/>
      <c r="N4" s="222"/>
      <c r="O4" s="9"/>
      <c r="P4" s="9">
        <v>12</v>
      </c>
      <c r="Q4" s="34" t="s">
        <v>457</v>
      </c>
      <c r="R4" s="35">
        <v>1120</v>
      </c>
      <c r="S4" s="35"/>
      <c r="T4" s="36" t="s">
        <v>30</v>
      </c>
      <c r="U4" s="35">
        <v>200</v>
      </c>
      <c r="V4" s="35">
        <v>1120</v>
      </c>
      <c r="W4" s="35">
        <v>1120</v>
      </c>
      <c r="X4" s="9">
        <v>1</v>
      </c>
      <c r="Y4" s="35">
        <v>200</v>
      </c>
      <c r="Z4" s="9">
        <v>1</v>
      </c>
      <c r="AA4" s="35">
        <v>200</v>
      </c>
      <c r="AB4" s="35"/>
      <c r="AC4" s="37"/>
      <c r="AD4" s="37"/>
      <c r="AE4" s="38"/>
      <c r="AF4" s="39"/>
      <c r="AG4" s="39"/>
      <c r="AH4" s="38"/>
      <c r="AI4" s="9"/>
      <c r="AJ4" s="32"/>
      <c r="AK4" s="32"/>
      <c r="AL4" s="32"/>
      <c r="AM4" s="40"/>
      <c r="AN4" s="41"/>
      <c r="AO4" s="173"/>
      <c r="AP4" s="173"/>
      <c r="AQ4" s="170"/>
      <c r="AR4" s="170"/>
    </row>
    <row r="5" spans="1:44">
      <c r="A5">
        <v>1</v>
      </c>
      <c r="B5" s="29">
        <v>2022</v>
      </c>
      <c r="C5" s="29">
        <v>5</v>
      </c>
      <c r="D5" s="29">
        <v>18</v>
      </c>
      <c r="E5" s="30" t="s">
        <v>468</v>
      </c>
      <c r="F5" s="29">
        <v>4</v>
      </c>
      <c r="G5" s="31" t="s">
        <v>459</v>
      </c>
      <c r="H5" s="32" t="s">
        <v>441</v>
      </c>
      <c r="I5" s="33" t="s">
        <v>47</v>
      </c>
      <c r="J5" s="32"/>
      <c r="K5" s="9"/>
      <c r="L5" s="10"/>
      <c r="M5" s="10"/>
      <c r="N5" s="222" t="s">
        <v>465</v>
      </c>
      <c r="O5" s="9" t="s">
        <v>443</v>
      </c>
      <c r="P5" s="9">
        <v>50</v>
      </c>
      <c r="Q5" s="34" t="s">
        <v>263</v>
      </c>
      <c r="R5" s="35">
        <v>1120</v>
      </c>
      <c r="S5" s="35"/>
      <c r="T5" s="36">
        <v>5000</v>
      </c>
      <c r="U5" s="36">
        <v>5000</v>
      </c>
      <c r="V5" s="35">
        <v>1120</v>
      </c>
      <c r="W5" s="35">
        <v>1120</v>
      </c>
      <c r="X5" s="9">
        <v>1</v>
      </c>
      <c r="Y5" s="36">
        <v>5000</v>
      </c>
      <c r="Z5" s="9">
        <v>1</v>
      </c>
      <c r="AA5" s="36">
        <v>5000</v>
      </c>
      <c r="AB5" s="35"/>
      <c r="AC5" s="37"/>
      <c r="AD5" s="37"/>
      <c r="AE5" s="38"/>
      <c r="AF5" s="39"/>
      <c r="AG5" s="39"/>
      <c r="AH5" s="38"/>
      <c r="AI5" s="9" t="s">
        <v>5</v>
      </c>
      <c r="AJ5" s="32"/>
      <c r="AK5" s="32" t="s">
        <v>6</v>
      </c>
      <c r="AL5" s="32"/>
      <c r="AM5" s="40" t="s">
        <v>460</v>
      </c>
      <c r="AN5" s="41"/>
      <c r="AO5" s="173"/>
      <c r="AP5" s="173"/>
      <c r="AQ5" s="170"/>
      <c r="AR5" s="170"/>
    </row>
    <row r="6" spans="1:44">
      <c r="A6">
        <v>1</v>
      </c>
      <c r="B6" s="29">
        <v>2022</v>
      </c>
      <c r="C6" s="29">
        <v>5</v>
      </c>
      <c r="D6" s="29">
        <v>18</v>
      </c>
      <c r="E6" s="30" t="s">
        <v>469</v>
      </c>
      <c r="F6" s="29">
        <v>4</v>
      </c>
      <c r="G6" s="31" t="s">
        <v>459</v>
      </c>
      <c r="H6" s="32" t="s">
        <v>441</v>
      </c>
      <c r="I6" s="33" t="s">
        <v>47</v>
      </c>
      <c r="J6" s="32"/>
      <c r="K6" s="9"/>
      <c r="L6" s="10"/>
      <c r="M6" s="10"/>
      <c r="N6" s="222" t="s">
        <v>465</v>
      </c>
      <c r="O6" s="9" t="s">
        <v>443</v>
      </c>
      <c r="P6" s="9">
        <v>50</v>
      </c>
      <c r="Q6" s="34" t="s">
        <v>263</v>
      </c>
      <c r="R6" s="35">
        <v>1120</v>
      </c>
      <c r="T6" s="36">
        <v>5000</v>
      </c>
      <c r="U6" s="36">
        <v>5000</v>
      </c>
      <c r="V6" s="35">
        <v>1120</v>
      </c>
      <c r="W6" s="35">
        <v>1120</v>
      </c>
      <c r="X6" s="9">
        <v>1</v>
      </c>
      <c r="Y6" s="36">
        <v>5000</v>
      </c>
      <c r="Z6" s="9">
        <v>1</v>
      </c>
      <c r="AA6" s="36">
        <v>5000</v>
      </c>
      <c r="AB6" s="35"/>
      <c r="AC6" s="37"/>
      <c r="AD6" s="62"/>
      <c r="AE6" s="38"/>
      <c r="AF6" s="39"/>
      <c r="AG6" s="39"/>
      <c r="AH6" s="38"/>
      <c r="AI6" s="9" t="s">
        <v>5</v>
      </c>
      <c r="AJ6" s="32"/>
      <c r="AK6" s="32" t="s">
        <v>6</v>
      </c>
      <c r="AL6" s="32"/>
      <c r="AM6" s="40" t="s">
        <v>460</v>
      </c>
      <c r="AN6" s="41"/>
      <c r="AO6" s="173"/>
      <c r="AP6" s="173"/>
      <c r="AQ6" s="170"/>
      <c r="AR6" s="170"/>
    </row>
    <row r="7" spans="1:44">
      <c r="B7" s="29">
        <v>2022</v>
      </c>
      <c r="C7" s="29">
        <v>5</v>
      </c>
      <c r="D7" s="29">
        <v>18</v>
      </c>
      <c r="E7" s="30" t="s">
        <v>469</v>
      </c>
      <c r="F7" s="29"/>
      <c r="G7" s="189"/>
      <c r="H7" s="32" t="s">
        <v>441</v>
      </c>
      <c r="I7" s="33" t="s">
        <v>43</v>
      </c>
      <c r="J7" s="32"/>
      <c r="K7" s="9"/>
      <c r="L7" s="10"/>
      <c r="M7" s="10"/>
      <c r="N7" s="222"/>
      <c r="O7" s="9"/>
      <c r="P7" s="176">
        <v>25</v>
      </c>
      <c r="Q7" s="34" t="s">
        <v>457</v>
      </c>
      <c r="R7" s="35">
        <v>1120</v>
      </c>
      <c r="S7" s="35"/>
      <c r="T7" s="36" t="s">
        <v>30</v>
      </c>
      <c r="U7" s="177">
        <v>350</v>
      </c>
      <c r="V7" s="35">
        <v>1120</v>
      </c>
      <c r="W7" s="35">
        <v>1120</v>
      </c>
      <c r="X7" s="9">
        <v>1</v>
      </c>
      <c r="Y7" s="35"/>
      <c r="Z7" s="9">
        <v>1</v>
      </c>
      <c r="AA7" s="177">
        <v>350</v>
      </c>
      <c r="AB7" s="35">
        <v>10550</v>
      </c>
      <c r="AC7" s="37" t="s">
        <v>726</v>
      </c>
      <c r="AD7" s="62"/>
      <c r="AE7" s="38"/>
      <c r="AF7" s="39"/>
      <c r="AG7" s="39"/>
      <c r="AH7" s="38"/>
      <c r="AI7" s="9"/>
      <c r="AJ7" s="32"/>
      <c r="AK7" s="32" t="s">
        <v>6</v>
      </c>
      <c r="AL7" s="32"/>
      <c r="AM7" s="40" t="s">
        <v>460</v>
      </c>
      <c r="AN7" s="41"/>
      <c r="AO7" s="173"/>
      <c r="AP7" s="173"/>
      <c r="AQ7" s="170"/>
      <c r="AR7" s="170"/>
    </row>
    <row r="8" spans="1:44">
      <c r="S8" s="657"/>
    </row>
    <row r="9" spans="1:44">
      <c r="A9">
        <v>1</v>
      </c>
      <c r="B9" s="29">
        <v>2022</v>
      </c>
      <c r="C9" s="29">
        <v>5</v>
      </c>
      <c r="D9" s="29">
        <v>18</v>
      </c>
      <c r="E9" s="30" t="s">
        <v>468</v>
      </c>
      <c r="F9" s="29"/>
      <c r="G9" s="31"/>
      <c r="H9" s="58" t="s">
        <v>441</v>
      </c>
      <c r="I9" s="33" t="s">
        <v>58</v>
      </c>
      <c r="J9" s="32"/>
      <c r="K9" s="9"/>
      <c r="L9" s="10"/>
      <c r="M9" s="10"/>
      <c r="N9" s="222"/>
      <c r="O9" s="9"/>
      <c r="P9" s="9">
        <v>12</v>
      </c>
      <c r="Q9" s="34" t="s">
        <v>457</v>
      </c>
      <c r="R9" s="35">
        <v>1200</v>
      </c>
      <c r="S9" s="35"/>
      <c r="T9" s="36" t="s">
        <v>30</v>
      </c>
      <c r="U9" s="35">
        <v>200</v>
      </c>
      <c r="V9" s="35">
        <v>1200</v>
      </c>
      <c r="W9" s="35">
        <v>1200</v>
      </c>
      <c r="X9" s="9">
        <v>1</v>
      </c>
      <c r="Y9" s="35">
        <v>200</v>
      </c>
      <c r="Z9" s="9">
        <v>1</v>
      </c>
      <c r="AA9" s="35">
        <v>200</v>
      </c>
      <c r="AB9" s="35"/>
      <c r="AC9" s="37"/>
      <c r="AD9" s="37"/>
      <c r="AE9" s="38"/>
      <c r="AF9" s="39"/>
      <c r="AG9" s="39"/>
      <c r="AH9" s="38"/>
      <c r="AI9" s="9"/>
      <c r="AJ9" s="32"/>
      <c r="AK9" s="32"/>
      <c r="AL9" s="32"/>
      <c r="AM9" s="40"/>
      <c r="AN9" s="41"/>
      <c r="AO9" s="173"/>
      <c r="AP9" s="173"/>
      <c r="AQ9" s="170"/>
      <c r="AR9" s="170"/>
    </row>
    <row r="10" spans="1:44">
      <c r="A10">
        <v>1</v>
      </c>
      <c r="B10" s="29">
        <v>2022</v>
      </c>
      <c r="C10" s="29">
        <v>5</v>
      </c>
      <c r="D10" s="29">
        <v>18</v>
      </c>
      <c r="E10" s="30" t="s">
        <v>468</v>
      </c>
      <c r="F10" s="29">
        <v>4</v>
      </c>
      <c r="G10" s="31" t="s">
        <v>459</v>
      </c>
      <c r="H10" s="32" t="s">
        <v>441</v>
      </c>
      <c r="I10" s="33" t="s">
        <v>47</v>
      </c>
      <c r="J10" s="32"/>
      <c r="K10" s="9"/>
      <c r="L10" s="10"/>
      <c r="M10" s="10"/>
      <c r="N10" s="222" t="s">
        <v>465</v>
      </c>
      <c r="O10" s="9" t="s">
        <v>443</v>
      </c>
      <c r="P10" s="9">
        <v>50</v>
      </c>
      <c r="Q10" s="34" t="s">
        <v>263</v>
      </c>
      <c r="R10" s="35">
        <v>1195</v>
      </c>
      <c r="S10" s="35"/>
      <c r="T10" s="36">
        <v>6100</v>
      </c>
      <c r="U10" s="36">
        <v>5100</v>
      </c>
      <c r="V10" s="35">
        <v>1195</v>
      </c>
      <c r="W10" s="35">
        <v>1195</v>
      </c>
      <c r="X10" s="9">
        <v>1</v>
      </c>
      <c r="Y10" s="36">
        <v>5000</v>
      </c>
      <c r="Z10" s="9">
        <v>1</v>
      </c>
      <c r="AA10" s="36">
        <v>5000</v>
      </c>
      <c r="AB10" s="35"/>
      <c r="AC10" s="37"/>
      <c r="AD10" s="37"/>
      <c r="AE10" s="38"/>
      <c r="AF10" s="39"/>
      <c r="AG10" s="39"/>
      <c r="AH10" s="38"/>
      <c r="AI10" s="9" t="s">
        <v>5</v>
      </c>
      <c r="AJ10" s="32"/>
      <c r="AK10" s="32" t="s">
        <v>6</v>
      </c>
      <c r="AL10" s="32"/>
      <c r="AM10" s="40" t="s">
        <v>460</v>
      </c>
      <c r="AN10" s="41"/>
      <c r="AO10" s="173"/>
      <c r="AP10" s="173"/>
      <c r="AQ10" s="170"/>
      <c r="AR10" s="170"/>
    </row>
    <row r="11" spans="1:44">
      <c r="A11">
        <v>1</v>
      </c>
      <c r="B11" s="29">
        <v>2022</v>
      </c>
      <c r="C11" s="29">
        <v>5</v>
      </c>
      <c r="D11" s="29">
        <v>18</v>
      </c>
      <c r="E11" s="30" t="s">
        <v>469</v>
      </c>
      <c r="F11" s="29">
        <v>4</v>
      </c>
      <c r="G11" s="31" t="s">
        <v>459</v>
      </c>
      <c r="H11" s="32" t="s">
        <v>441</v>
      </c>
      <c r="I11" s="33" t="s">
        <v>47</v>
      </c>
      <c r="J11" s="32"/>
      <c r="K11" s="9"/>
      <c r="L11" s="10"/>
      <c r="M11" s="10"/>
      <c r="N11" s="222" t="s">
        <v>465</v>
      </c>
      <c r="O11" s="9" t="s">
        <v>443</v>
      </c>
      <c r="P11" s="9">
        <v>50</v>
      </c>
      <c r="Q11" s="34" t="s">
        <v>263</v>
      </c>
      <c r="R11" s="35">
        <v>1195</v>
      </c>
      <c r="T11" s="36">
        <v>6100</v>
      </c>
      <c r="U11" s="36">
        <v>5100</v>
      </c>
      <c r="V11" s="35">
        <v>1195</v>
      </c>
      <c r="W11" s="35">
        <v>1195</v>
      </c>
      <c r="X11" s="9">
        <v>1</v>
      </c>
      <c r="Y11" s="36">
        <v>5000</v>
      </c>
      <c r="Z11" s="9">
        <v>1</v>
      </c>
      <c r="AA11" s="36">
        <v>5000</v>
      </c>
      <c r="AB11" s="35"/>
      <c r="AC11" s="37"/>
      <c r="AD11" s="62"/>
      <c r="AE11" s="38"/>
      <c r="AF11" s="39"/>
      <c r="AG11" s="39"/>
      <c r="AH11" s="38"/>
      <c r="AI11" s="9" t="s">
        <v>5</v>
      </c>
      <c r="AJ11" s="32"/>
      <c r="AK11" s="32" t="s">
        <v>6</v>
      </c>
      <c r="AL11" s="32"/>
      <c r="AM11" s="40" t="s">
        <v>460</v>
      </c>
      <c r="AN11" s="41"/>
      <c r="AO11" s="173"/>
      <c r="AP11" s="173"/>
      <c r="AQ11" s="170"/>
      <c r="AR11" s="170"/>
    </row>
    <row r="12" spans="1:44">
      <c r="B12" s="29">
        <v>2022</v>
      </c>
      <c r="C12" s="29">
        <v>5</v>
      </c>
      <c r="D12" s="29">
        <v>18</v>
      </c>
      <c r="E12" s="30" t="s">
        <v>469</v>
      </c>
      <c r="F12" s="29"/>
      <c r="G12" s="189"/>
      <c r="H12" s="32" t="s">
        <v>441</v>
      </c>
      <c r="I12" s="33" t="s">
        <v>43</v>
      </c>
      <c r="J12" s="32"/>
      <c r="K12" s="9"/>
      <c r="L12" s="10"/>
      <c r="M12" s="10"/>
      <c r="N12" s="222"/>
      <c r="O12" s="9"/>
      <c r="P12" s="176">
        <v>25</v>
      </c>
      <c r="Q12" s="34" t="s">
        <v>457</v>
      </c>
      <c r="R12" s="35">
        <v>1195</v>
      </c>
      <c r="S12" s="35"/>
      <c r="T12" s="36" t="s">
        <v>30</v>
      </c>
      <c r="U12" s="177">
        <v>350</v>
      </c>
      <c r="V12" s="35">
        <v>1195</v>
      </c>
      <c r="W12" s="35">
        <v>1195</v>
      </c>
      <c r="X12" s="9">
        <v>1</v>
      </c>
      <c r="Y12" s="35"/>
      <c r="Z12" s="9">
        <v>1</v>
      </c>
      <c r="AA12" s="177">
        <v>350</v>
      </c>
      <c r="AB12" s="35">
        <v>10550</v>
      </c>
      <c r="AC12" s="37" t="s">
        <v>728</v>
      </c>
      <c r="AD12" s="62"/>
      <c r="AE12" s="38"/>
      <c r="AF12" s="39"/>
      <c r="AG12" s="39"/>
      <c r="AH12" s="38"/>
      <c r="AI12" s="9"/>
      <c r="AJ12" s="32"/>
      <c r="AK12" s="32" t="s">
        <v>6</v>
      </c>
      <c r="AL12" s="32"/>
      <c r="AM12" s="40" t="s">
        <v>460</v>
      </c>
      <c r="AN12" s="41"/>
      <c r="AO12" s="173"/>
      <c r="AP12" s="173"/>
      <c r="AQ12" s="170"/>
      <c r="AR12" s="170"/>
    </row>
    <row r="13" spans="1:44">
      <c r="O13" s="34"/>
      <c r="P13" s="34"/>
      <c r="Q13" s="246"/>
      <c r="R13" s="658"/>
      <c r="S13" s="657"/>
      <c r="T13" s="659"/>
      <c r="U13" s="344"/>
      <c r="V13" s="344"/>
      <c r="W13" s="344"/>
      <c r="X13" s="344"/>
      <c r="Y13" s="344"/>
      <c r="Z13" s="566"/>
      <c r="AA13" s="344"/>
      <c r="AB13" s="344"/>
    </row>
    <row r="14" spans="1:44">
      <c r="A14">
        <v>1</v>
      </c>
      <c r="B14" s="29">
        <v>2022</v>
      </c>
      <c r="C14" s="29">
        <v>5</v>
      </c>
      <c r="D14" s="29">
        <v>18</v>
      </c>
      <c r="E14" s="30" t="s">
        <v>468</v>
      </c>
      <c r="F14" s="29"/>
      <c r="G14" s="31"/>
      <c r="H14" s="58" t="s">
        <v>441</v>
      </c>
      <c r="I14" s="33" t="s">
        <v>58</v>
      </c>
      <c r="J14" s="32"/>
      <c r="K14" s="9"/>
      <c r="L14" s="10"/>
      <c r="M14" s="10"/>
      <c r="N14" s="222"/>
      <c r="O14" s="9"/>
      <c r="P14" s="9">
        <v>12</v>
      </c>
      <c r="Q14" s="34" t="s">
        <v>457</v>
      </c>
      <c r="R14" s="35">
        <v>1120</v>
      </c>
      <c r="S14" s="35"/>
      <c r="T14" s="36" t="s">
        <v>30</v>
      </c>
      <c r="U14" s="35">
        <v>200</v>
      </c>
      <c r="V14" s="35">
        <v>1120</v>
      </c>
      <c r="W14" s="35">
        <v>1120</v>
      </c>
      <c r="X14" s="9">
        <v>1</v>
      </c>
      <c r="Y14" s="35">
        <v>200</v>
      </c>
      <c r="Z14" s="9">
        <v>1</v>
      </c>
      <c r="AA14" s="35">
        <v>200</v>
      </c>
      <c r="AB14" s="35"/>
      <c r="AC14" s="37"/>
      <c r="AD14" s="178" t="s">
        <v>462</v>
      </c>
      <c r="AE14" s="38"/>
      <c r="AF14" s="39"/>
      <c r="AG14" s="39"/>
      <c r="AH14" s="38"/>
      <c r="AI14" s="9"/>
      <c r="AJ14" s="32"/>
      <c r="AK14" s="32"/>
      <c r="AL14" s="32"/>
      <c r="AM14" s="40"/>
      <c r="AN14" s="41"/>
      <c r="AO14" s="173"/>
      <c r="AP14" s="173"/>
      <c r="AQ14" s="170"/>
      <c r="AR14" s="170"/>
    </row>
    <row r="15" spans="1:44">
      <c r="A15">
        <v>1</v>
      </c>
      <c r="B15" s="29">
        <v>2022</v>
      </c>
      <c r="C15" s="29">
        <v>4</v>
      </c>
      <c r="D15" s="29">
        <v>7</v>
      </c>
      <c r="E15" s="30" t="s">
        <v>468</v>
      </c>
      <c r="F15" s="29">
        <v>1</v>
      </c>
      <c r="G15" s="31" t="s">
        <v>459</v>
      </c>
      <c r="H15" s="32" t="s">
        <v>441</v>
      </c>
      <c r="I15" s="33" t="s">
        <v>47</v>
      </c>
      <c r="J15" s="32"/>
      <c r="K15" s="9"/>
      <c r="L15" s="10"/>
      <c r="M15" s="10"/>
      <c r="N15" s="222" t="s">
        <v>461</v>
      </c>
      <c r="O15" s="9" t="s">
        <v>1440</v>
      </c>
      <c r="P15" s="9">
        <v>25</v>
      </c>
      <c r="Q15" s="34" t="s">
        <v>421</v>
      </c>
      <c r="R15" s="35">
        <v>1120</v>
      </c>
      <c r="S15" s="35"/>
      <c r="T15" s="36">
        <v>4000</v>
      </c>
      <c r="U15" s="36">
        <v>4000</v>
      </c>
      <c r="V15" s="35">
        <v>1120</v>
      </c>
      <c r="W15" s="35">
        <v>1120</v>
      </c>
      <c r="X15" s="9">
        <v>1</v>
      </c>
      <c r="Y15" s="36">
        <v>4000</v>
      </c>
      <c r="Z15" s="9">
        <v>1</v>
      </c>
      <c r="AA15" s="36">
        <v>4000</v>
      </c>
      <c r="AB15" s="35"/>
      <c r="AC15" s="62"/>
      <c r="AD15" s="62"/>
      <c r="AE15" s="38"/>
      <c r="AF15" s="39"/>
      <c r="AG15" s="39"/>
      <c r="AH15" s="38"/>
      <c r="AI15" s="9" t="s">
        <v>533</v>
      </c>
      <c r="AJ15" s="32"/>
      <c r="AK15" s="32" t="s">
        <v>17</v>
      </c>
      <c r="AL15" s="32"/>
      <c r="AM15" s="40" t="s">
        <v>460</v>
      </c>
      <c r="AN15" s="41"/>
      <c r="AO15" s="173"/>
      <c r="AP15" s="173"/>
      <c r="AQ15" s="170"/>
      <c r="AR15" s="170"/>
    </row>
    <row r="16" spans="1:44">
      <c r="B16" s="29">
        <v>2022</v>
      </c>
      <c r="C16" s="29">
        <v>4</v>
      </c>
      <c r="D16" s="29">
        <v>7</v>
      </c>
      <c r="E16" s="30" t="s">
        <v>468</v>
      </c>
      <c r="F16" s="29">
        <v>1</v>
      </c>
      <c r="G16" s="31" t="s">
        <v>459</v>
      </c>
      <c r="H16" s="32" t="s">
        <v>441</v>
      </c>
      <c r="I16" s="33" t="s">
        <v>47</v>
      </c>
      <c r="J16" s="32"/>
      <c r="K16" s="9"/>
      <c r="L16" s="10"/>
      <c r="M16" s="10"/>
      <c r="N16" s="222" t="s">
        <v>461</v>
      </c>
      <c r="O16" s="9" t="s">
        <v>1440</v>
      </c>
      <c r="P16" s="9">
        <v>25</v>
      </c>
      <c r="Q16" s="34" t="s">
        <v>421</v>
      </c>
      <c r="R16" s="35">
        <v>1120</v>
      </c>
      <c r="T16" s="36">
        <v>4000</v>
      </c>
      <c r="U16" s="36">
        <v>4000</v>
      </c>
      <c r="V16" s="35">
        <v>1120</v>
      </c>
      <c r="W16" s="35">
        <v>1120</v>
      </c>
      <c r="X16" s="9">
        <v>1</v>
      </c>
      <c r="Y16" s="36">
        <v>4000</v>
      </c>
      <c r="Z16" s="9">
        <v>1</v>
      </c>
      <c r="AA16" s="36">
        <v>4000</v>
      </c>
      <c r="AB16" s="35"/>
      <c r="AC16" s="37"/>
      <c r="AD16" s="62"/>
      <c r="AE16" s="38"/>
      <c r="AF16" s="39"/>
      <c r="AG16" s="39"/>
      <c r="AH16" s="38"/>
      <c r="AI16" s="9" t="s">
        <v>5</v>
      </c>
      <c r="AJ16" s="32"/>
      <c r="AK16" s="32" t="s">
        <v>17</v>
      </c>
      <c r="AL16" s="32"/>
      <c r="AM16" s="40" t="s">
        <v>460</v>
      </c>
      <c r="AN16" s="41"/>
      <c r="AO16" s="173"/>
      <c r="AP16" s="173"/>
      <c r="AQ16" s="170"/>
      <c r="AR16" s="170"/>
    </row>
    <row r="17" spans="1:44">
      <c r="B17" s="29">
        <v>2022</v>
      </c>
      <c r="C17" s="29">
        <v>4</v>
      </c>
      <c r="D17" s="29">
        <v>7</v>
      </c>
      <c r="E17" s="30" t="s">
        <v>468</v>
      </c>
      <c r="F17" s="29"/>
      <c r="G17" s="189"/>
      <c r="H17" s="32" t="s">
        <v>441</v>
      </c>
      <c r="I17" s="33" t="s">
        <v>43</v>
      </c>
      <c r="J17" s="32"/>
      <c r="K17" s="9"/>
      <c r="L17" s="10"/>
      <c r="M17" s="10"/>
      <c r="N17" s="222"/>
      <c r="O17" s="9"/>
      <c r="P17" s="176">
        <v>25</v>
      </c>
      <c r="Q17" s="34" t="s">
        <v>457</v>
      </c>
      <c r="R17" s="35">
        <v>1120</v>
      </c>
      <c r="S17" s="35"/>
      <c r="T17" s="36" t="s">
        <v>30</v>
      </c>
      <c r="U17" s="451">
        <v>500</v>
      </c>
      <c r="V17" s="35">
        <v>1120</v>
      </c>
      <c r="W17" s="35">
        <v>1120</v>
      </c>
      <c r="X17" s="9">
        <v>1</v>
      </c>
      <c r="Y17" s="35"/>
      <c r="Z17" s="9">
        <v>1</v>
      </c>
      <c r="AA17" s="451">
        <v>500</v>
      </c>
      <c r="AB17" s="35">
        <v>8700</v>
      </c>
      <c r="AC17" s="37" t="s">
        <v>726</v>
      </c>
      <c r="AD17" s="62"/>
      <c r="AE17" s="38"/>
      <c r="AF17" s="39"/>
      <c r="AG17" s="39"/>
      <c r="AH17" s="38"/>
      <c r="AI17" s="9"/>
      <c r="AJ17" s="32"/>
      <c r="AK17" s="32" t="s">
        <v>17</v>
      </c>
      <c r="AL17" s="32"/>
      <c r="AM17" s="40" t="s">
        <v>460</v>
      </c>
      <c r="AN17" s="41"/>
      <c r="AO17" s="173"/>
      <c r="AP17" s="173"/>
      <c r="AQ17" s="170"/>
      <c r="AR17" s="170"/>
    </row>
    <row r="18" spans="1:44">
      <c r="S18" s="657"/>
    </row>
    <row r="19" spans="1:44">
      <c r="A19">
        <v>1</v>
      </c>
      <c r="B19" s="29">
        <v>2022</v>
      </c>
      <c r="C19" s="29">
        <v>4</v>
      </c>
      <c r="D19" s="29">
        <v>7</v>
      </c>
      <c r="E19" s="30" t="s">
        <v>468</v>
      </c>
      <c r="F19" s="29">
        <v>1</v>
      </c>
      <c r="G19" s="31" t="s">
        <v>459</v>
      </c>
      <c r="H19" s="32" t="s">
        <v>441</v>
      </c>
      <c r="I19" s="33" t="s">
        <v>47</v>
      </c>
      <c r="J19" s="32"/>
      <c r="K19" s="9"/>
      <c r="L19" s="10"/>
      <c r="M19" s="10"/>
      <c r="N19" s="222" t="s">
        <v>461</v>
      </c>
      <c r="O19" s="9" t="s">
        <v>1440</v>
      </c>
      <c r="P19" s="9">
        <v>50</v>
      </c>
      <c r="Q19" s="34" t="s">
        <v>421</v>
      </c>
      <c r="R19" s="35">
        <v>1000</v>
      </c>
      <c r="S19" s="35"/>
      <c r="T19" s="36">
        <v>4000</v>
      </c>
      <c r="U19" s="36">
        <v>4000</v>
      </c>
      <c r="V19" s="35">
        <v>1000</v>
      </c>
      <c r="W19" s="35">
        <v>1000</v>
      </c>
      <c r="X19" s="9">
        <v>1</v>
      </c>
      <c r="Y19" s="36">
        <v>4000</v>
      </c>
      <c r="Z19" s="9">
        <v>1</v>
      </c>
      <c r="AA19" s="36">
        <v>4000</v>
      </c>
      <c r="AB19" s="35"/>
      <c r="AC19" s="62"/>
      <c r="AD19" s="62"/>
      <c r="AE19" s="38"/>
      <c r="AF19" s="39"/>
      <c r="AG19" s="39"/>
      <c r="AH19" s="38"/>
      <c r="AI19" s="9"/>
      <c r="AJ19" s="32"/>
      <c r="AK19" s="32" t="s">
        <v>6</v>
      </c>
      <c r="AL19" s="32"/>
      <c r="AM19" s="40" t="s">
        <v>444</v>
      </c>
      <c r="AN19" s="41"/>
      <c r="AO19" s="173"/>
      <c r="AP19" s="173"/>
      <c r="AQ19" s="170"/>
      <c r="AR19" s="170"/>
    </row>
    <row r="20" spans="1:44">
      <c r="B20" s="29">
        <v>2022</v>
      </c>
      <c r="C20" s="29">
        <v>4</v>
      </c>
      <c r="D20" s="29">
        <v>7</v>
      </c>
      <c r="E20" s="30" t="s">
        <v>468</v>
      </c>
      <c r="F20" s="29">
        <v>1</v>
      </c>
      <c r="G20" s="31" t="s">
        <v>459</v>
      </c>
      <c r="H20" s="32" t="s">
        <v>441</v>
      </c>
      <c r="I20" s="33" t="s">
        <v>47</v>
      </c>
      <c r="J20" s="32"/>
      <c r="K20" s="9"/>
      <c r="L20" s="10"/>
      <c r="M20" s="10"/>
      <c r="N20" s="222" t="s">
        <v>461</v>
      </c>
      <c r="O20" s="9" t="s">
        <v>1440</v>
      </c>
      <c r="P20" s="9">
        <v>50</v>
      </c>
      <c r="Q20" s="34" t="s">
        <v>421</v>
      </c>
      <c r="R20" s="35">
        <v>1000</v>
      </c>
      <c r="S20" s="35"/>
      <c r="T20" s="36">
        <v>4000</v>
      </c>
      <c r="U20" s="36">
        <v>4000</v>
      </c>
      <c r="V20" s="35">
        <v>1000</v>
      </c>
      <c r="W20" s="35">
        <v>1000</v>
      </c>
      <c r="X20" s="9">
        <v>1</v>
      </c>
      <c r="Y20" s="36">
        <v>4000</v>
      </c>
      <c r="Z20" s="9">
        <v>1</v>
      </c>
      <c r="AA20" s="36">
        <v>4000</v>
      </c>
      <c r="AB20" s="35"/>
      <c r="AC20" s="37"/>
      <c r="AD20" s="62"/>
      <c r="AE20" s="38"/>
      <c r="AF20" s="39"/>
      <c r="AG20" s="39"/>
      <c r="AH20" s="38"/>
      <c r="AI20" s="9" t="s">
        <v>5</v>
      </c>
      <c r="AJ20" s="32"/>
      <c r="AK20" s="32" t="s">
        <v>6</v>
      </c>
      <c r="AL20" s="32"/>
      <c r="AM20" s="40" t="s">
        <v>444</v>
      </c>
      <c r="AN20" s="41"/>
      <c r="AO20" s="173"/>
      <c r="AP20" s="173"/>
      <c r="AQ20" s="170"/>
      <c r="AR20" s="170"/>
    </row>
    <row r="21" spans="1:44">
      <c r="B21" s="29">
        <v>2022</v>
      </c>
      <c r="C21" s="29">
        <v>4</v>
      </c>
      <c r="D21" s="29">
        <v>7</v>
      </c>
      <c r="E21" s="30" t="s">
        <v>468</v>
      </c>
      <c r="F21" s="29"/>
      <c r="G21" s="189"/>
      <c r="H21" s="32" t="s">
        <v>441</v>
      </c>
      <c r="I21" s="33" t="s">
        <v>43</v>
      </c>
      <c r="J21" s="32"/>
      <c r="K21" s="9"/>
      <c r="L21" s="10"/>
      <c r="M21" s="10"/>
      <c r="N21" s="222"/>
      <c r="O21" s="9"/>
      <c r="P21" s="176">
        <v>25</v>
      </c>
      <c r="Q21" s="34" t="s">
        <v>457</v>
      </c>
      <c r="R21" s="35">
        <v>1000</v>
      </c>
      <c r="T21" s="36" t="s">
        <v>30</v>
      </c>
      <c r="U21" s="177">
        <v>350</v>
      </c>
      <c r="V21" s="35">
        <v>1000</v>
      </c>
      <c r="W21" s="35">
        <v>1000</v>
      </c>
      <c r="X21" s="9">
        <v>1</v>
      </c>
      <c r="Y21" s="35"/>
      <c r="Z21" s="9">
        <v>1</v>
      </c>
      <c r="AA21" s="177">
        <v>350</v>
      </c>
      <c r="AB21" s="35">
        <v>8350</v>
      </c>
      <c r="AC21" s="37" t="s">
        <v>879</v>
      </c>
      <c r="AD21" s="62"/>
      <c r="AE21" s="38"/>
      <c r="AF21" s="39"/>
      <c r="AG21" s="39"/>
      <c r="AH21" s="38"/>
      <c r="AI21" s="9"/>
      <c r="AJ21" s="32"/>
      <c r="AK21" s="32" t="s">
        <v>6</v>
      </c>
      <c r="AL21" s="32"/>
      <c r="AM21" s="40" t="s">
        <v>444</v>
      </c>
      <c r="AN21" s="41"/>
      <c r="AO21" s="173"/>
      <c r="AP21" s="173"/>
      <c r="AQ21" s="170"/>
      <c r="AR21" s="170"/>
    </row>
    <row r="22" spans="1:44">
      <c r="S22" s="657"/>
    </row>
    <row r="23" spans="1:44">
      <c r="A23">
        <v>1</v>
      </c>
      <c r="B23" s="29">
        <v>2022</v>
      </c>
      <c r="C23" s="29">
        <v>4</v>
      </c>
      <c r="D23" s="29">
        <v>7</v>
      </c>
      <c r="E23" s="30" t="s">
        <v>468</v>
      </c>
      <c r="F23" s="29">
        <v>1</v>
      </c>
      <c r="G23" s="31" t="s">
        <v>459</v>
      </c>
      <c r="H23" s="32" t="s">
        <v>441</v>
      </c>
      <c r="I23" s="33" t="s">
        <v>47</v>
      </c>
      <c r="J23" s="32"/>
      <c r="K23" s="9"/>
      <c r="L23" s="10"/>
      <c r="M23" s="10"/>
      <c r="N23" s="222" t="s">
        <v>461</v>
      </c>
      <c r="O23" s="9" t="s">
        <v>1917</v>
      </c>
      <c r="P23" s="9">
        <v>50</v>
      </c>
      <c r="Q23" s="34" t="s">
        <v>421</v>
      </c>
      <c r="R23" s="35">
        <v>1120</v>
      </c>
      <c r="S23" s="657"/>
      <c r="T23" s="36">
        <v>4000</v>
      </c>
      <c r="U23" s="36">
        <v>4000</v>
      </c>
      <c r="V23" s="35">
        <v>1120</v>
      </c>
      <c r="W23" s="35">
        <v>1120</v>
      </c>
      <c r="X23" s="9">
        <v>1</v>
      </c>
      <c r="Y23" s="36">
        <v>4000</v>
      </c>
      <c r="Z23" s="9">
        <v>1</v>
      </c>
      <c r="AA23" s="36">
        <v>4000</v>
      </c>
      <c r="AB23" s="35"/>
      <c r="AC23" s="62"/>
      <c r="AD23" s="62"/>
      <c r="AE23" s="38"/>
      <c r="AF23" s="39"/>
      <c r="AG23" s="39"/>
      <c r="AH23" s="38"/>
      <c r="AI23" s="9"/>
      <c r="AJ23" s="32"/>
      <c r="AK23" s="32" t="s">
        <v>6</v>
      </c>
      <c r="AL23" s="32"/>
      <c r="AM23" s="40" t="s">
        <v>444</v>
      </c>
      <c r="AN23" s="41"/>
      <c r="AO23" s="173"/>
      <c r="AP23" s="173"/>
      <c r="AQ23" s="170"/>
      <c r="AR23" s="170"/>
    </row>
    <row r="24" spans="1:44">
      <c r="B24" s="29">
        <v>2022</v>
      </c>
      <c r="C24" s="29">
        <v>4</v>
      </c>
      <c r="D24" s="29">
        <v>7</v>
      </c>
      <c r="E24" s="30" t="s">
        <v>468</v>
      </c>
      <c r="F24" s="29">
        <v>1</v>
      </c>
      <c r="G24" s="31" t="s">
        <v>459</v>
      </c>
      <c r="H24" s="32" t="s">
        <v>441</v>
      </c>
      <c r="I24" s="33" t="s">
        <v>47</v>
      </c>
      <c r="J24" s="32"/>
      <c r="K24" s="9"/>
      <c r="L24" s="10"/>
      <c r="M24" s="10"/>
      <c r="N24" s="222" t="s">
        <v>461</v>
      </c>
      <c r="O24" s="9" t="s">
        <v>1917</v>
      </c>
      <c r="P24" s="9">
        <v>50</v>
      </c>
      <c r="Q24" s="34" t="s">
        <v>421</v>
      </c>
      <c r="R24" s="35">
        <v>1120</v>
      </c>
      <c r="S24" s="35"/>
      <c r="T24" s="36">
        <v>4000</v>
      </c>
      <c r="U24" s="36">
        <v>4000</v>
      </c>
      <c r="V24" s="35">
        <v>1120</v>
      </c>
      <c r="W24" s="35">
        <v>1120</v>
      </c>
      <c r="X24" s="9">
        <v>1</v>
      </c>
      <c r="Y24" s="36">
        <v>4000</v>
      </c>
      <c r="Z24" s="9">
        <v>1</v>
      </c>
      <c r="AA24" s="36">
        <v>4000</v>
      </c>
      <c r="AB24" s="35"/>
      <c r="AC24" s="37"/>
      <c r="AD24" s="62"/>
      <c r="AE24" s="38"/>
      <c r="AF24" s="39"/>
      <c r="AG24" s="39"/>
      <c r="AH24" s="38"/>
      <c r="AI24" s="9" t="s">
        <v>5</v>
      </c>
      <c r="AJ24" s="32"/>
      <c r="AK24" s="32" t="s">
        <v>6</v>
      </c>
      <c r="AL24" s="32"/>
      <c r="AM24" s="40" t="s">
        <v>444</v>
      </c>
      <c r="AN24" s="41"/>
      <c r="AO24" s="173"/>
      <c r="AP24" s="173"/>
      <c r="AQ24" s="170"/>
      <c r="AR24" s="170"/>
    </row>
    <row r="25" spans="1:44">
      <c r="B25" s="29">
        <v>2022</v>
      </c>
      <c r="C25" s="29">
        <v>4</v>
      </c>
      <c r="D25" s="29">
        <v>7</v>
      </c>
      <c r="E25" s="30" t="s">
        <v>468</v>
      </c>
      <c r="F25" s="29"/>
      <c r="G25" s="189"/>
      <c r="H25" s="32" t="s">
        <v>441</v>
      </c>
      <c r="I25" s="33" t="s">
        <v>43</v>
      </c>
      <c r="J25" s="32"/>
      <c r="K25" s="9"/>
      <c r="L25" s="10"/>
      <c r="M25" s="10"/>
      <c r="N25" s="222"/>
      <c r="O25" s="9"/>
      <c r="P25" s="176">
        <v>25</v>
      </c>
      <c r="Q25" s="34" t="s">
        <v>457</v>
      </c>
      <c r="R25" s="35">
        <v>1120</v>
      </c>
      <c r="S25" s="35"/>
      <c r="T25" s="36" t="s">
        <v>30</v>
      </c>
      <c r="U25" s="177">
        <v>350</v>
      </c>
      <c r="V25" s="35">
        <v>1120</v>
      </c>
      <c r="W25" s="35">
        <v>1120</v>
      </c>
      <c r="X25" s="9">
        <v>1</v>
      </c>
      <c r="Y25" s="35"/>
      <c r="Z25" s="9">
        <v>1</v>
      </c>
      <c r="AA25" s="177">
        <v>350</v>
      </c>
      <c r="AB25" s="35">
        <v>8350</v>
      </c>
      <c r="AC25" s="37" t="s">
        <v>726</v>
      </c>
      <c r="AD25" s="62"/>
      <c r="AE25" s="38"/>
      <c r="AF25" s="39"/>
      <c r="AG25" s="39"/>
      <c r="AH25" s="38"/>
      <c r="AI25" s="9"/>
      <c r="AJ25" s="32"/>
      <c r="AK25" s="32" t="s">
        <v>6</v>
      </c>
      <c r="AL25" s="32"/>
      <c r="AM25" s="40" t="s">
        <v>444</v>
      </c>
      <c r="AN25" s="41"/>
      <c r="AO25" s="173"/>
      <c r="AP25" s="173"/>
      <c r="AQ25" s="170"/>
      <c r="AR25" s="170"/>
    </row>
    <row r="27" spans="1:44">
      <c r="B27" s="29">
        <v>2022</v>
      </c>
      <c r="C27" s="29">
        <v>5</v>
      </c>
      <c r="D27" s="29">
        <v>11</v>
      </c>
      <c r="E27" s="30" t="s">
        <v>470</v>
      </c>
      <c r="F27" s="29">
        <v>2</v>
      </c>
      <c r="G27" s="31" t="s">
        <v>459</v>
      </c>
      <c r="H27" s="32" t="s">
        <v>441</v>
      </c>
      <c r="I27" s="33" t="s">
        <v>47</v>
      </c>
      <c r="J27" s="32"/>
      <c r="K27" s="9"/>
      <c r="L27" s="10"/>
      <c r="M27" s="10"/>
      <c r="N27" s="222" t="s">
        <v>493</v>
      </c>
      <c r="O27" s="9" t="s">
        <v>1440</v>
      </c>
      <c r="P27" s="9">
        <v>38</v>
      </c>
      <c r="Q27" s="34" t="s">
        <v>729</v>
      </c>
      <c r="R27" s="35">
        <v>1005</v>
      </c>
      <c r="S27" s="35"/>
      <c r="T27" s="36">
        <v>4100</v>
      </c>
      <c r="U27" s="36">
        <v>4100</v>
      </c>
      <c r="V27" s="35">
        <v>1005</v>
      </c>
      <c r="W27" s="35">
        <v>1005</v>
      </c>
      <c r="X27" s="9">
        <v>1</v>
      </c>
      <c r="Y27" s="36">
        <v>4100</v>
      </c>
      <c r="Z27" s="9">
        <v>1</v>
      </c>
      <c r="AA27" s="36">
        <v>4100</v>
      </c>
      <c r="AB27" s="35"/>
      <c r="AC27" s="62"/>
      <c r="AD27" s="178" t="s">
        <v>462</v>
      </c>
      <c r="AE27" s="38"/>
      <c r="AF27" s="39"/>
      <c r="AG27" s="39"/>
      <c r="AH27" s="38"/>
      <c r="AI27" s="9"/>
      <c r="AJ27" s="32"/>
      <c r="AK27" s="32" t="s">
        <v>17</v>
      </c>
      <c r="AL27" s="32"/>
      <c r="AM27" s="40" t="s">
        <v>444</v>
      </c>
      <c r="AN27" s="41"/>
      <c r="AO27" s="173"/>
      <c r="AP27" s="173"/>
      <c r="AQ27" s="170"/>
      <c r="AR27" s="170"/>
    </row>
    <row r="28" spans="1:44">
      <c r="B28" s="29">
        <v>2022</v>
      </c>
      <c r="C28" s="29">
        <v>5</v>
      </c>
      <c r="D28" s="29">
        <v>11</v>
      </c>
      <c r="E28" s="30" t="s">
        <v>470</v>
      </c>
      <c r="F28" s="29">
        <v>2</v>
      </c>
      <c r="G28" s="31" t="s">
        <v>459</v>
      </c>
      <c r="H28" s="32" t="s">
        <v>441</v>
      </c>
      <c r="I28" s="33" t="s">
        <v>47</v>
      </c>
      <c r="J28" s="32"/>
      <c r="K28" s="9"/>
      <c r="L28" s="10"/>
      <c r="M28" s="10"/>
      <c r="N28" s="222" t="s">
        <v>493</v>
      </c>
      <c r="O28" s="9" t="s">
        <v>1440</v>
      </c>
      <c r="P28" s="9">
        <v>38</v>
      </c>
      <c r="Q28" s="34" t="s">
        <v>729</v>
      </c>
      <c r="R28" s="35">
        <v>1005</v>
      </c>
      <c r="S28" s="35"/>
      <c r="T28" s="36">
        <v>4100</v>
      </c>
      <c r="U28" s="36">
        <v>4100</v>
      </c>
      <c r="V28" s="35">
        <v>1005</v>
      </c>
      <c r="W28" s="35">
        <v>1005</v>
      </c>
      <c r="X28" s="9">
        <v>1</v>
      </c>
      <c r="Y28" s="36">
        <v>4100</v>
      </c>
      <c r="Z28" s="9">
        <v>1</v>
      </c>
      <c r="AA28" s="36">
        <v>4100</v>
      </c>
      <c r="AB28" s="35"/>
      <c r="AC28" s="37"/>
      <c r="AD28" s="37"/>
      <c r="AE28" s="38"/>
      <c r="AF28" s="39"/>
      <c r="AG28" s="39"/>
      <c r="AH28" s="38"/>
      <c r="AI28" s="9" t="s">
        <v>5</v>
      </c>
      <c r="AJ28" s="32"/>
      <c r="AK28" s="32" t="s">
        <v>17</v>
      </c>
      <c r="AL28" s="32"/>
      <c r="AM28" s="40" t="s">
        <v>444</v>
      </c>
      <c r="AN28" s="41"/>
      <c r="AO28" s="173"/>
      <c r="AP28" s="173"/>
      <c r="AQ28" s="170"/>
      <c r="AR28" s="170"/>
    </row>
    <row r="29" spans="1:44">
      <c r="B29" s="29">
        <v>2022</v>
      </c>
      <c r="C29" s="29">
        <v>5</v>
      </c>
      <c r="D29" s="29">
        <v>11</v>
      </c>
      <c r="E29" s="30" t="s">
        <v>470</v>
      </c>
      <c r="F29" s="29"/>
      <c r="G29" s="189"/>
      <c r="H29" s="32" t="s">
        <v>441</v>
      </c>
      <c r="I29" s="33" t="s">
        <v>43</v>
      </c>
      <c r="J29" s="32"/>
      <c r="K29" s="9"/>
      <c r="L29" s="10"/>
      <c r="M29" s="10"/>
      <c r="N29" s="222"/>
      <c r="O29" s="9"/>
      <c r="P29" s="176">
        <v>25</v>
      </c>
      <c r="Q29" s="34" t="s">
        <v>457</v>
      </c>
      <c r="R29" s="35">
        <v>1005</v>
      </c>
      <c r="S29" s="35"/>
      <c r="T29" s="36" t="s">
        <v>30</v>
      </c>
      <c r="U29" s="177">
        <v>350</v>
      </c>
      <c r="V29" s="35">
        <v>1005</v>
      </c>
      <c r="W29" s="35">
        <v>1005</v>
      </c>
      <c r="X29" s="9">
        <v>1</v>
      </c>
      <c r="Y29" s="35"/>
      <c r="Z29" s="9">
        <v>1</v>
      </c>
      <c r="AA29" s="177">
        <v>350</v>
      </c>
      <c r="AB29" s="35">
        <v>8550</v>
      </c>
      <c r="AC29" s="37" t="s">
        <v>736</v>
      </c>
      <c r="AD29" s="37"/>
      <c r="AE29" s="38"/>
      <c r="AF29" s="39"/>
      <c r="AG29" s="39"/>
      <c r="AH29" s="38"/>
      <c r="AI29" s="9"/>
      <c r="AJ29" s="32"/>
      <c r="AK29" s="32" t="s">
        <v>17</v>
      </c>
      <c r="AL29" s="32"/>
      <c r="AM29" s="40" t="s">
        <v>444</v>
      </c>
      <c r="AN29" s="41"/>
      <c r="AO29" s="173"/>
      <c r="AP29" s="173"/>
      <c r="AQ29" s="170"/>
      <c r="AR29" s="170"/>
    </row>
    <row r="31" spans="1:44">
      <c r="A31">
        <v>1</v>
      </c>
      <c r="B31" s="29">
        <v>2022</v>
      </c>
      <c r="C31" s="29">
        <v>5</v>
      </c>
      <c r="D31" s="29">
        <v>18</v>
      </c>
      <c r="E31" s="30" t="s">
        <v>468</v>
      </c>
      <c r="F31" s="29"/>
      <c r="G31" s="31"/>
      <c r="H31" s="58" t="s">
        <v>441</v>
      </c>
      <c r="I31" s="33" t="s">
        <v>58</v>
      </c>
      <c r="J31" s="32"/>
      <c r="K31" s="9"/>
      <c r="L31" s="10"/>
      <c r="M31" s="10"/>
      <c r="N31" s="222"/>
      <c r="O31" s="9"/>
      <c r="P31" s="9">
        <v>12</v>
      </c>
      <c r="Q31" s="34" t="s">
        <v>457</v>
      </c>
      <c r="R31" s="35">
        <v>1050</v>
      </c>
      <c r="S31" s="35"/>
      <c r="T31" s="36" t="s">
        <v>30</v>
      </c>
      <c r="U31" s="35">
        <v>200</v>
      </c>
      <c r="V31" s="35">
        <v>1050</v>
      </c>
      <c r="W31" s="35">
        <v>1050</v>
      </c>
      <c r="X31" s="9">
        <v>1</v>
      </c>
      <c r="Y31" s="35">
        <v>200</v>
      </c>
      <c r="Z31" s="9">
        <v>1</v>
      </c>
      <c r="AA31" s="35">
        <v>200</v>
      </c>
      <c r="AB31" s="35"/>
      <c r="AC31" s="37"/>
      <c r="AD31" s="37"/>
      <c r="AE31" s="38"/>
      <c r="AF31" s="39"/>
      <c r="AG31" s="39"/>
      <c r="AH31" s="38"/>
      <c r="AI31" s="9"/>
      <c r="AJ31" s="32"/>
      <c r="AK31" s="32"/>
      <c r="AL31" s="32"/>
      <c r="AM31" s="40"/>
      <c r="AN31" s="41"/>
      <c r="AO31" s="173"/>
      <c r="AP31" s="173"/>
      <c r="AQ31" s="170"/>
      <c r="AR31" s="170"/>
    </row>
    <row r="32" spans="1:44">
      <c r="B32" s="29">
        <v>2022</v>
      </c>
      <c r="C32" s="29">
        <v>5</v>
      </c>
      <c r="D32" s="29">
        <v>11</v>
      </c>
      <c r="E32" s="30" t="s">
        <v>470</v>
      </c>
      <c r="F32" s="29">
        <v>2</v>
      </c>
      <c r="G32" s="31" t="s">
        <v>459</v>
      </c>
      <c r="H32" s="32" t="s">
        <v>441</v>
      </c>
      <c r="I32" s="33" t="s">
        <v>47</v>
      </c>
      <c r="J32" s="32"/>
      <c r="K32" s="9"/>
      <c r="L32" s="10"/>
      <c r="M32" s="10"/>
      <c r="N32" s="222" t="s">
        <v>493</v>
      </c>
      <c r="O32" s="9" t="s">
        <v>1917</v>
      </c>
      <c r="P32" s="9">
        <v>25</v>
      </c>
      <c r="Q32" s="34" t="s">
        <v>729</v>
      </c>
      <c r="R32" s="35">
        <v>1050</v>
      </c>
      <c r="S32" s="35"/>
      <c r="T32" s="36">
        <v>4000</v>
      </c>
      <c r="U32" s="36">
        <v>4000</v>
      </c>
      <c r="V32" s="35">
        <v>1050</v>
      </c>
      <c r="W32" s="35">
        <v>1050</v>
      </c>
      <c r="X32" s="9">
        <v>1</v>
      </c>
      <c r="Y32" s="36">
        <v>4000</v>
      </c>
      <c r="Z32" s="9">
        <v>1</v>
      </c>
      <c r="AA32" s="36">
        <v>4000</v>
      </c>
      <c r="AB32" s="35"/>
      <c r="AC32" s="62"/>
      <c r="AD32" s="178" t="s">
        <v>462</v>
      </c>
      <c r="AE32" s="38"/>
      <c r="AF32" s="39"/>
      <c r="AG32" s="39"/>
      <c r="AH32" s="38"/>
      <c r="AI32" s="9" t="s">
        <v>533</v>
      </c>
      <c r="AJ32" s="32"/>
      <c r="AK32" s="32" t="s">
        <v>17</v>
      </c>
      <c r="AL32" s="32"/>
      <c r="AM32" s="40" t="s">
        <v>460</v>
      </c>
      <c r="AN32" s="41"/>
      <c r="AO32" s="173"/>
      <c r="AP32" s="173"/>
      <c r="AQ32" s="170"/>
      <c r="AR32" s="170"/>
    </row>
    <row r="33" spans="2:44">
      <c r="B33" s="29">
        <v>2022</v>
      </c>
      <c r="C33" s="29">
        <v>5</v>
      </c>
      <c r="D33" s="29">
        <v>11</v>
      </c>
      <c r="E33" s="30" t="s">
        <v>470</v>
      </c>
      <c r="F33" s="29">
        <v>2</v>
      </c>
      <c r="G33" s="31" t="s">
        <v>459</v>
      </c>
      <c r="H33" s="32" t="s">
        <v>441</v>
      </c>
      <c r="I33" s="33" t="s">
        <v>47</v>
      </c>
      <c r="J33" s="32"/>
      <c r="K33" s="9"/>
      <c r="L33" s="10"/>
      <c r="M33" s="10"/>
      <c r="N33" s="222" t="s">
        <v>493</v>
      </c>
      <c r="O33" s="9" t="s">
        <v>1917</v>
      </c>
      <c r="P33" s="9">
        <v>25</v>
      </c>
      <c r="Q33" s="34" t="s">
        <v>729</v>
      </c>
      <c r="R33" s="35">
        <v>1050</v>
      </c>
      <c r="T33" s="36">
        <v>4000</v>
      </c>
      <c r="U33" s="36">
        <v>4000</v>
      </c>
      <c r="V33" s="35">
        <v>1050</v>
      </c>
      <c r="W33" s="35">
        <v>1050</v>
      </c>
      <c r="X33" s="9">
        <v>1</v>
      </c>
      <c r="Y33" s="36">
        <v>4000</v>
      </c>
      <c r="Z33" s="9">
        <v>1</v>
      </c>
      <c r="AA33" s="36">
        <v>4000</v>
      </c>
      <c r="AB33" s="35"/>
      <c r="AC33" s="37"/>
      <c r="AD33" s="37"/>
      <c r="AE33" s="38"/>
      <c r="AF33" s="39"/>
      <c r="AG33" s="39"/>
      <c r="AH33" s="38"/>
      <c r="AI33" s="9" t="s">
        <v>5</v>
      </c>
      <c r="AJ33" s="32"/>
      <c r="AK33" s="32" t="s">
        <v>17</v>
      </c>
      <c r="AL33" s="32"/>
      <c r="AM33" s="40" t="s">
        <v>460</v>
      </c>
      <c r="AN33" s="41"/>
      <c r="AO33" s="173"/>
      <c r="AP33" s="173"/>
      <c r="AQ33" s="170"/>
      <c r="AR33" s="170"/>
    </row>
    <row r="34" spans="2:44">
      <c r="B34" s="29">
        <v>2022</v>
      </c>
      <c r="C34" s="29">
        <v>5</v>
      </c>
      <c r="D34" s="29">
        <v>11</v>
      </c>
      <c r="E34" s="30" t="s">
        <v>470</v>
      </c>
      <c r="F34" s="29"/>
      <c r="G34" s="189"/>
      <c r="H34" s="32" t="s">
        <v>441</v>
      </c>
      <c r="I34" s="33" t="s">
        <v>43</v>
      </c>
      <c r="J34" s="32"/>
      <c r="K34" s="9"/>
      <c r="L34" s="10"/>
      <c r="M34" s="10"/>
      <c r="N34" s="222"/>
      <c r="O34" s="9"/>
      <c r="P34" s="176">
        <v>25</v>
      </c>
      <c r="Q34" s="34" t="s">
        <v>457</v>
      </c>
      <c r="R34" s="35">
        <v>1050</v>
      </c>
      <c r="S34" s="35"/>
      <c r="T34" s="36" t="s">
        <v>30</v>
      </c>
      <c r="U34" s="451">
        <v>500</v>
      </c>
      <c r="V34" s="35">
        <v>1050</v>
      </c>
      <c r="W34" s="35">
        <v>1050</v>
      </c>
      <c r="X34" s="9">
        <v>1</v>
      </c>
      <c r="Y34" s="35"/>
      <c r="Z34" s="9">
        <v>1</v>
      </c>
      <c r="AA34" s="451">
        <v>500</v>
      </c>
      <c r="AB34" s="35">
        <v>8700</v>
      </c>
      <c r="AC34" s="37" t="s">
        <v>894</v>
      </c>
      <c r="AD34" s="37"/>
      <c r="AE34" s="38"/>
      <c r="AF34" s="39"/>
      <c r="AG34" s="39"/>
      <c r="AH34" s="38"/>
      <c r="AI34" s="9"/>
      <c r="AJ34" s="32"/>
      <c r="AK34" s="32" t="s">
        <v>17</v>
      </c>
      <c r="AL34" s="32"/>
      <c r="AM34" s="40" t="s">
        <v>460</v>
      </c>
      <c r="AN34" s="41"/>
      <c r="AO34" s="173"/>
      <c r="AP34" s="173"/>
      <c r="AQ34" s="170"/>
      <c r="AR34" s="170"/>
    </row>
    <row r="35" spans="2:44">
      <c r="S35" s="657"/>
    </row>
    <row r="36" spans="2:44">
      <c r="B36" s="29">
        <v>2022</v>
      </c>
      <c r="C36" s="29">
        <v>5</v>
      </c>
      <c r="D36" s="29">
        <v>11</v>
      </c>
      <c r="E36" s="30" t="s">
        <v>470</v>
      </c>
      <c r="F36" s="29">
        <v>2</v>
      </c>
      <c r="G36" s="31" t="s">
        <v>459</v>
      </c>
      <c r="H36" s="32" t="s">
        <v>441</v>
      </c>
      <c r="I36" s="33" t="s">
        <v>47</v>
      </c>
      <c r="J36" s="32"/>
      <c r="K36" s="9"/>
      <c r="L36" s="10"/>
      <c r="M36" s="10"/>
      <c r="N36" s="222" t="s">
        <v>493</v>
      </c>
      <c r="O36" s="9" t="s">
        <v>1481</v>
      </c>
      <c r="P36" s="9">
        <v>50</v>
      </c>
      <c r="Q36" s="34" t="s">
        <v>729</v>
      </c>
      <c r="R36" s="35">
        <v>1050</v>
      </c>
      <c r="T36" s="36">
        <v>4100</v>
      </c>
      <c r="U36" s="36">
        <v>4100</v>
      </c>
      <c r="V36" s="35">
        <v>1050</v>
      </c>
      <c r="W36" s="35">
        <v>1050</v>
      </c>
      <c r="X36" s="9">
        <v>1</v>
      </c>
      <c r="Y36" s="36">
        <v>4100</v>
      </c>
      <c r="Z36" s="9">
        <v>1</v>
      </c>
      <c r="AA36" s="36">
        <v>4100</v>
      </c>
      <c r="AB36" s="35"/>
      <c r="AC36" s="37"/>
      <c r="AD36" s="37"/>
      <c r="AE36" s="38"/>
      <c r="AF36" s="39"/>
      <c r="AG36" s="39"/>
      <c r="AH36" s="38"/>
      <c r="AI36" s="9"/>
      <c r="AJ36" s="32"/>
      <c r="AK36" s="32" t="s">
        <v>6</v>
      </c>
      <c r="AL36" s="32"/>
      <c r="AM36" s="40" t="s">
        <v>444</v>
      </c>
      <c r="AN36" s="41"/>
      <c r="AO36" s="173"/>
      <c r="AP36" s="173"/>
      <c r="AQ36" s="170"/>
      <c r="AR36" s="170"/>
    </row>
    <row r="37" spans="2:44">
      <c r="B37" s="29">
        <v>2022</v>
      </c>
      <c r="C37" s="29">
        <v>5</v>
      </c>
      <c r="D37" s="29">
        <v>11</v>
      </c>
      <c r="E37" s="30" t="s">
        <v>470</v>
      </c>
      <c r="F37" s="29">
        <v>2</v>
      </c>
      <c r="G37" s="31" t="s">
        <v>459</v>
      </c>
      <c r="H37" s="32" t="s">
        <v>441</v>
      </c>
      <c r="I37" s="33" t="s">
        <v>47</v>
      </c>
      <c r="J37" s="32"/>
      <c r="K37" s="9"/>
      <c r="L37" s="10"/>
      <c r="M37" s="10"/>
      <c r="N37" s="222" t="s">
        <v>493</v>
      </c>
      <c r="O37" s="9" t="s">
        <v>1481</v>
      </c>
      <c r="P37" s="9">
        <v>50</v>
      </c>
      <c r="Q37" s="34" t="s">
        <v>729</v>
      </c>
      <c r="R37" s="35">
        <v>1050</v>
      </c>
      <c r="S37" s="35"/>
      <c r="T37" s="36">
        <v>4100</v>
      </c>
      <c r="U37" s="36">
        <v>4100</v>
      </c>
      <c r="V37" s="35">
        <v>1050</v>
      </c>
      <c r="W37" s="35">
        <v>1050</v>
      </c>
      <c r="X37" s="9">
        <v>1</v>
      </c>
      <c r="Y37" s="36">
        <v>4100</v>
      </c>
      <c r="Z37" s="9">
        <v>1</v>
      </c>
      <c r="AA37" s="36">
        <v>4100</v>
      </c>
      <c r="AB37" s="35"/>
      <c r="AC37" s="37"/>
      <c r="AD37" s="37"/>
      <c r="AE37" s="38"/>
      <c r="AF37" s="39"/>
      <c r="AG37" s="39"/>
      <c r="AH37" s="38"/>
      <c r="AI37" s="9" t="s">
        <v>5</v>
      </c>
      <c r="AJ37" s="32"/>
      <c r="AK37" s="32" t="s">
        <v>6</v>
      </c>
      <c r="AL37" s="32"/>
      <c r="AM37" s="40" t="s">
        <v>444</v>
      </c>
      <c r="AN37" s="41"/>
      <c r="AO37" s="173"/>
      <c r="AP37" s="173"/>
      <c r="AQ37" s="170"/>
      <c r="AR37" s="170"/>
    </row>
    <row r="38" spans="2:44">
      <c r="B38" s="29">
        <v>2022</v>
      </c>
      <c r="C38" s="29">
        <v>5</v>
      </c>
      <c r="D38" s="29">
        <v>11</v>
      </c>
      <c r="E38" s="30" t="s">
        <v>470</v>
      </c>
      <c r="F38" s="29"/>
      <c r="G38" s="189"/>
      <c r="H38" s="32" t="s">
        <v>441</v>
      </c>
      <c r="I38" s="33" t="s">
        <v>43</v>
      </c>
      <c r="J38" s="32"/>
      <c r="K38" s="9"/>
      <c r="L38" s="10"/>
      <c r="M38" s="10"/>
      <c r="N38" s="222"/>
      <c r="O38" s="9"/>
      <c r="P38" s="176">
        <v>25</v>
      </c>
      <c r="Q38" s="34" t="s">
        <v>457</v>
      </c>
      <c r="R38" s="35">
        <v>1050</v>
      </c>
      <c r="S38" s="35"/>
      <c r="T38" s="36" t="s">
        <v>30</v>
      </c>
      <c r="U38" s="177">
        <v>350</v>
      </c>
      <c r="V38" s="35">
        <v>1050</v>
      </c>
      <c r="W38" s="35">
        <v>1050</v>
      </c>
      <c r="X38" s="9">
        <v>1</v>
      </c>
      <c r="Y38" s="35"/>
      <c r="Z38" s="9">
        <v>1</v>
      </c>
      <c r="AA38" s="177">
        <v>350</v>
      </c>
      <c r="AB38" s="35">
        <v>8550</v>
      </c>
      <c r="AC38" s="37" t="s">
        <v>894</v>
      </c>
      <c r="AD38" s="37"/>
      <c r="AE38" s="38"/>
      <c r="AF38" s="39"/>
      <c r="AG38" s="39"/>
      <c r="AH38" s="38"/>
      <c r="AI38" s="9"/>
      <c r="AJ38" s="32"/>
      <c r="AK38" s="32" t="s">
        <v>6</v>
      </c>
      <c r="AL38" s="32"/>
      <c r="AM38" s="40" t="s">
        <v>444</v>
      </c>
      <c r="AN38" s="41"/>
      <c r="AO38" s="173"/>
      <c r="AP38" s="173"/>
      <c r="AQ38" s="170"/>
      <c r="AR38" s="170"/>
    </row>
    <row r="39" spans="2:44">
      <c r="S39" s="657"/>
    </row>
    <row r="40" spans="2:44">
      <c r="B40" s="29">
        <v>2022</v>
      </c>
      <c r="C40" s="29">
        <v>5</v>
      </c>
      <c r="D40" s="29">
        <v>11</v>
      </c>
      <c r="E40" s="30" t="s">
        <v>468</v>
      </c>
      <c r="F40" s="29"/>
      <c r="G40" s="31"/>
      <c r="H40" s="32" t="s">
        <v>441</v>
      </c>
      <c r="I40" s="33" t="s">
        <v>58</v>
      </c>
      <c r="J40" s="32"/>
      <c r="K40" s="9"/>
      <c r="L40" s="10"/>
      <c r="M40" s="9"/>
      <c r="N40" s="222"/>
      <c r="O40" s="9"/>
      <c r="P40" s="9">
        <v>12</v>
      </c>
      <c r="Q40" s="34" t="s">
        <v>457</v>
      </c>
      <c r="R40" s="35">
        <v>1050</v>
      </c>
      <c r="T40" s="36" t="s">
        <v>30</v>
      </c>
      <c r="U40" s="35">
        <v>200</v>
      </c>
      <c r="V40" s="35">
        <v>1050</v>
      </c>
      <c r="W40" s="35">
        <v>1050</v>
      </c>
      <c r="X40" s="9">
        <v>1</v>
      </c>
      <c r="Y40" s="35">
        <v>200</v>
      </c>
      <c r="Z40" s="9">
        <v>1</v>
      </c>
      <c r="AA40" s="35">
        <v>200</v>
      </c>
      <c r="AB40" s="35"/>
      <c r="AC40" s="37"/>
      <c r="AD40" s="37"/>
      <c r="AE40" s="38"/>
      <c r="AF40" s="39"/>
      <c r="AG40" s="39"/>
      <c r="AH40" s="38"/>
      <c r="AI40" s="9"/>
      <c r="AJ40" s="32"/>
      <c r="AK40" s="32"/>
      <c r="AL40" s="32"/>
      <c r="AM40" s="40"/>
      <c r="AN40" s="41"/>
      <c r="AO40" s="173"/>
      <c r="AP40" s="173"/>
      <c r="AQ40" s="170"/>
      <c r="AR40" s="170"/>
    </row>
    <row r="41" spans="2:44">
      <c r="B41" s="29">
        <v>2022</v>
      </c>
      <c r="C41" s="29">
        <v>5</v>
      </c>
      <c r="D41" s="29">
        <v>11</v>
      </c>
      <c r="E41" s="30" t="s">
        <v>470</v>
      </c>
      <c r="F41" s="29">
        <v>2</v>
      </c>
      <c r="G41" s="31" t="s">
        <v>459</v>
      </c>
      <c r="H41" s="32" t="s">
        <v>441</v>
      </c>
      <c r="I41" s="33" t="s">
        <v>47</v>
      </c>
      <c r="J41" s="32"/>
      <c r="K41" s="9"/>
      <c r="L41" s="10"/>
      <c r="M41" s="10"/>
      <c r="N41" s="222" t="s">
        <v>493</v>
      </c>
      <c r="O41" s="9" t="s">
        <v>1440</v>
      </c>
      <c r="P41" s="9">
        <v>75</v>
      </c>
      <c r="Q41" s="34" t="s">
        <v>729</v>
      </c>
      <c r="R41" s="35">
        <v>1050</v>
      </c>
      <c r="S41" s="35"/>
      <c r="T41" s="36">
        <v>2000</v>
      </c>
      <c r="U41" s="36">
        <v>2000</v>
      </c>
      <c r="V41" s="35">
        <v>1050</v>
      </c>
      <c r="W41" s="35">
        <v>1050</v>
      </c>
      <c r="X41" s="9">
        <v>1</v>
      </c>
      <c r="Y41" s="36">
        <v>2000</v>
      </c>
      <c r="Z41" s="9">
        <v>1</v>
      </c>
      <c r="AA41" s="36">
        <v>2000</v>
      </c>
      <c r="AB41" s="35"/>
      <c r="AC41" s="37"/>
      <c r="AD41" s="37"/>
      <c r="AE41" s="38"/>
      <c r="AF41" s="39"/>
      <c r="AG41" s="39"/>
      <c r="AH41" s="38"/>
      <c r="AI41" s="9" t="s">
        <v>5</v>
      </c>
      <c r="AJ41" s="32"/>
      <c r="AK41" s="32" t="s">
        <v>6</v>
      </c>
      <c r="AL41" s="32"/>
      <c r="AM41" s="40" t="s">
        <v>460</v>
      </c>
      <c r="AN41" s="41"/>
      <c r="AO41" s="173"/>
      <c r="AP41" s="173"/>
      <c r="AQ41" s="170"/>
      <c r="AR41" s="170"/>
    </row>
    <row r="42" spans="2:44">
      <c r="B42" s="29">
        <v>2022</v>
      </c>
      <c r="C42" s="29">
        <v>5</v>
      </c>
      <c r="D42" s="29">
        <v>11</v>
      </c>
      <c r="E42" s="30" t="s">
        <v>470</v>
      </c>
      <c r="F42" s="29">
        <v>2</v>
      </c>
      <c r="G42" s="31" t="s">
        <v>459</v>
      </c>
      <c r="H42" s="32" t="s">
        <v>441</v>
      </c>
      <c r="I42" s="33" t="s">
        <v>47</v>
      </c>
      <c r="J42" s="32"/>
      <c r="K42" s="9"/>
      <c r="L42" s="10"/>
      <c r="M42" s="10"/>
      <c r="N42" s="222" t="s">
        <v>493</v>
      </c>
      <c r="O42" s="9" t="s">
        <v>1440</v>
      </c>
      <c r="P42" s="9">
        <v>75</v>
      </c>
      <c r="Q42" s="34" t="s">
        <v>729</v>
      </c>
      <c r="R42" s="35">
        <v>1050</v>
      </c>
      <c r="S42" s="35"/>
      <c r="T42" s="36">
        <v>2000</v>
      </c>
      <c r="U42" s="36">
        <v>2000</v>
      </c>
      <c r="V42" s="35">
        <v>1050</v>
      </c>
      <c r="W42" s="35">
        <v>1050</v>
      </c>
      <c r="X42" s="9">
        <v>1</v>
      </c>
      <c r="Y42" s="36">
        <v>2000</v>
      </c>
      <c r="Z42" s="9">
        <v>1</v>
      </c>
      <c r="AA42" s="36">
        <v>2000</v>
      </c>
      <c r="AB42" s="35"/>
      <c r="AC42" s="37"/>
      <c r="AD42" s="37"/>
      <c r="AE42" s="38"/>
      <c r="AF42" s="39"/>
      <c r="AG42" s="39"/>
      <c r="AH42" s="38"/>
      <c r="AI42" s="9" t="s">
        <v>5</v>
      </c>
      <c r="AJ42" s="32"/>
      <c r="AK42" s="32" t="s">
        <v>6</v>
      </c>
      <c r="AL42" s="32"/>
      <c r="AM42" s="40" t="s">
        <v>460</v>
      </c>
      <c r="AN42" s="41"/>
      <c r="AO42" s="173"/>
      <c r="AP42" s="173"/>
      <c r="AQ42" s="170"/>
      <c r="AR42" s="170"/>
    </row>
    <row r="43" spans="2:44">
      <c r="B43" s="29">
        <v>2022</v>
      </c>
      <c r="C43" s="29">
        <v>5</v>
      </c>
      <c r="D43" s="29">
        <v>11</v>
      </c>
      <c r="E43" s="30" t="s">
        <v>470</v>
      </c>
      <c r="F43" s="29"/>
      <c r="G43" s="189"/>
      <c r="H43" s="32" t="s">
        <v>441</v>
      </c>
      <c r="I43" s="33" t="s">
        <v>43</v>
      </c>
      <c r="J43" s="32"/>
      <c r="K43" s="9"/>
      <c r="L43" s="10"/>
      <c r="M43" s="10"/>
      <c r="N43" s="222"/>
      <c r="O43" s="9"/>
      <c r="P43" s="176">
        <v>25</v>
      </c>
      <c r="Q43" s="34" t="s">
        <v>457</v>
      </c>
      <c r="R43" s="35">
        <v>1050</v>
      </c>
      <c r="T43" s="36" t="s">
        <v>30</v>
      </c>
      <c r="U43" s="177">
        <v>350</v>
      </c>
      <c r="V43" s="35">
        <v>1050</v>
      </c>
      <c r="W43" s="35">
        <v>1050</v>
      </c>
      <c r="X43" s="9">
        <v>1</v>
      </c>
      <c r="Y43" s="35"/>
      <c r="Z43" s="9">
        <v>1</v>
      </c>
      <c r="AA43" s="177">
        <v>350</v>
      </c>
      <c r="AB43" s="35">
        <v>4550</v>
      </c>
      <c r="AC43" s="37" t="s">
        <v>894</v>
      </c>
      <c r="AD43" s="37"/>
      <c r="AE43" s="38"/>
      <c r="AF43" s="39"/>
      <c r="AG43" s="39"/>
      <c r="AH43" s="38"/>
      <c r="AI43" s="9"/>
      <c r="AJ43" s="32"/>
      <c r="AK43" s="32" t="s">
        <v>6</v>
      </c>
      <c r="AL43" s="32"/>
      <c r="AM43" s="40" t="s">
        <v>460</v>
      </c>
      <c r="AN43" s="41"/>
      <c r="AO43" s="173"/>
      <c r="AP43" s="173"/>
      <c r="AQ43" s="170"/>
      <c r="AR43" s="170"/>
    </row>
    <row r="44" spans="2:44">
      <c r="S44" s="657"/>
    </row>
    <row r="45" spans="2:44">
      <c r="B45" s="29">
        <v>2022</v>
      </c>
      <c r="C45" s="29">
        <v>5</v>
      </c>
      <c r="D45" s="29">
        <v>11</v>
      </c>
      <c r="E45" s="30" t="s">
        <v>470</v>
      </c>
      <c r="F45" s="29">
        <v>2</v>
      </c>
      <c r="G45" s="31" t="s">
        <v>459</v>
      </c>
      <c r="H45" s="32" t="s">
        <v>441</v>
      </c>
      <c r="I45" s="33" t="s">
        <v>47</v>
      </c>
      <c r="J45" s="32"/>
      <c r="K45" s="9"/>
      <c r="L45" s="10"/>
      <c r="M45" s="10"/>
      <c r="N45" s="222" t="s">
        <v>493</v>
      </c>
      <c r="O45" s="9" t="s">
        <v>443</v>
      </c>
      <c r="P45" s="9">
        <v>50</v>
      </c>
      <c r="Q45" s="34" t="s">
        <v>729</v>
      </c>
      <c r="R45" s="35">
        <v>1170</v>
      </c>
      <c r="S45" s="35"/>
      <c r="T45" s="36">
        <v>4100</v>
      </c>
      <c r="U45" s="36">
        <v>4100</v>
      </c>
      <c r="V45" s="35">
        <v>1170</v>
      </c>
      <c r="W45" s="35">
        <v>1170</v>
      </c>
      <c r="X45" s="9">
        <v>1</v>
      </c>
      <c r="Y45" s="36">
        <v>4000</v>
      </c>
      <c r="Z45" s="9">
        <v>1</v>
      </c>
      <c r="AA45" s="35">
        <v>4100</v>
      </c>
      <c r="AB45" s="35"/>
      <c r="AC45" s="37"/>
      <c r="AD45" s="37"/>
      <c r="AE45" s="38"/>
      <c r="AF45" s="39"/>
      <c r="AG45" s="39"/>
      <c r="AH45" s="38"/>
      <c r="AI45" s="9"/>
      <c r="AJ45" s="32"/>
      <c r="AK45" s="32" t="s">
        <v>6</v>
      </c>
      <c r="AL45" s="32"/>
      <c r="AM45" s="40" t="s">
        <v>444</v>
      </c>
      <c r="AN45" s="41"/>
      <c r="AO45" s="173"/>
      <c r="AP45" s="173"/>
      <c r="AQ45" s="170"/>
      <c r="AR45" s="170"/>
    </row>
    <row r="46" spans="2:44">
      <c r="B46" s="29">
        <v>2022</v>
      </c>
      <c r="C46" s="29">
        <v>5</v>
      </c>
      <c r="D46" s="29">
        <v>11</v>
      </c>
      <c r="E46" s="30" t="s">
        <v>470</v>
      </c>
      <c r="F46" s="29">
        <v>2</v>
      </c>
      <c r="G46" s="31" t="s">
        <v>459</v>
      </c>
      <c r="H46" s="32" t="s">
        <v>441</v>
      </c>
      <c r="I46" s="33" t="s">
        <v>47</v>
      </c>
      <c r="J46" s="32"/>
      <c r="K46" s="9"/>
      <c r="L46" s="10"/>
      <c r="M46" s="10"/>
      <c r="N46" s="222" t="s">
        <v>493</v>
      </c>
      <c r="O46" s="9" t="s">
        <v>443</v>
      </c>
      <c r="P46" s="9">
        <v>50</v>
      </c>
      <c r="Q46" s="34" t="s">
        <v>729</v>
      </c>
      <c r="R46" s="35">
        <v>1170</v>
      </c>
      <c r="S46" s="35"/>
      <c r="T46" s="36">
        <v>4100</v>
      </c>
      <c r="U46" s="36">
        <v>4100</v>
      </c>
      <c r="V46" s="35">
        <v>1170</v>
      </c>
      <c r="W46" s="35">
        <v>1170</v>
      </c>
      <c r="X46" s="9">
        <v>1</v>
      </c>
      <c r="Y46" s="36">
        <v>4000</v>
      </c>
      <c r="Z46" s="9">
        <v>1</v>
      </c>
      <c r="AA46" s="36">
        <v>4100</v>
      </c>
      <c r="AB46" s="35"/>
      <c r="AC46" s="37"/>
      <c r="AD46" s="37"/>
      <c r="AE46" s="38"/>
      <c r="AF46" s="39"/>
      <c r="AG46" s="39"/>
      <c r="AH46" s="38"/>
      <c r="AI46" s="9" t="s">
        <v>5</v>
      </c>
      <c r="AJ46" s="32"/>
      <c r="AK46" s="32" t="s">
        <v>6</v>
      </c>
      <c r="AL46" s="32"/>
      <c r="AM46" s="40" t="s">
        <v>444</v>
      </c>
      <c r="AN46" s="41"/>
      <c r="AO46" s="173"/>
      <c r="AP46" s="173"/>
      <c r="AQ46" s="170"/>
      <c r="AR46" s="170"/>
    </row>
    <row r="47" spans="2:44">
      <c r="B47" s="29">
        <v>2022</v>
      </c>
      <c r="C47" s="29">
        <v>5</v>
      </c>
      <c r="D47" s="29">
        <v>11</v>
      </c>
      <c r="E47" s="30" t="s">
        <v>470</v>
      </c>
      <c r="F47" s="29"/>
      <c r="G47" s="189"/>
      <c r="H47" s="32" t="s">
        <v>441</v>
      </c>
      <c r="I47" s="33" t="s">
        <v>43</v>
      </c>
      <c r="J47" s="32"/>
      <c r="K47" s="9"/>
      <c r="L47" s="10"/>
      <c r="M47" s="10"/>
      <c r="N47" s="222"/>
      <c r="O47" s="9"/>
      <c r="P47" s="176">
        <v>25</v>
      </c>
      <c r="Q47" s="34" t="s">
        <v>457</v>
      </c>
      <c r="R47" s="35">
        <v>1170</v>
      </c>
      <c r="T47" s="36" t="s">
        <v>30</v>
      </c>
      <c r="U47" s="177">
        <v>350</v>
      </c>
      <c r="V47" s="35">
        <v>1170</v>
      </c>
      <c r="W47" s="35">
        <v>1170</v>
      </c>
      <c r="X47" s="9">
        <v>1</v>
      </c>
      <c r="Y47" s="35"/>
      <c r="Z47" s="9">
        <v>1</v>
      </c>
      <c r="AA47" s="177">
        <v>350</v>
      </c>
      <c r="AB47" s="35">
        <v>8550</v>
      </c>
      <c r="AC47" s="37" t="s">
        <v>1375</v>
      </c>
      <c r="AD47" s="37"/>
      <c r="AE47" s="38"/>
      <c r="AF47" s="39"/>
      <c r="AG47" s="39"/>
      <c r="AH47" s="38"/>
      <c r="AI47" s="9"/>
      <c r="AJ47" s="32"/>
      <c r="AK47" s="32" t="s">
        <v>6</v>
      </c>
      <c r="AL47" s="32"/>
      <c r="AM47" s="40" t="s">
        <v>444</v>
      </c>
      <c r="AN47" s="41"/>
      <c r="AO47" s="173"/>
      <c r="AP47" s="173"/>
      <c r="AQ47" s="170"/>
      <c r="AR47" s="170"/>
    </row>
    <row r="48" spans="2:44">
      <c r="S48" s="657"/>
    </row>
    <row r="49" spans="1:44">
      <c r="A49">
        <v>1</v>
      </c>
      <c r="B49" s="29">
        <v>2022</v>
      </c>
      <c r="C49" s="29">
        <v>5</v>
      </c>
      <c r="D49" s="29">
        <v>18</v>
      </c>
      <c r="E49" s="30" t="s">
        <v>468</v>
      </c>
      <c r="F49" s="29"/>
      <c r="G49" s="31"/>
      <c r="H49" s="58" t="s">
        <v>441</v>
      </c>
      <c r="I49" s="33" t="s">
        <v>58</v>
      </c>
      <c r="J49" s="32"/>
      <c r="K49" s="9"/>
      <c r="L49" s="10"/>
      <c r="M49" s="10"/>
      <c r="N49" s="222"/>
      <c r="O49" s="9"/>
      <c r="P49" s="9">
        <v>12</v>
      </c>
      <c r="Q49" s="34" t="s">
        <v>457</v>
      </c>
      <c r="R49" s="35">
        <v>1005</v>
      </c>
      <c r="S49" s="35"/>
      <c r="T49" s="36" t="s">
        <v>30</v>
      </c>
      <c r="U49" s="35">
        <v>200</v>
      </c>
      <c r="V49" s="35">
        <v>1005</v>
      </c>
      <c r="W49" s="35">
        <v>1005</v>
      </c>
      <c r="X49" s="9">
        <v>1</v>
      </c>
      <c r="Y49" s="35">
        <v>200</v>
      </c>
      <c r="Z49" s="9">
        <v>1</v>
      </c>
      <c r="AA49" s="35">
        <v>200</v>
      </c>
      <c r="AB49" s="35"/>
      <c r="AC49" s="37"/>
      <c r="AD49" s="37"/>
      <c r="AE49" s="38"/>
      <c r="AF49" s="39"/>
      <c r="AG49" s="39"/>
      <c r="AH49" s="38"/>
      <c r="AI49" s="9"/>
      <c r="AJ49" s="32"/>
      <c r="AK49" s="32"/>
      <c r="AL49" s="32"/>
      <c r="AM49" s="40"/>
      <c r="AN49" s="41"/>
      <c r="AO49" s="173"/>
      <c r="AP49" s="173"/>
      <c r="AQ49" s="170"/>
      <c r="AR49" s="170"/>
    </row>
    <row r="50" spans="1:44">
      <c r="A50">
        <v>1</v>
      </c>
      <c r="B50" s="29">
        <v>2022</v>
      </c>
      <c r="C50" s="29">
        <v>5</v>
      </c>
      <c r="D50" s="29">
        <v>11</v>
      </c>
      <c r="E50" s="30" t="s">
        <v>468</v>
      </c>
      <c r="F50" s="29">
        <v>5</v>
      </c>
      <c r="G50" s="31" t="s">
        <v>459</v>
      </c>
      <c r="H50" s="32" t="s">
        <v>441</v>
      </c>
      <c r="I50" s="33" t="s">
        <v>47</v>
      </c>
      <c r="J50" s="32"/>
      <c r="K50" s="9"/>
      <c r="L50" s="10"/>
      <c r="M50" s="10"/>
      <c r="N50" s="222" t="s">
        <v>477</v>
      </c>
      <c r="O50" s="9" t="s">
        <v>443</v>
      </c>
      <c r="P50" s="9">
        <v>25</v>
      </c>
      <c r="Q50" s="34" t="s">
        <v>395</v>
      </c>
      <c r="R50" s="35">
        <v>1005</v>
      </c>
      <c r="T50" s="36">
        <v>8000</v>
      </c>
      <c r="U50" s="35">
        <v>8000</v>
      </c>
      <c r="V50" s="35">
        <v>1005</v>
      </c>
      <c r="W50" s="35">
        <v>1005</v>
      </c>
      <c r="X50" s="9">
        <v>1</v>
      </c>
      <c r="Y50" s="35">
        <v>8000</v>
      </c>
      <c r="Z50" s="9">
        <v>1</v>
      </c>
      <c r="AA50" s="35">
        <v>8000</v>
      </c>
      <c r="AB50" s="35"/>
      <c r="AC50" s="37"/>
      <c r="AD50" s="37"/>
      <c r="AE50" s="38"/>
      <c r="AF50" s="39"/>
      <c r="AG50" s="39"/>
      <c r="AH50" s="38"/>
      <c r="AI50" s="9" t="s">
        <v>533</v>
      </c>
      <c r="AJ50" s="32"/>
      <c r="AK50" s="32" t="s">
        <v>6</v>
      </c>
      <c r="AL50" s="32"/>
      <c r="AM50" s="40" t="s">
        <v>460</v>
      </c>
      <c r="AN50" s="41"/>
      <c r="AO50" s="173"/>
      <c r="AP50" s="173"/>
      <c r="AQ50" s="170"/>
      <c r="AR50" s="170"/>
    </row>
    <row r="51" spans="1:44">
      <c r="B51" s="29">
        <v>2022</v>
      </c>
      <c r="C51" s="29">
        <v>5</v>
      </c>
      <c r="D51" s="29">
        <v>11</v>
      </c>
      <c r="E51" s="30" t="s">
        <v>468</v>
      </c>
      <c r="F51" s="29">
        <v>5</v>
      </c>
      <c r="G51" s="31" t="s">
        <v>459</v>
      </c>
      <c r="H51" s="32" t="s">
        <v>441</v>
      </c>
      <c r="I51" s="33" t="s">
        <v>47</v>
      </c>
      <c r="J51" s="32"/>
      <c r="K51" s="9"/>
      <c r="L51" s="10"/>
      <c r="M51" s="10"/>
      <c r="N51" s="222" t="s">
        <v>477</v>
      </c>
      <c r="O51" s="9" t="s">
        <v>443</v>
      </c>
      <c r="P51" s="9">
        <v>25</v>
      </c>
      <c r="Q51" s="34" t="s">
        <v>395</v>
      </c>
      <c r="R51" s="35">
        <v>1005</v>
      </c>
      <c r="S51" s="35"/>
      <c r="T51" s="36">
        <v>8000</v>
      </c>
      <c r="U51" s="35">
        <v>8000</v>
      </c>
      <c r="V51" s="35">
        <v>1005</v>
      </c>
      <c r="W51" s="35">
        <v>1005</v>
      </c>
      <c r="X51" s="9">
        <v>1</v>
      </c>
      <c r="Y51" s="35">
        <v>8000</v>
      </c>
      <c r="Z51" s="9">
        <v>1</v>
      </c>
      <c r="AA51" s="35">
        <v>8000</v>
      </c>
      <c r="AB51" s="35"/>
      <c r="AC51" s="37"/>
      <c r="AD51" s="37"/>
      <c r="AE51" s="38"/>
      <c r="AF51" s="39"/>
      <c r="AG51" s="39"/>
      <c r="AH51" s="38"/>
      <c r="AI51" s="9" t="s">
        <v>5</v>
      </c>
      <c r="AJ51" s="32"/>
      <c r="AK51" s="32" t="s">
        <v>6</v>
      </c>
      <c r="AL51" s="32"/>
      <c r="AM51" s="40" t="s">
        <v>460</v>
      </c>
      <c r="AN51" s="41"/>
      <c r="AO51" s="173"/>
      <c r="AP51" s="173"/>
      <c r="AQ51" s="170"/>
      <c r="AR51" s="170"/>
    </row>
    <row r="52" spans="1:44">
      <c r="B52" s="29">
        <v>2022</v>
      </c>
      <c r="C52" s="29">
        <v>5</v>
      </c>
      <c r="D52" s="29">
        <v>11</v>
      </c>
      <c r="E52" s="30" t="s">
        <v>468</v>
      </c>
      <c r="F52" s="29"/>
      <c r="G52" s="189"/>
      <c r="H52" s="32" t="s">
        <v>441</v>
      </c>
      <c r="I52" s="33" t="s">
        <v>43</v>
      </c>
      <c r="J52" s="32"/>
      <c r="K52" s="9"/>
      <c r="L52" s="10"/>
      <c r="M52" s="9"/>
      <c r="N52" s="222"/>
      <c r="O52" s="9"/>
      <c r="P52" s="176">
        <v>25</v>
      </c>
      <c r="Q52" s="34" t="s">
        <v>457</v>
      </c>
      <c r="R52" s="35">
        <v>1005</v>
      </c>
      <c r="S52" s="35"/>
      <c r="T52" s="36" t="s">
        <v>30</v>
      </c>
      <c r="U52" s="451">
        <v>500</v>
      </c>
      <c r="V52" s="35">
        <v>1005</v>
      </c>
      <c r="W52" s="35">
        <v>1005</v>
      </c>
      <c r="X52" s="9">
        <v>1</v>
      </c>
      <c r="Y52" s="35"/>
      <c r="Z52" s="9">
        <v>1</v>
      </c>
      <c r="AA52" s="451">
        <v>500</v>
      </c>
      <c r="AB52" s="35">
        <v>16700</v>
      </c>
      <c r="AC52" s="37" t="s">
        <v>736</v>
      </c>
      <c r="AD52" s="37"/>
      <c r="AE52" s="38"/>
      <c r="AF52" s="39"/>
      <c r="AG52" s="39"/>
      <c r="AH52" s="38"/>
      <c r="AI52" s="9"/>
      <c r="AJ52" s="32"/>
      <c r="AK52" s="32" t="s">
        <v>6</v>
      </c>
      <c r="AL52" s="32"/>
      <c r="AM52" s="40" t="s">
        <v>460</v>
      </c>
      <c r="AN52" s="41"/>
      <c r="AO52" s="173"/>
      <c r="AP52" s="173"/>
      <c r="AQ52" s="170"/>
      <c r="AR52" s="170"/>
    </row>
    <row r="53" spans="1:44">
      <c r="S53" s="657"/>
    </row>
    <row r="54" spans="1:44">
      <c r="A54">
        <v>1</v>
      </c>
      <c r="B54" s="29">
        <v>2022</v>
      </c>
      <c r="C54" s="29">
        <v>5</v>
      </c>
      <c r="D54" s="29">
        <v>11</v>
      </c>
      <c r="E54" s="30" t="s">
        <v>468</v>
      </c>
      <c r="F54" s="29">
        <v>5</v>
      </c>
      <c r="G54" s="31" t="s">
        <v>459</v>
      </c>
      <c r="H54" s="32" t="s">
        <v>441</v>
      </c>
      <c r="I54" s="33" t="s">
        <v>47</v>
      </c>
      <c r="J54" s="32"/>
      <c r="K54" s="9"/>
      <c r="L54" s="10"/>
      <c r="M54" s="10"/>
      <c r="N54" s="222" t="s">
        <v>477</v>
      </c>
      <c r="O54" s="9" t="s">
        <v>443</v>
      </c>
      <c r="P54" s="9">
        <v>38</v>
      </c>
      <c r="Q54" s="34" t="s">
        <v>395</v>
      </c>
      <c r="R54" s="35">
        <v>1005</v>
      </c>
      <c r="T54" s="36">
        <v>8000</v>
      </c>
      <c r="U54" s="35">
        <v>8000</v>
      </c>
      <c r="V54" s="35">
        <v>1005</v>
      </c>
      <c r="W54" s="35">
        <v>1005</v>
      </c>
      <c r="X54" s="9">
        <v>1</v>
      </c>
      <c r="Y54" s="35">
        <v>8000</v>
      </c>
      <c r="Z54" s="9">
        <v>1</v>
      </c>
      <c r="AA54" s="35">
        <v>8000</v>
      </c>
      <c r="AB54" s="35"/>
      <c r="AC54" s="37"/>
      <c r="AD54" s="37"/>
      <c r="AE54" s="38"/>
      <c r="AF54" s="39"/>
      <c r="AG54" s="39"/>
      <c r="AH54" s="38"/>
      <c r="AI54" s="9"/>
      <c r="AJ54" s="32"/>
      <c r="AK54" s="32" t="s">
        <v>6</v>
      </c>
      <c r="AL54" s="32"/>
      <c r="AM54" s="40" t="s">
        <v>444</v>
      </c>
      <c r="AN54" s="41"/>
      <c r="AO54" s="173"/>
      <c r="AP54" s="173"/>
      <c r="AQ54" s="170"/>
      <c r="AR54" s="170"/>
    </row>
    <row r="55" spans="1:44">
      <c r="B55" s="29">
        <v>2022</v>
      </c>
      <c r="C55" s="29">
        <v>5</v>
      </c>
      <c r="D55" s="29">
        <v>11</v>
      </c>
      <c r="E55" s="30" t="s">
        <v>468</v>
      </c>
      <c r="F55" s="29">
        <v>5</v>
      </c>
      <c r="G55" s="31" t="s">
        <v>459</v>
      </c>
      <c r="H55" s="32" t="s">
        <v>441</v>
      </c>
      <c r="I55" s="33" t="s">
        <v>47</v>
      </c>
      <c r="J55" s="32"/>
      <c r="K55" s="9"/>
      <c r="L55" s="10"/>
      <c r="M55" s="10"/>
      <c r="N55" s="222" t="s">
        <v>477</v>
      </c>
      <c r="O55" s="9" t="s">
        <v>443</v>
      </c>
      <c r="P55" s="9">
        <v>38</v>
      </c>
      <c r="Q55" s="34" t="s">
        <v>395</v>
      </c>
      <c r="R55" s="35">
        <v>1005</v>
      </c>
      <c r="S55" s="35"/>
      <c r="T55" s="36">
        <v>8000</v>
      </c>
      <c r="U55" s="35">
        <v>8000</v>
      </c>
      <c r="V55" s="35">
        <v>1005</v>
      </c>
      <c r="W55" s="35">
        <v>1005</v>
      </c>
      <c r="X55" s="9">
        <v>1</v>
      </c>
      <c r="Y55" s="35">
        <v>8000</v>
      </c>
      <c r="Z55" s="9">
        <v>1</v>
      </c>
      <c r="AA55" s="35">
        <v>8000</v>
      </c>
      <c r="AB55" s="35"/>
      <c r="AC55" s="37"/>
      <c r="AD55" s="37"/>
      <c r="AE55" s="38"/>
      <c r="AF55" s="39"/>
      <c r="AG55" s="39"/>
      <c r="AH55" s="38"/>
      <c r="AI55" s="9" t="s">
        <v>5</v>
      </c>
      <c r="AJ55" s="32"/>
      <c r="AK55" s="32" t="s">
        <v>6</v>
      </c>
      <c r="AL55" s="32"/>
      <c r="AM55" s="40" t="s">
        <v>444</v>
      </c>
      <c r="AN55" s="41"/>
      <c r="AO55" s="173"/>
      <c r="AP55" s="173"/>
      <c r="AQ55" s="170"/>
      <c r="AR55" s="170"/>
    </row>
    <row r="56" spans="1:44">
      <c r="B56" s="29">
        <v>2022</v>
      </c>
      <c r="C56" s="29">
        <v>5</v>
      </c>
      <c r="D56" s="29">
        <v>11</v>
      </c>
      <c r="E56" s="30" t="s">
        <v>468</v>
      </c>
      <c r="F56" s="29"/>
      <c r="G56" s="189"/>
      <c r="H56" s="32" t="s">
        <v>441</v>
      </c>
      <c r="I56" s="33" t="s">
        <v>43</v>
      </c>
      <c r="J56" s="32"/>
      <c r="K56" s="9"/>
      <c r="L56" s="10"/>
      <c r="M56" s="9"/>
      <c r="N56" s="222"/>
      <c r="O56" s="9"/>
      <c r="P56" s="176">
        <v>25</v>
      </c>
      <c r="Q56" s="34" t="s">
        <v>457</v>
      </c>
      <c r="R56" s="35">
        <v>1005</v>
      </c>
      <c r="S56" s="35"/>
      <c r="T56" s="36" t="s">
        <v>30</v>
      </c>
      <c r="U56" s="177">
        <v>350</v>
      </c>
      <c r="V56" s="35">
        <v>1005</v>
      </c>
      <c r="W56" s="35">
        <v>1005</v>
      </c>
      <c r="X56" s="9">
        <v>1</v>
      </c>
      <c r="Y56" s="35"/>
      <c r="Z56" s="9">
        <v>1</v>
      </c>
      <c r="AA56" s="177">
        <v>350</v>
      </c>
      <c r="AB56" s="35">
        <v>16550</v>
      </c>
      <c r="AC56" s="37" t="s">
        <v>736</v>
      </c>
      <c r="AD56" s="37"/>
      <c r="AE56" s="38"/>
      <c r="AF56" s="39"/>
      <c r="AG56" s="39"/>
      <c r="AH56" s="38"/>
      <c r="AI56" s="9"/>
      <c r="AJ56" s="32"/>
      <c r="AK56" s="32" t="s">
        <v>6</v>
      </c>
      <c r="AL56" s="32"/>
      <c r="AM56" s="40" t="s">
        <v>444</v>
      </c>
      <c r="AN56" s="41"/>
      <c r="AO56" s="173"/>
      <c r="AP56" s="173"/>
      <c r="AQ56" s="170"/>
      <c r="AR56" s="170"/>
    </row>
    <row r="57" spans="1:44">
      <c r="S57" s="657"/>
    </row>
    <row r="58" spans="1:44">
      <c r="A58">
        <v>1</v>
      </c>
      <c r="B58" s="29">
        <v>2022</v>
      </c>
      <c r="C58" s="29">
        <v>5</v>
      </c>
      <c r="D58" s="29">
        <v>7</v>
      </c>
      <c r="E58" s="30" t="s">
        <v>469</v>
      </c>
      <c r="F58" s="29">
        <v>2</v>
      </c>
      <c r="G58" s="31" t="s">
        <v>459</v>
      </c>
      <c r="H58" s="32" t="s">
        <v>441</v>
      </c>
      <c r="I58" s="33" t="s">
        <v>47</v>
      </c>
      <c r="J58" s="32"/>
      <c r="K58" s="9"/>
      <c r="L58" s="10"/>
      <c r="M58" s="10"/>
      <c r="N58" s="222" t="s">
        <v>477</v>
      </c>
      <c r="O58" s="9" t="s">
        <v>443</v>
      </c>
      <c r="P58" s="9">
        <v>50</v>
      </c>
      <c r="Q58" s="34" t="s">
        <v>273</v>
      </c>
      <c r="R58" s="35">
        <v>1000</v>
      </c>
      <c r="T58" s="36">
        <v>4000</v>
      </c>
      <c r="U58" s="36">
        <v>4000</v>
      </c>
      <c r="V58" s="35">
        <v>1000</v>
      </c>
      <c r="W58" s="35">
        <v>1000</v>
      </c>
      <c r="X58" s="9">
        <v>1</v>
      </c>
      <c r="Y58" s="36">
        <v>4000</v>
      </c>
      <c r="Z58" s="9">
        <v>1</v>
      </c>
      <c r="AA58" s="36">
        <v>4000</v>
      </c>
      <c r="AB58" s="35"/>
      <c r="AC58" s="37"/>
      <c r="AD58" s="37"/>
      <c r="AE58" s="38"/>
      <c r="AF58" s="39"/>
      <c r="AG58" s="39"/>
      <c r="AH58" s="38"/>
      <c r="AI58" s="9"/>
      <c r="AJ58" s="32"/>
      <c r="AK58" s="32" t="s">
        <v>6</v>
      </c>
      <c r="AL58" s="32"/>
      <c r="AM58" s="40" t="s">
        <v>444</v>
      </c>
      <c r="AN58" s="41"/>
      <c r="AO58" s="173"/>
      <c r="AP58" s="173"/>
      <c r="AQ58" s="170"/>
      <c r="AR58" s="170"/>
    </row>
    <row r="59" spans="1:44">
      <c r="A59">
        <v>1</v>
      </c>
      <c r="B59" s="29">
        <v>2022</v>
      </c>
      <c r="C59" s="29">
        <v>5</v>
      </c>
      <c r="D59" s="29">
        <v>7</v>
      </c>
      <c r="E59" s="30" t="s">
        <v>469</v>
      </c>
      <c r="F59" s="29">
        <v>2</v>
      </c>
      <c r="G59" s="31" t="s">
        <v>459</v>
      </c>
      <c r="H59" s="32" t="s">
        <v>441</v>
      </c>
      <c r="I59" s="33" t="s">
        <v>47</v>
      </c>
      <c r="J59" s="32"/>
      <c r="K59" s="9"/>
      <c r="L59" s="10"/>
      <c r="M59" s="10"/>
      <c r="N59" s="222" t="s">
        <v>477</v>
      </c>
      <c r="O59" s="9" t="s">
        <v>443</v>
      </c>
      <c r="P59" s="9">
        <v>50</v>
      </c>
      <c r="Q59" s="34" t="s">
        <v>273</v>
      </c>
      <c r="R59" s="35">
        <v>1000</v>
      </c>
      <c r="S59" s="35"/>
      <c r="T59" s="36">
        <v>4000</v>
      </c>
      <c r="U59" s="36">
        <v>4000</v>
      </c>
      <c r="V59" s="35">
        <v>1000</v>
      </c>
      <c r="W59" s="35">
        <v>1000</v>
      </c>
      <c r="X59" s="9">
        <v>1</v>
      </c>
      <c r="Y59" s="36">
        <v>4000</v>
      </c>
      <c r="Z59" s="9">
        <v>1</v>
      </c>
      <c r="AA59" s="36">
        <v>4000</v>
      </c>
      <c r="AB59" s="35"/>
      <c r="AC59" s="37"/>
      <c r="AD59" s="37"/>
      <c r="AE59" s="38"/>
      <c r="AF59" s="39"/>
      <c r="AG59" s="39"/>
      <c r="AH59" s="38"/>
      <c r="AI59" s="9" t="s">
        <v>5</v>
      </c>
      <c r="AJ59" s="32"/>
      <c r="AK59" s="32" t="s">
        <v>6</v>
      </c>
      <c r="AL59" s="32"/>
      <c r="AM59" s="40" t="s">
        <v>444</v>
      </c>
      <c r="AN59" s="41"/>
      <c r="AO59" s="173"/>
      <c r="AP59" s="173"/>
      <c r="AQ59" s="170"/>
      <c r="AR59" s="170"/>
    </row>
    <row r="60" spans="1:44">
      <c r="B60" s="29">
        <v>2022</v>
      </c>
      <c r="C60" s="29">
        <v>5</v>
      </c>
      <c r="D60" s="29">
        <v>7</v>
      </c>
      <c r="E60" s="30" t="s">
        <v>469</v>
      </c>
      <c r="F60" s="29"/>
      <c r="G60" s="189"/>
      <c r="H60" s="32" t="s">
        <v>441</v>
      </c>
      <c r="I60" s="59" t="s">
        <v>43</v>
      </c>
      <c r="J60" s="32"/>
      <c r="K60" s="9"/>
      <c r="L60" s="10"/>
      <c r="M60" s="10"/>
      <c r="N60" s="222"/>
      <c r="O60" s="60"/>
      <c r="P60" s="176">
        <v>25</v>
      </c>
      <c r="Q60" s="34" t="s">
        <v>457</v>
      </c>
      <c r="R60" s="35">
        <v>1000</v>
      </c>
      <c r="S60" s="35"/>
      <c r="T60" s="36" t="s">
        <v>30</v>
      </c>
      <c r="U60" s="177">
        <v>350</v>
      </c>
      <c r="V60" s="35">
        <v>1000</v>
      </c>
      <c r="W60" s="35">
        <v>1000</v>
      </c>
      <c r="X60" s="9">
        <v>1</v>
      </c>
      <c r="Y60" s="35"/>
      <c r="Z60" s="9">
        <v>1</v>
      </c>
      <c r="AA60" s="177">
        <v>350</v>
      </c>
      <c r="AB60" s="35">
        <v>8550</v>
      </c>
      <c r="AC60" s="37" t="s">
        <v>879</v>
      </c>
      <c r="AD60" s="37"/>
      <c r="AE60" s="63"/>
      <c r="AF60" s="64"/>
      <c r="AG60" s="64"/>
      <c r="AH60" s="63"/>
      <c r="AI60" s="60"/>
      <c r="AJ60" s="58"/>
      <c r="AK60" s="32" t="s">
        <v>6</v>
      </c>
      <c r="AL60" s="32"/>
      <c r="AM60" s="40" t="s">
        <v>444</v>
      </c>
      <c r="AN60" s="41"/>
      <c r="AO60" s="173"/>
      <c r="AP60" s="173"/>
      <c r="AQ60" s="170"/>
      <c r="AR60" s="170"/>
    </row>
    <row r="61" spans="1:44">
      <c r="S61" s="657"/>
    </row>
    <row r="62" spans="1:44">
      <c r="B62" s="29">
        <v>2022</v>
      </c>
      <c r="C62" s="29">
        <v>5</v>
      </c>
      <c r="D62" s="29">
        <v>12</v>
      </c>
      <c r="E62" s="30" t="s">
        <v>469</v>
      </c>
      <c r="F62" s="29"/>
      <c r="G62" s="31"/>
      <c r="H62" s="32" t="s">
        <v>441</v>
      </c>
      <c r="I62" s="33" t="s">
        <v>58</v>
      </c>
      <c r="J62" s="32"/>
      <c r="K62" s="9"/>
      <c r="L62" s="10"/>
      <c r="M62" s="9"/>
      <c r="N62" s="222"/>
      <c r="O62" s="9"/>
      <c r="P62" s="9">
        <v>12</v>
      </c>
      <c r="Q62" s="34" t="s">
        <v>457</v>
      </c>
      <c r="R62" s="35">
        <v>1005</v>
      </c>
      <c r="T62" s="36" t="s">
        <v>30</v>
      </c>
      <c r="U62" s="35">
        <v>200</v>
      </c>
      <c r="V62" s="35">
        <v>1005</v>
      </c>
      <c r="W62" s="35">
        <v>1000</v>
      </c>
      <c r="X62" s="9">
        <v>1</v>
      </c>
      <c r="Y62" s="35">
        <v>200</v>
      </c>
      <c r="Z62" s="9">
        <v>1</v>
      </c>
      <c r="AA62" s="35">
        <v>200</v>
      </c>
      <c r="AB62" s="35"/>
      <c r="AC62" s="37"/>
      <c r="AD62" s="182"/>
      <c r="AE62" s="38"/>
      <c r="AF62" s="39"/>
      <c r="AG62" s="39"/>
      <c r="AH62" s="38"/>
      <c r="AI62" s="9"/>
      <c r="AJ62" s="32"/>
      <c r="AK62" s="32"/>
      <c r="AL62" s="32"/>
      <c r="AM62" s="40"/>
      <c r="AN62" s="41"/>
      <c r="AO62" s="173"/>
      <c r="AP62" s="173"/>
      <c r="AQ62" s="170"/>
      <c r="AR62" s="170"/>
    </row>
    <row r="63" spans="1:44">
      <c r="A63">
        <v>1</v>
      </c>
      <c r="B63" s="29">
        <v>2022</v>
      </c>
      <c r="C63" s="29">
        <v>5</v>
      </c>
      <c r="D63" s="29">
        <v>12</v>
      </c>
      <c r="E63" s="30" t="s">
        <v>469</v>
      </c>
      <c r="F63" s="29">
        <v>7</v>
      </c>
      <c r="G63" s="31" t="s">
        <v>459</v>
      </c>
      <c r="H63" s="32" t="s">
        <v>441</v>
      </c>
      <c r="I63" s="33" t="s">
        <v>47</v>
      </c>
      <c r="J63" s="32"/>
      <c r="K63" s="9"/>
      <c r="L63" s="10"/>
      <c r="M63" s="10"/>
      <c r="N63" s="222" t="s">
        <v>472</v>
      </c>
      <c r="O63" s="9" t="s">
        <v>1440</v>
      </c>
      <c r="P63" s="9">
        <v>25</v>
      </c>
      <c r="Q63" s="34" t="s">
        <v>333</v>
      </c>
      <c r="R63" s="35">
        <v>1000</v>
      </c>
      <c r="S63" s="35"/>
      <c r="T63" s="36">
        <v>6000</v>
      </c>
      <c r="U63" s="36">
        <v>6000</v>
      </c>
      <c r="V63" s="35">
        <v>1000</v>
      </c>
      <c r="W63" s="35">
        <v>1000</v>
      </c>
      <c r="X63" s="9">
        <v>1</v>
      </c>
      <c r="Y63" s="36">
        <v>6000</v>
      </c>
      <c r="Z63" s="9">
        <v>1</v>
      </c>
      <c r="AA63" s="36">
        <v>6000</v>
      </c>
      <c r="AB63" s="35"/>
      <c r="AC63" s="37"/>
      <c r="AD63" s="37"/>
      <c r="AE63" s="38"/>
      <c r="AF63" s="39"/>
      <c r="AG63" s="39"/>
      <c r="AH63" s="38"/>
      <c r="AI63" s="9" t="s">
        <v>5</v>
      </c>
      <c r="AJ63" s="32"/>
      <c r="AK63" s="32" t="s">
        <v>6</v>
      </c>
      <c r="AL63" s="32"/>
      <c r="AM63" s="40" t="s">
        <v>460</v>
      </c>
      <c r="AN63" s="41"/>
      <c r="AO63" s="212" t="s">
        <v>2072</v>
      </c>
      <c r="AP63" s="173"/>
      <c r="AQ63" s="170"/>
      <c r="AR63" s="170"/>
    </row>
    <row r="64" spans="1:44">
      <c r="B64" s="29">
        <v>2022</v>
      </c>
      <c r="C64" s="29">
        <v>5</v>
      </c>
      <c r="D64" s="29">
        <v>12</v>
      </c>
      <c r="E64" s="30" t="s">
        <v>469</v>
      </c>
      <c r="F64" s="29">
        <v>7</v>
      </c>
      <c r="G64" s="31" t="s">
        <v>459</v>
      </c>
      <c r="H64" s="32" t="s">
        <v>441</v>
      </c>
      <c r="I64" s="33" t="s">
        <v>47</v>
      </c>
      <c r="J64" s="32"/>
      <c r="K64" s="9"/>
      <c r="L64" s="10"/>
      <c r="M64" s="10"/>
      <c r="N64" s="222" t="s">
        <v>472</v>
      </c>
      <c r="O64" s="9" t="s">
        <v>1440</v>
      </c>
      <c r="P64" s="9">
        <v>25</v>
      </c>
      <c r="Q64" s="34" t="s">
        <v>333</v>
      </c>
      <c r="R64" s="35">
        <v>1000</v>
      </c>
      <c r="S64" s="35"/>
      <c r="T64" s="36">
        <v>6000</v>
      </c>
      <c r="U64" s="36">
        <v>6000</v>
      </c>
      <c r="V64" s="35">
        <v>1000</v>
      </c>
      <c r="W64" s="35">
        <v>1000</v>
      </c>
      <c r="X64" s="9">
        <v>1</v>
      </c>
      <c r="Y64" s="36">
        <v>6000</v>
      </c>
      <c r="Z64" s="9">
        <v>1</v>
      </c>
      <c r="AA64" s="36">
        <v>6000</v>
      </c>
      <c r="AB64" s="35"/>
      <c r="AC64" s="37"/>
      <c r="AD64" s="62"/>
      <c r="AE64" s="63"/>
      <c r="AF64" s="64"/>
      <c r="AG64" s="64"/>
      <c r="AH64" s="63"/>
      <c r="AI64" s="9" t="s">
        <v>5</v>
      </c>
      <c r="AJ64" s="32"/>
      <c r="AK64" s="32" t="s">
        <v>6</v>
      </c>
      <c r="AL64" s="32"/>
      <c r="AM64" s="40" t="s">
        <v>460</v>
      </c>
      <c r="AN64" s="41"/>
      <c r="AO64" s="212" t="s">
        <v>2072</v>
      </c>
      <c r="AP64" s="173"/>
      <c r="AQ64" s="170"/>
      <c r="AR64" s="170"/>
    </row>
    <row r="65" spans="1:44">
      <c r="B65" s="29">
        <v>2022</v>
      </c>
      <c r="C65" s="29">
        <v>5</v>
      </c>
      <c r="D65" s="29">
        <v>12</v>
      </c>
      <c r="E65" s="30" t="s">
        <v>469</v>
      </c>
      <c r="F65" s="29"/>
      <c r="G65" s="189"/>
      <c r="H65" s="32" t="s">
        <v>441</v>
      </c>
      <c r="I65" s="59" t="s">
        <v>43</v>
      </c>
      <c r="J65" s="32"/>
      <c r="K65" s="9"/>
      <c r="L65" s="10"/>
      <c r="M65" s="10"/>
      <c r="N65" s="222"/>
      <c r="O65" s="60"/>
      <c r="P65" s="176">
        <v>25</v>
      </c>
      <c r="Q65" s="34" t="s">
        <v>457</v>
      </c>
      <c r="R65" s="35">
        <v>1000</v>
      </c>
      <c r="S65" s="35"/>
      <c r="T65" s="36" t="s">
        <v>30</v>
      </c>
      <c r="U65" s="451">
        <v>500</v>
      </c>
      <c r="V65" s="35">
        <v>1000</v>
      </c>
      <c r="W65" s="35">
        <v>1000</v>
      </c>
      <c r="X65" s="9">
        <v>1</v>
      </c>
      <c r="Y65" s="35"/>
      <c r="Z65" s="9">
        <v>1</v>
      </c>
      <c r="AA65" s="451">
        <v>500</v>
      </c>
      <c r="AB65" s="35">
        <v>12700</v>
      </c>
      <c r="AC65" s="37" t="s">
        <v>879</v>
      </c>
      <c r="AD65" s="62"/>
      <c r="AE65" s="63"/>
      <c r="AF65" s="64"/>
      <c r="AG65" s="64"/>
      <c r="AH65" s="63"/>
      <c r="AI65" s="60"/>
      <c r="AJ65" s="58"/>
      <c r="AK65" s="32" t="s">
        <v>6</v>
      </c>
      <c r="AL65" s="32"/>
      <c r="AM65" s="40" t="s">
        <v>460</v>
      </c>
      <c r="AN65" s="41"/>
      <c r="AO65" s="42" t="s">
        <v>1362</v>
      </c>
      <c r="AP65" s="173"/>
      <c r="AQ65" s="170"/>
      <c r="AR65" s="170"/>
    </row>
    <row r="67" spans="1:44">
      <c r="B67" s="29">
        <v>2022</v>
      </c>
      <c r="C67" s="29">
        <v>5</v>
      </c>
      <c r="D67" s="29">
        <v>12</v>
      </c>
      <c r="E67" s="30" t="s">
        <v>469</v>
      </c>
      <c r="F67" s="29"/>
      <c r="G67" s="31"/>
      <c r="H67" s="32" t="s">
        <v>441</v>
      </c>
      <c r="I67" s="33" t="s">
        <v>58</v>
      </c>
      <c r="J67" s="32"/>
      <c r="K67" s="9"/>
      <c r="L67" s="10"/>
      <c r="M67" s="9"/>
      <c r="N67" s="222"/>
      <c r="O67" s="9"/>
      <c r="P67" s="9">
        <v>12</v>
      </c>
      <c r="Q67" s="34" t="s">
        <v>457</v>
      </c>
      <c r="R67" s="35">
        <v>1100</v>
      </c>
      <c r="S67" s="35"/>
      <c r="T67" s="36" t="s">
        <v>30</v>
      </c>
      <c r="U67" s="35">
        <v>200</v>
      </c>
      <c r="V67" s="35">
        <v>1100</v>
      </c>
      <c r="W67" s="35">
        <v>1100</v>
      </c>
      <c r="X67" s="9">
        <v>1</v>
      </c>
      <c r="Y67" s="35">
        <v>200</v>
      </c>
      <c r="Z67" s="9">
        <v>1</v>
      </c>
      <c r="AA67" s="35">
        <v>200</v>
      </c>
      <c r="AB67" s="35"/>
      <c r="AC67" s="37"/>
      <c r="AD67" s="182"/>
      <c r="AE67" s="38"/>
      <c r="AF67" s="39"/>
      <c r="AG67" s="39"/>
      <c r="AH67" s="38"/>
      <c r="AI67" s="9"/>
      <c r="AJ67" s="32"/>
      <c r="AK67" s="32"/>
      <c r="AL67" s="32"/>
      <c r="AM67" s="40"/>
      <c r="AN67" s="41"/>
      <c r="AO67" s="173"/>
      <c r="AP67" s="173"/>
      <c r="AQ67" s="170"/>
      <c r="AR67" s="170"/>
    </row>
    <row r="68" spans="1:44">
      <c r="A68">
        <v>1</v>
      </c>
      <c r="B68" s="29">
        <v>2022</v>
      </c>
      <c r="C68" s="29">
        <v>5</v>
      </c>
      <c r="D68" s="29">
        <v>12</v>
      </c>
      <c r="E68" s="30" t="s">
        <v>469</v>
      </c>
      <c r="F68" s="29">
        <v>7</v>
      </c>
      <c r="G68" s="31" t="s">
        <v>459</v>
      </c>
      <c r="H68" s="32" t="s">
        <v>441</v>
      </c>
      <c r="I68" s="33" t="s">
        <v>47</v>
      </c>
      <c r="J68" s="32"/>
      <c r="K68" s="9"/>
      <c r="L68" s="10"/>
      <c r="M68" s="10"/>
      <c r="N68" s="222" t="s">
        <v>472</v>
      </c>
      <c r="O68" s="9" t="s">
        <v>1440</v>
      </c>
      <c r="P68" s="9">
        <v>25</v>
      </c>
      <c r="Q68" s="34" t="s">
        <v>333</v>
      </c>
      <c r="R68" s="35">
        <v>1100</v>
      </c>
      <c r="S68" s="35"/>
      <c r="T68" s="36">
        <v>6000</v>
      </c>
      <c r="U68" s="36">
        <v>6000</v>
      </c>
      <c r="V68" s="35">
        <v>1100</v>
      </c>
      <c r="W68" s="35">
        <v>1100</v>
      </c>
      <c r="X68" s="9">
        <v>1</v>
      </c>
      <c r="Y68" s="36">
        <v>6000</v>
      </c>
      <c r="Z68" s="9">
        <v>1</v>
      </c>
      <c r="AA68" s="36">
        <v>6000</v>
      </c>
      <c r="AB68" s="35"/>
      <c r="AC68" s="37"/>
      <c r="AD68" s="37"/>
      <c r="AE68" s="38"/>
      <c r="AF68" s="39"/>
      <c r="AG68" s="39"/>
      <c r="AH68" s="38"/>
      <c r="AI68" s="9" t="s">
        <v>5</v>
      </c>
      <c r="AJ68" s="32"/>
      <c r="AK68" s="32" t="s">
        <v>6</v>
      </c>
      <c r="AL68" s="32"/>
      <c r="AM68" s="40" t="s">
        <v>460</v>
      </c>
      <c r="AN68" s="41"/>
      <c r="AO68" s="212" t="s">
        <v>2072</v>
      </c>
      <c r="AP68" s="173"/>
      <c r="AQ68" s="170"/>
      <c r="AR68" s="170"/>
    </row>
    <row r="69" spans="1:44">
      <c r="B69" s="29">
        <v>2022</v>
      </c>
      <c r="C69" s="29">
        <v>5</v>
      </c>
      <c r="D69" s="29">
        <v>12</v>
      </c>
      <c r="E69" s="30" t="s">
        <v>469</v>
      </c>
      <c r="F69" s="29">
        <v>7</v>
      </c>
      <c r="G69" s="31" t="s">
        <v>459</v>
      </c>
      <c r="H69" s="32" t="s">
        <v>441</v>
      </c>
      <c r="I69" s="33" t="s">
        <v>47</v>
      </c>
      <c r="J69" s="32"/>
      <c r="K69" s="9"/>
      <c r="L69" s="10"/>
      <c r="M69" s="10"/>
      <c r="N69" s="222" t="s">
        <v>472</v>
      </c>
      <c r="O69" s="9" t="s">
        <v>1440</v>
      </c>
      <c r="P69" s="9">
        <v>25</v>
      </c>
      <c r="Q69" s="34" t="s">
        <v>333</v>
      </c>
      <c r="R69" s="35">
        <v>1100</v>
      </c>
      <c r="S69" s="35"/>
      <c r="T69" s="36">
        <v>6000</v>
      </c>
      <c r="U69" s="36">
        <v>6000</v>
      </c>
      <c r="V69" s="35">
        <v>1100</v>
      </c>
      <c r="W69" s="35">
        <v>1100</v>
      </c>
      <c r="X69" s="9">
        <v>1</v>
      </c>
      <c r="Y69" s="36">
        <v>6000</v>
      </c>
      <c r="Z69" s="9">
        <v>1</v>
      </c>
      <c r="AA69" s="36">
        <v>6000</v>
      </c>
      <c r="AB69" s="35"/>
      <c r="AC69" s="37"/>
      <c r="AD69" s="62"/>
      <c r="AE69" s="63"/>
      <c r="AF69" s="64"/>
      <c r="AG69" s="64"/>
      <c r="AH69" s="63"/>
      <c r="AI69" s="9" t="s">
        <v>5</v>
      </c>
      <c r="AJ69" s="32"/>
      <c r="AK69" s="32" t="s">
        <v>6</v>
      </c>
      <c r="AL69" s="32"/>
      <c r="AM69" s="40" t="s">
        <v>460</v>
      </c>
      <c r="AN69" s="41"/>
      <c r="AO69" s="212" t="s">
        <v>2072</v>
      </c>
      <c r="AP69" s="173"/>
      <c r="AQ69" s="170"/>
      <c r="AR69" s="170"/>
    </row>
    <row r="70" spans="1:44">
      <c r="B70" s="29">
        <v>2022</v>
      </c>
      <c r="C70" s="29">
        <v>5</v>
      </c>
      <c r="D70" s="29">
        <v>12</v>
      </c>
      <c r="E70" s="30" t="s">
        <v>469</v>
      </c>
      <c r="F70" s="29"/>
      <c r="G70" s="189"/>
      <c r="H70" s="32" t="s">
        <v>441</v>
      </c>
      <c r="I70" s="59" t="s">
        <v>43</v>
      </c>
      <c r="J70" s="32"/>
      <c r="K70" s="9"/>
      <c r="L70" s="10"/>
      <c r="M70" s="10"/>
      <c r="N70" s="222"/>
      <c r="O70" s="60"/>
      <c r="P70" s="176">
        <v>25</v>
      </c>
      <c r="Q70" s="34" t="s">
        <v>457</v>
      </c>
      <c r="R70" s="35">
        <v>1100</v>
      </c>
      <c r="T70" s="36" t="s">
        <v>30</v>
      </c>
      <c r="U70" s="451">
        <v>500</v>
      </c>
      <c r="V70" s="35">
        <v>1100</v>
      </c>
      <c r="W70" s="35">
        <v>1100</v>
      </c>
      <c r="X70" s="9">
        <v>1</v>
      </c>
      <c r="Y70" s="35"/>
      <c r="Z70" s="9">
        <v>1</v>
      </c>
      <c r="AA70" s="451">
        <v>500</v>
      </c>
      <c r="AB70" s="35">
        <v>12700</v>
      </c>
      <c r="AC70" s="37" t="s">
        <v>893</v>
      </c>
      <c r="AD70" s="62"/>
      <c r="AE70" s="63"/>
      <c r="AF70" s="64"/>
      <c r="AG70" s="64"/>
      <c r="AH70" s="63"/>
      <c r="AI70" s="60"/>
      <c r="AJ70" s="58"/>
      <c r="AK70" s="32" t="s">
        <v>6</v>
      </c>
      <c r="AL70" s="32"/>
      <c r="AM70" s="40" t="s">
        <v>460</v>
      </c>
      <c r="AN70" s="41"/>
      <c r="AO70" s="42" t="s">
        <v>1362</v>
      </c>
      <c r="AP70" s="173"/>
      <c r="AQ70" s="170"/>
      <c r="AR70" s="170"/>
    </row>
    <row r="71" spans="1:44">
      <c r="S71" s="657"/>
    </row>
    <row r="72" spans="1:44">
      <c r="B72" s="29">
        <v>2022</v>
      </c>
      <c r="C72" s="29">
        <v>5</v>
      </c>
      <c r="D72" s="29">
        <v>12</v>
      </c>
      <c r="E72" s="30" t="s">
        <v>469</v>
      </c>
      <c r="F72" s="29"/>
      <c r="G72" s="31"/>
      <c r="H72" s="32" t="s">
        <v>441</v>
      </c>
      <c r="I72" s="33" t="s">
        <v>58</v>
      </c>
      <c r="J72" s="32"/>
      <c r="K72" s="9"/>
      <c r="L72" s="10"/>
      <c r="M72" s="9"/>
      <c r="N72" s="224"/>
      <c r="O72" s="9"/>
      <c r="P72" s="9">
        <v>12</v>
      </c>
      <c r="Q72" s="34" t="s">
        <v>457</v>
      </c>
      <c r="R72" s="35">
        <v>1120</v>
      </c>
      <c r="S72" s="35"/>
      <c r="T72" s="36" t="s">
        <v>30</v>
      </c>
      <c r="U72" s="35">
        <v>200</v>
      </c>
      <c r="V72" s="35">
        <v>1120</v>
      </c>
      <c r="W72" s="35">
        <v>1120</v>
      </c>
      <c r="X72" s="9">
        <v>1</v>
      </c>
      <c r="Y72" s="35">
        <v>200</v>
      </c>
      <c r="Z72" s="9">
        <v>1</v>
      </c>
      <c r="AA72" s="35">
        <v>200</v>
      </c>
      <c r="AB72" s="35"/>
      <c r="AC72" s="178" t="s">
        <v>462</v>
      </c>
      <c r="AD72" s="175" t="s">
        <v>463</v>
      </c>
      <c r="AE72" s="63"/>
      <c r="AF72" s="39"/>
      <c r="AG72" s="39"/>
      <c r="AH72" s="38"/>
      <c r="AI72" s="9"/>
      <c r="AJ72" s="32"/>
      <c r="AK72" s="32"/>
      <c r="AL72" s="32"/>
      <c r="AM72" s="40"/>
      <c r="AN72" s="41"/>
      <c r="AO72" s="173"/>
      <c r="AP72" s="173"/>
      <c r="AQ72" s="170"/>
      <c r="AR72" s="170"/>
    </row>
    <row r="73" spans="1:44">
      <c r="B73" s="29">
        <v>2022</v>
      </c>
      <c r="C73" s="29">
        <v>5</v>
      </c>
      <c r="D73" s="29">
        <v>12</v>
      </c>
      <c r="E73" s="30" t="s">
        <v>469</v>
      </c>
      <c r="F73" s="29">
        <v>8</v>
      </c>
      <c r="G73" s="31" t="s">
        <v>459</v>
      </c>
      <c r="H73" s="32" t="s">
        <v>441</v>
      </c>
      <c r="I73" s="33" t="s">
        <v>47</v>
      </c>
      <c r="J73" s="32"/>
      <c r="K73" s="9"/>
      <c r="L73" s="10"/>
      <c r="M73" s="10"/>
      <c r="N73" s="222" t="s">
        <v>464</v>
      </c>
      <c r="O73" s="9" t="s">
        <v>1480</v>
      </c>
      <c r="P73" s="9">
        <v>50</v>
      </c>
      <c r="Q73" s="34" t="s">
        <v>326</v>
      </c>
      <c r="R73" s="35">
        <v>1120</v>
      </c>
      <c r="S73" s="35"/>
      <c r="T73" s="36">
        <v>4000</v>
      </c>
      <c r="U73" s="36">
        <v>4000</v>
      </c>
      <c r="V73" s="35">
        <v>1120</v>
      </c>
      <c r="W73" s="35">
        <v>1120</v>
      </c>
      <c r="X73" s="9">
        <v>1</v>
      </c>
      <c r="Y73" s="36">
        <v>4000</v>
      </c>
      <c r="Z73" s="9">
        <v>1</v>
      </c>
      <c r="AA73" s="36">
        <v>4000</v>
      </c>
      <c r="AB73" s="35"/>
      <c r="AC73" s="468" t="s">
        <v>839</v>
      </c>
      <c r="AD73" s="37"/>
      <c r="AE73" s="38"/>
      <c r="AF73" s="39"/>
      <c r="AG73" s="39"/>
      <c r="AH73" s="38"/>
      <c r="AI73" s="9" t="s">
        <v>5</v>
      </c>
      <c r="AJ73" s="32"/>
      <c r="AK73" s="32" t="s">
        <v>17</v>
      </c>
      <c r="AL73" s="32"/>
      <c r="AM73" s="40" t="s">
        <v>460</v>
      </c>
      <c r="AN73" s="41"/>
      <c r="AO73" s="173"/>
      <c r="AP73" s="173"/>
      <c r="AQ73" s="170"/>
      <c r="AR73" s="170"/>
    </row>
    <row r="74" spans="1:44">
      <c r="B74" s="29">
        <v>2022</v>
      </c>
      <c r="C74" s="29">
        <v>5</v>
      </c>
      <c r="D74" s="29">
        <v>12</v>
      </c>
      <c r="E74" s="30" t="s">
        <v>469</v>
      </c>
      <c r="F74" s="29">
        <v>8</v>
      </c>
      <c r="G74" s="31" t="s">
        <v>459</v>
      </c>
      <c r="H74" s="32" t="s">
        <v>441</v>
      </c>
      <c r="I74" s="33" t="s">
        <v>47</v>
      </c>
      <c r="J74" s="32"/>
      <c r="K74" s="9"/>
      <c r="L74" s="10"/>
      <c r="M74" s="10"/>
      <c r="N74" s="222" t="s">
        <v>464</v>
      </c>
      <c r="O74" s="9" t="s">
        <v>1480</v>
      </c>
      <c r="P74" s="9">
        <v>50</v>
      </c>
      <c r="Q74" s="34" t="s">
        <v>326</v>
      </c>
      <c r="R74" s="35">
        <v>1120</v>
      </c>
      <c r="T74" s="36">
        <v>4000</v>
      </c>
      <c r="U74" s="36">
        <v>4000</v>
      </c>
      <c r="V74" s="35">
        <v>1120</v>
      </c>
      <c r="W74" s="35">
        <v>1120</v>
      </c>
      <c r="X74" s="9">
        <v>1</v>
      </c>
      <c r="Y74" s="36">
        <v>4000</v>
      </c>
      <c r="Z74" s="9">
        <v>1</v>
      </c>
      <c r="AA74" s="36">
        <v>4000</v>
      </c>
      <c r="AB74" s="35"/>
      <c r="AC74" s="37"/>
      <c r="AD74" s="62"/>
      <c r="AE74" s="38"/>
      <c r="AF74" s="39"/>
      <c r="AG74" s="39"/>
      <c r="AH74" s="38"/>
      <c r="AI74" s="9" t="s">
        <v>5</v>
      </c>
      <c r="AJ74" s="32"/>
      <c r="AK74" s="32" t="s">
        <v>17</v>
      </c>
      <c r="AL74" s="32"/>
      <c r="AM74" s="40" t="s">
        <v>460</v>
      </c>
      <c r="AN74" s="41"/>
      <c r="AO74" s="173"/>
      <c r="AP74" s="173"/>
      <c r="AQ74" s="170"/>
      <c r="AR74" s="170"/>
    </row>
    <row r="75" spans="1:44">
      <c r="B75" s="29">
        <v>2022</v>
      </c>
      <c r="C75" s="29">
        <v>5</v>
      </c>
      <c r="D75" s="29">
        <v>12</v>
      </c>
      <c r="E75" s="30" t="s">
        <v>469</v>
      </c>
      <c r="F75" s="29"/>
      <c r="G75" s="189"/>
      <c r="H75" s="32" t="s">
        <v>441</v>
      </c>
      <c r="I75" s="59" t="s">
        <v>43</v>
      </c>
      <c r="J75" s="32"/>
      <c r="K75" s="9"/>
      <c r="L75" s="10"/>
      <c r="M75" s="10"/>
      <c r="N75" s="222"/>
      <c r="O75" s="60"/>
      <c r="P75" s="176">
        <v>25</v>
      </c>
      <c r="Q75" s="34" t="s">
        <v>457</v>
      </c>
      <c r="R75" s="35">
        <v>1120</v>
      </c>
      <c r="S75" s="35"/>
      <c r="T75" s="36" t="s">
        <v>30</v>
      </c>
      <c r="U75" s="177">
        <v>350</v>
      </c>
      <c r="V75" s="35">
        <v>1120</v>
      </c>
      <c r="W75" s="35">
        <v>1120</v>
      </c>
      <c r="X75" s="9">
        <v>1</v>
      </c>
      <c r="Y75" s="35"/>
      <c r="Z75" s="9">
        <v>1</v>
      </c>
      <c r="AA75" s="177">
        <v>350</v>
      </c>
      <c r="AB75" s="35">
        <v>8550</v>
      </c>
      <c r="AC75" s="37" t="s">
        <v>724</v>
      </c>
      <c r="AD75" s="62"/>
      <c r="AE75" s="63"/>
      <c r="AF75" s="64"/>
      <c r="AG75" s="64"/>
      <c r="AH75" s="63"/>
      <c r="AI75" s="60"/>
      <c r="AJ75" s="58"/>
      <c r="AK75" s="32" t="s">
        <v>17</v>
      </c>
      <c r="AL75" s="32"/>
      <c r="AM75" s="40" t="s">
        <v>460</v>
      </c>
      <c r="AN75" s="41"/>
      <c r="AO75" s="173"/>
      <c r="AP75" s="173"/>
      <c r="AQ75" s="170"/>
      <c r="AR75" s="170"/>
    </row>
    <row r="76" spans="1:44">
      <c r="S76" s="657"/>
    </row>
    <row r="77" spans="1:44">
      <c r="B77" s="29">
        <v>2022</v>
      </c>
      <c r="C77" s="29"/>
      <c r="D77" s="29"/>
      <c r="E77" s="30"/>
      <c r="F77" s="29"/>
      <c r="G77" s="31"/>
      <c r="H77" s="32" t="s">
        <v>441</v>
      </c>
      <c r="I77" s="33" t="s">
        <v>58</v>
      </c>
      <c r="J77" s="32"/>
      <c r="K77" s="9"/>
      <c r="L77" s="10"/>
      <c r="M77" s="9"/>
      <c r="N77" s="222"/>
      <c r="O77" s="9"/>
      <c r="P77" s="9">
        <v>12</v>
      </c>
      <c r="Q77" s="34" t="s">
        <v>457</v>
      </c>
      <c r="R77" s="35">
        <v>1205</v>
      </c>
      <c r="S77" s="35"/>
      <c r="T77" s="36" t="s">
        <v>30</v>
      </c>
      <c r="U77" s="35">
        <v>1205</v>
      </c>
      <c r="V77" s="35">
        <v>1205</v>
      </c>
      <c r="W77" s="35">
        <v>1205</v>
      </c>
      <c r="X77" s="9">
        <v>1</v>
      </c>
      <c r="Y77" s="35">
        <v>200</v>
      </c>
      <c r="Z77" s="9">
        <v>1</v>
      </c>
      <c r="AA77" s="35">
        <v>200</v>
      </c>
      <c r="AB77" s="35"/>
      <c r="AC77" s="178" t="s">
        <v>462</v>
      </c>
      <c r="AD77" s="175" t="s">
        <v>463</v>
      </c>
      <c r="AE77" s="38"/>
      <c r="AF77" s="39"/>
      <c r="AG77" s="39"/>
      <c r="AH77" s="38"/>
      <c r="AI77" s="9"/>
      <c r="AJ77" s="32"/>
      <c r="AK77" s="32"/>
      <c r="AL77" s="32"/>
      <c r="AM77" s="40"/>
      <c r="AN77" s="168"/>
      <c r="AO77" s="169"/>
      <c r="AP77" s="169"/>
      <c r="AQ77" s="170"/>
      <c r="AR77" s="170"/>
    </row>
    <row r="78" spans="1:44">
      <c r="B78" s="29">
        <v>2022</v>
      </c>
      <c r="C78" s="29"/>
      <c r="D78" s="29"/>
      <c r="E78" s="30"/>
      <c r="F78" s="29"/>
      <c r="G78" s="31" t="s">
        <v>459</v>
      </c>
      <c r="H78" s="32" t="s">
        <v>441</v>
      </c>
      <c r="I78" s="33" t="s">
        <v>47</v>
      </c>
      <c r="J78" s="32"/>
      <c r="K78" s="9"/>
      <c r="L78" s="10"/>
      <c r="M78" s="10"/>
      <c r="N78" s="222" t="s">
        <v>464</v>
      </c>
      <c r="O78" s="9" t="s">
        <v>1464</v>
      </c>
      <c r="P78" s="9">
        <v>100</v>
      </c>
      <c r="Q78" s="34" t="s">
        <v>678</v>
      </c>
      <c r="R78" s="35">
        <v>1205</v>
      </c>
      <c r="S78" s="615"/>
      <c r="T78" s="36">
        <v>2500</v>
      </c>
      <c r="U78" s="36">
        <v>2500</v>
      </c>
      <c r="V78" s="35">
        <v>1205</v>
      </c>
      <c r="W78" s="35">
        <v>1205</v>
      </c>
      <c r="X78" s="9">
        <v>1</v>
      </c>
      <c r="Y78" s="36">
        <v>2500</v>
      </c>
      <c r="Z78" s="9">
        <v>1</v>
      </c>
      <c r="AA78" s="36">
        <v>2500</v>
      </c>
      <c r="AB78" s="35"/>
      <c r="AC78" s="468" t="s">
        <v>839</v>
      </c>
      <c r="AD78" s="37"/>
      <c r="AE78" s="38"/>
      <c r="AF78" s="39"/>
      <c r="AG78" s="39"/>
      <c r="AH78" s="38"/>
      <c r="AI78" s="9" t="s">
        <v>5</v>
      </c>
      <c r="AJ78" s="32"/>
      <c r="AK78" s="32" t="s">
        <v>17</v>
      </c>
      <c r="AL78" s="32"/>
      <c r="AM78" s="40" t="s">
        <v>460</v>
      </c>
      <c r="AN78" s="168"/>
      <c r="AO78" s="169"/>
      <c r="AP78" s="169"/>
      <c r="AQ78" s="170"/>
      <c r="AR78" s="170"/>
    </row>
    <row r="79" spans="1:44">
      <c r="B79" s="29">
        <v>2022</v>
      </c>
      <c r="C79" s="29"/>
      <c r="D79" s="29"/>
      <c r="E79" s="30"/>
      <c r="F79" s="29"/>
      <c r="G79" s="31" t="s">
        <v>459</v>
      </c>
      <c r="H79" s="32" t="s">
        <v>441</v>
      </c>
      <c r="I79" s="33" t="s">
        <v>47</v>
      </c>
      <c r="J79" s="32"/>
      <c r="K79" s="9"/>
      <c r="L79" s="10"/>
      <c r="M79" s="10"/>
      <c r="N79" s="222" t="s">
        <v>464</v>
      </c>
      <c r="O79" s="9" t="s">
        <v>1464</v>
      </c>
      <c r="P79" s="9">
        <v>100</v>
      </c>
      <c r="Q79" s="34" t="s">
        <v>678</v>
      </c>
      <c r="R79" s="35">
        <v>1205</v>
      </c>
      <c r="S79" s="35"/>
      <c r="T79" s="36">
        <v>2500</v>
      </c>
      <c r="U79" s="36">
        <v>2500</v>
      </c>
      <c r="V79" s="35">
        <v>1205</v>
      </c>
      <c r="W79" s="35">
        <v>1205</v>
      </c>
      <c r="X79" s="9">
        <v>1</v>
      </c>
      <c r="Y79" s="36">
        <v>2500</v>
      </c>
      <c r="Z79" s="9">
        <v>1</v>
      </c>
      <c r="AA79" s="36">
        <v>2500</v>
      </c>
      <c r="AB79" s="35"/>
      <c r="AC79" s="37"/>
      <c r="AD79" s="62"/>
      <c r="AE79" s="38"/>
      <c r="AF79" s="39"/>
      <c r="AG79" s="39"/>
      <c r="AH79" s="38"/>
      <c r="AI79" s="9" t="s">
        <v>5</v>
      </c>
      <c r="AJ79" s="32"/>
      <c r="AK79" s="32" t="s">
        <v>17</v>
      </c>
      <c r="AL79" s="32"/>
      <c r="AM79" s="40" t="s">
        <v>460</v>
      </c>
      <c r="AN79" s="168"/>
      <c r="AO79" s="169"/>
      <c r="AP79" s="169"/>
      <c r="AQ79" s="170"/>
      <c r="AR79" s="170"/>
    </row>
    <row r="80" spans="1:44">
      <c r="B80" s="29">
        <v>2022</v>
      </c>
      <c r="C80" s="29"/>
      <c r="D80" s="29"/>
      <c r="E80" s="30"/>
      <c r="F80" s="29"/>
      <c r="G80" s="189"/>
      <c r="H80" s="32" t="s">
        <v>441</v>
      </c>
      <c r="I80" s="59" t="s">
        <v>43</v>
      </c>
      <c r="J80" s="32"/>
      <c r="K80" s="9"/>
      <c r="L80" s="10"/>
      <c r="M80" s="10"/>
      <c r="N80" s="222"/>
      <c r="O80" s="60"/>
      <c r="P80" s="176">
        <v>25</v>
      </c>
      <c r="Q80" s="34" t="s">
        <v>457</v>
      </c>
      <c r="R80" s="35">
        <v>1205</v>
      </c>
      <c r="S80" s="35"/>
      <c r="T80" s="36" t="s">
        <v>30</v>
      </c>
      <c r="U80" s="177">
        <v>1205</v>
      </c>
      <c r="V80" s="35">
        <v>1205</v>
      </c>
      <c r="W80" s="35">
        <v>1205</v>
      </c>
      <c r="X80" s="9">
        <v>1</v>
      </c>
      <c r="Y80" s="35"/>
      <c r="Z80" s="9">
        <v>1</v>
      </c>
      <c r="AA80" s="177">
        <v>5002</v>
      </c>
      <c r="AB80" s="35">
        <v>10202</v>
      </c>
      <c r="AC80" s="37" t="s">
        <v>1350</v>
      </c>
      <c r="AD80" s="62"/>
      <c r="AE80" s="63"/>
      <c r="AF80" s="64"/>
      <c r="AG80" s="64"/>
      <c r="AH80" s="63"/>
      <c r="AI80" s="60"/>
      <c r="AJ80" s="58"/>
      <c r="AK80" s="32" t="s">
        <v>17</v>
      </c>
      <c r="AL80" s="32"/>
      <c r="AM80" s="40" t="s">
        <v>460</v>
      </c>
      <c r="AN80" s="168"/>
      <c r="AO80" s="169"/>
      <c r="AP80" s="169"/>
      <c r="AQ80" s="170"/>
      <c r="AR80" s="170"/>
    </row>
    <row r="81" spans="1:44">
      <c r="S81" s="657"/>
    </row>
    <row r="82" spans="1:44">
      <c r="B82" s="29">
        <v>2022</v>
      </c>
      <c r="C82" s="29">
        <v>5</v>
      </c>
      <c r="D82" s="29">
        <v>16</v>
      </c>
      <c r="E82" s="30" t="s">
        <v>468</v>
      </c>
      <c r="F82" s="29"/>
      <c r="G82" s="31"/>
      <c r="H82" s="58" t="s">
        <v>441</v>
      </c>
      <c r="I82" s="33" t="s">
        <v>58</v>
      </c>
      <c r="J82" s="32"/>
      <c r="K82" s="9"/>
      <c r="L82" s="10"/>
      <c r="M82" s="9"/>
      <c r="N82" s="224"/>
      <c r="O82" s="9"/>
      <c r="P82" s="9">
        <v>25</v>
      </c>
      <c r="Q82" s="34" t="s">
        <v>880</v>
      </c>
      <c r="R82" s="35">
        <v>1005</v>
      </c>
      <c r="T82" s="69" t="s">
        <v>30</v>
      </c>
      <c r="U82" s="35">
        <v>100</v>
      </c>
      <c r="V82" s="35">
        <v>1005</v>
      </c>
      <c r="W82" s="35">
        <v>1005</v>
      </c>
      <c r="X82" s="9">
        <v>1</v>
      </c>
      <c r="Y82" s="35">
        <v>100</v>
      </c>
      <c r="Z82" s="9">
        <v>1</v>
      </c>
      <c r="AA82" s="35">
        <v>100</v>
      </c>
      <c r="AB82" s="35"/>
      <c r="AC82" s="37"/>
      <c r="AD82" s="182"/>
      <c r="AE82" s="38"/>
      <c r="AF82" s="39"/>
      <c r="AG82" s="39"/>
      <c r="AH82" s="38"/>
      <c r="AI82" s="9"/>
      <c r="AJ82" s="32"/>
      <c r="AK82" s="32"/>
      <c r="AL82" s="32"/>
      <c r="AM82" s="40"/>
      <c r="AN82" s="41"/>
      <c r="AO82" s="173"/>
      <c r="AP82" s="173"/>
      <c r="AQ82" s="170"/>
      <c r="AR82" s="170"/>
    </row>
    <row r="83" spans="1:44">
      <c r="B83" s="29">
        <v>2022</v>
      </c>
      <c r="C83" s="29">
        <v>5</v>
      </c>
      <c r="D83" s="29">
        <v>16</v>
      </c>
      <c r="E83" s="30" t="s">
        <v>468</v>
      </c>
      <c r="F83" s="29">
        <v>2</v>
      </c>
      <c r="G83" s="31" t="s">
        <v>440</v>
      </c>
      <c r="H83" s="58" t="s">
        <v>441</v>
      </c>
      <c r="I83" s="33" t="s">
        <v>47</v>
      </c>
      <c r="J83" s="32"/>
      <c r="K83" s="9"/>
      <c r="L83" s="10"/>
      <c r="M83" s="9"/>
      <c r="N83" s="224" t="s">
        <v>851</v>
      </c>
      <c r="O83" s="9" t="s">
        <v>443</v>
      </c>
      <c r="P83" s="9">
        <v>75</v>
      </c>
      <c r="Q83" s="34" t="s">
        <v>881</v>
      </c>
      <c r="R83" s="35">
        <v>1002</v>
      </c>
      <c r="S83" s="35"/>
      <c r="T83" s="36">
        <v>3000</v>
      </c>
      <c r="U83" s="36">
        <v>3000</v>
      </c>
      <c r="V83" s="35">
        <v>1002</v>
      </c>
      <c r="W83" s="35">
        <v>1002</v>
      </c>
      <c r="X83" s="9">
        <v>1</v>
      </c>
      <c r="Y83" s="35">
        <v>3000</v>
      </c>
      <c r="Z83" s="9">
        <v>1</v>
      </c>
      <c r="AA83" s="35">
        <v>2995</v>
      </c>
      <c r="AB83" s="35"/>
      <c r="AC83" s="37"/>
      <c r="AD83" s="188"/>
      <c r="AE83" s="38"/>
      <c r="AF83" s="39"/>
      <c r="AG83" s="39"/>
      <c r="AH83" s="38"/>
      <c r="AI83" s="9" t="s">
        <v>5</v>
      </c>
      <c r="AJ83" s="32" t="s">
        <v>6</v>
      </c>
      <c r="AK83" s="32"/>
      <c r="AL83" s="32"/>
      <c r="AM83" s="40" t="s">
        <v>460</v>
      </c>
      <c r="AN83" s="41"/>
      <c r="AO83" s="173"/>
      <c r="AP83" s="173"/>
      <c r="AQ83" s="170"/>
      <c r="AR83" s="170"/>
    </row>
    <row r="84" spans="1:44">
      <c r="B84" s="29">
        <v>2022</v>
      </c>
      <c r="C84" s="29">
        <v>5</v>
      </c>
      <c r="D84" s="29">
        <v>16</v>
      </c>
      <c r="E84" s="30" t="s">
        <v>468</v>
      </c>
      <c r="F84" s="29">
        <v>2</v>
      </c>
      <c r="G84" s="189" t="s">
        <v>440</v>
      </c>
      <c r="H84" s="58" t="s">
        <v>441</v>
      </c>
      <c r="I84" s="33" t="s">
        <v>47</v>
      </c>
      <c r="J84" s="32"/>
      <c r="K84" s="9"/>
      <c r="L84" s="10"/>
      <c r="M84" s="9"/>
      <c r="N84" s="224" t="s">
        <v>851</v>
      </c>
      <c r="O84" s="9" t="s">
        <v>443</v>
      </c>
      <c r="P84" s="9">
        <v>75</v>
      </c>
      <c r="Q84" s="34" t="s">
        <v>881</v>
      </c>
      <c r="R84" s="35">
        <v>1002</v>
      </c>
      <c r="S84" s="35"/>
      <c r="T84" s="36">
        <v>3000</v>
      </c>
      <c r="U84" s="36">
        <v>3000</v>
      </c>
      <c r="V84" s="35">
        <v>1002</v>
      </c>
      <c r="W84" s="35">
        <v>1002</v>
      </c>
      <c r="X84" s="9">
        <v>1</v>
      </c>
      <c r="Y84" s="35">
        <v>3000</v>
      </c>
      <c r="Z84" s="9">
        <v>1</v>
      </c>
      <c r="AA84" s="35">
        <v>2990</v>
      </c>
      <c r="AB84" s="35">
        <v>6100</v>
      </c>
      <c r="AC84" s="37"/>
      <c r="AD84" s="182"/>
      <c r="AE84" s="38"/>
      <c r="AF84" s="39"/>
      <c r="AG84" s="39"/>
      <c r="AH84" s="38"/>
      <c r="AI84" s="9"/>
      <c r="AJ84" s="32" t="s">
        <v>6</v>
      </c>
      <c r="AK84" s="32"/>
      <c r="AL84" s="32"/>
      <c r="AM84" s="40" t="s">
        <v>460</v>
      </c>
      <c r="AN84" s="41"/>
      <c r="AO84" s="173"/>
      <c r="AP84" s="173"/>
      <c r="AQ84" s="170"/>
      <c r="AR84" s="170"/>
    </row>
    <row r="85" spans="1:44">
      <c r="S85" s="657"/>
    </row>
    <row r="86" spans="1:44">
      <c r="B86" s="29">
        <v>2021</v>
      </c>
      <c r="C86" s="29">
        <v>6</v>
      </c>
      <c r="D86" s="29">
        <v>14</v>
      </c>
      <c r="E86" s="30" t="s">
        <v>470</v>
      </c>
      <c r="F86" s="29"/>
      <c r="G86" s="31"/>
      <c r="H86" s="32" t="s">
        <v>441</v>
      </c>
      <c r="I86" s="33" t="s">
        <v>58</v>
      </c>
      <c r="J86" s="32"/>
      <c r="K86" s="9"/>
      <c r="L86" s="10"/>
      <c r="M86" s="9"/>
      <c r="N86" s="222"/>
      <c r="O86" s="9"/>
      <c r="P86" s="9">
        <v>12</v>
      </c>
      <c r="Q86" s="34" t="s">
        <v>457</v>
      </c>
      <c r="R86" s="35">
        <v>1005</v>
      </c>
      <c r="T86" s="36" t="s">
        <v>30</v>
      </c>
      <c r="U86" s="35">
        <v>200</v>
      </c>
      <c r="V86" s="35">
        <v>1005</v>
      </c>
      <c r="W86" s="35">
        <v>1005</v>
      </c>
      <c r="X86" s="9">
        <v>1</v>
      </c>
      <c r="Y86" s="35">
        <v>200</v>
      </c>
      <c r="Z86" s="9">
        <v>1</v>
      </c>
      <c r="AA86" s="35">
        <v>200</v>
      </c>
      <c r="AB86" s="35"/>
      <c r="AC86" s="37"/>
      <c r="AD86" s="175" t="s">
        <v>458</v>
      </c>
      <c r="AE86" s="38"/>
      <c r="AF86" s="39"/>
      <c r="AG86" s="39"/>
      <c r="AH86" s="38"/>
      <c r="AI86" s="9"/>
      <c r="AJ86" s="32"/>
      <c r="AK86" s="32"/>
      <c r="AL86" s="32"/>
      <c r="AM86" s="40"/>
      <c r="AN86" s="41"/>
      <c r="AO86" s="42"/>
      <c r="AP86" s="42"/>
      <c r="AQ86" s="34"/>
      <c r="AR86" s="34"/>
    </row>
    <row r="87" spans="1:44">
      <c r="A87">
        <v>1</v>
      </c>
      <c r="B87" s="29">
        <v>2021</v>
      </c>
      <c r="C87" s="29">
        <v>6</v>
      </c>
      <c r="D87" s="29">
        <v>14</v>
      </c>
      <c r="E87" s="30" t="s">
        <v>470</v>
      </c>
      <c r="F87" s="29">
        <v>10</v>
      </c>
      <c r="G87" s="31" t="s">
        <v>459</v>
      </c>
      <c r="H87" s="32" t="s">
        <v>441</v>
      </c>
      <c r="I87" s="33" t="s">
        <v>47</v>
      </c>
      <c r="J87" s="32"/>
      <c r="K87" s="9"/>
      <c r="L87" s="10"/>
      <c r="M87" s="10"/>
      <c r="N87" s="222" t="s">
        <v>882</v>
      </c>
      <c r="O87" s="9" t="s">
        <v>443</v>
      </c>
      <c r="P87" s="9">
        <v>50</v>
      </c>
      <c r="Q87" s="34" t="s">
        <v>273</v>
      </c>
      <c r="R87" s="35">
        <v>1005</v>
      </c>
      <c r="S87" s="35"/>
      <c r="T87" s="36">
        <v>4000</v>
      </c>
      <c r="U87" s="35">
        <v>4000</v>
      </c>
      <c r="V87" s="35">
        <v>1005</v>
      </c>
      <c r="W87" s="35">
        <v>1005</v>
      </c>
      <c r="X87" s="9">
        <v>1</v>
      </c>
      <c r="Y87" s="35">
        <v>4000</v>
      </c>
      <c r="Z87" s="9">
        <v>1</v>
      </c>
      <c r="AA87" s="35">
        <v>4000</v>
      </c>
      <c r="AB87" s="35"/>
      <c r="AC87" s="37"/>
      <c r="AD87" s="37"/>
      <c r="AE87" s="38"/>
      <c r="AF87" s="39"/>
      <c r="AG87" s="39"/>
      <c r="AH87" s="38"/>
      <c r="AI87" s="9" t="s">
        <v>5</v>
      </c>
      <c r="AJ87" s="32"/>
      <c r="AK87" s="32" t="s">
        <v>6</v>
      </c>
      <c r="AL87" s="32"/>
      <c r="AM87" s="40" t="s">
        <v>460</v>
      </c>
      <c r="AN87" s="41"/>
      <c r="AO87" s="42"/>
      <c r="AP87" s="42"/>
      <c r="AQ87" s="34"/>
      <c r="AR87" s="34"/>
    </row>
    <row r="88" spans="1:44">
      <c r="A88">
        <v>1</v>
      </c>
      <c r="B88" s="29">
        <v>2021</v>
      </c>
      <c r="C88" s="29">
        <v>6</v>
      </c>
      <c r="D88" s="29">
        <v>14</v>
      </c>
      <c r="E88" s="30" t="s">
        <v>470</v>
      </c>
      <c r="F88" s="29">
        <v>10</v>
      </c>
      <c r="G88" s="31" t="s">
        <v>459</v>
      </c>
      <c r="H88" s="32" t="s">
        <v>441</v>
      </c>
      <c r="I88" s="33" t="s">
        <v>47</v>
      </c>
      <c r="J88" s="32"/>
      <c r="K88" s="9"/>
      <c r="L88" s="10"/>
      <c r="M88" s="10"/>
      <c r="N88" s="222" t="s">
        <v>882</v>
      </c>
      <c r="O88" s="9" t="s">
        <v>443</v>
      </c>
      <c r="P88" s="9">
        <v>50</v>
      </c>
      <c r="Q88" s="34" t="s">
        <v>273</v>
      </c>
      <c r="R88" s="35">
        <v>1005</v>
      </c>
      <c r="S88" s="35"/>
      <c r="T88" s="36">
        <v>4000</v>
      </c>
      <c r="U88" s="35">
        <v>4000</v>
      </c>
      <c r="V88" s="35">
        <v>1005</v>
      </c>
      <c r="W88" s="35">
        <v>1005</v>
      </c>
      <c r="X88" s="9">
        <v>1</v>
      </c>
      <c r="Y88" s="35">
        <v>4000</v>
      </c>
      <c r="Z88" s="9">
        <v>1</v>
      </c>
      <c r="AA88" s="35">
        <v>4000</v>
      </c>
      <c r="AB88" s="35"/>
      <c r="AC88" s="37"/>
      <c r="AD88" s="37"/>
      <c r="AE88" s="38"/>
      <c r="AF88" s="39"/>
      <c r="AG88" s="39"/>
      <c r="AH88" s="38"/>
      <c r="AI88" s="9" t="s">
        <v>5</v>
      </c>
      <c r="AJ88" s="32"/>
      <c r="AK88" s="32" t="s">
        <v>6</v>
      </c>
      <c r="AL88" s="32"/>
      <c r="AM88" s="40" t="s">
        <v>460</v>
      </c>
      <c r="AN88" s="41"/>
      <c r="AO88" s="42"/>
      <c r="AP88" s="42"/>
      <c r="AQ88" s="34"/>
      <c r="AR88" s="34"/>
    </row>
    <row r="89" spans="1:44">
      <c r="A89">
        <v>1</v>
      </c>
      <c r="B89" s="29">
        <v>2021</v>
      </c>
      <c r="C89" s="29">
        <v>6</v>
      </c>
      <c r="D89" s="29">
        <v>14</v>
      </c>
      <c r="E89" s="30" t="s">
        <v>470</v>
      </c>
      <c r="F89" s="29">
        <v>10</v>
      </c>
      <c r="G89" s="189"/>
      <c r="H89" s="32" t="s">
        <v>441</v>
      </c>
      <c r="I89" s="33" t="s">
        <v>43</v>
      </c>
      <c r="J89" s="32"/>
      <c r="K89" s="9"/>
      <c r="L89" s="10"/>
      <c r="M89" s="9"/>
      <c r="N89" s="222"/>
      <c r="O89" s="9"/>
      <c r="P89" s="176">
        <v>25</v>
      </c>
      <c r="Q89" s="34" t="s">
        <v>457</v>
      </c>
      <c r="R89" s="35">
        <v>1005</v>
      </c>
      <c r="S89" s="35"/>
      <c r="T89" s="36" t="s">
        <v>30</v>
      </c>
      <c r="U89" s="177">
        <v>350</v>
      </c>
      <c r="V89" s="35">
        <v>1005</v>
      </c>
      <c r="W89" s="35">
        <v>1005</v>
      </c>
      <c r="X89" s="9">
        <v>1</v>
      </c>
      <c r="Y89" s="35"/>
      <c r="Z89" s="9">
        <v>1</v>
      </c>
      <c r="AA89" s="177">
        <v>350</v>
      </c>
      <c r="AB89" s="35">
        <v>8550</v>
      </c>
      <c r="AC89" s="37" t="s">
        <v>736</v>
      </c>
      <c r="AD89" s="37"/>
      <c r="AE89" s="38"/>
      <c r="AF89" s="39"/>
      <c r="AG89" s="39"/>
      <c r="AH89" s="38"/>
      <c r="AI89" s="9"/>
      <c r="AJ89" s="32"/>
      <c r="AK89" s="32" t="s">
        <v>6</v>
      </c>
      <c r="AL89" s="32"/>
      <c r="AM89" s="40" t="s">
        <v>460</v>
      </c>
      <c r="AN89" s="41"/>
      <c r="AO89" s="42"/>
      <c r="AP89" s="42"/>
      <c r="AQ89" s="34"/>
      <c r="AR89" s="34"/>
    </row>
    <row r="91" spans="1:44">
      <c r="B91" s="29">
        <v>2021</v>
      </c>
      <c r="C91" s="29">
        <v>4</v>
      </c>
      <c r="D91" s="29">
        <v>6</v>
      </c>
      <c r="E91" s="30" t="s">
        <v>469</v>
      </c>
      <c r="F91" s="29"/>
      <c r="G91" s="31"/>
      <c r="H91" s="32" t="s">
        <v>441</v>
      </c>
      <c r="I91" s="33" t="s">
        <v>58</v>
      </c>
      <c r="J91" s="32"/>
      <c r="K91" s="9"/>
      <c r="L91" s="10"/>
      <c r="M91" s="9"/>
      <c r="N91" s="222"/>
      <c r="O91" s="9"/>
      <c r="P91" s="9">
        <v>12</v>
      </c>
      <c r="Q91" s="34" t="s">
        <v>457</v>
      </c>
      <c r="R91" s="35">
        <v>1125</v>
      </c>
      <c r="S91" s="35"/>
      <c r="T91" s="36" t="s">
        <v>30</v>
      </c>
      <c r="U91" s="35">
        <v>200</v>
      </c>
      <c r="V91" s="35">
        <v>1125</v>
      </c>
      <c r="W91" s="35">
        <v>1125</v>
      </c>
      <c r="X91" s="9">
        <v>1</v>
      </c>
      <c r="Y91" s="35">
        <v>200</v>
      </c>
      <c r="Z91" s="9">
        <v>1</v>
      </c>
      <c r="AA91" s="35">
        <v>200</v>
      </c>
      <c r="AB91" s="35"/>
      <c r="AC91" s="37"/>
      <c r="AD91" s="175" t="s">
        <v>458</v>
      </c>
      <c r="AE91" s="38"/>
      <c r="AF91" s="39"/>
      <c r="AG91" s="39"/>
      <c r="AH91" s="38"/>
      <c r="AI91" s="9"/>
      <c r="AJ91" s="32"/>
      <c r="AK91" s="32"/>
      <c r="AL91" s="32"/>
      <c r="AM91" s="40"/>
      <c r="AN91" s="41"/>
      <c r="AO91" s="42"/>
      <c r="AP91" s="42"/>
      <c r="AQ91" s="34"/>
      <c r="AR91" s="34"/>
    </row>
    <row r="92" spans="1:44">
      <c r="A92">
        <v>1</v>
      </c>
      <c r="B92" s="29">
        <v>2021</v>
      </c>
      <c r="C92" s="29">
        <v>4</v>
      </c>
      <c r="D92" s="29">
        <v>6</v>
      </c>
      <c r="E92" s="30" t="s">
        <v>469</v>
      </c>
      <c r="F92" s="29">
        <v>5</v>
      </c>
      <c r="G92" s="31" t="s">
        <v>459</v>
      </c>
      <c r="H92" s="32" t="s">
        <v>441</v>
      </c>
      <c r="I92" s="33" t="s">
        <v>47</v>
      </c>
      <c r="J92" s="32"/>
      <c r="K92" s="9"/>
      <c r="L92" s="10"/>
      <c r="M92" s="9"/>
      <c r="N92" s="222" t="s">
        <v>826</v>
      </c>
      <c r="O92" s="9" t="s">
        <v>44</v>
      </c>
      <c r="P92" s="9">
        <v>50</v>
      </c>
      <c r="Q92" s="34" t="s">
        <v>263</v>
      </c>
      <c r="R92" s="35">
        <v>1125</v>
      </c>
      <c r="S92" s="35"/>
      <c r="T92" s="35">
        <v>6100</v>
      </c>
      <c r="U92" s="35">
        <v>6100</v>
      </c>
      <c r="V92" s="35">
        <v>1125</v>
      </c>
      <c r="W92" s="35">
        <v>1125</v>
      </c>
      <c r="X92" s="9">
        <v>1</v>
      </c>
      <c r="Y92" s="35">
        <v>6100</v>
      </c>
      <c r="Z92" s="9">
        <v>1</v>
      </c>
      <c r="AA92" s="35">
        <v>6100</v>
      </c>
      <c r="AB92" s="35"/>
      <c r="AC92" s="37"/>
      <c r="AD92" s="37"/>
      <c r="AE92" s="38"/>
      <c r="AF92" s="39"/>
      <c r="AG92" s="39"/>
      <c r="AH92" s="38"/>
      <c r="AI92" s="9" t="s">
        <v>5</v>
      </c>
      <c r="AJ92" s="32"/>
      <c r="AK92" s="32" t="s">
        <v>6</v>
      </c>
      <c r="AL92" s="32"/>
      <c r="AM92" s="40" t="s">
        <v>460</v>
      </c>
      <c r="AN92" s="41"/>
      <c r="AO92" s="42"/>
      <c r="AP92" s="42"/>
      <c r="AQ92" s="34"/>
      <c r="AR92" s="34"/>
    </row>
    <row r="93" spans="1:44">
      <c r="A93">
        <v>1</v>
      </c>
      <c r="B93" s="29">
        <v>2021</v>
      </c>
      <c r="C93" s="29">
        <v>4</v>
      </c>
      <c r="D93" s="29">
        <v>6</v>
      </c>
      <c r="E93" s="30" t="s">
        <v>469</v>
      </c>
      <c r="F93" s="29">
        <v>5</v>
      </c>
      <c r="G93" s="31" t="s">
        <v>459</v>
      </c>
      <c r="H93" s="32" t="s">
        <v>441</v>
      </c>
      <c r="I93" s="33" t="s">
        <v>47</v>
      </c>
      <c r="J93" s="32"/>
      <c r="K93" s="9"/>
      <c r="L93" s="10"/>
      <c r="M93" s="9"/>
      <c r="N93" s="222" t="s">
        <v>826</v>
      </c>
      <c r="O93" s="9" t="s">
        <v>44</v>
      </c>
      <c r="P93" s="9">
        <v>50</v>
      </c>
      <c r="Q93" s="34" t="s">
        <v>263</v>
      </c>
      <c r="R93" s="35">
        <v>1125</v>
      </c>
      <c r="S93" s="35"/>
      <c r="T93" s="35">
        <v>6100</v>
      </c>
      <c r="U93" s="35">
        <v>6100</v>
      </c>
      <c r="V93" s="35">
        <v>1125</v>
      </c>
      <c r="W93" s="35">
        <v>1125</v>
      </c>
      <c r="X93" s="9">
        <v>1</v>
      </c>
      <c r="Y93" s="35">
        <v>6100</v>
      </c>
      <c r="Z93" s="9">
        <v>1</v>
      </c>
      <c r="AA93" s="35">
        <v>6100</v>
      </c>
      <c r="AB93" s="35"/>
      <c r="AC93" s="37"/>
      <c r="AD93" s="37"/>
      <c r="AE93" s="38"/>
      <c r="AF93" s="39"/>
      <c r="AG93" s="39"/>
      <c r="AH93" s="38"/>
      <c r="AI93" s="9" t="s">
        <v>5</v>
      </c>
      <c r="AJ93" s="32"/>
      <c r="AK93" s="32" t="s">
        <v>6</v>
      </c>
      <c r="AL93" s="32"/>
      <c r="AM93" s="40" t="s">
        <v>460</v>
      </c>
      <c r="AN93" s="41"/>
      <c r="AO93" s="42"/>
      <c r="AP93" s="42"/>
      <c r="AQ93" s="34"/>
      <c r="AR93" s="34"/>
    </row>
    <row r="94" spans="1:44">
      <c r="A94">
        <v>1</v>
      </c>
      <c r="B94" s="29">
        <v>2021</v>
      </c>
      <c r="C94" s="29">
        <v>4</v>
      </c>
      <c r="D94" s="29">
        <v>6</v>
      </c>
      <c r="E94" s="30" t="s">
        <v>469</v>
      </c>
      <c r="F94" s="29"/>
      <c r="G94" s="189"/>
      <c r="H94" s="32" t="s">
        <v>441</v>
      </c>
      <c r="I94" s="33" t="s">
        <v>43</v>
      </c>
      <c r="J94" s="32"/>
      <c r="K94" s="9"/>
      <c r="L94" s="10"/>
      <c r="M94" s="9"/>
      <c r="N94" s="222"/>
      <c r="O94" s="9"/>
      <c r="P94" s="176">
        <v>25</v>
      </c>
      <c r="Q94" s="34" t="s">
        <v>457</v>
      </c>
      <c r="R94" s="35">
        <v>1125</v>
      </c>
      <c r="T94" s="36" t="s">
        <v>30</v>
      </c>
      <c r="U94" s="177">
        <v>350</v>
      </c>
      <c r="V94" s="35">
        <v>1125</v>
      </c>
      <c r="W94" s="35">
        <v>1125</v>
      </c>
      <c r="X94" s="9">
        <v>1</v>
      </c>
      <c r="Y94" s="35"/>
      <c r="Z94" s="9">
        <v>1</v>
      </c>
      <c r="AA94" s="177">
        <v>350</v>
      </c>
      <c r="AB94" s="35">
        <v>12750</v>
      </c>
      <c r="AC94" s="37" t="s">
        <v>1223</v>
      </c>
      <c r="AD94" s="37"/>
      <c r="AE94" s="38"/>
      <c r="AF94" s="39"/>
      <c r="AG94" s="39"/>
      <c r="AH94" s="38"/>
      <c r="AI94" s="9"/>
      <c r="AJ94" s="32"/>
      <c r="AK94" s="32" t="s">
        <v>6</v>
      </c>
      <c r="AL94" s="32"/>
      <c r="AM94" s="40" t="s">
        <v>460</v>
      </c>
      <c r="AN94" s="41"/>
      <c r="AO94" s="42"/>
      <c r="AP94" s="42"/>
      <c r="AQ94" s="34"/>
      <c r="AR94" s="34"/>
    </row>
    <row r="95" spans="1:44">
      <c r="S95" s="657"/>
    </row>
    <row r="96" spans="1:44">
      <c r="B96" s="29">
        <v>2021</v>
      </c>
      <c r="C96" s="29">
        <v>4</v>
      </c>
      <c r="D96" s="29">
        <v>6</v>
      </c>
      <c r="E96" s="30" t="s">
        <v>469</v>
      </c>
      <c r="F96" s="29"/>
      <c r="G96" s="31"/>
      <c r="H96" s="32" t="s">
        <v>441</v>
      </c>
      <c r="I96" s="33" t="s">
        <v>58</v>
      </c>
      <c r="J96" s="32"/>
      <c r="K96" s="9"/>
      <c r="L96" s="10"/>
      <c r="M96" s="9"/>
      <c r="N96" s="222"/>
      <c r="O96" s="9"/>
      <c r="P96" s="9">
        <v>12</v>
      </c>
      <c r="Q96" s="34" t="s">
        <v>457</v>
      </c>
      <c r="R96" s="35">
        <v>1235</v>
      </c>
      <c r="S96" s="35"/>
      <c r="T96" s="36" t="s">
        <v>30</v>
      </c>
      <c r="U96" s="35">
        <v>200</v>
      </c>
      <c r="V96" s="35">
        <v>1235</v>
      </c>
      <c r="W96" s="35">
        <v>1235</v>
      </c>
      <c r="X96" s="9">
        <v>1</v>
      </c>
      <c r="Y96" s="35">
        <v>200</v>
      </c>
      <c r="Z96" s="9">
        <v>1</v>
      </c>
      <c r="AA96" s="35">
        <v>200</v>
      </c>
      <c r="AB96" s="35"/>
      <c r="AC96" s="37"/>
      <c r="AD96" s="175" t="s">
        <v>458</v>
      </c>
      <c r="AE96" s="38"/>
      <c r="AF96" s="39"/>
      <c r="AG96" s="39"/>
      <c r="AH96" s="38"/>
      <c r="AI96" s="9"/>
      <c r="AJ96" s="32"/>
      <c r="AK96" s="32"/>
      <c r="AL96" s="32"/>
      <c r="AM96" s="40"/>
      <c r="AN96" s="41"/>
      <c r="AO96" s="42"/>
      <c r="AP96" s="42"/>
      <c r="AQ96" s="34"/>
      <c r="AR96" s="34"/>
    </row>
    <row r="97" spans="1:44">
      <c r="A97">
        <v>1</v>
      </c>
      <c r="B97" s="29">
        <v>2021</v>
      </c>
      <c r="C97" s="29">
        <v>4</v>
      </c>
      <c r="D97" s="29">
        <v>6</v>
      </c>
      <c r="E97" s="30" t="s">
        <v>469</v>
      </c>
      <c r="F97" s="29">
        <v>5</v>
      </c>
      <c r="G97" s="31" t="s">
        <v>459</v>
      </c>
      <c r="H97" s="32" t="s">
        <v>441</v>
      </c>
      <c r="I97" s="33" t="s">
        <v>47</v>
      </c>
      <c r="J97" s="32"/>
      <c r="K97" s="9"/>
      <c r="L97" s="10"/>
      <c r="M97" s="9"/>
      <c r="N97" s="222" t="s">
        <v>826</v>
      </c>
      <c r="O97" s="9" t="s">
        <v>44</v>
      </c>
      <c r="P97" s="9">
        <v>50</v>
      </c>
      <c r="Q97" s="34" t="s">
        <v>263</v>
      </c>
      <c r="R97" s="35">
        <v>1235</v>
      </c>
      <c r="S97" s="35"/>
      <c r="T97" s="35">
        <v>6100</v>
      </c>
      <c r="U97" s="35">
        <v>6100</v>
      </c>
      <c r="V97" s="35">
        <v>1235</v>
      </c>
      <c r="W97" s="35">
        <v>1235</v>
      </c>
      <c r="X97" s="9">
        <v>1</v>
      </c>
      <c r="Y97" s="35">
        <v>6100</v>
      </c>
      <c r="Z97" s="9">
        <v>1</v>
      </c>
      <c r="AA97" s="35">
        <v>6100</v>
      </c>
      <c r="AB97" s="35"/>
      <c r="AC97" s="37"/>
      <c r="AD97" s="37"/>
      <c r="AE97" s="38"/>
      <c r="AF97" s="39"/>
      <c r="AG97" s="39"/>
      <c r="AH97" s="38"/>
      <c r="AI97" s="9" t="s">
        <v>5</v>
      </c>
      <c r="AJ97" s="32"/>
      <c r="AK97" s="32" t="s">
        <v>6</v>
      </c>
      <c r="AL97" s="32"/>
      <c r="AM97" s="40" t="s">
        <v>460</v>
      </c>
      <c r="AN97" s="41"/>
      <c r="AO97" s="42"/>
      <c r="AP97" s="42"/>
      <c r="AQ97" s="34"/>
      <c r="AR97" s="34"/>
    </row>
    <row r="98" spans="1:44">
      <c r="A98">
        <v>1</v>
      </c>
      <c r="B98" s="29">
        <v>2021</v>
      </c>
      <c r="C98" s="29">
        <v>4</v>
      </c>
      <c r="D98" s="29">
        <v>6</v>
      </c>
      <c r="E98" s="30" t="s">
        <v>469</v>
      </c>
      <c r="F98" s="29">
        <v>5</v>
      </c>
      <c r="G98" s="31" t="s">
        <v>459</v>
      </c>
      <c r="H98" s="32" t="s">
        <v>441</v>
      </c>
      <c r="I98" s="33" t="s">
        <v>47</v>
      </c>
      <c r="J98" s="32"/>
      <c r="K98" s="9"/>
      <c r="L98" s="10"/>
      <c r="M98" s="9"/>
      <c r="N98" s="222" t="s">
        <v>826</v>
      </c>
      <c r="O98" s="9" t="s">
        <v>44</v>
      </c>
      <c r="P98" s="9">
        <v>50</v>
      </c>
      <c r="Q98" s="34" t="s">
        <v>263</v>
      </c>
      <c r="R98" s="35">
        <v>1235</v>
      </c>
      <c r="T98" s="35">
        <v>6100</v>
      </c>
      <c r="U98" s="35">
        <v>6100</v>
      </c>
      <c r="V98" s="35">
        <v>1235</v>
      </c>
      <c r="W98" s="35">
        <v>1235</v>
      </c>
      <c r="X98" s="9">
        <v>1</v>
      </c>
      <c r="Y98" s="35">
        <v>6100</v>
      </c>
      <c r="Z98" s="9">
        <v>1</v>
      </c>
      <c r="AA98" s="35">
        <v>6100</v>
      </c>
      <c r="AB98" s="35"/>
      <c r="AC98" s="37"/>
      <c r="AD98" s="37"/>
      <c r="AE98" s="38"/>
      <c r="AF98" s="39"/>
      <c r="AG98" s="39"/>
      <c r="AH98" s="38"/>
      <c r="AI98" s="9" t="s">
        <v>5</v>
      </c>
      <c r="AJ98" s="32"/>
      <c r="AK98" s="32" t="s">
        <v>6</v>
      </c>
      <c r="AL98" s="32"/>
      <c r="AM98" s="40" t="s">
        <v>460</v>
      </c>
      <c r="AN98" s="41"/>
      <c r="AO98" s="42"/>
      <c r="AP98" s="42"/>
      <c r="AQ98" s="34"/>
      <c r="AR98" s="34"/>
    </row>
    <row r="99" spans="1:44">
      <c r="A99">
        <v>1</v>
      </c>
      <c r="B99" s="29">
        <v>2021</v>
      </c>
      <c r="C99" s="29">
        <v>4</v>
      </c>
      <c r="D99" s="29">
        <v>6</v>
      </c>
      <c r="E99" s="30" t="s">
        <v>469</v>
      </c>
      <c r="F99" s="29"/>
      <c r="G99" s="189"/>
      <c r="H99" s="32" t="s">
        <v>441</v>
      </c>
      <c r="I99" s="33" t="s">
        <v>43</v>
      </c>
      <c r="J99" s="32"/>
      <c r="K99" s="9"/>
      <c r="L99" s="10"/>
      <c r="M99" s="9"/>
      <c r="N99" s="222"/>
      <c r="O99" s="9"/>
      <c r="P99" s="176">
        <v>25</v>
      </c>
      <c r="Q99" s="34" t="s">
        <v>457</v>
      </c>
      <c r="R99" s="35">
        <v>1235</v>
      </c>
      <c r="S99" s="35"/>
      <c r="T99" s="36" t="s">
        <v>30</v>
      </c>
      <c r="U99" s="177">
        <v>350</v>
      </c>
      <c r="V99" s="35">
        <v>1235</v>
      </c>
      <c r="W99" s="35">
        <v>1235</v>
      </c>
      <c r="X99" s="9">
        <v>1</v>
      </c>
      <c r="Y99" s="35"/>
      <c r="Z99" s="9">
        <v>1</v>
      </c>
      <c r="AA99" s="177">
        <v>350</v>
      </c>
      <c r="AB99" s="35">
        <v>12750</v>
      </c>
      <c r="AC99" s="37" t="s">
        <v>1376</v>
      </c>
      <c r="AD99" s="37"/>
      <c r="AE99" s="38"/>
      <c r="AF99" s="39"/>
      <c r="AG99" s="39"/>
      <c r="AH99" s="38"/>
      <c r="AI99" s="9"/>
      <c r="AJ99" s="32"/>
      <c r="AK99" s="32" t="s">
        <v>6</v>
      </c>
      <c r="AL99" s="32"/>
      <c r="AM99" s="40" t="s">
        <v>460</v>
      </c>
      <c r="AN99" s="41"/>
      <c r="AO99" s="42"/>
      <c r="AP99" s="42"/>
      <c r="AQ99" s="34"/>
      <c r="AR99" s="34"/>
    </row>
    <row r="100" spans="1:44">
      <c r="S100" s="657"/>
    </row>
    <row r="101" spans="1:44">
      <c r="B101" s="29">
        <v>2021</v>
      </c>
      <c r="C101" s="29">
        <v>4</v>
      </c>
      <c r="D101" s="29">
        <v>6</v>
      </c>
      <c r="E101" s="30" t="s">
        <v>469</v>
      </c>
      <c r="F101" s="29"/>
      <c r="G101" s="31"/>
      <c r="H101" s="32" t="s">
        <v>441</v>
      </c>
      <c r="I101" s="33" t="s">
        <v>58</v>
      </c>
      <c r="J101" s="32"/>
      <c r="K101" s="9"/>
      <c r="L101" s="10"/>
      <c r="M101" s="9"/>
      <c r="N101" s="222"/>
      <c r="O101" s="9"/>
      <c r="P101" s="9">
        <v>12</v>
      </c>
      <c r="Q101" s="34" t="s">
        <v>457</v>
      </c>
      <c r="R101" s="35">
        <v>1200</v>
      </c>
      <c r="S101" s="35"/>
      <c r="T101" s="36" t="s">
        <v>30</v>
      </c>
      <c r="U101" s="35">
        <v>200</v>
      </c>
      <c r="V101" s="35">
        <v>1200</v>
      </c>
      <c r="W101" s="35">
        <v>1200</v>
      </c>
      <c r="X101" s="9">
        <v>1</v>
      </c>
      <c r="Y101" s="35">
        <v>200</v>
      </c>
      <c r="Z101" s="9">
        <v>1</v>
      </c>
      <c r="AA101" s="35">
        <v>200</v>
      </c>
      <c r="AB101" s="35"/>
      <c r="AC101" s="37"/>
      <c r="AD101" s="175" t="s">
        <v>458</v>
      </c>
      <c r="AE101" s="38"/>
      <c r="AF101" s="39"/>
      <c r="AG101" s="39"/>
      <c r="AH101" s="38"/>
      <c r="AI101" s="9"/>
      <c r="AJ101" s="32"/>
      <c r="AK101" s="32"/>
      <c r="AL101" s="32"/>
      <c r="AM101" s="40"/>
      <c r="AN101" s="41"/>
      <c r="AO101" s="42"/>
      <c r="AP101" s="42"/>
      <c r="AQ101" s="34"/>
      <c r="AR101" s="34"/>
    </row>
    <row r="102" spans="1:44">
      <c r="A102">
        <v>1</v>
      </c>
      <c r="B102" s="29">
        <v>2021</v>
      </c>
      <c r="C102" s="29">
        <v>4</v>
      </c>
      <c r="D102" s="29">
        <v>6</v>
      </c>
      <c r="E102" s="30" t="s">
        <v>469</v>
      </c>
      <c r="F102" s="29">
        <v>5</v>
      </c>
      <c r="G102" s="31" t="s">
        <v>459</v>
      </c>
      <c r="H102" s="32" t="s">
        <v>441</v>
      </c>
      <c r="I102" s="33" t="s">
        <v>47</v>
      </c>
      <c r="J102" s="32"/>
      <c r="K102" s="9"/>
      <c r="L102" s="10"/>
      <c r="M102" s="9"/>
      <c r="N102" s="222" t="s">
        <v>826</v>
      </c>
      <c r="O102" s="9" t="s">
        <v>44</v>
      </c>
      <c r="P102" s="9">
        <v>50</v>
      </c>
      <c r="Q102" s="34" t="s">
        <v>263</v>
      </c>
      <c r="R102" s="35">
        <v>1195</v>
      </c>
      <c r="T102" s="35">
        <v>6100</v>
      </c>
      <c r="U102" s="35">
        <v>6100</v>
      </c>
      <c r="V102" s="35">
        <v>1195</v>
      </c>
      <c r="W102" s="35">
        <v>1195</v>
      </c>
      <c r="X102" s="9">
        <v>1</v>
      </c>
      <c r="Y102" s="35">
        <v>6100</v>
      </c>
      <c r="Z102" s="9">
        <v>1</v>
      </c>
      <c r="AA102" s="35">
        <v>6100</v>
      </c>
      <c r="AB102" s="35"/>
      <c r="AC102" s="37"/>
      <c r="AD102" s="37"/>
      <c r="AE102" s="38"/>
      <c r="AF102" s="39"/>
      <c r="AG102" s="39"/>
      <c r="AH102" s="38"/>
      <c r="AI102" s="9" t="s">
        <v>5</v>
      </c>
      <c r="AJ102" s="32"/>
      <c r="AK102" s="32" t="s">
        <v>6</v>
      </c>
      <c r="AL102" s="32"/>
      <c r="AM102" s="40" t="s">
        <v>460</v>
      </c>
      <c r="AN102" s="41"/>
      <c r="AO102" s="42"/>
      <c r="AP102" s="42"/>
      <c r="AQ102" s="34"/>
      <c r="AR102" s="34"/>
    </row>
    <row r="103" spans="1:44">
      <c r="A103">
        <v>1</v>
      </c>
      <c r="B103" s="29">
        <v>2021</v>
      </c>
      <c r="C103" s="29">
        <v>4</v>
      </c>
      <c r="D103" s="29">
        <v>6</v>
      </c>
      <c r="E103" s="30" t="s">
        <v>469</v>
      </c>
      <c r="F103" s="29">
        <v>5</v>
      </c>
      <c r="G103" s="31" t="s">
        <v>459</v>
      </c>
      <c r="H103" s="32" t="s">
        <v>441</v>
      </c>
      <c r="I103" s="33" t="s">
        <v>47</v>
      </c>
      <c r="J103" s="32"/>
      <c r="K103" s="9"/>
      <c r="L103" s="10"/>
      <c r="M103" s="9"/>
      <c r="N103" s="222" t="s">
        <v>826</v>
      </c>
      <c r="O103" s="9" t="s">
        <v>44</v>
      </c>
      <c r="P103" s="9">
        <v>50</v>
      </c>
      <c r="Q103" s="34" t="s">
        <v>263</v>
      </c>
      <c r="R103" s="35">
        <v>1195</v>
      </c>
      <c r="S103" s="35"/>
      <c r="T103" s="35">
        <v>6100</v>
      </c>
      <c r="U103" s="35">
        <v>6100</v>
      </c>
      <c r="V103" s="35">
        <v>1195</v>
      </c>
      <c r="W103" s="35">
        <v>1195</v>
      </c>
      <c r="X103" s="9">
        <v>1</v>
      </c>
      <c r="Y103" s="35">
        <v>6100</v>
      </c>
      <c r="Z103" s="9">
        <v>1</v>
      </c>
      <c r="AA103" s="35">
        <v>6100</v>
      </c>
      <c r="AB103" s="35"/>
      <c r="AC103" s="37"/>
      <c r="AD103" s="37"/>
      <c r="AE103" s="38"/>
      <c r="AF103" s="39"/>
      <c r="AG103" s="39"/>
      <c r="AH103" s="38"/>
      <c r="AI103" s="9" t="s">
        <v>5</v>
      </c>
      <c r="AJ103" s="32"/>
      <c r="AK103" s="32" t="s">
        <v>6</v>
      </c>
      <c r="AL103" s="32"/>
      <c r="AM103" s="40" t="s">
        <v>460</v>
      </c>
      <c r="AN103" s="41"/>
      <c r="AO103" s="42"/>
      <c r="AP103" s="42"/>
      <c r="AQ103" s="34"/>
      <c r="AR103" s="34"/>
    </row>
    <row r="104" spans="1:44">
      <c r="A104">
        <v>1</v>
      </c>
      <c r="B104" s="29">
        <v>2021</v>
      </c>
      <c r="C104" s="29">
        <v>4</v>
      </c>
      <c r="D104" s="29">
        <v>6</v>
      </c>
      <c r="E104" s="30" t="s">
        <v>469</v>
      </c>
      <c r="F104" s="29"/>
      <c r="G104" s="189"/>
      <c r="H104" s="32" t="s">
        <v>441</v>
      </c>
      <c r="I104" s="33" t="s">
        <v>43</v>
      </c>
      <c r="J104" s="32"/>
      <c r="K104" s="9"/>
      <c r="L104" s="10"/>
      <c r="M104" s="9"/>
      <c r="N104" s="222"/>
      <c r="O104" s="9"/>
      <c r="P104" s="176">
        <v>25</v>
      </c>
      <c r="Q104" s="34" t="s">
        <v>457</v>
      </c>
      <c r="R104" s="35">
        <v>1195</v>
      </c>
      <c r="S104" s="35"/>
      <c r="T104" s="36" t="s">
        <v>30</v>
      </c>
      <c r="U104" s="177">
        <v>350</v>
      </c>
      <c r="V104" s="35">
        <v>1195</v>
      </c>
      <c r="W104" s="35">
        <v>1195</v>
      </c>
      <c r="X104" s="9">
        <v>1</v>
      </c>
      <c r="Y104" s="35"/>
      <c r="Z104" s="9">
        <v>1</v>
      </c>
      <c r="AA104" s="177">
        <v>350</v>
      </c>
      <c r="AB104" s="35">
        <v>12750</v>
      </c>
      <c r="AC104" s="37" t="s">
        <v>728</v>
      </c>
      <c r="AD104" s="37"/>
      <c r="AE104" s="38"/>
      <c r="AF104" s="39"/>
      <c r="AG104" s="39"/>
      <c r="AH104" s="38"/>
      <c r="AI104" s="9"/>
      <c r="AJ104" s="32"/>
      <c r="AK104" s="32" t="s">
        <v>6</v>
      </c>
      <c r="AL104" s="32"/>
      <c r="AM104" s="40" t="s">
        <v>460</v>
      </c>
      <c r="AN104" s="41"/>
      <c r="AO104" s="42"/>
      <c r="AP104" s="42"/>
      <c r="AQ104" s="34"/>
      <c r="AR104" s="34"/>
    </row>
    <row r="105" spans="1:44">
      <c r="S105" s="657"/>
    </row>
    <row r="106" spans="1:44">
      <c r="B106" s="29">
        <v>2022</v>
      </c>
      <c r="C106" s="29">
        <v>5</v>
      </c>
      <c r="D106" s="29">
        <v>11</v>
      </c>
      <c r="E106" s="30" t="s">
        <v>470</v>
      </c>
      <c r="F106" s="29"/>
      <c r="G106" s="31"/>
      <c r="H106" s="32" t="s">
        <v>441</v>
      </c>
      <c r="I106" s="33" t="s">
        <v>58</v>
      </c>
      <c r="J106" s="32"/>
      <c r="K106" s="9"/>
      <c r="L106" s="10"/>
      <c r="M106" s="9"/>
      <c r="N106" s="222"/>
      <c r="O106" s="9"/>
      <c r="P106" s="9">
        <v>12</v>
      </c>
      <c r="Q106" s="34" t="s">
        <v>457</v>
      </c>
      <c r="R106" s="35">
        <v>1005</v>
      </c>
      <c r="T106" s="36" t="s">
        <v>30</v>
      </c>
      <c r="U106" s="35">
        <v>200</v>
      </c>
      <c r="V106" s="35">
        <v>1005</v>
      </c>
      <c r="W106" s="35">
        <v>1005</v>
      </c>
      <c r="X106" s="9">
        <v>1</v>
      </c>
      <c r="Y106" s="35">
        <v>200</v>
      </c>
      <c r="Z106" s="9">
        <v>1</v>
      </c>
      <c r="AA106" s="35">
        <v>200</v>
      </c>
      <c r="AB106" s="35"/>
      <c r="AC106" s="468" t="s">
        <v>839</v>
      </c>
      <c r="AD106" s="175" t="s">
        <v>458</v>
      </c>
      <c r="AE106" s="38"/>
      <c r="AF106" s="39"/>
      <c r="AG106" s="39"/>
      <c r="AH106" s="38"/>
      <c r="AI106" s="9"/>
      <c r="AJ106" s="32"/>
      <c r="AK106" s="32"/>
      <c r="AL106" s="32"/>
      <c r="AM106" s="40"/>
      <c r="AN106" s="41"/>
      <c r="AO106" s="173"/>
      <c r="AP106" s="173"/>
      <c r="AQ106" s="170"/>
      <c r="AR106" s="170"/>
    </row>
    <row r="107" spans="1:44">
      <c r="A107">
        <v>1</v>
      </c>
      <c r="B107" s="29">
        <v>2022</v>
      </c>
      <c r="C107" s="29">
        <v>5</v>
      </c>
      <c r="D107" s="29">
        <v>11</v>
      </c>
      <c r="E107" s="30" t="s">
        <v>470</v>
      </c>
      <c r="F107" s="29">
        <v>4</v>
      </c>
      <c r="G107" s="31" t="s">
        <v>459</v>
      </c>
      <c r="H107" s="32" t="s">
        <v>441</v>
      </c>
      <c r="I107" s="33" t="s">
        <v>47</v>
      </c>
      <c r="J107" s="32"/>
      <c r="K107" s="9"/>
      <c r="L107" s="10"/>
      <c r="M107" s="10"/>
      <c r="N107" s="222" t="s">
        <v>478</v>
      </c>
      <c r="O107" s="9" t="s">
        <v>1440</v>
      </c>
      <c r="P107" s="9">
        <v>50</v>
      </c>
      <c r="Q107" s="34" t="s">
        <v>426</v>
      </c>
      <c r="R107" s="35">
        <v>1005</v>
      </c>
      <c r="S107" s="35"/>
      <c r="T107" s="36">
        <v>4000</v>
      </c>
      <c r="U107" s="36">
        <v>4000</v>
      </c>
      <c r="V107" s="35">
        <v>1005</v>
      </c>
      <c r="W107" s="35">
        <v>1005</v>
      </c>
      <c r="X107" s="9">
        <v>1</v>
      </c>
      <c r="Y107" s="36">
        <v>4000</v>
      </c>
      <c r="Z107" s="9">
        <v>1</v>
      </c>
      <c r="AA107" s="35">
        <v>4000</v>
      </c>
      <c r="AB107" s="35"/>
      <c r="AC107" s="37"/>
      <c r="AD107" s="37"/>
      <c r="AE107" s="38"/>
      <c r="AF107" s="39"/>
      <c r="AG107" s="39"/>
      <c r="AH107" s="38"/>
      <c r="AI107" s="9" t="s">
        <v>5</v>
      </c>
      <c r="AJ107" s="32"/>
      <c r="AK107" s="32" t="s">
        <v>6</v>
      </c>
      <c r="AL107" s="32"/>
      <c r="AM107" s="40" t="s">
        <v>460</v>
      </c>
      <c r="AN107" s="41"/>
      <c r="AO107" s="173"/>
      <c r="AP107" s="173"/>
      <c r="AQ107" s="170"/>
      <c r="AR107" s="170"/>
    </row>
    <row r="108" spans="1:44">
      <c r="B108" s="29">
        <v>2022</v>
      </c>
      <c r="C108" s="29">
        <v>5</v>
      </c>
      <c r="D108" s="29">
        <v>11</v>
      </c>
      <c r="E108" s="30" t="s">
        <v>470</v>
      </c>
      <c r="F108" s="29">
        <v>4</v>
      </c>
      <c r="G108" s="31" t="s">
        <v>459</v>
      </c>
      <c r="H108" s="32" t="s">
        <v>441</v>
      </c>
      <c r="I108" s="33" t="s">
        <v>47</v>
      </c>
      <c r="J108" s="32"/>
      <c r="K108" s="9"/>
      <c r="L108" s="10"/>
      <c r="M108" s="10"/>
      <c r="N108" s="222" t="s">
        <v>478</v>
      </c>
      <c r="O108" s="9" t="s">
        <v>1440</v>
      </c>
      <c r="P108" s="9">
        <v>50</v>
      </c>
      <c r="Q108" s="34" t="s">
        <v>426</v>
      </c>
      <c r="R108" s="35">
        <v>1005</v>
      </c>
      <c r="S108" s="35"/>
      <c r="T108" s="36">
        <v>4000</v>
      </c>
      <c r="U108" s="36">
        <v>4000</v>
      </c>
      <c r="V108" s="35">
        <v>1005</v>
      </c>
      <c r="W108" s="35">
        <v>1005</v>
      </c>
      <c r="X108" s="9">
        <v>1</v>
      </c>
      <c r="Y108" s="36">
        <v>4000</v>
      </c>
      <c r="Z108" s="9">
        <v>1</v>
      </c>
      <c r="AA108" s="35">
        <v>4000</v>
      </c>
      <c r="AB108" s="35"/>
      <c r="AC108" s="37"/>
      <c r="AD108" s="37"/>
      <c r="AE108" s="38"/>
      <c r="AF108" s="39"/>
      <c r="AG108" s="39"/>
      <c r="AH108" s="38"/>
      <c r="AI108" s="9" t="s">
        <v>5</v>
      </c>
      <c r="AJ108" s="32"/>
      <c r="AK108" s="32" t="s">
        <v>6</v>
      </c>
      <c r="AL108" s="32"/>
      <c r="AM108" s="40" t="s">
        <v>460</v>
      </c>
      <c r="AN108" s="41"/>
      <c r="AO108" s="173"/>
      <c r="AP108" s="173"/>
      <c r="AQ108" s="170"/>
      <c r="AR108" s="170"/>
    </row>
    <row r="109" spans="1:44">
      <c r="B109" s="29">
        <v>2022</v>
      </c>
      <c r="C109" s="29">
        <v>5</v>
      </c>
      <c r="D109" s="29">
        <v>11</v>
      </c>
      <c r="E109" s="30" t="s">
        <v>470</v>
      </c>
      <c r="F109" s="29"/>
      <c r="G109" s="189"/>
      <c r="H109" s="32" t="s">
        <v>441</v>
      </c>
      <c r="I109" s="33" t="s">
        <v>43</v>
      </c>
      <c r="J109" s="32"/>
      <c r="K109" s="9"/>
      <c r="L109" s="10"/>
      <c r="M109" s="10"/>
      <c r="N109" s="222"/>
      <c r="O109" s="9"/>
      <c r="P109" s="176">
        <v>25</v>
      </c>
      <c r="Q109" s="34" t="s">
        <v>457</v>
      </c>
      <c r="R109" s="35">
        <v>1005</v>
      </c>
      <c r="T109" s="36" t="s">
        <v>30</v>
      </c>
      <c r="U109" s="177">
        <v>350</v>
      </c>
      <c r="V109" s="35">
        <v>1005</v>
      </c>
      <c r="W109" s="35">
        <v>1005</v>
      </c>
      <c r="X109" s="9">
        <v>1</v>
      </c>
      <c r="Y109" s="35"/>
      <c r="Z109" s="9">
        <v>1</v>
      </c>
      <c r="AA109" s="177">
        <v>350</v>
      </c>
      <c r="AB109" s="35">
        <v>8550</v>
      </c>
      <c r="AC109" s="37" t="s">
        <v>736</v>
      </c>
      <c r="AD109" s="37"/>
      <c r="AE109" s="38"/>
      <c r="AF109" s="39"/>
      <c r="AG109" s="39"/>
      <c r="AH109" s="38"/>
      <c r="AI109" s="9"/>
      <c r="AJ109" s="32"/>
      <c r="AK109" s="32" t="s">
        <v>6</v>
      </c>
      <c r="AL109" s="32"/>
      <c r="AM109" s="40" t="s">
        <v>460</v>
      </c>
      <c r="AN109" s="41"/>
      <c r="AO109" s="173"/>
      <c r="AP109" s="173"/>
      <c r="AQ109" s="170"/>
      <c r="AR109" s="170"/>
    </row>
    <row r="110" spans="1:44">
      <c r="S110" s="657"/>
    </row>
    <row r="111" spans="1:44" ht="13.5" customHeight="1">
      <c r="A111">
        <v>1</v>
      </c>
      <c r="B111" s="29">
        <v>2022</v>
      </c>
      <c r="C111" s="29">
        <v>6</v>
      </c>
      <c r="D111" s="29">
        <v>3</v>
      </c>
      <c r="E111" s="30" t="s">
        <v>469</v>
      </c>
      <c r="F111" s="29"/>
      <c r="G111" s="31"/>
      <c r="H111" s="32" t="s">
        <v>441</v>
      </c>
      <c r="I111" s="33" t="s">
        <v>58</v>
      </c>
      <c r="J111" s="32"/>
      <c r="K111" s="9"/>
      <c r="L111" s="10"/>
      <c r="M111" s="9"/>
      <c r="N111" s="222"/>
      <c r="O111" s="9"/>
      <c r="P111" s="9">
        <v>12</v>
      </c>
      <c r="Q111" s="34" t="s">
        <v>457</v>
      </c>
      <c r="R111" s="35">
        <v>1005</v>
      </c>
      <c r="S111" s="35"/>
      <c r="T111" s="36" t="s">
        <v>30</v>
      </c>
      <c r="U111" s="35">
        <v>200</v>
      </c>
      <c r="V111" s="35">
        <v>1005</v>
      </c>
      <c r="W111" s="35">
        <v>1005</v>
      </c>
      <c r="X111" s="9">
        <v>1</v>
      </c>
      <c r="Y111" s="35">
        <v>200</v>
      </c>
      <c r="Z111" s="9">
        <v>1</v>
      </c>
      <c r="AA111" s="35">
        <v>200</v>
      </c>
      <c r="AB111" s="35"/>
      <c r="AC111" s="37"/>
      <c r="AD111" s="175" t="s">
        <v>458</v>
      </c>
      <c r="AE111" s="38"/>
      <c r="AF111" s="39"/>
      <c r="AG111" s="39"/>
      <c r="AH111" s="38"/>
      <c r="AI111" s="9"/>
      <c r="AJ111" s="32"/>
      <c r="AK111" s="32"/>
      <c r="AL111" s="32"/>
      <c r="AM111" s="40"/>
      <c r="AN111" s="41"/>
      <c r="AO111" s="173"/>
      <c r="AP111" s="173"/>
      <c r="AQ111" s="170"/>
      <c r="AR111" s="170"/>
    </row>
    <row r="112" spans="1:44">
      <c r="B112" s="29">
        <v>2022</v>
      </c>
      <c r="C112" s="29">
        <v>6</v>
      </c>
      <c r="D112" s="29">
        <v>3</v>
      </c>
      <c r="E112" s="30" t="s">
        <v>469</v>
      </c>
      <c r="F112" s="29">
        <v>10</v>
      </c>
      <c r="G112" s="31" t="s">
        <v>459</v>
      </c>
      <c r="H112" s="32" t="s">
        <v>441</v>
      </c>
      <c r="I112" s="33" t="s">
        <v>47</v>
      </c>
      <c r="J112" s="32"/>
      <c r="K112" s="9"/>
      <c r="L112" s="10"/>
      <c r="M112" s="10"/>
      <c r="N112" s="222" t="s">
        <v>486</v>
      </c>
      <c r="O112" s="9" t="s">
        <v>443</v>
      </c>
      <c r="P112" s="9">
        <v>25</v>
      </c>
      <c r="Q112" s="246" t="s">
        <v>667</v>
      </c>
      <c r="R112" s="35">
        <v>1005</v>
      </c>
      <c r="T112" s="35">
        <v>8000</v>
      </c>
      <c r="U112" s="35">
        <v>8000</v>
      </c>
      <c r="V112" s="35">
        <v>1005</v>
      </c>
      <c r="W112" s="35">
        <v>1005</v>
      </c>
      <c r="X112" s="9">
        <v>1</v>
      </c>
      <c r="Y112" s="35">
        <v>8000</v>
      </c>
      <c r="Z112" s="9">
        <v>1</v>
      </c>
      <c r="AA112" s="35">
        <v>8000</v>
      </c>
      <c r="AB112" s="35"/>
      <c r="AC112" s="37"/>
      <c r="AD112" s="37"/>
      <c r="AE112" s="38"/>
      <c r="AF112" s="39"/>
      <c r="AG112" s="39"/>
      <c r="AH112" s="38"/>
      <c r="AI112" s="9" t="s">
        <v>5</v>
      </c>
      <c r="AJ112" s="32"/>
      <c r="AK112" s="32" t="s">
        <v>6</v>
      </c>
      <c r="AL112" s="32"/>
      <c r="AM112" s="40" t="s">
        <v>460</v>
      </c>
      <c r="AN112" s="41"/>
      <c r="AO112" s="173"/>
      <c r="AP112" s="173"/>
      <c r="AQ112" s="170"/>
      <c r="AR112" s="170"/>
    </row>
    <row r="113" spans="1:44">
      <c r="B113" s="29">
        <v>2022</v>
      </c>
      <c r="C113" s="29">
        <v>6</v>
      </c>
      <c r="D113" s="29">
        <v>3</v>
      </c>
      <c r="E113" s="30" t="s">
        <v>469</v>
      </c>
      <c r="F113" s="29">
        <v>10</v>
      </c>
      <c r="G113" s="31" t="s">
        <v>459</v>
      </c>
      <c r="H113" s="32" t="s">
        <v>441</v>
      </c>
      <c r="I113" s="33" t="s">
        <v>47</v>
      </c>
      <c r="J113" s="32"/>
      <c r="K113" s="9"/>
      <c r="L113" s="10"/>
      <c r="M113" s="10"/>
      <c r="N113" s="222" t="s">
        <v>486</v>
      </c>
      <c r="O113" s="9" t="s">
        <v>443</v>
      </c>
      <c r="P113" s="9">
        <v>25</v>
      </c>
      <c r="Q113" s="246" t="s">
        <v>667</v>
      </c>
      <c r="R113" s="35">
        <v>1005</v>
      </c>
      <c r="S113" s="35"/>
      <c r="T113" s="35">
        <v>8000</v>
      </c>
      <c r="U113" s="35">
        <v>8000</v>
      </c>
      <c r="V113" s="35">
        <v>1005</v>
      </c>
      <c r="W113" s="35">
        <v>1005</v>
      </c>
      <c r="X113" s="9">
        <v>1</v>
      </c>
      <c r="Y113" s="35">
        <v>8000</v>
      </c>
      <c r="Z113" s="9">
        <v>1</v>
      </c>
      <c r="AA113" s="35">
        <v>8000</v>
      </c>
      <c r="AB113" s="35"/>
      <c r="AC113" s="37"/>
      <c r="AD113" s="62"/>
      <c r="AE113" s="38"/>
      <c r="AF113" s="39"/>
      <c r="AG113" s="39"/>
      <c r="AH113" s="38"/>
      <c r="AI113" s="9" t="s">
        <v>5</v>
      </c>
      <c r="AJ113" s="32"/>
      <c r="AK113" s="32" t="s">
        <v>6</v>
      </c>
      <c r="AL113" s="32"/>
      <c r="AM113" s="40" t="s">
        <v>460</v>
      </c>
      <c r="AN113" s="41"/>
      <c r="AO113" s="173"/>
      <c r="AP113" s="173"/>
      <c r="AQ113" s="170"/>
      <c r="AR113" s="170"/>
    </row>
    <row r="114" spans="1:44">
      <c r="B114" s="29">
        <v>2022</v>
      </c>
      <c r="C114" s="29">
        <v>6</v>
      </c>
      <c r="D114" s="29">
        <v>3</v>
      </c>
      <c r="E114" s="30" t="s">
        <v>469</v>
      </c>
      <c r="F114" s="29"/>
      <c r="G114" s="189"/>
      <c r="H114" s="32" t="s">
        <v>441</v>
      </c>
      <c r="I114" s="33" t="s">
        <v>43</v>
      </c>
      <c r="J114" s="32"/>
      <c r="K114" s="9"/>
      <c r="L114" s="10"/>
      <c r="M114" s="9"/>
      <c r="N114" s="222"/>
      <c r="O114" s="9"/>
      <c r="P114" s="176">
        <v>25</v>
      </c>
      <c r="Q114" s="34" t="s">
        <v>457</v>
      </c>
      <c r="R114" s="35">
        <v>1005</v>
      </c>
      <c r="S114" s="35"/>
      <c r="T114" s="36" t="s">
        <v>30</v>
      </c>
      <c r="U114" s="177">
        <v>350</v>
      </c>
      <c r="V114" s="35">
        <v>1005</v>
      </c>
      <c r="W114" s="35">
        <v>1005</v>
      </c>
      <c r="X114" s="9">
        <v>1</v>
      </c>
      <c r="Y114" s="35"/>
      <c r="Z114" s="9">
        <v>1</v>
      </c>
      <c r="AA114" s="177">
        <v>350</v>
      </c>
      <c r="AB114" s="35">
        <v>16550</v>
      </c>
      <c r="AC114" s="37" t="s">
        <v>736</v>
      </c>
      <c r="AD114" s="62"/>
      <c r="AE114" s="38"/>
      <c r="AF114" s="39"/>
      <c r="AG114" s="39"/>
      <c r="AH114" s="38"/>
      <c r="AI114" s="9"/>
      <c r="AJ114" s="32"/>
      <c r="AK114" s="32" t="s">
        <v>6</v>
      </c>
      <c r="AL114" s="32"/>
      <c r="AM114" s="40" t="s">
        <v>460</v>
      </c>
      <c r="AN114" s="41"/>
      <c r="AO114" s="173"/>
      <c r="AP114" s="173"/>
      <c r="AQ114" s="170"/>
      <c r="AR114" s="170"/>
    </row>
    <row r="115" spans="1:44">
      <c r="S115" s="657"/>
    </row>
    <row r="116" spans="1:44" ht="13.5" customHeight="1">
      <c r="A116">
        <v>1</v>
      </c>
      <c r="B116" s="29">
        <v>2022</v>
      </c>
      <c r="C116" s="29">
        <v>6</v>
      </c>
      <c r="D116" s="29">
        <v>3</v>
      </c>
      <c r="E116" s="30" t="s">
        <v>469</v>
      </c>
      <c r="F116" s="29"/>
      <c r="G116" s="31"/>
      <c r="H116" s="32" t="s">
        <v>441</v>
      </c>
      <c r="I116" s="33" t="s">
        <v>58</v>
      </c>
      <c r="J116" s="32"/>
      <c r="K116" s="9"/>
      <c r="L116" s="10"/>
      <c r="M116" s="9"/>
      <c r="N116" s="222"/>
      <c r="O116" s="9"/>
      <c r="P116" s="9">
        <v>12</v>
      </c>
      <c r="Q116" s="34" t="s">
        <v>457</v>
      </c>
      <c r="R116" s="35">
        <v>1005</v>
      </c>
      <c r="T116" s="36" t="s">
        <v>30</v>
      </c>
      <c r="U116" s="35">
        <v>200</v>
      </c>
      <c r="V116" s="35">
        <v>1005</v>
      </c>
      <c r="W116" s="35">
        <v>1005</v>
      </c>
      <c r="X116" s="9">
        <v>1</v>
      </c>
      <c r="Y116" s="35">
        <v>200</v>
      </c>
      <c r="Z116" s="9">
        <v>1</v>
      </c>
      <c r="AA116" s="35">
        <v>200</v>
      </c>
      <c r="AB116" s="35"/>
      <c r="AC116" s="468" t="s">
        <v>839</v>
      </c>
      <c r="AD116" s="175" t="s">
        <v>458</v>
      </c>
      <c r="AE116" s="38"/>
      <c r="AF116" s="39"/>
      <c r="AG116" s="39"/>
      <c r="AH116" s="38"/>
      <c r="AI116" s="9"/>
      <c r="AJ116" s="32"/>
      <c r="AK116" s="32"/>
      <c r="AL116" s="32"/>
      <c r="AM116" s="40"/>
      <c r="AN116" s="41"/>
      <c r="AO116" s="173"/>
      <c r="AP116" s="173"/>
      <c r="AQ116" s="170"/>
      <c r="AR116" s="170"/>
    </row>
    <row r="117" spans="1:44">
      <c r="B117" s="29">
        <v>2022</v>
      </c>
      <c r="C117" s="29">
        <v>6</v>
      </c>
      <c r="D117" s="29">
        <v>3</v>
      </c>
      <c r="E117" s="30" t="s">
        <v>469</v>
      </c>
      <c r="F117" s="29">
        <v>10</v>
      </c>
      <c r="G117" s="31" t="s">
        <v>459</v>
      </c>
      <c r="H117" s="32" t="s">
        <v>441</v>
      </c>
      <c r="I117" s="33" t="s">
        <v>47</v>
      </c>
      <c r="J117" s="32"/>
      <c r="K117" s="9"/>
      <c r="L117" s="10"/>
      <c r="M117" s="10"/>
      <c r="N117" s="222" t="s">
        <v>486</v>
      </c>
      <c r="O117" s="9" t="s">
        <v>1440</v>
      </c>
      <c r="P117" s="9">
        <v>50</v>
      </c>
      <c r="Q117" s="246" t="s">
        <v>667</v>
      </c>
      <c r="R117" s="35">
        <v>1005</v>
      </c>
      <c r="S117" s="35"/>
      <c r="T117" s="35">
        <v>4100</v>
      </c>
      <c r="U117" s="35">
        <v>4100</v>
      </c>
      <c r="V117" s="35">
        <v>1005</v>
      </c>
      <c r="W117" s="35">
        <v>1005</v>
      </c>
      <c r="X117" s="9">
        <v>1</v>
      </c>
      <c r="Y117" s="35">
        <v>4100</v>
      </c>
      <c r="Z117" s="9">
        <v>1</v>
      </c>
      <c r="AA117" s="35">
        <v>4100</v>
      </c>
      <c r="AB117" s="35"/>
      <c r="AC117" s="37"/>
      <c r="AD117" s="37"/>
      <c r="AE117" s="38"/>
      <c r="AF117" s="39"/>
      <c r="AG117" s="39"/>
      <c r="AH117" s="38"/>
      <c r="AI117" s="9" t="s">
        <v>5</v>
      </c>
      <c r="AJ117" s="32"/>
      <c r="AK117" s="32" t="s">
        <v>6</v>
      </c>
      <c r="AL117" s="32"/>
      <c r="AM117" s="40" t="s">
        <v>460</v>
      </c>
      <c r="AN117" s="41"/>
      <c r="AO117" s="173"/>
      <c r="AP117" s="173"/>
      <c r="AQ117" s="170"/>
      <c r="AR117" s="170"/>
    </row>
    <row r="118" spans="1:44">
      <c r="B118" s="29">
        <v>2022</v>
      </c>
      <c r="C118" s="29">
        <v>6</v>
      </c>
      <c r="D118" s="29">
        <v>3</v>
      </c>
      <c r="E118" s="30" t="s">
        <v>469</v>
      </c>
      <c r="F118" s="29">
        <v>10</v>
      </c>
      <c r="G118" s="31" t="s">
        <v>459</v>
      </c>
      <c r="H118" s="32" t="s">
        <v>441</v>
      </c>
      <c r="I118" s="33" t="s">
        <v>47</v>
      </c>
      <c r="J118" s="32"/>
      <c r="K118" s="9"/>
      <c r="L118" s="10"/>
      <c r="M118" s="10"/>
      <c r="N118" s="222" t="s">
        <v>486</v>
      </c>
      <c r="O118" s="9" t="s">
        <v>1440</v>
      </c>
      <c r="P118" s="9">
        <v>50</v>
      </c>
      <c r="Q118" s="246" t="s">
        <v>667</v>
      </c>
      <c r="R118" s="35">
        <v>1005</v>
      </c>
      <c r="S118" s="35"/>
      <c r="T118" s="35">
        <v>4100</v>
      </c>
      <c r="U118" s="35">
        <v>4100</v>
      </c>
      <c r="V118" s="35">
        <v>1005</v>
      </c>
      <c r="W118" s="35">
        <v>1005</v>
      </c>
      <c r="X118" s="9">
        <v>1</v>
      </c>
      <c r="Y118" s="35">
        <v>4100</v>
      </c>
      <c r="Z118" s="9">
        <v>1</v>
      </c>
      <c r="AA118" s="35">
        <v>4100</v>
      </c>
      <c r="AB118" s="35"/>
      <c r="AC118" s="37"/>
      <c r="AD118" s="62"/>
      <c r="AE118" s="38"/>
      <c r="AF118" s="39"/>
      <c r="AG118" s="39"/>
      <c r="AH118" s="38"/>
      <c r="AI118" s="9" t="s">
        <v>5</v>
      </c>
      <c r="AJ118" s="32"/>
      <c r="AK118" s="32" t="s">
        <v>6</v>
      </c>
      <c r="AL118" s="32"/>
      <c r="AM118" s="40" t="s">
        <v>460</v>
      </c>
      <c r="AN118" s="41"/>
      <c r="AO118" s="173"/>
      <c r="AP118" s="173"/>
      <c r="AQ118" s="170"/>
      <c r="AR118" s="170"/>
    </row>
    <row r="119" spans="1:44">
      <c r="B119" s="29">
        <v>2022</v>
      </c>
      <c r="C119" s="29">
        <v>6</v>
      </c>
      <c r="D119" s="29">
        <v>3</v>
      </c>
      <c r="E119" s="30" t="s">
        <v>469</v>
      </c>
      <c r="F119" s="29"/>
      <c r="G119" s="189"/>
      <c r="H119" s="32" t="s">
        <v>441</v>
      </c>
      <c r="I119" s="33" t="s">
        <v>43</v>
      </c>
      <c r="J119" s="32"/>
      <c r="K119" s="9"/>
      <c r="L119" s="10"/>
      <c r="M119" s="9"/>
      <c r="N119" s="222"/>
      <c r="O119" s="9"/>
      <c r="P119" s="176">
        <v>25</v>
      </c>
      <c r="Q119" s="34" t="s">
        <v>457</v>
      </c>
      <c r="R119" s="35">
        <v>1005</v>
      </c>
      <c r="S119" s="35"/>
      <c r="T119" s="36" t="s">
        <v>877</v>
      </c>
      <c r="U119" s="177">
        <v>350</v>
      </c>
      <c r="V119" s="35">
        <v>1005</v>
      </c>
      <c r="W119" s="35">
        <v>1005</v>
      </c>
      <c r="X119" s="9">
        <v>1</v>
      </c>
      <c r="Y119" s="35"/>
      <c r="Z119" s="9">
        <v>1</v>
      </c>
      <c r="AA119" s="177">
        <v>350</v>
      </c>
      <c r="AB119" s="35">
        <v>8750</v>
      </c>
      <c r="AC119" s="37" t="s">
        <v>736</v>
      </c>
      <c r="AD119" s="62"/>
      <c r="AE119" s="38"/>
      <c r="AF119" s="39"/>
      <c r="AG119" s="39"/>
      <c r="AH119" s="38"/>
      <c r="AI119" s="9"/>
      <c r="AJ119" s="32"/>
      <c r="AK119" s="32" t="s">
        <v>6</v>
      </c>
      <c r="AL119" s="32"/>
      <c r="AM119" s="40" t="s">
        <v>460</v>
      </c>
      <c r="AN119" s="41"/>
      <c r="AO119" s="173"/>
      <c r="AP119" s="173"/>
      <c r="AQ119" s="170"/>
      <c r="AR119" s="170"/>
    </row>
    <row r="121" spans="1:44" ht="13.5" customHeight="1">
      <c r="A121">
        <v>1</v>
      </c>
      <c r="B121" s="29">
        <v>2022</v>
      </c>
      <c r="C121" s="29">
        <v>6</v>
      </c>
      <c r="D121" s="29">
        <v>3</v>
      </c>
      <c r="E121" s="30" t="s">
        <v>469</v>
      </c>
      <c r="F121" s="29"/>
      <c r="G121" s="31"/>
      <c r="H121" s="32" t="s">
        <v>441</v>
      </c>
      <c r="I121" s="33" t="s">
        <v>58</v>
      </c>
      <c r="J121" s="32"/>
      <c r="K121" s="9"/>
      <c r="L121" s="10"/>
      <c r="M121" s="9"/>
      <c r="N121" s="222"/>
      <c r="O121" s="9"/>
      <c r="P121" s="9">
        <v>12</v>
      </c>
      <c r="Q121" s="34" t="s">
        <v>457</v>
      </c>
      <c r="R121" s="35">
        <v>1125</v>
      </c>
      <c r="S121" s="35"/>
      <c r="T121" s="36" t="s">
        <v>30</v>
      </c>
      <c r="U121" s="35">
        <v>200</v>
      </c>
      <c r="V121" s="35">
        <v>1125</v>
      </c>
      <c r="W121" s="35">
        <v>1125</v>
      </c>
      <c r="X121" s="9">
        <v>1</v>
      </c>
      <c r="Y121" s="35">
        <v>200</v>
      </c>
      <c r="Z121" s="9">
        <v>1</v>
      </c>
      <c r="AA121" s="35">
        <v>200</v>
      </c>
      <c r="AB121" s="35"/>
      <c r="AC121" s="468" t="s">
        <v>839</v>
      </c>
      <c r="AD121" s="175" t="s">
        <v>458</v>
      </c>
      <c r="AE121" s="38"/>
      <c r="AF121" s="39"/>
      <c r="AG121" s="39"/>
      <c r="AH121" s="38"/>
      <c r="AI121" s="9"/>
      <c r="AJ121" s="32"/>
      <c r="AK121" s="32"/>
      <c r="AL121" s="32"/>
      <c r="AM121" s="40"/>
      <c r="AN121" s="41"/>
      <c r="AO121" s="173"/>
      <c r="AP121" s="173"/>
      <c r="AQ121" s="170"/>
      <c r="AR121" s="170"/>
    </row>
    <row r="122" spans="1:44">
      <c r="B122" s="29">
        <v>2022</v>
      </c>
      <c r="C122" s="29">
        <v>6</v>
      </c>
      <c r="D122" s="29">
        <v>3</v>
      </c>
      <c r="E122" s="30" t="s">
        <v>469</v>
      </c>
      <c r="F122" s="29">
        <v>10</v>
      </c>
      <c r="G122" s="31" t="s">
        <v>459</v>
      </c>
      <c r="H122" s="32" t="s">
        <v>441</v>
      </c>
      <c r="I122" s="33" t="s">
        <v>47</v>
      </c>
      <c r="J122" s="32"/>
      <c r="K122" s="9"/>
      <c r="L122" s="10"/>
      <c r="M122" s="10"/>
      <c r="N122" s="222" t="s">
        <v>486</v>
      </c>
      <c r="O122" s="9" t="s">
        <v>443</v>
      </c>
      <c r="P122" s="9">
        <v>50</v>
      </c>
      <c r="Q122" s="246" t="s">
        <v>667</v>
      </c>
      <c r="R122" s="35">
        <v>1125</v>
      </c>
      <c r="S122" s="35"/>
      <c r="T122" s="35">
        <v>4100</v>
      </c>
      <c r="U122" s="35">
        <v>4100</v>
      </c>
      <c r="V122" s="35">
        <v>1125</v>
      </c>
      <c r="W122" s="35">
        <v>1125</v>
      </c>
      <c r="X122" s="9">
        <v>1</v>
      </c>
      <c r="Y122" s="35">
        <v>4100</v>
      </c>
      <c r="Z122" s="9">
        <v>1</v>
      </c>
      <c r="AA122" s="35">
        <v>4100</v>
      </c>
      <c r="AB122" s="35"/>
      <c r="AC122" s="37"/>
      <c r="AD122" s="37"/>
      <c r="AE122" s="38"/>
      <c r="AF122" s="39"/>
      <c r="AG122" s="39"/>
      <c r="AH122" s="38"/>
      <c r="AI122" s="9" t="s">
        <v>5</v>
      </c>
      <c r="AJ122" s="32"/>
      <c r="AK122" s="32" t="s">
        <v>6</v>
      </c>
      <c r="AL122" s="32"/>
      <c r="AM122" s="40" t="s">
        <v>460</v>
      </c>
      <c r="AN122" s="41"/>
      <c r="AO122" s="173"/>
      <c r="AP122" s="173"/>
      <c r="AQ122" s="170"/>
      <c r="AR122" s="170"/>
    </row>
    <row r="123" spans="1:44">
      <c r="B123" s="29">
        <v>2022</v>
      </c>
      <c r="C123" s="29">
        <v>6</v>
      </c>
      <c r="D123" s="29">
        <v>3</v>
      </c>
      <c r="E123" s="30" t="s">
        <v>469</v>
      </c>
      <c r="F123" s="29">
        <v>10</v>
      </c>
      <c r="G123" s="31" t="s">
        <v>459</v>
      </c>
      <c r="H123" s="32" t="s">
        <v>441</v>
      </c>
      <c r="I123" s="33" t="s">
        <v>47</v>
      </c>
      <c r="J123" s="32"/>
      <c r="K123" s="9"/>
      <c r="L123" s="10"/>
      <c r="M123" s="10"/>
      <c r="N123" s="222" t="s">
        <v>486</v>
      </c>
      <c r="O123" s="9" t="s">
        <v>443</v>
      </c>
      <c r="P123" s="9">
        <v>50</v>
      </c>
      <c r="Q123" s="246" t="s">
        <v>667</v>
      </c>
      <c r="R123" s="35">
        <v>1125</v>
      </c>
      <c r="S123" s="35"/>
      <c r="T123" s="35">
        <v>4100</v>
      </c>
      <c r="U123" s="35">
        <v>4100</v>
      </c>
      <c r="V123" s="35">
        <v>1125</v>
      </c>
      <c r="W123" s="35">
        <v>1125</v>
      </c>
      <c r="X123" s="9">
        <v>1</v>
      </c>
      <c r="Y123" s="35">
        <v>4100</v>
      </c>
      <c r="Z123" s="9">
        <v>1</v>
      </c>
      <c r="AA123" s="35">
        <v>4100</v>
      </c>
      <c r="AB123" s="35"/>
      <c r="AC123" s="37"/>
      <c r="AD123" s="62"/>
      <c r="AE123" s="38"/>
      <c r="AF123" s="39"/>
      <c r="AG123" s="39"/>
      <c r="AH123" s="38"/>
      <c r="AI123" s="9" t="s">
        <v>5</v>
      </c>
      <c r="AJ123" s="32"/>
      <c r="AK123" s="32" t="s">
        <v>6</v>
      </c>
      <c r="AL123" s="32"/>
      <c r="AM123" s="40" t="s">
        <v>460</v>
      </c>
      <c r="AN123" s="41"/>
      <c r="AO123" s="173"/>
      <c r="AP123" s="173"/>
      <c r="AQ123" s="170"/>
      <c r="AR123" s="170"/>
    </row>
    <row r="124" spans="1:44">
      <c r="B124" s="29">
        <v>2022</v>
      </c>
      <c r="C124" s="29">
        <v>6</v>
      </c>
      <c r="D124" s="29">
        <v>3</v>
      </c>
      <c r="E124" s="30" t="s">
        <v>469</v>
      </c>
      <c r="F124" s="29"/>
      <c r="G124" s="189"/>
      <c r="H124" s="32" t="s">
        <v>441</v>
      </c>
      <c r="I124" s="33" t="s">
        <v>43</v>
      </c>
      <c r="J124" s="32"/>
      <c r="K124" s="9"/>
      <c r="L124" s="10"/>
      <c r="M124" s="9"/>
      <c r="N124" s="222"/>
      <c r="O124" s="9"/>
      <c r="P124" s="176">
        <v>25</v>
      </c>
      <c r="Q124" s="34" t="s">
        <v>457</v>
      </c>
      <c r="R124" s="35">
        <v>1125</v>
      </c>
      <c r="T124" s="36" t="s">
        <v>877</v>
      </c>
      <c r="U124" s="177">
        <v>350</v>
      </c>
      <c r="V124" s="35">
        <v>1125</v>
      </c>
      <c r="W124" s="35">
        <v>1125</v>
      </c>
      <c r="X124" s="9">
        <v>1</v>
      </c>
      <c r="Y124" s="35"/>
      <c r="Z124" s="9">
        <v>1</v>
      </c>
      <c r="AA124" s="177">
        <v>350</v>
      </c>
      <c r="AB124" s="35">
        <v>8750</v>
      </c>
      <c r="AC124" s="37" t="s">
        <v>1223</v>
      </c>
      <c r="AD124" s="62"/>
      <c r="AE124" s="38"/>
      <c r="AF124" s="39"/>
      <c r="AG124" s="39"/>
      <c r="AH124" s="38"/>
      <c r="AI124" s="9"/>
      <c r="AJ124" s="32"/>
      <c r="AK124" s="32" t="s">
        <v>6</v>
      </c>
      <c r="AL124" s="32"/>
      <c r="AM124" s="40" t="s">
        <v>460</v>
      </c>
      <c r="AN124" s="41"/>
      <c r="AO124" s="173"/>
      <c r="AP124" s="173"/>
      <c r="AQ124" s="170"/>
      <c r="AR124" s="170"/>
    </row>
    <row r="125" spans="1:44">
      <c r="S125" s="657"/>
    </row>
    <row r="126" spans="1:44">
      <c r="B126" s="29">
        <v>2021</v>
      </c>
      <c r="C126" s="29">
        <v>11</v>
      </c>
      <c r="D126" s="29">
        <v>29</v>
      </c>
      <c r="E126" s="30" t="s">
        <v>469</v>
      </c>
      <c r="F126" s="29"/>
      <c r="G126" s="31"/>
      <c r="H126" s="32" t="s">
        <v>441</v>
      </c>
      <c r="I126" s="33" t="s">
        <v>58</v>
      </c>
      <c r="J126" s="32"/>
      <c r="K126" s="9"/>
      <c r="L126" s="10"/>
      <c r="M126" s="9"/>
      <c r="N126" s="222"/>
      <c r="O126" s="9"/>
      <c r="P126" s="9">
        <v>12</v>
      </c>
      <c r="Q126" s="34" t="s">
        <v>457</v>
      </c>
      <c r="R126" s="35">
        <v>1020</v>
      </c>
      <c r="S126" s="35"/>
      <c r="T126" s="36" t="s">
        <v>30</v>
      </c>
      <c r="U126" s="35">
        <v>200</v>
      </c>
      <c r="V126" s="35">
        <v>1020</v>
      </c>
      <c r="W126" s="35">
        <v>1020</v>
      </c>
      <c r="X126" s="9">
        <v>1</v>
      </c>
      <c r="Y126" s="35">
        <v>200</v>
      </c>
      <c r="Z126" s="9">
        <v>1</v>
      </c>
      <c r="AA126" s="35">
        <v>200</v>
      </c>
      <c r="AB126" s="35"/>
      <c r="AC126" s="37"/>
      <c r="AD126" s="175" t="s">
        <v>458</v>
      </c>
      <c r="AE126" s="38"/>
      <c r="AF126" s="39"/>
      <c r="AG126" s="39"/>
      <c r="AH126" s="38"/>
      <c r="AI126" s="9"/>
      <c r="AJ126" s="32"/>
      <c r="AK126" s="32"/>
      <c r="AL126" s="32"/>
      <c r="AM126" s="40"/>
      <c r="AN126" s="41"/>
      <c r="AO126" s="42"/>
      <c r="AP126" s="42"/>
      <c r="AQ126" s="34"/>
      <c r="AR126" s="34"/>
    </row>
    <row r="127" spans="1:44">
      <c r="A127">
        <v>1</v>
      </c>
      <c r="B127" s="29">
        <v>2021</v>
      </c>
      <c r="C127" s="29">
        <v>11</v>
      </c>
      <c r="D127" s="29">
        <v>29</v>
      </c>
      <c r="E127" s="30" t="s">
        <v>469</v>
      </c>
      <c r="F127" s="29">
        <v>1</v>
      </c>
      <c r="G127" s="31" t="s">
        <v>459</v>
      </c>
      <c r="H127" s="32" t="s">
        <v>441</v>
      </c>
      <c r="I127" s="33" t="s">
        <v>47</v>
      </c>
      <c r="J127" s="32"/>
      <c r="K127" s="73"/>
      <c r="L127" s="10"/>
      <c r="M127" s="10"/>
      <c r="N127" s="222" t="s">
        <v>850</v>
      </c>
      <c r="O127" s="9" t="s">
        <v>529</v>
      </c>
      <c r="P127" s="9">
        <v>100</v>
      </c>
      <c r="Q127" s="34" t="s">
        <v>729</v>
      </c>
      <c r="R127" s="35">
        <v>1020</v>
      </c>
      <c r="S127" s="35"/>
      <c r="T127" s="36">
        <v>2400</v>
      </c>
      <c r="U127" s="36">
        <v>2400</v>
      </c>
      <c r="V127" s="35">
        <v>1020</v>
      </c>
      <c r="W127" s="35">
        <v>1020</v>
      </c>
      <c r="X127" s="9">
        <v>1</v>
      </c>
      <c r="Y127" s="36">
        <v>2400</v>
      </c>
      <c r="Z127" s="9">
        <v>1</v>
      </c>
      <c r="AA127" s="36">
        <v>2400</v>
      </c>
      <c r="AB127" s="35"/>
      <c r="AC127" s="37"/>
      <c r="AD127" s="37"/>
      <c r="AE127" s="38"/>
      <c r="AF127" s="39"/>
      <c r="AG127" s="39"/>
      <c r="AH127" s="38"/>
      <c r="AI127" s="9" t="s">
        <v>5</v>
      </c>
      <c r="AJ127" s="32"/>
      <c r="AK127" s="32" t="s">
        <v>6</v>
      </c>
      <c r="AL127" s="32"/>
      <c r="AM127" s="40" t="s">
        <v>460</v>
      </c>
      <c r="AN127" s="41"/>
      <c r="AO127" s="42"/>
      <c r="AP127" s="42"/>
      <c r="AQ127" s="34"/>
      <c r="AR127" s="34"/>
    </row>
    <row r="128" spans="1:44">
      <c r="A128">
        <v>1</v>
      </c>
      <c r="B128" s="29">
        <v>2021</v>
      </c>
      <c r="C128" s="29">
        <v>11</v>
      </c>
      <c r="D128" s="29">
        <v>29</v>
      </c>
      <c r="E128" s="30" t="s">
        <v>469</v>
      </c>
      <c r="F128" s="29">
        <v>1</v>
      </c>
      <c r="G128" s="31" t="s">
        <v>459</v>
      </c>
      <c r="H128" s="32" t="s">
        <v>441</v>
      </c>
      <c r="I128" s="33" t="s">
        <v>47</v>
      </c>
      <c r="J128" s="32"/>
      <c r="K128" s="73"/>
      <c r="L128" s="10"/>
      <c r="M128" s="10"/>
      <c r="N128" s="222" t="s">
        <v>850</v>
      </c>
      <c r="O128" s="9" t="s">
        <v>529</v>
      </c>
      <c r="P128" s="9">
        <v>100</v>
      </c>
      <c r="Q128" s="34" t="s">
        <v>729</v>
      </c>
      <c r="R128" s="35">
        <v>1020</v>
      </c>
      <c r="T128" s="36">
        <v>2400</v>
      </c>
      <c r="U128" s="36">
        <v>2400</v>
      </c>
      <c r="V128" s="35">
        <v>1020</v>
      </c>
      <c r="W128" s="35">
        <v>1020</v>
      </c>
      <c r="X128" s="9">
        <v>1</v>
      </c>
      <c r="Y128" s="36">
        <v>2400</v>
      </c>
      <c r="Z128" s="9">
        <v>1</v>
      </c>
      <c r="AA128" s="36">
        <v>2400</v>
      </c>
      <c r="AB128" s="35"/>
      <c r="AC128" s="37"/>
      <c r="AD128" s="62"/>
      <c r="AE128" s="38"/>
      <c r="AF128" s="39"/>
      <c r="AG128" s="39"/>
      <c r="AH128" s="38"/>
      <c r="AI128" s="9" t="s">
        <v>5</v>
      </c>
      <c r="AJ128" s="32"/>
      <c r="AK128" s="32" t="s">
        <v>6</v>
      </c>
      <c r="AL128" s="32"/>
      <c r="AM128" s="40" t="s">
        <v>460</v>
      </c>
      <c r="AN128" s="41"/>
      <c r="AO128" s="42"/>
      <c r="AP128" s="42"/>
      <c r="AQ128" s="34"/>
      <c r="AR128" s="34"/>
    </row>
    <row r="129" spans="1:44">
      <c r="A129">
        <v>1</v>
      </c>
      <c r="B129" s="29">
        <v>2021</v>
      </c>
      <c r="C129" s="29">
        <v>11</v>
      </c>
      <c r="D129" s="29">
        <v>29</v>
      </c>
      <c r="E129" s="30" t="s">
        <v>469</v>
      </c>
      <c r="F129" s="29"/>
      <c r="G129" s="189"/>
      <c r="H129" s="32" t="s">
        <v>441</v>
      </c>
      <c r="I129" s="33" t="s">
        <v>43</v>
      </c>
      <c r="J129" s="32"/>
      <c r="K129" s="73"/>
      <c r="L129" s="10"/>
      <c r="M129" s="10"/>
      <c r="N129" s="222"/>
      <c r="O129" s="9"/>
      <c r="P129" s="176">
        <v>25</v>
      </c>
      <c r="Q129" s="34" t="s">
        <v>457</v>
      </c>
      <c r="R129" s="35">
        <v>1020</v>
      </c>
      <c r="S129" s="35"/>
      <c r="T129" s="36" t="s">
        <v>30</v>
      </c>
      <c r="U129" s="177">
        <v>350</v>
      </c>
      <c r="V129" s="35">
        <v>1020</v>
      </c>
      <c r="W129" s="35">
        <v>1020</v>
      </c>
      <c r="X129" s="9">
        <v>1</v>
      </c>
      <c r="Y129" s="35"/>
      <c r="Z129" s="9">
        <v>1</v>
      </c>
      <c r="AA129" s="177">
        <v>350</v>
      </c>
      <c r="AB129" s="35">
        <v>5350</v>
      </c>
      <c r="AC129" s="37" t="s">
        <v>875</v>
      </c>
      <c r="AD129" s="62"/>
      <c r="AE129" s="38"/>
      <c r="AF129" s="39"/>
      <c r="AG129" s="39"/>
      <c r="AH129" s="38"/>
      <c r="AI129" s="9"/>
      <c r="AJ129" s="32"/>
      <c r="AK129" s="32" t="s">
        <v>6</v>
      </c>
      <c r="AL129" s="32"/>
      <c r="AM129" s="40" t="s">
        <v>460</v>
      </c>
      <c r="AN129" s="41"/>
      <c r="AO129" s="42"/>
      <c r="AP129" s="42"/>
      <c r="AQ129" s="34"/>
      <c r="AR129" s="34"/>
    </row>
    <row r="130" spans="1:44">
      <c r="S130" s="657"/>
    </row>
    <row r="131" spans="1:44">
      <c r="A131">
        <v>1</v>
      </c>
      <c r="B131" s="29">
        <v>2022</v>
      </c>
      <c r="C131" s="29">
        <v>5</v>
      </c>
      <c r="D131" s="29">
        <v>31</v>
      </c>
      <c r="E131" s="30" t="s">
        <v>470</v>
      </c>
      <c r="F131" s="29"/>
      <c r="G131" s="31"/>
      <c r="H131" s="32" t="s">
        <v>441</v>
      </c>
      <c r="I131" s="33" t="s">
        <v>58</v>
      </c>
      <c r="J131" s="32"/>
      <c r="K131" s="9"/>
      <c r="L131" s="10"/>
      <c r="M131" s="10"/>
      <c r="N131" s="222"/>
      <c r="O131" s="9"/>
      <c r="P131" s="9">
        <v>12</v>
      </c>
      <c r="Q131" s="34" t="s">
        <v>457</v>
      </c>
      <c r="R131" s="35">
        <v>1120</v>
      </c>
      <c r="T131" s="36" t="s">
        <v>30</v>
      </c>
      <c r="U131" s="35">
        <v>200</v>
      </c>
      <c r="V131" s="35">
        <v>1120</v>
      </c>
      <c r="W131" s="35">
        <v>1120</v>
      </c>
      <c r="X131" s="9">
        <v>1</v>
      </c>
      <c r="Y131" s="35">
        <v>200</v>
      </c>
      <c r="Z131" s="9">
        <v>1</v>
      </c>
      <c r="AA131" s="35">
        <v>200</v>
      </c>
      <c r="AB131" s="35"/>
      <c r="AC131" s="178" t="s">
        <v>462</v>
      </c>
      <c r="AD131" s="175" t="s">
        <v>463</v>
      </c>
      <c r="AE131" s="38"/>
      <c r="AF131" s="39"/>
      <c r="AG131" s="39"/>
      <c r="AH131" s="38"/>
      <c r="AI131" s="9"/>
      <c r="AJ131" s="32"/>
      <c r="AK131" s="32"/>
      <c r="AL131" s="32"/>
      <c r="AM131" s="40"/>
      <c r="AN131" s="41"/>
      <c r="AO131" s="173"/>
      <c r="AP131" s="173"/>
      <c r="AQ131" s="170"/>
      <c r="AR131" s="170"/>
    </row>
    <row r="132" spans="1:44">
      <c r="A132">
        <v>1</v>
      </c>
      <c r="B132" s="29">
        <v>2022</v>
      </c>
      <c r="C132" s="29">
        <v>5</v>
      </c>
      <c r="D132" s="29">
        <v>31</v>
      </c>
      <c r="E132" s="30" t="s">
        <v>470</v>
      </c>
      <c r="F132" s="29">
        <v>2</v>
      </c>
      <c r="G132" s="31" t="s">
        <v>459</v>
      </c>
      <c r="H132" s="32" t="s">
        <v>441</v>
      </c>
      <c r="I132" s="33" t="s">
        <v>47</v>
      </c>
      <c r="J132" s="32"/>
      <c r="K132" s="9"/>
      <c r="L132" s="10"/>
      <c r="M132" s="10"/>
      <c r="N132" s="222" t="s">
        <v>464</v>
      </c>
      <c r="O132" s="9" t="s">
        <v>34</v>
      </c>
      <c r="P132" s="9">
        <v>25</v>
      </c>
      <c r="Q132" s="34" t="s">
        <v>326</v>
      </c>
      <c r="R132" s="35">
        <v>1120</v>
      </c>
      <c r="S132" s="35"/>
      <c r="T132" s="36">
        <v>4000</v>
      </c>
      <c r="U132" s="36">
        <v>4000</v>
      </c>
      <c r="V132" s="35">
        <v>1120</v>
      </c>
      <c r="W132" s="35">
        <v>1120</v>
      </c>
      <c r="X132" s="9">
        <v>1</v>
      </c>
      <c r="Y132" s="36">
        <v>4000</v>
      </c>
      <c r="Z132" s="9">
        <v>1</v>
      </c>
      <c r="AA132" s="36">
        <v>4000</v>
      </c>
      <c r="AB132" s="35"/>
      <c r="AC132" s="37"/>
      <c r="AD132" s="37"/>
      <c r="AE132" s="38"/>
      <c r="AF132" s="39"/>
      <c r="AG132" s="39"/>
      <c r="AH132" s="38"/>
      <c r="AI132" s="9" t="s">
        <v>5</v>
      </c>
      <c r="AJ132" s="32"/>
      <c r="AK132" s="32" t="s">
        <v>17</v>
      </c>
      <c r="AL132" s="32"/>
      <c r="AM132" s="40" t="s">
        <v>460</v>
      </c>
      <c r="AN132" s="41"/>
      <c r="AO132" s="173"/>
      <c r="AP132" s="173"/>
      <c r="AQ132" s="170"/>
      <c r="AR132" s="170"/>
    </row>
    <row r="133" spans="1:44">
      <c r="B133" s="29">
        <v>2022</v>
      </c>
      <c r="C133" s="29">
        <v>5</v>
      </c>
      <c r="D133" s="29">
        <v>31</v>
      </c>
      <c r="E133" s="30" t="s">
        <v>470</v>
      </c>
      <c r="F133" s="29">
        <v>2</v>
      </c>
      <c r="G133" s="31" t="s">
        <v>459</v>
      </c>
      <c r="H133" s="32" t="s">
        <v>441</v>
      </c>
      <c r="I133" s="33" t="s">
        <v>47</v>
      </c>
      <c r="J133" s="32"/>
      <c r="K133" s="9"/>
      <c r="L133" s="10"/>
      <c r="M133" s="10"/>
      <c r="N133" s="222" t="s">
        <v>464</v>
      </c>
      <c r="O133" s="9" t="s">
        <v>34</v>
      </c>
      <c r="P133" s="9">
        <v>25</v>
      </c>
      <c r="Q133" s="34" t="s">
        <v>326</v>
      </c>
      <c r="R133" s="35">
        <v>1120</v>
      </c>
      <c r="S133" s="35"/>
      <c r="T133" s="36">
        <v>4000</v>
      </c>
      <c r="U133" s="36">
        <v>4000</v>
      </c>
      <c r="V133" s="35">
        <v>1120</v>
      </c>
      <c r="W133" s="35">
        <v>1120</v>
      </c>
      <c r="X133" s="9">
        <v>1</v>
      </c>
      <c r="Y133" s="36">
        <v>4000</v>
      </c>
      <c r="Z133" s="9">
        <v>1</v>
      </c>
      <c r="AA133" s="36">
        <v>4000</v>
      </c>
      <c r="AB133" s="35"/>
      <c r="AC133" s="37"/>
      <c r="AD133" s="62"/>
      <c r="AE133" s="38"/>
      <c r="AF133" s="39"/>
      <c r="AG133" s="39"/>
      <c r="AH133" s="38"/>
      <c r="AI133" s="9" t="s">
        <v>5</v>
      </c>
      <c r="AJ133" s="32"/>
      <c r="AK133" s="32" t="s">
        <v>17</v>
      </c>
      <c r="AL133" s="32"/>
      <c r="AM133" s="40" t="s">
        <v>460</v>
      </c>
      <c r="AN133" s="41"/>
      <c r="AO133" s="173"/>
      <c r="AP133" s="173"/>
      <c r="AQ133" s="170"/>
      <c r="AR133" s="170"/>
    </row>
    <row r="134" spans="1:44">
      <c r="B134" s="29">
        <v>2022</v>
      </c>
      <c r="C134" s="29">
        <v>5</v>
      </c>
      <c r="D134" s="29">
        <v>31</v>
      </c>
      <c r="E134" s="30" t="s">
        <v>470</v>
      </c>
      <c r="F134" s="29"/>
      <c r="G134" s="189"/>
      <c r="H134" s="32" t="s">
        <v>441</v>
      </c>
      <c r="I134" s="33" t="s">
        <v>43</v>
      </c>
      <c r="J134" s="32"/>
      <c r="K134" s="9"/>
      <c r="L134" s="10"/>
      <c r="M134" s="10"/>
      <c r="N134" s="222"/>
      <c r="O134" s="9"/>
      <c r="P134" s="176">
        <v>25</v>
      </c>
      <c r="Q134" s="34" t="s">
        <v>457</v>
      </c>
      <c r="R134" s="35">
        <v>1120</v>
      </c>
      <c r="T134" s="36" t="s">
        <v>30</v>
      </c>
      <c r="U134" s="177">
        <v>350</v>
      </c>
      <c r="V134" s="35">
        <v>1120</v>
      </c>
      <c r="W134" s="35">
        <v>1120</v>
      </c>
      <c r="X134" s="9">
        <v>1</v>
      </c>
      <c r="Y134" s="35"/>
      <c r="Z134" s="9">
        <v>1</v>
      </c>
      <c r="AA134" s="177">
        <v>350</v>
      </c>
      <c r="AB134" s="35">
        <v>8550</v>
      </c>
      <c r="AC134" s="37" t="s">
        <v>726</v>
      </c>
      <c r="AD134" s="62"/>
      <c r="AE134" s="38"/>
      <c r="AF134" s="39"/>
      <c r="AG134" s="39"/>
      <c r="AH134" s="38"/>
      <c r="AI134" s="9"/>
      <c r="AJ134" s="32"/>
      <c r="AK134" s="32" t="s">
        <v>17</v>
      </c>
      <c r="AL134" s="32"/>
      <c r="AM134" s="40" t="s">
        <v>460</v>
      </c>
      <c r="AN134" s="41"/>
      <c r="AO134" s="173"/>
      <c r="AP134" s="173"/>
      <c r="AQ134" s="170"/>
      <c r="AR134" s="170"/>
    </row>
    <row r="135" spans="1:44">
      <c r="S135" s="657"/>
    </row>
    <row r="136" spans="1:44">
      <c r="A136">
        <v>1</v>
      </c>
      <c r="B136" s="29">
        <v>2022</v>
      </c>
      <c r="C136" s="29">
        <v>5</v>
      </c>
      <c r="D136" s="29">
        <v>31</v>
      </c>
      <c r="E136" s="30" t="s">
        <v>470</v>
      </c>
      <c r="F136" s="29"/>
      <c r="G136" s="31"/>
      <c r="H136" s="32" t="s">
        <v>441</v>
      </c>
      <c r="I136" s="33" t="s">
        <v>58</v>
      </c>
      <c r="J136" s="32"/>
      <c r="K136" s="9"/>
      <c r="L136" s="10"/>
      <c r="M136" s="10"/>
      <c r="N136" s="222"/>
      <c r="O136" s="9"/>
      <c r="P136" s="9">
        <v>12</v>
      </c>
      <c r="Q136" s="34" t="s">
        <v>457</v>
      </c>
      <c r="R136" s="35">
        <v>1120</v>
      </c>
      <c r="S136" s="35"/>
      <c r="T136" s="36" t="s">
        <v>30</v>
      </c>
      <c r="U136" s="35">
        <v>200</v>
      </c>
      <c r="V136" s="35">
        <v>1120</v>
      </c>
      <c r="W136" s="35">
        <v>1120</v>
      </c>
      <c r="X136" s="9">
        <v>1</v>
      </c>
      <c r="Y136" s="35">
        <v>200</v>
      </c>
      <c r="Z136" s="9">
        <v>1</v>
      </c>
      <c r="AA136" s="35">
        <v>200</v>
      </c>
      <c r="AB136" s="35"/>
      <c r="AC136" s="178" t="s">
        <v>462</v>
      </c>
      <c r="AD136" s="175" t="s">
        <v>463</v>
      </c>
      <c r="AE136" s="38"/>
      <c r="AF136" s="39"/>
      <c r="AG136" s="39"/>
      <c r="AH136" s="38"/>
      <c r="AI136" s="9"/>
      <c r="AJ136" s="32"/>
      <c r="AK136" s="32"/>
      <c r="AL136" s="32"/>
      <c r="AM136" s="40"/>
      <c r="AN136" s="41"/>
      <c r="AO136" s="173"/>
      <c r="AP136" s="173"/>
      <c r="AQ136" s="170"/>
      <c r="AR136" s="170"/>
    </row>
    <row r="137" spans="1:44">
      <c r="A137">
        <v>1</v>
      </c>
      <c r="B137" s="29">
        <v>2022</v>
      </c>
      <c r="C137" s="29">
        <v>5</v>
      </c>
      <c r="D137" s="29">
        <v>31</v>
      </c>
      <c r="E137" s="30" t="s">
        <v>470</v>
      </c>
      <c r="F137" s="29">
        <v>2</v>
      </c>
      <c r="G137" s="31" t="s">
        <v>459</v>
      </c>
      <c r="H137" s="32" t="s">
        <v>441</v>
      </c>
      <c r="I137" s="33" t="s">
        <v>47</v>
      </c>
      <c r="J137" s="32"/>
      <c r="K137" s="9"/>
      <c r="L137" s="10"/>
      <c r="M137" s="10"/>
      <c r="N137" s="222" t="s">
        <v>464</v>
      </c>
      <c r="O137" s="9" t="s">
        <v>44</v>
      </c>
      <c r="P137" s="9">
        <v>50</v>
      </c>
      <c r="Q137" s="34" t="s">
        <v>326</v>
      </c>
      <c r="R137" s="35">
        <v>1120</v>
      </c>
      <c r="S137" s="35"/>
      <c r="T137" s="36">
        <v>6000</v>
      </c>
      <c r="U137" s="36">
        <v>6000</v>
      </c>
      <c r="V137" s="35">
        <v>1120</v>
      </c>
      <c r="W137" s="35">
        <v>1120</v>
      </c>
      <c r="X137" s="9">
        <v>1</v>
      </c>
      <c r="Y137" s="36">
        <v>6000</v>
      </c>
      <c r="Z137" s="9">
        <v>1</v>
      </c>
      <c r="AA137" s="36">
        <v>6000</v>
      </c>
      <c r="AB137" s="35"/>
      <c r="AC137" s="37"/>
      <c r="AD137" s="37"/>
      <c r="AE137" s="38"/>
      <c r="AF137" s="39"/>
      <c r="AG137" s="39"/>
      <c r="AH137" s="38"/>
      <c r="AI137" s="9" t="s">
        <v>5</v>
      </c>
      <c r="AJ137" s="32"/>
      <c r="AK137" s="32" t="s">
        <v>17</v>
      </c>
      <c r="AL137" s="32"/>
      <c r="AM137" s="40" t="s">
        <v>460</v>
      </c>
      <c r="AN137" s="41"/>
      <c r="AO137" s="173"/>
      <c r="AP137" s="173"/>
      <c r="AQ137" s="170"/>
      <c r="AR137" s="170"/>
    </row>
    <row r="138" spans="1:44">
      <c r="B138" s="29">
        <v>2022</v>
      </c>
      <c r="C138" s="29">
        <v>5</v>
      </c>
      <c r="D138" s="29">
        <v>31</v>
      </c>
      <c r="E138" s="30" t="s">
        <v>470</v>
      </c>
      <c r="F138" s="29">
        <v>2</v>
      </c>
      <c r="G138" s="31" t="s">
        <v>459</v>
      </c>
      <c r="H138" s="32" t="s">
        <v>441</v>
      </c>
      <c r="I138" s="33" t="s">
        <v>47</v>
      </c>
      <c r="J138" s="32"/>
      <c r="K138" s="9"/>
      <c r="L138" s="10"/>
      <c r="M138" s="10"/>
      <c r="N138" s="222" t="s">
        <v>464</v>
      </c>
      <c r="O138" s="9" t="s">
        <v>44</v>
      </c>
      <c r="P138" s="9">
        <v>50</v>
      </c>
      <c r="Q138" s="34" t="s">
        <v>326</v>
      </c>
      <c r="R138" s="35">
        <v>1120</v>
      </c>
      <c r="T138" s="36">
        <v>6000</v>
      </c>
      <c r="U138" s="36">
        <v>6000</v>
      </c>
      <c r="V138" s="35">
        <v>1120</v>
      </c>
      <c r="W138" s="35">
        <v>1120</v>
      </c>
      <c r="X138" s="9">
        <v>1</v>
      </c>
      <c r="Y138" s="36">
        <v>6000</v>
      </c>
      <c r="Z138" s="9">
        <v>1</v>
      </c>
      <c r="AA138" s="36">
        <v>6000</v>
      </c>
      <c r="AB138" s="35"/>
      <c r="AC138" s="37"/>
      <c r="AD138" s="62"/>
      <c r="AE138" s="38"/>
      <c r="AF138" s="39"/>
      <c r="AG138" s="39"/>
      <c r="AH138" s="38"/>
      <c r="AI138" s="9" t="s">
        <v>5</v>
      </c>
      <c r="AJ138" s="32"/>
      <c r="AK138" s="32" t="s">
        <v>17</v>
      </c>
      <c r="AL138" s="32"/>
      <c r="AM138" s="40" t="s">
        <v>460</v>
      </c>
      <c r="AN138" s="41"/>
      <c r="AO138" s="173"/>
      <c r="AP138" s="173"/>
      <c r="AQ138" s="170"/>
      <c r="AR138" s="170"/>
    </row>
    <row r="139" spans="1:44">
      <c r="B139" s="29">
        <v>2022</v>
      </c>
      <c r="C139" s="29">
        <v>5</v>
      </c>
      <c r="D139" s="29">
        <v>31</v>
      </c>
      <c r="E139" s="30" t="s">
        <v>470</v>
      </c>
      <c r="F139" s="29"/>
      <c r="G139" s="189"/>
      <c r="H139" s="32" t="s">
        <v>441</v>
      </c>
      <c r="I139" s="33" t="s">
        <v>43</v>
      </c>
      <c r="J139" s="32"/>
      <c r="K139" s="9"/>
      <c r="L139" s="10"/>
      <c r="M139" s="10"/>
      <c r="N139" s="222"/>
      <c r="O139" s="9"/>
      <c r="P139" s="176">
        <v>25</v>
      </c>
      <c r="Q139" s="34" t="s">
        <v>457</v>
      </c>
      <c r="R139" s="35">
        <v>1120</v>
      </c>
      <c r="S139" s="35"/>
      <c r="T139" s="36" t="s">
        <v>30</v>
      </c>
      <c r="U139" s="177">
        <v>350</v>
      </c>
      <c r="V139" s="35">
        <v>1120</v>
      </c>
      <c r="W139" s="35">
        <v>1120</v>
      </c>
      <c r="X139" s="9">
        <v>1</v>
      </c>
      <c r="Y139" s="35"/>
      <c r="Z139" s="9">
        <v>1</v>
      </c>
      <c r="AA139" s="177">
        <v>350</v>
      </c>
      <c r="AB139" s="35">
        <v>12550</v>
      </c>
      <c r="AC139" s="37" t="s">
        <v>726</v>
      </c>
      <c r="AD139" s="62"/>
      <c r="AE139" s="38"/>
      <c r="AF139" s="39"/>
      <c r="AG139" s="39"/>
      <c r="AH139" s="38"/>
      <c r="AI139" s="9"/>
      <c r="AJ139" s="32"/>
      <c r="AK139" s="32" t="s">
        <v>17</v>
      </c>
      <c r="AL139" s="32"/>
      <c r="AM139" s="40" t="s">
        <v>460</v>
      </c>
      <c r="AN139" s="41"/>
      <c r="AO139" s="173"/>
      <c r="AP139" s="173"/>
      <c r="AQ139" s="170"/>
      <c r="AR139" s="170"/>
    </row>
    <row r="140" spans="1:44">
      <c r="S140" s="657"/>
    </row>
    <row r="141" spans="1:44">
      <c r="A141">
        <v>1</v>
      </c>
      <c r="B141" s="29">
        <v>2022</v>
      </c>
      <c r="C141" s="29">
        <v>5</v>
      </c>
      <c r="D141" s="29">
        <v>31</v>
      </c>
      <c r="E141" s="30" t="s">
        <v>470</v>
      </c>
      <c r="F141" s="29"/>
      <c r="G141" s="31"/>
      <c r="H141" s="32" t="s">
        <v>441</v>
      </c>
      <c r="I141" s="33" t="s">
        <v>58</v>
      </c>
      <c r="J141" s="32"/>
      <c r="K141" s="9"/>
      <c r="L141" s="10"/>
      <c r="M141" s="10"/>
      <c r="N141" s="222"/>
      <c r="O141" s="9"/>
      <c r="P141" s="9">
        <v>12</v>
      </c>
      <c r="Q141" s="34" t="s">
        <v>457</v>
      </c>
      <c r="R141" s="35">
        <v>1200</v>
      </c>
      <c r="S141" s="35"/>
      <c r="T141" s="36" t="s">
        <v>30</v>
      </c>
      <c r="U141" s="35">
        <v>200</v>
      </c>
      <c r="V141" s="35">
        <v>1200</v>
      </c>
      <c r="W141" s="35">
        <v>1200</v>
      </c>
      <c r="X141" s="9">
        <v>1</v>
      </c>
      <c r="Y141" s="35">
        <v>200</v>
      </c>
      <c r="Z141" s="9">
        <v>1</v>
      </c>
      <c r="AA141" s="35">
        <v>200</v>
      </c>
      <c r="AB141" s="35"/>
      <c r="AC141" s="178" t="s">
        <v>462</v>
      </c>
      <c r="AD141" s="175" t="s">
        <v>463</v>
      </c>
      <c r="AE141" s="38"/>
      <c r="AF141" s="39"/>
      <c r="AG141" s="39"/>
      <c r="AH141" s="38"/>
      <c r="AI141" s="9"/>
      <c r="AJ141" s="32"/>
      <c r="AK141" s="32"/>
      <c r="AL141" s="32"/>
      <c r="AM141" s="40"/>
      <c r="AN141" s="41"/>
      <c r="AO141" s="173"/>
      <c r="AP141" s="173"/>
      <c r="AQ141" s="170"/>
      <c r="AR141" s="170"/>
    </row>
    <row r="142" spans="1:44">
      <c r="A142">
        <v>1</v>
      </c>
      <c r="B142" s="29">
        <v>2022</v>
      </c>
      <c r="C142" s="29">
        <v>5</v>
      </c>
      <c r="D142" s="29">
        <v>31</v>
      </c>
      <c r="E142" s="30" t="s">
        <v>470</v>
      </c>
      <c r="F142" s="29">
        <v>2</v>
      </c>
      <c r="G142" s="31" t="s">
        <v>459</v>
      </c>
      <c r="H142" s="32" t="s">
        <v>441</v>
      </c>
      <c r="I142" s="33" t="s">
        <v>47</v>
      </c>
      <c r="J142" s="32"/>
      <c r="K142" s="9"/>
      <c r="L142" s="10"/>
      <c r="M142" s="10"/>
      <c r="N142" s="222" t="s">
        <v>464</v>
      </c>
      <c r="O142" s="9" t="s">
        <v>1465</v>
      </c>
      <c r="P142" s="9">
        <v>50</v>
      </c>
      <c r="Q142" s="34" t="s">
        <v>326</v>
      </c>
      <c r="R142" s="35">
        <v>1200</v>
      </c>
      <c r="T142" s="36">
        <v>6000</v>
      </c>
      <c r="U142" s="36">
        <v>6000</v>
      </c>
      <c r="V142" s="35">
        <v>1200</v>
      </c>
      <c r="W142" s="35">
        <v>1200</v>
      </c>
      <c r="X142" s="9">
        <v>1</v>
      </c>
      <c r="Y142" s="36">
        <v>6000</v>
      </c>
      <c r="Z142" s="9">
        <v>1</v>
      </c>
      <c r="AA142" s="36">
        <v>6000</v>
      </c>
      <c r="AB142" s="35"/>
      <c r="AC142" s="37"/>
      <c r="AD142" s="37"/>
      <c r="AE142" s="38"/>
      <c r="AF142" s="39"/>
      <c r="AG142" s="39"/>
      <c r="AH142" s="38"/>
      <c r="AI142" s="9" t="s">
        <v>5</v>
      </c>
      <c r="AJ142" s="32"/>
      <c r="AK142" s="32" t="s">
        <v>17</v>
      </c>
      <c r="AL142" s="32"/>
      <c r="AM142" s="40" t="s">
        <v>460</v>
      </c>
      <c r="AN142" s="41"/>
      <c r="AO142" s="173"/>
      <c r="AP142" s="173"/>
      <c r="AQ142" s="170"/>
      <c r="AR142" s="170"/>
    </row>
    <row r="143" spans="1:44">
      <c r="B143" s="29">
        <v>2022</v>
      </c>
      <c r="C143" s="29">
        <v>5</v>
      </c>
      <c r="D143" s="29">
        <v>31</v>
      </c>
      <c r="E143" s="30" t="s">
        <v>470</v>
      </c>
      <c r="F143" s="29">
        <v>2</v>
      </c>
      <c r="G143" s="31" t="s">
        <v>459</v>
      </c>
      <c r="H143" s="32" t="s">
        <v>441</v>
      </c>
      <c r="I143" s="33" t="s">
        <v>47</v>
      </c>
      <c r="J143" s="32"/>
      <c r="K143" s="9"/>
      <c r="L143" s="10"/>
      <c r="M143" s="10"/>
      <c r="N143" s="222" t="s">
        <v>464</v>
      </c>
      <c r="O143" s="9" t="s">
        <v>1465</v>
      </c>
      <c r="P143" s="9">
        <v>50</v>
      </c>
      <c r="Q143" s="34" t="s">
        <v>326</v>
      </c>
      <c r="R143" s="35">
        <v>1200</v>
      </c>
      <c r="S143" s="35"/>
      <c r="T143" s="36">
        <v>6000</v>
      </c>
      <c r="U143" s="36">
        <v>6000</v>
      </c>
      <c r="V143" s="35">
        <v>1200</v>
      </c>
      <c r="W143" s="35">
        <v>1200</v>
      </c>
      <c r="X143" s="9">
        <v>1</v>
      </c>
      <c r="Y143" s="36">
        <v>6000</v>
      </c>
      <c r="Z143" s="9">
        <v>1</v>
      </c>
      <c r="AA143" s="36">
        <v>6000</v>
      </c>
      <c r="AB143" s="35"/>
      <c r="AC143" s="37"/>
      <c r="AD143" s="62"/>
      <c r="AE143" s="38"/>
      <c r="AF143" s="39"/>
      <c r="AG143" s="39"/>
      <c r="AH143" s="38"/>
      <c r="AI143" s="9" t="s">
        <v>5</v>
      </c>
      <c r="AJ143" s="32"/>
      <c r="AK143" s="32" t="s">
        <v>17</v>
      </c>
      <c r="AL143" s="32"/>
      <c r="AM143" s="40" t="s">
        <v>460</v>
      </c>
      <c r="AN143" s="41"/>
      <c r="AO143" s="173"/>
      <c r="AP143" s="173"/>
      <c r="AQ143" s="170"/>
      <c r="AR143" s="170"/>
    </row>
    <row r="144" spans="1:44">
      <c r="B144" s="29">
        <v>2022</v>
      </c>
      <c r="C144" s="29">
        <v>5</v>
      </c>
      <c r="D144" s="29">
        <v>31</v>
      </c>
      <c r="E144" s="30" t="s">
        <v>470</v>
      </c>
      <c r="F144" s="29"/>
      <c r="G144" s="189"/>
      <c r="H144" s="32" t="s">
        <v>441</v>
      </c>
      <c r="I144" s="33" t="s">
        <v>43</v>
      </c>
      <c r="J144" s="32"/>
      <c r="K144" s="9"/>
      <c r="L144" s="10"/>
      <c r="M144" s="10"/>
      <c r="N144" s="222"/>
      <c r="O144" s="9"/>
      <c r="P144" s="176">
        <v>25</v>
      </c>
      <c r="Q144" s="34" t="s">
        <v>457</v>
      </c>
      <c r="R144" s="35">
        <v>1200</v>
      </c>
      <c r="S144" s="35"/>
      <c r="T144" s="36" t="s">
        <v>30</v>
      </c>
      <c r="U144" s="177">
        <v>350</v>
      </c>
      <c r="V144" s="35">
        <v>1200</v>
      </c>
      <c r="W144" s="35">
        <v>1200</v>
      </c>
      <c r="X144" s="9">
        <v>1</v>
      </c>
      <c r="Y144" s="35"/>
      <c r="Z144" s="9">
        <v>1</v>
      </c>
      <c r="AA144" s="177">
        <v>350</v>
      </c>
      <c r="AB144" s="35">
        <v>12550</v>
      </c>
      <c r="AC144" s="37" t="s">
        <v>724</v>
      </c>
      <c r="AD144" s="62"/>
      <c r="AE144" s="38"/>
      <c r="AF144" s="39"/>
      <c r="AG144" s="39"/>
      <c r="AH144" s="38"/>
      <c r="AI144" s="9"/>
      <c r="AJ144" s="32"/>
      <c r="AK144" s="32" t="s">
        <v>17</v>
      </c>
      <c r="AL144" s="32"/>
      <c r="AM144" s="40" t="s">
        <v>460</v>
      </c>
      <c r="AN144" s="41"/>
      <c r="AO144" s="173"/>
      <c r="AP144" s="173"/>
      <c r="AQ144" s="170"/>
      <c r="AR144" s="170"/>
    </row>
    <row r="145" spans="1:45">
      <c r="S145" s="657"/>
    </row>
    <row r="146" spans="1:45">
      <c r="B146" s="29">
        <v>2022</v>
      </c>
      <c r="C146" s="29">
        <v>5</v>
      </c>
      <c r="D146" s="29">
        <v>12</v>
      </c>
      <c r="E146" s="30" t="s">
        <v>470</v>
      </c>
      <c r="F146" s="29"/>
      <c r="G146" s="31"/>
      <c r="H146" s="32" t="s">
        <v>441</v>
      </c>
      <c r="I146" s="33" t="s">
        <v>58</v>
      </c>
      <c r="J146" s="32"/>
      <c r="K146" s="9"/>
      <c r="L146" s="10"/>
      <c r="M146" s="9"/>
      <c r="N146" s="222"/>
      <c r="O146" s="9"/>
      <c r="P146" s="9">
        <v>12</v>
      </c>
      <c r="Q146" s="34" t="s">
        <v>457</v>
      </c>
      <c r="R146" s="35">
        <v>1150</v>
      </c>
      <c r="T146" s="36" t="s">
        <v>30</v>
      </c>
      <c r="U146" s="35">
        <v>200</v>
      </c>
      <c r="V146" s="35">
        <v>1150</v>
      </c>
      <c r="W146" s="35">
        <v>1150</v>
      </c>
      <c r="X146" s="9">
        <v>1</v>
      </c>
      <c r="Y146" s="35">
        <v>200</v>
      </c>
      <c r="Z146" s="9">
        <v>1</v>
      </c>
      <c r="AA146" s="35">
        <v>200</v>
      </c>
      <c r="AB146" s="35"/>
      <c r="AC146" s="61"/>
      <c r="AD146" s="175" t="s">
        <v>458</v>
      </c>
      <c r="AE146" s="63"/>
      <c r="AF146" s="39"/>
      <c r="AG146" s="39"/>
      <c r="AH146" s="38"/>
      <c r="AI146" s="9"/>
      <c r="AJ146" s="32"/>
      <c r="AK146" s="32"/>
      <c r="AL146" s="32"/>
      <c r="AM146" s="40"/>
      <c r="AN146" s="41"/>
      <c r="AO146" s="173"/>
      <c r="AP146" s="173"/>
      <c r="AQ146" s="170"/>
      <c r="AR146" s="170"/>
    </row>
    <row r="147" spans="1:45">
      <c r="A147">
        <v>1</v>
      </c>
      <c r="B147" s="29">
        <v>2022</v>
      </c>
      <c r="C147" s="29">
        <v>5</v>
      </c>
      <c r="D147" s="29">
        <v>12</v>
      </c>
      <c r="E147" s="30" t="s">
        <v>470</v>
      </c>
      <c r="F147" s="29">
        <v>4</v>
      </c>
      <c r="G147" s="31" t="s">
        <v>459</v>
      </c>
      <c r="H147" s="32" t="s">
        <v>441</v>
      </c>
      <c r="I147" s="33" t="s">
        <v>47</v>
      </c>
      <c r="J147" s="32"/>
      <c r="K147" s="9"/>
      <c r="L147" s="10"/>
      <c r="M147" s="10"/>
      <c r="N147" s="246" t="s">
        <v>854</v>
      </c>
      <c r="O147" s="9" t="s">
        <v>443</v>
      </c>
      <c r="P147" s="9">
        <v>50</v>
      </c>
      <c r="Q147" s="34" t="s">
        <v>729</v>
      </c>
      <c r="R147" s="35">
        <v>1150</v>
      </c>
      <c r="S147" s="35"/>
      <c r="T147" s="36">
        <v>5000</v>
      </c>
      <c r="U147" s="36">
        <v>5000</v>
      </c>
      <c r="V147" s="35">
        <v>1150</v>
      </c>
      <c r="W147" s="35">
        <v>1150</v>
      </c>
      <c r="X147" s="9">
        <v>1</v>
      </c>
      <c r="Y147" s="36">
        <v>5000</v>
      </c>
      <c r="Z147" s="9">
        <v>1</v>
      </c>
      <c r="AA147" s="36">
        <v>5000</v>
      </c>
      <c r="AB147" s="35"/>
      <c r="AC147" s="37"/>
      <c r="AD147" s="37"/>
      <c r="AE147" s="38"/>
      <c r="AF147" s="39"/>
      <c r="AG147" s="39"/>
      <c r="AH147" s="38"/>
      <c r="AI147" s="9" t="s">
        <v>5</v>
      </c>
      <c r="AJ147" s="32"/>
      <c r="AK147" s="32" t="s">
        <v>6</v>
      </c>
      <c r="AL147" s="32"/>
      <c r="AM147" s="40" t="s">
        <v>460</v>
      </c>
      <c r="AN147" s="41"/>
      <c r="AO147" s="173"/>
      <c r="AP147" s="173"/>
      <c r="AQ147" s="170"/>
      <c r="AR147" s="170"/>
    </row>
    <row r="148" spans="1:45">
      <c r="B148" s="29">
        <v>2022</v>
      </c>
      <c r="C148" s="29">
        <v>5</v>
      </c>
      <c r="D148" s="29">
        <v>12</v>
      </c>
      <c r="E148" s="30" t="s">
        <v>468</v>
      </c>
      <c r="F148" s="29">
        <v>4</v>
      </c>
      <c r="G148" s="31" t="s">
        <v>459</v>
      </c>
      <c r="H148" s="32" t="s">
        <v>441</v>
      </c>
      <c r="I148" s="33" t="s">
        <v>47</v>
      </c>
      <c r="J148" s="32"/>
      <c r="K148" s="9"/>
      <c r="L148" s="10"/>
      <c r="M148" s="10"/>
      <c r="N148" s="246" t="s">
        <v>854</v>
      </c>
      <c r="O148" s="9" t="s">
        <v>443</v>
      </c>
      <c r="P148" s="9">
        <v>50</v>
      </c>
      <c r="Q148" s="34" t="s">
        <v>729</v>
      </c>
      <c r="R148" s="35">
        <v>1150</v>
      </c>
      <c r="S148" s="35"/>
      <c r="T148" s="36">
        <v>5000</v>
      </c>
      <c r="U148" s="36">
        <v>5000</v>
      </c>
      <c r="V148" s="35">
        <v>1150</v>
      </c>
      <c r="W148" s="35">
        <v>1150</v>
      </c>
      <c r="X148" s="9">
        <v>1</v>
      </c>
      <c r="Y148" s="36">
        <v>5000</v>
      </c>
      <c r="Z148" s="9">
        <v>1</v>
      </c>
      <c r="AA148" s="36">
        <v>5000</v>
      </c>
      <c r="AB148" s="35"/>
      <c r="AC148" s="37"/>
      <c r="AD148" s="62"/>
      <c r="AE148" s="38"/>
      <c r="AF148" s="39"/>
      <c r="AG148" s="39"/>
      <c r="AH148" s="38"/>
      <c r="AI148" s="9" t="s">
        <v>5</v>
      </c>
      <c r="AJ148" s="32"/>
      <c r="AK148" s="32" t="s">
        <v>6</v>
      </c>
      <c r="AL148" s="32"/>
      <c r="AM148" s="40" t="s">
        <v>460</v>
      </c>
      <c r="AN148" s="41"/>
      <c r="AO148" s="173"/>
      <c r="AP148" s="173"/>
      <c r="AQ148" s="170"/>
      <c r="AR148" s="170"/>
    </row>
    <row r="149" spans="1:45">
      <c r="B149" s="29">
        <v>2022</v>
      </c>
      <c r="C149" s="29">
        <v>5</v>
      </c>
      <c r="D149" s="29">
        <v>12</v>
      </c>
      <c r="E149" s="30" t="s">
        <v>468</v>
      </c>
      <c r="F149" s="29"/>
      <c r="G149" s="189"/>
      <c r="H149" s="32" t="s">
        <v>441</v>
      </c>
      <c r="I149" s="59" t="s">
        <v>43</v>
      </c>
      <c r="J149" s="32"/>
      <c r="K149" s="9"/>
      <c r="L149" s="10"/>
      <c r="M149" s="10"/>
      <c r="N149" s="222"/>
      <c r="O149" s="60"/>
      <c r="P149" s="176">
        <v>25</v>
      </c>
      <c r="Q149" s="34" t="s">
        <v>457</v>
      </c>
      <c r="R149" s="35">
        <v>1150</v>
      </c>
      <c r="S149" s="35"/>
      <c r="T149" s="36" t="s">
        <v>30</v>
      </c>
      <c r="U149" s="177">
        <v>350</v>
      </c>
      <c r="V149" s="35">
        <v>1150</v>
      </c>
      <c r="W149" s="35">
        <v>1150</v>
      </c>
      <c r="X149" s="9">
        <v>1</v>
      </c>
      <c r="Y149" s="35"/>
      <c r="Z149" s="9">
        <v>1</v>
      </c>
      <c r="AA149" s="177">
        <v>350</v>
      </c>
      <c r="AB149" s="35">
        <v>10550</v>
      </c>
      <c r="AC149" s="37" t="s">
        <v>878</v>
      </c>
      <c r="AD149" s="62"/>
      <c r="AE149" s="63"/>
      <c r="AF149" s="64"/>
      <c r="AG149" s="64"/>
      <c r="AH149" s="63"/>
      <c r="AI149" s="60"/>
      <c r="AJ149" s="58"/>
      <c r="AK149" s="32" t="s">
        <v>6</v>
      </c>
      <c r="AL149" s="32"/>
      <c r="AM149" s="40" t="s">
        <v>460</v>
      </c>
      <c r="AN149" s="41"/>
      <c r="AO149" s="173"/>
      <c r="AP149" s="173"/>
      <c r="AQ149" s="170"/>
      <c r="AR149" s="170"/>
    </row>
    <row r="151" spans="1:45">
      <c r="B151" s="29">
        <v>2022</v>
      </c>
      <c r="C151" s="29">
        <v>5</v>
      </c>
      <c r="D151" s="29">
        <v>12</v>
      </c>
      <c r="E151" s="30" t="s">
        <v>470</v>
      </c>
      <c r="F151" s="29"/>
      <c r="G151" s="31"/>
      <c r="H151" s="32" t="s">
        <v>441</v>
      </c>
      <c r="I151" s="33" t="s">
        <v>58</v>
      </c>
      <c r="J151" s="32"/>
      <c r="K151" s="9"/>
      <c r="L151" s="10"/>
      <c r="M151" s="9"/>
      <c r="N151" s="222"/>
      <c r="O151" s="9"/>
      <c r="P151" s="9">
        <v>12</v>
      </c>
      <c r="Q151" s="34" t="s">
        <v>457</v>
      </c>
      <c r="R151" s="35">
        <v>1005</v>
      </c>
      <c r="S151" s="35"/>
      <c r="T151" s="36" t="s">
        <v>30</v>
      </c>
      <c r="U151" s="35">
        <v>200</v>
      </c>
      <c r="V151" s="35">
        <v>1005</v>
      </c>
      <c r="W151" s="35">
        <v>1005</v>
      </c>
      <c r="X151" s="9">
        <v>1</v>
      </c>
      <c r="Y151" s="35">
        <v>200</v>
      </c>
      <c r="Z151" s="9">
        <v>1</v>
      </c>
      <c r="AA151" s="35">
        <v>200</v>
      </c>
      <c r="AB151" s="35"/>
      <c r="AC151" s="61"/>
      <c r="AD151" s="175" t="s">
        <v>458</v>
      </c>
      <c r="AE151" s="63"/>
      <c r="AF151" s="39"/>
      <c r="AG151" s="39"/>
      <c r="AH151" s="38"/>
      <c r="AI151" s="9"/>
      <c r="AJ151" s="32"/>
      <c r="AK151" s="32"/>
      <c r="AL151" s="32"/>
      <c r="AM151" s="40"/>
      <c r="AN151" s="41"/>
      <c r="AO151" s="173"/>
      <c r="AP151" s="173"/>
      <c r="AQ151" s="170"/>
      <c r="AR151" s="170"/>
    </row>
    <row r="152" spans="1:45">
      <c r="A152">
        <v>1</v>
      </c>
      <c r="B152" s="29">
        <v>2022</v>
      </c>
      <c r="C152" s="29">
        <v>5</v>
      </c>
      <c r="D152" s="29">
        <v>12</v>
      </c>
      <c r="E152" s="30" t="s">
        <v>470</v>
      </c>
      <c r="F152" s="29">
        <v>4</v>
      </c>
      <c r="G152" s="31" t="s">
        <v>459</v>
      </c>
      <c r="H152" s="32" t="s">
        <v>441</v>
      </c>
      <c r="I152" s="33" t="s">
        <v>47</v>
      </c>
      <c r="J152" s="32"/>
      <c r="K152" s="9"/>
      <c r="L152" s="10"/>
      <c r="M152" s="10"/>
      <c r="N152" s="226" t="s">
        <v>446</v>
      </c>
      <c r="O152" s="9" t="s">
        <v>1440</v>
      </c>
      <c r="P152" s="9">
        <v>50</v>
      </c>
      <c r="Q152" s="34" t="s">
        <v>729</v>
      </c>
      <c r="R152" s="35">
        <v>1005</v>
      </c>
      <c r="S152" s="35"/>
      <c r="T152" s="36">
        <v>4100</v>
      </c>
      <c r="U152" s="36">
        <v>4100</v>
      </c>
      <c r="V152" s="35">
        <v>1005</v>
      </c>
      <c r="W152" s="35">
        <v>1005</v>
      </c>
      <c r="X152" s="9">
        <v>1</v>
      </c>
      <c r="Y152" s="36">
        <v>4100</v>
      </c>
      <c r="Z152" s="9">
        <v>1</v>
      </c>
      <c r="AA152" s="36">
        <v>4100</v>
      </c>
      <c r="AB152" s="35"/>
      <c r="AC152" s="37"/>
      <c r="AD152" s="37"/>
      <c r="AE152" s="38"/>
      <c r="AF152" s="39"/>
      <c r="AG152" s="39"/>
      <c r="AH152" s="38"/>
      <c r="AI152" s="9" t="s">
        <v>5</v>
      </c>
      <c r="AJ152" s="32"/>
      <c r="AK152" s="32" t="s">
        <v>6</v>
      </c>
      <c r="AL152" s="32"/>
      <c r="AM152" s="40" t="s">
        <v>460</v>
      </c>
      <c r="AN152" s="41"/>
      <c r="AO152" s="173"/>
      <c r="AP152" s="173"/>
      <c r="AQ152" s="170"/>
      <c r="AR152" s="170"/>
    </row>
    <row r="153" spans="1:45">
      <c r="B153" s="29">
        <v>2022</v>
      </c>
      <c r="C153" s="29">
        <v>5</v>
      </c>
      <c r="D153" s="29">
        <v>12</v>
      </c>
      <c r="E153" s="30" t="s">
        <v>468</v>
      </c>
      <c r="F153" s="29">
        <v>4</v>
      </c>
      <c r="G153" s="31" t="s">
        <v>459</v>
      </c>
      <c r="H153" s="32" t="s">
        <v>441</v>
      </c>
      <c r="I153" s="33" t="s">
        <v>47</v>
      </c>
      <c r="J153" s="32"/>
      <c r="K153" s="9"/>
      <c r="L153" s="10"/>
      <c r="M153" s="10"/>
      <c r="N153" s="226" t="s">
        <v>446</v>
      </c>
      <c r="O153" s="9" t="s">
        <v>1440</v>
      </c>
      <c r="P153" s="9">
        <v>50</v>
      </c>
      <c r="Q153" s="34" t="s">
        <v>729</v>
      </c>
      <c r="R153" s="35">
        <v>1005</v>
      </c>
      <c r="S153" s="35"/>
      <c r="T153" s="36">
        <v>4100</v>
      </c>
      <c r="U153" s="36">
        <v>4100</v>
      </c>
      <c r="V153" s="35">
        <v>1005</v>
      </c>
      <c r="W153" s="35">
        <v>1005</v>
      </c>
      <c r="X153" s="9">
        <v>1</v>
      </c>
      <c r="Y153" s="36">
        <v>4100</v>
      </c>
      <c r="Z153" s="9">
        <v>1</v>
      </c>
      <c r="AA153" s="36">
        <v>4100</v>
      </c>
      <c r="AB153" s="35"/>
      <c r="AC153" s="37"/>
      <c r="AD153" s="62"/>
      <c r="AE153" s="38"/>
      <c r="AF153" s="39"/>
      <c r="AG153" s="39"/>
      <c r="AH153" s="38"/>
      <c r="AI153" s="9" t="s">
        <v>5</v>
      </c>
      <c r="AJ153" s="32"/>
      <c r="AK153" s="32" t="s">
        <v>6</v>
      </c>
      <c r="AL153" s="32"/>
      <c r="AM153" s="40" t="s">
        <v>460</v>
      </c>
      <c r="AN153" s="41"/>
      <c r="AO153" s="173"/>
      <c r="AP153" s="173"/>
      <c r="AQ153" s="170"/>
      <c r="AR153" s="170"/>
    </row>
    <row r="154" spans="1:45">
      <c r="B154" s="29">
        <v>2022</v>
      </c>
      <c r="C154" s="29">
        <v>5</v>
      </c>
      <c r="D154" s="29">
        <v>12</v>
      </c>
      <c r="E154" s="30" t="s">
        <v>468</v>
      </c>
      <c r="F154" s="29"/>
      <c r="G154" s="189"/>
      <c r="H154" s="32" t="s">
        <v>441</v>
      </c>
      <c r="I154" s="59" t="s">
        <v>43</v>
      </c>
      <c r="J154" s="32"/>
      <c r="K154" s="9"/>
      <c r="L154" s="10"/>
      <c r="M154" s="10"/>
      <c r="N154" s="222"/>
      <c r="O154" s="60"/>
      <c r="P154" s="176">
        <v>25</v>
      </c>
      <c r="Q154" s="34" t="s">
        <v>457</v>
      </c>
      <c r="R154" s="35">
        <v>1005</v>
      </c>
      <c r="T154" s="36" t="s">
        <v>30</v>
      </c>
      <c r="U154" s="177">
        <v>350</v>
      </c>
      <c r="V154" s="35">
        <v>1005</v>
      </c>
      <c r="W154" s="35">
        <v>1005</v>
      </c>
      <c r="X154" s="9">
        <v>1</v>
      </c>
      <c r="Y154" s="35"/>
      <c r="Z154" s="9">
        <v>1</v>
      </c>
      <c r="AA154" s="177">
        <v>350</v>
      </c>
      <c r="AB154" s="35">
        <v>8750</v>
      </c>
      <c r="AC154" s="37" t="s">
        <v>736</v>
      </c>
      <c r="AD154" s="62"/>
      <c r="AE154" s="63"/>
      <c r="AF154" s="64"/>
      <c r="AG154" s="64"/>
      <c r="AH154" s="63"/>
      <c r="AI154" s="60"/>
      <c r="AJ154" s="58"/>
      <c r="AK154" s="32" t="s">
        <v>6</v>
      </c>
      <c r="AL154" s="32"/>
      <c r="AM154" s="40" t="s">
        <v>460</v>
      </c>
      <c r="AN154" s="41"/>
      <c r="AO154" s="173"/>
      <c r="AP154" s="173"/>
      <c r="AQ154" s="170"/>
      <c r="AR154" s="170"/>
    </row>
    <row r="155" spans="1:45">
      <c r="S155" s="657"/>
    </row>
    <row r="156" spans="1:45">
      <c r="B156" s="29">
        <v>2024</v>
      </c>
      <c r="C156" s="29"/>
      <c r="D156" s="29"/>
      <c r="E156" s="227"/>
      <c r="F156" s="29"/>
      <c r="G156" s="348"/>
      <c r="H156" s="32" t="s">
        <v>441</v>
      </c>
      <c r="I156" s="221" t="s">
        <v>58</v>
      </c>
      <c r="J156" s="43"/>
      <c r="K156" s="34"/>
      <c r="L156" s="384"/>
      <c r="M156" s="34"/>
      <c r="N156" s="246"/>
      <c r="O156" s="246"/>
      <c r="P156" s="9">
        <v>12</v>
      </c>
      <c r="Q156" s="34" t="s">
        <v>457</v>
      </c>
      <c r="R156" s="35">
        <v>1005</v>
      </c>
      <c r="S156" s="35"/>
      <c r="T156" s="36" t="s">
        <v>30</v>
      </c>
      <c r="U156" s="35">
        <v>200</v>
      </c>
      <c r="V156" s="35">
        <v>1005</v>
      </c>
      <c r="W156" s="35">
        <v>1005</v>
      </c>
      <c r="X156" s="9">
        <v>1</v>
      </c>
      <c r="Y156" s="35">
        <v>200</v>
      </c>
      <c r="Z156" s="9">
        <v>1</v>
      </c>
      <c r="AA156" s="35">
        <v>200</v>
      </c>
      <c r="AB156" s="35"/>
      <c r="AC156" s="339"/>
      <c r="AD156" s="175" t="s">
        <v>458</v>
      </c>
      <c r="AE156" s="219"/>
      <c r="AF156" s="219"/>
      <c r="AG156" s="219"/>
      <c r="AH156" s="219"/>
      <c r="AI156" s="34"/>
      <c r="AJ156" s="43"/>
      <c r="AK156" s="43"/>
      <c r="AL156" s="341"/>
      <c r="AM156" s="43"/>
      <c r="AN156" s="43"/>
      <c r="AO156" s="34"/>
      <c r="AP156" s="173"/>
      <c r="AQ156" s="173"/>
      <c r="AR156" s="170"/>
      <c r="AS156" s="170"/>
    </row>
    <row r="157" spans="1:45">
      <c r="A157">
        <v>1</v>
      </c>
      <c r="B157" s="29">
        <v>2024</v>
      </c>
      <c r="C157" s="29"/>
      <c r="D157" s="29"/>
      <c r="E157" s="227"/>
      <c r="F157" s="29"/>
      <c r="G157" s="31" t="s">
        <v>459</v>
      </c>
      <c r="H157" s="32" t="s">
        <v>441</v>
      </c>
      <c r="I157" s="221" t="s">
        <v>47</v>
      </c>
      <c r="J157" s="32"/>
      <c r="K157" s="9"/>
      <c r="L157" s="10"/>
      <c r="M157" s="10"/>
      <c r="N157" s="222" t="s">
        <v>445</v>
      </c>
      <c r="O157" s="312" t="s">
        <v>443</v>
      </c>
      <c r="P157" s="9">
        <v>38</v>
      </c>
      <c r="Q157" s="246" t="s">
        <v>693</v>
      </c>
      <c r="R157" s="35">
        <v>1005</v>
      </c>
      <c r="S157" s="35"/>
      <c r="T157" s="35">
        <v>2000</v>
      </c>
      <c r="U157" s="35">
        <v>2000</v>
      </c>
      <c r="V157" s="35">
        <v>1005</v>
      </c>
      <c r="W157" s="35">
        <v>1005</v>
      </c>
      <c r="X157" s="9">
        <v>1</v>
      </c>
      <c r="Y157" s="35">
        <v>2000</v>
      </c>
      <c r="Z157" s="9">
        <v>1</v>
      </c>
      <c r="AA157" s="35">
        <v>2000</v>
      </c>
      <c r="AB157" s="37"/>
      <c r="AC157" s="339"/>
      <c r="AD157" s="339"/>
      <c r="AE157" s="219"/>
      <c r="AF157" s="219"/>
      <c r="AG157" s="219"/>
      <c r="AH157" s="219"/>
      <c r="AI157" s="34" t="s">
        <v>5</v>
      </c>
      <c r="AJ157" s="43"/>
      <c r="AK157" s="43" t="s">
        <v>6</v>
      </c>
      <c r="AL157" s="341"/>
      <c r="AM157" s="43" t="s">
        <v>460</v>
      </c>
      <c r="AN157" s="43"/>
      <c r="AO157" s="34"/>
      <c r="AP157" s="173"/>
      <c r="AQ157" s="173"/>
      <c r="AR157" s="170"/>
      <c r="AS157" s="170"/>
    </row>
    <row r="158" spans="1:45">
      <c r="B158" s="29">
        <v>2024</v>
      </c>
      <c r="C158" s="29"/>
      <c r="D158" s="29"/>
      <c r="E158" s="227"/>
      <c r="F158" s="29"/>
      <c r="G158" s="31" t="s">
        <v>459</v>
      </c>
      <c r="H158" s="32" t="s">
        <v>884</v>
      </c>
      <c r="I158" s="221" t="s">
        <v>47</v>
      </c>
      <c r="J158" s="32"/>
      <c r="K158" s="9"/>
      <c r="L158" s="10"/>
      <c r="M158" s="10"/>
      <c r="N158" s="222" t="s">
        <v>445</v>
      </c>
      <c r="O158" s="312" t="s">
        <v>443</v>
      </c>
      <c r="P158" s="9">
        <v>38</v>
      </c>
      <c r="Q158" s="246" t="s">
        <v>693</v>
      </c>
      <c r="R158" s="35">
        <v>1005</v>
      </c>
      <c r="T158" s="35">
        <v>2000</v>
      </c>
      <c r="U158" s="35">
        <v>2000</v>
      </c>
      <c r="V158" s="35">
        <v>1005</v>
      </c>
      <c r="W158" s="35">
        <v>1005</v>
      </c>
      <c r="X158" s="9">
        <v>1</v>
      </c>
      <c r="Y158" s="35">
        <v>2000</v>
      </c>
      <c r="Z158" s="9">
        <v>1</v>
      </c>
      <c r="AA158" s="35">
        <v>2000</v>
      </c>
      <c r="AB158" s="37"/>
      <c r="AC158" s="339"/>
      <c r="AD158" s="339"/>
      <c r="AE158" s="219"/>
      <c r="AF158" s="219"/>
      <c r="AG158" s="219"/>
      <c r="AH158" s="219"/>
      <c r="AI158" s="34" t="s">
        <v>5</v>
      </c>
      <c r="AJ158" s="43"/>
      <c r="AK158" s="43" t="s">
        <v>6</v>
      </c>
      <c r="AL158" s="341"/>
      <c r="AM158" s="43" t="s">
        <v>460</v>
      </c>
      <c r="AN158" s="43"/>
      <c r="AO158" s="34"/>
      <c r="AP158" s="173"/>
      <c r="AQ158" s="173"/>
      <c r="AR158" s="170"/>
      <c r="AS158" s="170"/>
    </row>
    <row r="159" spans="1:45">
      <c r="B159" s="29">
        <v>2024</v>
      </c>
      <c r="C159" s="29"/>
      <c r="D159" s="29"/>
      <c r="E159" s="227"/>
      <c r="F159" s="29"/>
      <c r="G159" s="348"/>
      <c r="H159" s="32" t="s">
        <v>441</v>
      </c>
      <c r="I159" s="221" t="s">
        <v>43</v>
      </c>
      <c r="J159" s="43"/>
      <c r="K159" s="34"/>
      <c r="L159" s="384"/>
      <c r="M159" s="34"/>
      <c r="N159" s="246"/>
      <c r="O159" s="246"/>
      <c r="P159" s="176">
        <v>25</v>
      </c>
      <c r="Q159" s="34" t="s">
        <v>457</v>
      </c>
      <c r="R159" s="35">
        <v>1005</v>
      </c>
      <c r="S159" s="35"/>
      <c r="T159" s="36" t="s">
        <v>30</v>
      </c>
      <c r="U159" s="177">
        <v>350</v>
      </c>
      <c r="V159" s="35">
        <v>1005</v>
      </c>
      <c r="W159" s="35">
        <v>1005</v>
      </c>
      <c r="X159" s="9">
        <v>1</v>
      </c>
      <c r="Y159" s="35"/>
      <c r="Z159" s="9">
        <v>1</v>
      </c>
      <c r="AA159" s="177">
        <v>350</v>
      </c>
      <c r="AB159" s="344">
        <v>4550</v>
      </c>
      <c r="AC159" s="37" t="s">
        <v>736</v>
      </c>
      <c r="AD159" s="339"/>
      <c r="AE159" s="219"/>
      <c r="AF159" s="219"/>
      <c r="AG159" s="219"/>
      <c r="AH159" s="219"/>
      <c r="AI159" s="34"/>
      <c r="AJ159" s="43"/>
      <c r="AK159" s="43" t="s">
        <v>6</v>
      </c>
      <c r="AL159" s="341"/>
      <c r="AM159" s="43" t="s">
        <v>460</v>
      </c>
      <c r="AN159" s="43"/>
      <c r="AO159" s="34"/>
      <c r="AP159" s="173"/>
      <c r="AQ159" s="173"/>
      <c r="AR159" s="170"/>
      <c r="AS159" s="170"/>
    </row>
    <row r="160" spans="1:45">
      <c r="S160" s="657"/>
    </row>
    <row r="161" spans="1:44">
      <c r="B161" s="29">
        <v>2022</v>
      </c>
      <c r="C161" s="29">
        <v>5</v>
      </c>
      <c r="D161" s="29">
        <v>11</v>
      </c>
      <c r="E161" s="30" t="s">
        <v>468</v>
      </c>
      <c r="F161" s="29"/>
      <c r="G161" s="31"/>
      <c r="H161" s="32" t="s">
        <v>441</v>
      </c>
      <c r="I161" s="33" t="s">
        <v>58</v>
      </c>
      <c r="J161" s="32"/>
      <c r="K161" s="9"/>
      <c r="L161" s="10"/>
      <c r="M161" s="9"/>
      <c r="N161" s="222"/>
      <c r="O161" s="9"/>
      <c r="P161" s="9">
        <v>12</v>
      </c>
      <c r="Q161" s="34" t="s">
        <v>457</v>
      </c>
      <c r="R161" s="35">
        <v>1005</v>
      </c>
      <c r="S161" s="35"/>
      <c r="T161" s="36" t="s">
        <v>30</v>
      </c>
      <c r="U161" s="35">
        <v>200</v>
      </c>
      <c r="V161" s="35">
        <v>1005</v>
      </c>
      <c r="W161" s="35">
        <v>1005</v>
      </c>
      <c r="X161" s="9">
        <v>1</v>
      </c>
      <c r="Y161" s="35">
        <v>200</v>
      </c>
      <c r="Z161" s="9">
        <v>1</v>
      </c>
      <c r="AA161" s="35">
        <v>200</v>
      </c>
      <c r="AB161" s="35"/>
      <c r="AC161" s="61"/>
      <c r="AD161" s="175" t="s">
        <v>458</v>
      </c>
      <c r="AE161" s="63"/>
      <c r="AF161" s="39"/>
      <c r="AG161" s="39"/>
      <c r="AH161" s="38"/>
      <c r="AI161" s="9"/>
      <c r="AJ161" s="32"/>
      <c r="AK161" s="32"/>
      <c r="AL161" s="32"/>
      <c r="AM161" s="40"/>
      <c r="AN161" s="41"/>
      <c r="AO161" s="173"/>
      <c r="AP161" s="173"/>
      <c r="AQ161" s="170"/>
      <c r="AR161" s="170"/>
    </row>
    <row r="162" spans="1:44">
      <c r="A162">
        <v>1</v>
      </c>
      <c r="B162" s="29">
        <v>2022</v>
      </c>
      <c r="C162" s="29">
        <v>5</v>
      </c>
      <c r="D162" s="29">
        <v>11</v>
      </c>
      <c r="E162" s="30" t="s">
        <v>468</v>
      </c>
      <c r="F162" s="29">
        <v>6</v>
      </c>
      <c r="G162" s="31" t="s">
        <v>459</v>
      </c>
      <c r="H162" s="32" t="s">
        <v>441</v>
      </c>
      <c r="I162" s="33" t="s">
        <v>47</v>
      </c>
      <c r="J162" s="32"/>
      <c r="K162" s="9"/>
      <c r="L162" s="10"/>
      <c r="M162" s="10"/>
      <c r="N162" s="222" t="s">
        <v>445</v>
      </c>
      <c r="O162" s="9" t="s">
        <v>1440</v>
      </c>
      <c r="P162" s="9">
        <v>50</v>
      </c>
      <c r="Q162" s="34" t="s">
        <v>693</v>
      </c>
      <c r="R162" s="35">
        <v>1005</v>
      </c>
      <c r="T162" s="36">
        <v>4000</v>
      </c>
      <c r="U162" s="36">
        <v>4000</v>
      </c>
      <c r="V162" s="35">
        <v>1005</v>
      </c>
      <c r="W162" s="35">
        <v>1005</v>
      </c>
      <c r="X162" s="9">
        <v>1</v>
      </c>
      <c r="Y162" s="36">
        <v>4000</v>
      </c>
      <c r="Z162" s="9">
        <v>1</v>
      </c>
      <c r="AA162" s="36">
        <v>4000</v>
      </c>
      <c r="AB162" s="35"/>
      <c r="AC162" s="37"/>
      <c r="AD162" s="37"/>
      <c r="AE162" s="38"/>
      <c r="AF162" s="39"/>
      <c r="AG162" s="39"/>
      <c r="AH162" s="38"/>
      <c r="AI162" s="9" t="s">
        <v>5</v>
      </c>
      <c r="AJ162" s="32"/>
      <c r="AK162" s="32" t="s">
        <v>6</v>
      </c>
      <c r="AL162" s="32"/>
      <c r="AM162" s="40" t="s">
        <v>460</v>
      </c>
      <c r="AN162" s="41"/>
      <c r="AO162" s="174"/>
      <c r="AP162" s="173"/>
      <c r="AQ162" s="170"/>
      <c r="AR162" s="170"/>
    </row>
    <row r="163" spans="1:44">
      <c r="B163" s="29">
        <v>2022</v>
      </c>
      <c r="C163" s="29">
        <v>5</v>
      </c>
      <c r="D163" s="29">
        <v>11</v>
      </c>
      <c r="E163" s="30" t="s">
        <v>468</v>
      </c>
      <c r="F163" s="29">
        <v>6</v>
      </c>
      <c r="G163" s="31" t="s">
        <v>459</v>
      </c>
      <c r="H163" s="32" t="s">
        <v>441</v>
      </c>
      <c r="I163" s="33" t="s">
        <v>47</v>
      </c>
      <c r="J163" s="32"/>
      <c r="K163" s="9"/>
      <c r="L163" s="10"/>
      <c r="M163" s="10"/>
      <c r="N163" s="222" t="s">
        <v>445</v>
      </c>
      <c r="O163" s="9" t="s">
        <v>1440</v>
      </c>
      <c r="P163" s="9">
        <v>50</v>
      </c>
      <c r="Q163" s="34" t="s">
        <v>693</v>
      </c>
      <c r="R163" s="35">
        <v>1005</v>
      </c>
      <c r="S163" s="35"/>
      <c r="T163" s="36">
        <v>4000</v>
      </c>
      <c r="U163" s="36">
        <v>4000</v>
      </c>
      <c r="V163" s="35">
        <v>1005</v>
      </c>
      <c r="W163" s="35">
        <v>1005</v>
      </c>
      <c r="X163" s="9">
        <v>1</v>
      </c>
      <c r="Y163" s="36">
        <v>4000</v>
      </c>
      <c r="Z163" s="9">
        <v>1</v>
      </c>
      <c r="AA163" s="36">
        <v>4000</v>
      </c>
      <c r="AB163" s="35"/>
      <c r="AC163" s="37"/>
      <c r="AD163" s="37"/>
      <c r="AE163" s="38"/>
      <c r="AF163" s="39"/>
      <c r="AG163" s="39"/>
      <c r="AH163" s="38"/>
      <c r="AI163" s="9" t="s">
        <v>5</v>
      </c>
      <c r="AJ163" s="32"/>
      <c r="AK163" s="32" t="s">
        <v>6</v>
      </c>
      <c r="AL163" s="32"/>
      <c r="AM163" s="40" t="s">
        <v>460</v>
      </c>
      <c r="AN163" s="41"/>
      <c r="AO163" s="173"/>
      <c r="AP163" s="173"/>
      <c r="AQ163" s="170"/>
      <c r="AR163" s="170"/>
    </row>
    <row r="164" spans="1:44">
      <c r="B164" s="29">
        <v>2022</v>
      </c>
      <c r="C164" s="29">
        <v>5</v>
      </c>
      <c r="D164" s="29">
        <v>11</v>
      </c>
      <c r="E164" s="30" t="s">
        <v>468</v>
      </c>
      <c r="F164" s="29"/>
      <c r="G164" s="189"/>
      <c r="H164" s="32" t="s">
        <v>441</v>
      </c>
      <c r="I164" s="59" t="s">
        <v>43</v>
      </c>
      <c r="J164" s="32"/>
      <c r="K164" s="9"/>
      <c r="L164" s="10"/>
      <c r="M164" s="10"/>
      <c r="N164" s="222"/>
      <c r="O164" s="60"/>
      <c r="P164" s="176">
        <v>25</v>
      </c>
      <c r="Q164" s="34" t="s">
        <v>457</v>
      </c>
      <c r="R164" s="35">
        <v>1005</v>
      </c>
      <c r="S164" s="35"/>
      <c r="T164" s="36" t="s">
        <v>30</v>
      </c>
      <c r="U164" s="177">
        <v>350</v>
      </c>
      <c r="V164" s="35">
        <v>1005</v>
      </c>
      <c r="W164" s="35">
        <v>1005</v>
      </c>
      <c r="X164" s="9">
        <v>1</v>
      </c>
      <c r="Y164" s="35"/>
      <c r="Z164" s="9">
        <v>1</v>
      </c>
      <c r="AA164" s="177">
        <v>350</v>
      </c>
      <c r="AB164" s="35">
        <v>8550</v>
      </c>
      <c r="AC164" s="37" t="s">
        <v>736</v>
      </c>
      <c r="AD164" s="37"/>
      <c r="AE164" s="63"/>
      <c r="AF164" s="64"/>
      <c r="AG164" s="64"/>
      <c r="AH164" s="63"/>
      <c r="AI164" s="60"/>
      <c r="AJ164" s="58"/>
      <c r="AK164" s="32" t="s">
        <v>6</v>
      </c>
      <c r="AL164" s="32"/>
      <c r="AM164" s="40" t="s">
        <v>460</v>
      </c>
      <c r="AN164" s="41"/>
      <c r="AO164" s="173"/>
      <c r="AP164" s="173"/>
      <c r="AQ164" s="170"/>
      <c r="AR164" s="170"/>
    </row>
    <row r="165" spans="1:44">
      <c r="S165" s="657"/>
    </row>
    <row r="166" spans="1:44">
      <c r="B166" s="29">
        <v>2022</v>
      </c>
      <c r="C166" s="29">
        <v>5</v>
      </c>
      <c r="D166" s="29">
        <v>11</v>
      </c>
      <c r="E166" s="30" t="s">
        <v>469</v>
      </c>
      <c r="F166" s="29"/>
      <c r="G166" s="31"/>
      <c r="H166" s="32" t="s">
        <v>441</v>
      </c>
      <c r="I166" s="33" t="s">
        <v>58</v>
      </c>
      <c r="J166" s="32"/>
      <c r="K166" s="9"/>
      <c r="L166" s="10"/>
      <c r="M166" s="9"/>
      <c r="N166" s="224"/>
      <c r="O166" s="9"/>
      <c r="P166" s="9">
        <v>12</v>
      </c>
      <c r="Q166" s="34" t="s">
        <v>457</v>
      </c>
      <c r="R166" s="35">
        <v>1005</v>
      </c>
      <c r="T166" s="36" t="s">
        <v>30</v>
      </c>
      <c r="U166" s="35">
        <v>200</v>
      </c>
      <c r="V166" s="35">
        <v>1005</v>
      </c>
      <c r="W166" s="35">
        <v>1005</v>
      </c>
      <c r="X166" s="9">
        <v>1</v>
      </c>
      <c r="Y166" s="35">
        <v>200</v>
      </c>
      <c r="Z166" s="9">
        <v>1</v>
      </c>
      <c r="AA166" s="35">
        <v>200</v>
      </c>
      <c r="AB166" s="35"/>
      <c r="AC166" s="61"/>
      <c r="AD166" s="175" t="s">
        <v>458</v>
      </c>
      <c r="AE166" s="63"/>
      <c r="AF166" s="39"/>
      <c r="AG166" s="39"/>
      <c r="AH166" s="38"/>
      <c r="AI166" s="9"/>
      <c r="AJ166" s="32"/>
      <c r="AK166" s="32"/>
      <c r="AL166" s="32"/>
      <c r="AM166" s="40"/>
      <c r="AN166" s="41"/>
      <c r="AO166" s="173"/>
      <c r="AP166" s="173"/>
      <c r="AQ166" s="170"/>
      <c r="AR166" s="170"/>
    </row>
    <row r="167" spans="1:44">
      <c r="A167">
        <v>1</v>
      </c>
      <c r="B167" s="29">
        <v>2022</v>
      </c>
      <c r="C167" s="29">
        <v>5</v>
      </c>
      <c r="D167" s="29">
        <v>11</v>
      </c>
      <c r="E167" s="30" t="s">
        <v>469</v>
      </c>
      <c r="F167" s="29">
        <v>8</v>
      </c>
      <c r="G167" s="31" t="s">
        <v>459</v>
      </c>
      <c r="H167" s="32" t="s">
        <v>441</v>
      </c>
      <c r="I167" s="33" t="s">
        <v>47</v>
      </c>
      <c r="J167" s="32"/>
      <c r="K167" s="9"/>
      <c r="L167" s="10"/>
      <c r="M167" s="10"/>
      <c r="N167" s="222" t="s">
        <v>1356</v>
      </c>
      <c r="O167" s="9" t="s">
        <v>1481</v>
      </c>
      <c r="P167" s="9">
        <v>50</v>
      </c>
      <c r="Q167" s="34" t="s">
        <v>693</v>
      </c>
      <c r="R167" s="35">
        <v>1005</v>
      </c>
      <c r="S167" s="35"/>
      <c r="T167" s="36">
        <v>4000</v>
      </c>
      <c r="U167" s="36">
        <v>4000</v>
      </c>
      <c r="V167" s="35">
        <v>1005</v>
      </c>
      <c r="W167" s="35">
        <v>1005</v>
      </c>
      <c r="X167" s="9">
        <v>1</v>
      </c>
      <c r="Y167" s="36">
        <v>4000</v>
      </c>
      <c r="Z167" s="9">
        <v>1</v>
      </c>
      <c r="AA167" s="36">
        <v>4000</v>
      </c>
      <c r="AB167" s="35"/>
      <c r="AC167" s="37"/>
      <c r="AD167" s="37"/>
      <c r="AE167" s="38"/>
      <c r="AF167" s="39"/>
      <c r="AG167" s="39"/>
      <c r="AH167" s="38"/>
      <c r="AI167" s="9" t="s">
        <v>5</v>
      </c>
      <c r="AJ167" s="32"/>
      <c r="AK167" s="32" t="s">
        <v>6</v>
      </c>
      <c r="AL167" s="32"/>
      <c r="AM167" s="40" t="s">
        <v>460</v>
      </c>
      <c r="AN167" s="41"/>
      <c r="AO167" s="173"/>
      <c r="AP167" s="173"/>
      <c r="AQ167" s="170"/>
      <c r="AR167" s="170"/>
    </row>
    <row r="168" spans="1:44">
      <c r="B168" s="29">
        <v>2022</v>
      </c>
      <c r="C168" s="29">
        <v>5</v>
      </c>
      <c r="D168" s="29">
        <v>11</v>
      </c>
      <c r="E168" s="30" t="s">
        <v>469</v>
      </c>
      <c r="F168" s="29">
        <v>8</v>
      </c>
      <c r="G168" s="31" t="s">
        <v>459</v>
      </c>
      <c r="H168" s="32" t="s">
        <v>441</v>
      </c>
      <c r="I168" s="33" t="s">
        <v>47</v>
      </c>
      <c r="J168" s="32"/>
      <c r="K168" s="9"/>
      <c r="L168" s="10"/>
      <c r="M168" s="10"/>
      <c r="N168" s="222" t="s">
        <v>1356</v>
      </c>
      <c r="O168" s="9" t="s">
        <v>1481</v>
      </c>
      <c r="P168" s="9">
        <v>50</v>
      </c>
      <c r="Q168" s="34" t="s">
        <v>693</v>
      </c>
      <c r="R168" s="35">
        <v>1005</v>
      </c>
      <c r="S168" s="35"/>
      <c r="T168" s="36">
        <v>4000</v>
      </c>
      <c r="U168" s="36">
        <v>4000</v>
      </c>
      <c r="V168" s="35">
        <v>1005</v>
      </c>
      <c r="W168" s="35">
        <v>1005</v>
      </c>
      <c r="X168" s="9">
        <v>1</v>
      </c>
      <c r="Y168" s="36">
        <v>4000</v>
      </c>
      <c r="Z168" s="9">
        <v>1</v>
      </c>
      <c r="AA168" s="36">
        <v>4000</v>
      </c>
      <c r="AB168" s="35"/>
      <c r="AC168" s="37"/>
      <c r="AD168" s="37"/>
      <c r="AE168" s="38"/>
      <c r="AF168" s="39"/>
      <c r="AG168" s="39"/>
      <c r="AH168" s="38"/>
      <c r="AI168" s="9" t="s">
        <v>5</v>
      </c>
      <c r="AJ168" s="32"/>
      <c r="AK168" s="32" t="s">
        <v>6</v>
      </c>
      <c r="AL168" s="32"/>
      <c r="AM168" s="40" t="s">
        <v>460</v>
      </c>
      <c r="AN168" s="41"/>
      <c r="AO168" s="173"/>
      <c r="AP168" s="173"/>
      <c r="AQ168" s="170"/>
      <c r="AR168" s="170"/>
    </row>
    <row r="169" spans="1:44">
      <c r="B169" s="29">
        <v>2022</v>
      </c>
      <c r="C169" s="29">
        <v>5</v>
      </c>
      <c r="D169" s="29">
        <v>11</v>
      </c>
      <c r="E169" s="30" t="s">
        <v>469</v>
      </c>
      <c r="F169" s="29"/>
      <c r="G169" s="189"/>
      <c r="H169" s="32" t="s">
        <v>441</v>
      </c>
      <c r="I169" s="59" t="s">
        <v>43</v>
      </c>
      <c r="J169" s="32"/>
      <c r="K169" s="9"/>
      <c r="L169" s="10"/>
      <c r="M169" s="10"/>
      <c r="N169" s="222"/>
      <c r="O169" s="60"/>
      <c r="P169" s="176">
        <v>25</v>
      </c>
      <c r="Q169" s="34" t="s">
        <v>457</v>
      </c>
      <c r="R169" s="35">
        <v>1005</v>
      </c>
      <c r="T169" s="36" t="s">
        <v>30</v>
      </c>
      <c r="U169" s="177">
        <v>350</v>
      </c>
      <c r="V169" s="35">
        <v>1005</v>
      </c>
      <c r="W169" s="35">
        <v>1005</v>
      </c>
      <c r="X169" s="9">
        <v>1</v>
      </c>
      <c r="Y169" s="35"/>
      <c r="Z169" s="9">
        <v>1</v>
      </c>
      <c r="AA169" s="177">
        <v>350</v>
      </c>
      <c r="AB169" s="35">
        <v>8550</v>
      </c>
      <c r="AC169" s="37" t="s">
        <v>736</v>
      </c>
      <c r="AD169" s="37"/>
      <c r="AE169" s="63"/>
      <c r="AF169" s="64"/>
      <c r="AG169" s="64"/>
      <c r="AH169" s="63"/>
      <c r="AI169" s="60"/>
      <c r="AJ169" s="58"/>
      <c r="AK169" s="32" t="s">
        <v>6</v>
      </c>
      <c r="AL169" s="32"/>
      <c r="AM169" s="40" t="s">
        <v>460</v>
      </c>
      <c r="AN169" s="41"/>
      <c r="AO169" s="173"/>
      <c r="AP169" s="173"/>
      <c r="AQ169" s="170"/>
      <c r="AR169" s="170"/>
    </row>
    <row r="170" spans="1:44">
      <c r="S170" s="660"/>
    </row>
    <row r="171" spans="1:44">
      <c r="B171" s="29">
        <v>2022</v>
      </c>
      <c r="C171" s="29">
        <v>5</v>
      </c>
      <c r="D171" s="29">
        <v>12</v>
      </c>
      <c r="E171" s="30" t="s">
        <v>470</v>
      </c>
      <c r="F171" s="29"/>
      <c r="G171" s="31"/>
      <c r="H171" s="32" t="s">
        <v>441</v>
      </c>
      <c r="I171" s="33" t="s">
        <v>58</v>
      </c>
      <c r="J171" s="32"/>
      <c r="K171" s="9"/>
      <c r="L171" s="10"/>
      <c r="M171" s="10"/>
      <c r="N171" s="224"/>
      <c r="O171" s="9"/>
      <c r="P171" s="9">
        <v>12</v>
      </c>
      <c r="Q171" s="34" t="s">
        <v>457</v>
      </c>
      <c r="R171" s="35">
        <v>1005</v>
      </c>
      <c r="S171" s="313"/>
      <c r="T171" s="36" t="s">
        <v>30</v>
      </c>
      <c r="U171" s="35">
        <v>200</v>
      </c>
      <c r="V171" s="35">
        <v>1005</v>
      </c>
      <c r="W171" s="35">
        <v>1005</v>
      </c>
      <c r="X171" s="9">
        <v>1</v>
      </c>
      <c r="Y171" s="35">
        <v>200</v>
      </c>
      <c r="Z171" s="9">
        <v>1</v>
      </c>
      <c r="AA171" s="35">
        <v>200</v>
      </c>
      <c r="AB171" s="35"/>
      <c r="AC171" s="61"/>
      <c r="AD171" s="175" t="s">
        <v>458</v>
      </c>
      <c r="AE171" s="63"/>
      <c r="AF171" s="39"/>
      <c r="AG171" s="39"/>
      <c r="AH171" s="38"/>
      <c r="AI171" s="9"/>
      <c r="AJ171" s="32"/>
      <c r="AK171" s="32"/>
      <c r="AL171" s="32"/>
      <c r="AM171" s="40"/>
      <c r="AN171" s="41"/>
      <c r="AO171" s="173"/>
      <c r="AP171" s="173"/>
      <c r="AQ171" s="170"/>
      <c r="AR171" s="170"/>
    </row>
    <row r="172" spans="1:44">
      <c r="A172">
        <v>1</v>
      </c>
      <c r="B172" s="29">
        <v>2022</v>
      </c>
      <c r="C172" s="29">
        <v>5</v>
      </c>
      <c r="D172" s="29">
        <v>12</v>
      </c>
      <c r="E172" s="30" t="s">
        <v>470</v>
      </c>
      <c r="F172" s="29">
        <v>2</v>
      </c>
      <c r="G172" s="31" t="s">
        <v>459</v>
      </c>
      <c r="H172" s="32" t="s">
        <v>441</v>
      </c>
      <c r="I172" s="33" t="s">
        <v>47</v>
      </c>
      <c r="J172" s="32"/>
      <c r="K172" s="9"/>
      <c r="L172" s="10"/>
      <c r="M172" s="10"/>
      <c r="N172" s="222" t="s">
        <v>466</v>
      </c>
      <c r="O172" s="9" t="s">
        <v>1440</v>
      </c>
      <c r="P172" s="9">
        <v>50</v>
      </c>
      <c r="Q172" s="34" t="s">
        <v>677</v>
      </c>
      <c r="R172" s="35">
        <v>1005</v>
      </c>
      <c r="S172" s="313"/>
      <c r="T172" s="36">
        <v>4100</v>
      </c>
      <c r="U172" s="36">
        <v>4100</v>
      </c>
      <c r="V172" s="35">
        <v>1005</v>
      </c>
      <c r="W172" s="35">
        <v>1005</v>
      </c>
      <c r="X172" s="9">
        <v>1</v>
      </c>
      <c r="Y172" s="36">
        <v>4100</v>
      </c>
      <c r="Z172" s="9">
        <v>1</v>
      </c>
      <c r="AA172" s="36">
        <v>4100</v>
      </c>
      <c r="AB172" s="35"/>
      <c r="AC172" s="37"/>
      <c r="AD172" s="37"/>
      <c r="AE172" s="38"/>
      <c r="AF172" s="39"/>
      <c r="AG172" s="39"/>
      <c r="AH172" s="38"/>
      <c r="AI172" s="9" t="s">
        <v>5</v>
      </c>
      <c r="AJ172" s="32"/>
      <c r="AK172" s="32" t="s">
        <v>6</v>
      </c>
      <c r="AL172" s="32"/>
      <c r="AM172" s="40" t="s">
        <v>460</v>
      </c>
      <c r="AN172" s="41"/>
      <c r="AO172" s="173"/>
      <c r="AP172" s="173"/>
      <c r="AQ172" s="170"/>
      <c r="AR172" s="170"/>
    </row>
    <row r="173" spans="1:44">
      <c r="B173" s="29">
        <v>2022</v>
      </c>
      <c r="C173" s="29">
        <v>5</v>
      </c>
      <c r="D173" s="29">
        <v>12</v>
      </c>
      <c r="E173" s="30" t="s">
        <v>470</v>
      </c>
      <c r="F173" s="29">
        <v>2</v>
      </c>
      <c r="G173" s="31" t="s">
        <v>459</v>
      </c>
      <c r="H173" s="32" t="s">
        <v>441</v>
      </c>
      <c r="I173" s="33" t="s">
        <v>47</v>
      </c>
      <c r="J173" s="32"/>
      <c r="K173" s="9"/>
      <c r="L173" s="10"/>
      <c r="M173" s="10"/>
      <c r="N173" s="222" t="s">
        <v>466</v>
      </c>
      <c r="O173" s="9" t="s">
        <v>1440</v>
      </c>
      <c r="P173" s="9">
        <v>50</v>
      </c>
      <c r="Q173" s="34" t="s">
        <v>677</v>
      </c>
      <c r="R173" s="35">
        <v>1005</v>
      </c>
      <c r="T173" s="36">
        <v>4100</v>
      </c>
      <c r="U173" s="36">
        <v>4100</v>
      </c>
      <c r="V173" s="35">
        <v>1005</v>
      </c>
      <c r="W173" s="35">
        <v>1005</v>
      </c>
      <c r="X173" s="9">
        <v>1</v>
      </c>
      <c r="Y173" s="36">
        <v>4100</v>
      </c>
      <c r="Z173" s="9">
        <v>1</v>
      </c>
      <c r="AA173" s="36">
        <v>4100</v>
      </c>
      <c r="AB173" s="35"/>
      <c r="AC173" s="37"/>
      <c r="AD173" s="62"/>
      <c r="AE173" s="38"/>
      <c r="AF173" s="39"/>
      <c r="AG173" s="39"/>
      <c r="AH173" s="38"/>
      <c r="AI173" s="9" t="s">
        <v>5</v>
      </c>
      <c r="AJ173" s="32"/>
      <c r="AK173" s="32" t="s">
        <v>6</v>
      </c>
      <c r="AL173" s="32"/>
      <c r="AM173" s="40" t="s">
        <v>460</v>
      </c>
      <c r="AN173" s="41"/>
      <c r="AO173" s="173"/>
      <c r="AP173" s="173"/>
      <c r="AQ173" s="170"/>
      <c r="AR173" s="170"/>
    </row>
    <row r="174" spans="1:44">
      <c r="B174" s="29">
        <v>2022</v>
      </c>
      <c r="C174" s="29">
        <v>5</v>
      </c>
      <c r="D174" s="29">
        <v>12</v>
      </c>
      <c r="E174" s="30" t="s">
        <v>470</v>
      </c>
      <c r="F174" s="29"/>
      <c r="G174" s="189"/>
      <c r="H174" s="32" t="s">
        <v>441</v>
      </c>
      <c r="I174" s="59" t="s">
        <v>43</v>
      </c>
      <c r="J174" s="32"/>
      <c r="K174" s="9"/>
      <c r="L174" s="10"/>
      <c r="M174" s="10"/>
      <c r="N174" s="222"/>
      <c r="O174" s="60"/>
      <c r="P174" s="176">
        <v>25</v>
      </c>
      <c r="Q174" s="34" t="s">
        <v>457</v>
      </c>
      <c r="R174" s="35">
        <v>1005</v>
      </c>
      <c r="S174" s="35"/>
      <c r="T174" s="36" t="s">
        <v>30</v>
      </c>
      <c r="U174" s="177">
        <v>350</v>
      </c>
      <c r="V174" s="35">
        <v>1005</v>
      </c>
      <c r="W174" s="35">
        <v>1005</v>
      </c>
      <c r="X174" s="9">
        <v>1</v>
      </c>
      <c r="Y174" s="35"/>
      <c r="Z174" s="9">
        <v>1</v>
      </c>
      <c r="AA174" s="177">
        <v>350</v>
      </c>
      <c r="AB174" s="35">
        <v>8750</v>
      </c>
      <c r="AC174" s="37" t="s">
        <v>736</v>
      </c>
      <c r="AD174" s="62"/>
      <c r="AE174" s="63"/>
      <c r="AF174" s="64"/>
      <c r="AG174" s="64"/>
      <c r="AH174" s="63"/>
      <c r="AI174" s="60"/>
      <c r="AJ174" s="58"/>
      <c r="AK174" s="32" t="s">
        <v>6</v>
      </c>
      <c r="AL174" s="32"/>
      <c r="AM174" s="40" t="s">
        <v>460</v>
      </c>
      <c r="AN174" s="41"/>
      <c r="AO174" s="173"/>
      <c r="AP174" s="173"/>
      <c r="AQ174" s="170"/>
      <c r="AR174" s="170"/>
    </row>
    <row r="175" spans="1:44">
      <c r="S175" s="657"/>
    </row>
    <row r="176" spans="1:44">
      <c r="A176">
        <v>1</v>
      </c>
      <c r="B176" s="29">
        <v>2022</v>
      </c>
      <c r="C176" s="29">
        <v>6</v>
      </c>
      <c r="D176" s="29">
        <v>6</v>
      </c>
      <c r="E176" s="30" t="s">
        <v>468</v>
      </c>
      <c r="F176" s="29"/>
      <c r="G176" s="31"/>
      <c r="H176" s="32" t="s">
        <v>441</v>
      </c>
      <c r="I176" s="33" t="s">
        <v>58</v>
      </c>
      <c r="J176" s="32"/>
      <c r="K176" s="9"/>
      <c r="L176" s="10"/>
      <c r="M176" s="10"/>
      <c r="N176" s="224"/>
      <c r="O176" s="9"/>
      <c r="P176" s="9">
        <v>12</v>
      </c>
      <c r="Q176" s="34" t="s">
        <v>457</v>
      </c>
      <c r="R176" s="35">
        <v>1005</v>
      </c>
      <c r="S176" s="35"/>
      <c r="T176" s="36" t="s">
        <v>30</v>
      </c>
      <c r="U176" s="35">
        <v>200</v>
      </c>
      <c r="V176" s="35">
        <v>1005</v>
      </c>
      <c r="W176" s="35">
        <v>1005</v>
      </c>
      <c r="X176" s="9">
        <v>1</v>
      </c>
      <c r="Y176" s="35">
        <v>200</v>
      </c>
      <c r="Z176" s="9">
        <v>1</v>
      </c>
      <c r="AA176" s="35">
        <v>200</v>
      </c>
      <c r="AB176" s="35"/>
      <c r="AC176" s="61"/>
      <c r="AD176" s="175" t="s">
        <v>458</v>
      </c>
      <c r="AE176" s="63"/>
      <c r="AF176" s="39"/>
      <c r="AG176" s="39"/>
      <c r="AH176" s="38"/>
      <c r="AI176" s="9"/>
      <c r="AJ176" s="32"/>
      <c r="AK176" s="32"/>
      <c r="AL176" s="32"/>
      <c r="AM176" s="40"/>
      <c r="AN176" s="41"/>
      <c r="AO176" s="173"/>
      <c r="AP176" s="173"/>
      <c r="AQ176" s="170"/>
      <c r="AR176" s="170"/>
    </row>
    <row r="177" spans="1:44">
      <c r="B177" s="29">
        <v>2022</v>
      </c>
      <c r="C177" s="29">
        <v>6</v>
      </c>
      <c r="D177" s="29">
        <v>6</v>
      </c>
      <c r="E177" s="30" t="s">
        <v>468</v>
      </c>
      <c r="F177" s="29">
        <v>1</v>
      </c>
      <c r="G177" s="31" t="s">
        <v>459</v>
      </c>
      <c r="H177" s="32" t="s">
        <v>441</v>
      </c>
      <c r="I177" s="33" t="s">
        <v>47</v>
      </c>
      <c r="J177" s="32"/>
      <c r="K177" s="9"/>
      <c r="L177" s="10"/>
      <c r="M177" s="10"/>
      <c r="N177" s="222" t="s">
        <v>487</v>
      </c>
      <c r="O177" s="9" t="s">
        <v>443</v>
      </c>
      <c r="P177" s="9">
        <v>50</v>
      </c>
      <c r="Q177" s="34" t="s">
        <v>677</v>
      </c>
      <c r="R177" s="35">
        <v>1005</v>
      </c>
      <c r="T177" s="36">
        <v>4100</v>
      </c>
      <c r="U177" s="36">
        <v>4100</v>
      </c>
      <c r="V177" s="35">
        <v>1005</v>
      </c>
      <c r="W177" s="35">
        <v>1005</v>
      </c>
      <c r="X177" s="9">
        <v>1</v>
      </c>
      <c r="Y177" s="36">
        <v>4100</v>
      </c>
      <c r="Z177" s="9">
        <v>1</v>
      </c>
      <c r="AA177" s="36">
        <v>4100</v>
      </c>
      <c r="AB177" s="35"/>
      <c r="AC177" s="37"/>
      <c r="AD177" s="37"/>
      <c r="AE177" s="38"/>
      <c r="AF177" s="39"/>
      <c r="AG177" s="39"/>
      <c r="AH177" s="38"/>
      <c r="AI177" s="9" t="s">
        <v>5</v>
      </c>
      <c r="AJ177" s="32"/>
      <c r="AK177" s="32" t="s">
        <v>6</v>
      </c>
      <c r="AL177" s="32"/>
      <c r="AM177" s="40" t="s">
        <v>460</v>
      </c>
      <c r="AN177" s="41"/>
      <c r="AO177" s="173"/>
      <c r="AP177" s="173"/>
      <c r="AQ177" s="170"/>
      <c r="AR177" s="170"/>
    </row>
    <row r="178" spans="1:44">
      <c r="A178">
        <v>1</v>
      </c>
      <c r="B178" s="29">
        <v>2022</v>
      </c>
      <c r="C178" s="29">
        <v>6</v>
      </c>
      <c r="D178" s="29">
        <v>6</v>
      </c>
      <c r="E178" s="30" t="s">
        <v>468</v>
      </c>
      <c r="F178" s="29">
        <v>1</v>
      </c>
      <c r="G178" s="31" t="s">
        <v>459</v>
      </c>
      <c r="H178" s="32" t="s">
        <v>441</v>
      </c>
      <c r="I178" s="33" t="s">
        <v>47</v>
      </c>
      <c r="J178" s="32"/>
      <c r="K178" s="9"/>
      <c r="L178" s="10"/>
      <c r="M178" s="10"/>
      <c r="N178" s="222" t="s">
        <v>487</v>
      </c>
      <c r="O178" s="9" t="s">
        <v>443</v>
      </c>
      <c r="P178" s="9">
        <v>50</v>
      </c>
      <c r="Q178" s="34" t="s">
        <v>677</v>
      </c>
      <c r="R178" s="35">
        <v>1005</v>
      </c>
      <c r="S178" s="35"/>
      <c r="T178" s="36">
        <v>4100</v>
      </c>
      <c r="U178" s="36">
        <v>4100</v>
      </c>
      <c r="V178" s="35">
        <v>1005</v>
      </c>
      <c r="W178" s="35">
        <v>1005</v>
      </c>
      <c r="X178" s="9">
        <v>1</v>
      </c>
      <c r="Y178" s="36">
        <v>4100</v>
      </c>
      <c r="Z178" s="9">
        <v>1</v>
      </c>
      <c r="AA178" s="36">
        <v>4100</v>
      </c>
      <c r="AB178" s="35"/>
      <c r="AC178" s="37"/>
      <c r="AD178" s="62"/>
      <c r="AE178" s="38"/>
      <c r="AF178" s="39"/>
      <c r="AG178" s="39"/>
      <c r="AH178" s="38"/>
      <c r="AI178" s="9" t="s">
        <v>5</v>
      </c>
      <c r="AJ178" s="32"/>
      <c r="AK178" s="32" t="s">
        <v>6</v>
      </c>
      <c r="AL178" s="32"/>
      <c r="AM178" s="40" t="s">
        <v>460</v>
      </c>
      <c r="AN178" s="41"/>
      <c r="AO178" s="173"/>
      <c r="AP178" s="173"/>
      <c r="AQ178" s="170"/>
      <c r="AR178" s="170"/>
    </row>
    <row r="179" spans="1:44">
      <c r="A179">
        <v>1</v>
      </c>
      <c r="B179" s="29">
        <v>2022</v>
      </c>
      <c r="C179" s="29">
        <v>6</v>
      </c>
      <c r="D179" s="29">
        <v>6</v>
      </c>
      <c r="E179" s="30" t="s">
        <v>468</v>
      </c>
      <c r="F179" s="29"/>
      <c r="G179" s="189"/>
      <c r="H179" s="32" t="s">
        <v>441</v>
      </c>
      <c r="I179" s="59" t="s">
        <v>43</v>
      </c>
      <c r="J179" s="32"/>
      <c r="K179" s="9"/>
      <c r="L179" s="10"/>
      <c r="M179" s="10"/>
      <c r="N179" s="222"/>
      <c r="O179" s="60"/>
      <c r="P179" s="176">
        <v>25</v>
      </c>
      <c r="Q179" s="34" t="s">
        <v>457</v>
      </c>
      <c r="R179" s="35">
        <v>1005</v>
      </c>
      <c r="S179" s="35"/>
      <c r="T179" s="36" t="s">
        <v>30</v>
      </c>
      <c r="U179" s="177">
        <v>350</v>
      </c>
      <c r="V179" s="35">
        <v>1005</v>
      </c>
      <c r="W179" s="35">
        <v>1005</v>
      </c>
      <c r="X179" s="9">
        <v>1</v>
      </c>
      <c r="Y179" s="35"/>
      <c r="Z179" s="9">
        <v>1</v>
      </c>
      <c r="AA179" s="177">
        <v>350</v>
      </c>
      <c r="AB179" s="35">
        <v>8750</v>
      </c>
      <c r="AC179" s="37" t="s">
        <v>736</v>
      </c>
      <c r="AD179" s="62"/>
      <c r="AE179" s="63"/>
      <c r="AF179" s="64"/>
      <c r="AG179" s="64"/>
      <c r="AH179" s="63"/>
      <c r="AI179" s="60"/>
      <c r="AJ179" s="58"/>
      <c r="AK179" s="32" t="s">
        <v>6</v>
      </c>
      <c r="AL179" s="32"/>
      <c r="AM179" s="40" t="s">
        <v>460</v>
      </c>
      <c r="AN179" s="41"/>
      <c r="AO179" s="173"/>
      <c r="AP179" s="173"/>
      <c r="AQ179" s="170"/>
      <c r="AR179" s="170"/>
    </row>
    <row r="180" spans="1:44">
      <c r="S180" s="657"/>
    </row>
    <row r="181" spans="1:44">
      <c r="A181">
        <v>1</v>
      </c>
      <c r="B181" s="29">
        <v>2022</v>
      </c>
      <c r="C181" s="29">
        <v>6</v>
      </c>
      <c r="D181" s="29">
        <v>6</v>
      </c>
      <c r="E181" s="30" t="s">
        <v>468</v>
      </c>
      <c r="F181" s="29"/>
      <c r="G181" s="31"/>
      <c r="H181" s="32" t="s">
        <v>441</v>
      </c>
      <c r="I181" s="33" t="s">
        <v>58</v>
      </c>
      <c r="J181" s="32"/>
      <c r="K181" s="9"/>
      <c r="L181" s="10"/>
      <c r="M181" s="10"/>
      <c r="N181" s="224"/>
      <c r="O181" s="9"/>
      <c r="P181" s="9">
        <v>12</v>
      </c>
      <c r="Q181" s="34" t="s">
        <v>457</v>
      </c>
      <c r="R181" s="35">
        <v>1005</v>
      </c>
      <c r="T181" s="36" t="s">
        <v>30</v>
      </c>
      <c r="U181" s="35">
        <v>200</v>
      </c>
      <c r="V181" s="35">
        <v>1005</v>
      </c>
      <c r="W181" s="35">
        <v>1005</v>
      </c>
      <c r="X181" s="9">
        <v>1</v>
      </c>
      <c r="Y181" s="35">
        <v>200</v>
      </c>
      <c r="Z181" s="9">
        <v>1</v>
      </c>
      <c r="AA181" s="35">
        <v>200</v>
      </c>
      <c r="AB181" s="35"/>
      <c r="AC181" s="61"/>
      <c r="AD181" s="175" t="s">
        <v>458</v>
      </c>
      <c r="AE181" s="63"/>
      <c r="AF181" s="39"/>
      <c r="AG181" s="39"/>
      <c r="AH181" s="38"/>
      <c r="AI181" s="9"/>
      <c r="AJ181" s="32"/>
      <c r="AK181" s="32"/>
      <c r="AL181" s="32"/>
      <c r="AM181" s="40"/>
      <c r="AN181" s="41"/>
      <c r="AO181" s="173"/>
      <c r="AP181" s="173"/>
      <c r="AQ181" s="170"/>
      <c r="AR181" s="170"/>
    </row>
    <row r="182" spans="1:44">
      <c r="B182" s="29">
        <v>2022</v>
      </c>
      <c r="C182" s="29">
        <v>6</v>
      </c>
      <c r="D182" s="29">
        <v>6</v>
      </c>
      <c r="E182" s="30" t="s">
        <v>468</v>
      </c>
      <c r="F182" s="29">
        <v>1</v>
      </c>
      <c r="G182" s="31" t="s">
        <v>459</v>
      </c>
      <c r="H182" s="32" t="s">
        <v>441</v>
      </c>
      <c r="I182" s="33" t="s">
        <v>47</v>
      </c>
      <c r="J182" s="32"/>
      <c r="K182" s="9"/>
      <c r="L182" s="10"/>
      <c r="M182" s="10"/>
      <c r="N182" s="222" t="s">
        <v>487</v>
      </c>
      <c r="O182" s="9" t="s">
        <v>443</v>
      </c>
      <c r="P182" s="9">
        <v>50</v>
      </c>
      <c r="Q182" s="34" t="s">
        <v>677</v>
      </c>
      <c r="R182" s="35">
        <v>1005</v>
      </c>
      <c r="S182" s="35"/>
      <c r="T182" s="36">
        <v>4100</v>
      </c>
      <c r="U182" s="36">
        <v>4100</v>
      </c>
      <c r="V182" s="35">
        <v>1005</v>
      </c>
      <c r="W182" s="35">
        <v>1005</v>
      </c>
      <c r="X182" s="9">
        <v>1</v>
      </c>
      <c r="Y182" s="36">
        <v>4100</v>
      </c>
      <c r="Z182" s="9">
        <v>1</v>
      </c>
      <c r="AA182" s="36">
        <v>4100</v>
      </c>
      <c r="AB182" s="35"/>
      <c r="AC182" s="37"/>
      <c r="AD182" s="37"/>
      <c r="AE182" s="38"/>
      <c r="AF182" s="39"/>
      <c r="AG182" s="39"/>
      <c r="AH182" s="38"/>
      <c r="AI182" s="9" t="s">
        <v>5</v>
      </c>
      <c r="AJ182" s="32"/>
      <c r="AK182" s="32" t="s">
        <v>6</v>
      </c>
      <c r="AL182" s="32"/>
      <c r="AM182" s="40" t="s">
        <v>460</v>
      </c>
      <c r="AN182" s="41"/>
      <c r="AO182" s="173"/>
      <c r="AP182" s="173"/>
      <c r="AQ182" s="170"/>
      <c r="AR182" s="170"/>
    </row>
    <row r="183" spans="1:44">
      <c r="A183">
        <v>1</v>
      </c>
      <c r="B183" s="29">
        <v>2022</v>
      </c>
      <c r="C183" s="29">
        <v>6</v>
      </c>
      <c r="D183" s="29">
        <v>6</v>
      </c>
      <c r="E183" s="30" t="s">
        <v>468</v>
      </c>
      <c r="F183" s="29">
        <v>1</v>
      </c>
      <c r="G183" s="31" t="s">
        <v>459</v>
      </c>
      <c r="H183" s="32" t="s">
        <v>441</v>
      </c>
      <c r="I183" s="33" t="s">
        <v>47</v>
      </c>
      <c r="J183" s="32"/>
      <c r="K183" s="9"/>
      <c r="L183" s="10"/>
      <c r="M183" s="10"/>
      <c r="N183" s="222" t="s">
        <v>487</v>
      </c>
      <c r="O183" s="9" t="s">
        <v>443</v>
      </c>
      <c r="P183" s="9">
        <v>50</v>
      </c>
      <c r="Q183" s="34" t="s">
        <v>677</v>
      </c>
      <c r="R183" s="35">
        <v>1005</v>
      </c>
      <c r="S183" s="35"/>
      <c r="T183" s="36">
        <v>4100</v>
      </c>
      <c r="U183" s="36">
        <v>4100</v>
      </c>
      <c r="V183" s="35">
        <v>1005</v>
      </c>
      <c r="W183" s="35">
        <v>1005</v>
      </c>
      <c r="X183" s="9">
        <v>1</v>
      </c>
      <c r="Y183" s="36">
        <v>4100</v>
      </c>
      <c r="Z183" s="9">
        <v>1</v>
      </c>
      <c r="AA183" s="36">
        <v>4100</v>
      </c>
      <c r="AB183" s="35"/>
      <c r="AC183" s="37"/>
      <c r="AD183" s="62"/>
      <c r="AE183" s="38"/>
      <c r="AF183" s="39"/>
      <c r="AG183" s="39"/>
      <c r="AH183" s="38"/>
      <c r="AI183" s="9" t="s">
        <v>5</v>
      </c>
      <c r="AJ183" s="32"/>
      <c r="AK183" s="32" t="s">
        <v>6</v>
      </c>
      <c r="AL183" s="32"/>
      <c r="AM183" s="40" t="s">
        <v>460</v>
      </c>
      <c r="AN183" s="41"/>
      <c r="AO183" s="173"/>
      <c r="AP183" s="173"/>
      <c r="AQ183" s="170"/>
      <c r="AR183" s="170"/>
    </row>
    <row r="184" spans="1:44">
      <c r="A184">
        <v>1</v>
      </c>
      <c r="B184" s="29">
        <v>2022</v>
      </c>
      <c r="C184" s="29">
        <v>6</v>
      </c>
      <c r="D184" s="29">
        <v>6</v>
      </c>
      <c r="E184" s="30" t="s">
        <v>468</v>
      </c>
      <c r="F184" s="29"/>
      <c r="G184" s="189"/>
      <c r="H184" s="32" t="s">
        <v>441</v>
      </c>
      <c r="I184" s="59" t="s">
        <v>43</v>
      </c>
      <c r="J184" s="32"/>
      <c r="K184" s="9"/>
      <c r="L184" s="10"/>
      <c r="M184" s="10"/>
      <c r="N184" s="222"/>
      <c r="O184" s="60"/>
      <c r="P184" s="176">
        <v>25</v>
      </c>
      <c r="Q184" s="34" t="s">
        <v>457</v>
      </c>
      <c r="R184" s="35">
        <v>1005</v>
      </c>
      <c r="S184" s="35"/>
      <c r="T184" s="36" t="s">
        <v>30</v>
      </c>
      <c r="U184" s="177">
        <v>350</v>
      </c>
      <c r="V184" s="35">
        <v>1005</v>
      </c>
      <c r="W184" s="35">
        <v>1005</v>
      </c>
      <c r="X184" s="9">
        <v>1</v>
      </c>
      <c r="Y184" s="35"/>
      <c r="Z184" s="9">
        <v>1</v>
      </c>
      <c r="AA184" s="177">
        <v>350</v>
      </c>
      <c r="AB184" s="35">
        <v>8750</v>
      </c>
      <c r="AC184" s="37" t="s">
        <v>736</v>
      </c>
      <c r="AD184" s="62"/>
      <c r="AE184" s="63"/>
      <c r="AF184" s="64"/>
      <c r="AG184" s="64"/>
      <c r="AH184" s="63"/>
      <c r="AI184" s="60"/>
      <c r="AJ184" s="58"/>
      <c r="AK184" s="32" t="s">
        <v>6</v>
      </c>
      <c r="AL184" s="32"/>
      <c r="AM184" s="40" t="s">
        <v>460</v>
      </c>
      <c r="AN184" s="41"/>
      <c r="AO184" s="173"/>
      <c r="AP184" s="173"/>
      <c r="AQ184" s="170"/>
      <c r="AR184" s="170"/>
    </row>
    <row r="186" spans="1:44">
      <c r="B186" s="29">
        <v>2022</v>
      </c>
      <c r="C186" s="29">
        <v>6</v>
      </c>
      <c r="D186" s="29">
        <v>9</v>
      </c>
      <c r="E186" s="30" t="s">
        <v>469</v>
      </c>
      <c r="F186" s="29"/>
      <c r="G186" s="31"/>
      <c r="H186" s="32" t="s">
        <v>441</v>
      </c>
      <c r="I186" s="33" t="s">
        <v>58</v>
      </c>
      <c r="J186" s="32"/>
      <c r="K186" s="9"/>
      <c r="L186" s="10"/>
      <c r="M186" s="10"/>
      <c r="N186" s="222"/>
      <c r="O186" s="9"/>
      <c r="P186" s="9">
        <v>12</v>
      </c>
      <c r="Q186" s="34" t="s">
        <v>457</v>
      </c>
      <c r="R186" s="35">
        <v>1200</v>
      </c>
      <c r="S186" s="35"/>
      <c r="T186" s="36" t="s">
        <v>30</v>
      </c>
      <c r="U186" s="35">
        <v>200</v>
      </c>
      <c r="V186" s="35">
        <v>1200</v>
      </c>
      <c r="W186" s="35">
        <v>1200</v>
      </c>
      <c r="X186" s="9">
        <v>1</v>
      </c>
      <c r="Y186" s="35">
        <v>200</v>
      </c>
      <c r="Z186" s="9">
        <v>1</v>
      </c>
      <c r="AA186" s="35">
        <v>200</v>
      </c>
      <c r="AB186" s="35"/>
      <c r="AC186" s="37"/>
      <c r="AD186" s="175" t="s">
        <v>458</v>
      </c>
      <c r="AE186" s="38"/>
      <c r="AF186" s="39"/>
      <c r="AG186" s="39"/>
      <c r="AH186" s="38"/>
      <c r="AI186" s="9"/>
      <c r="AJ186" s="32"/>
      <c r="AK186" s="32"/>
      <c r="AL186" s="32"/>
      <c r="AM186" s="40"/>
      <c r="AN186" s="41"/>
      <c r="AO186" s="173"/>
      <c r="AP186" s="173"/>
      <c r="AQ186" s="170"/>
      <c r="AR186" s="170"/>
    </row>
    <row r="187" spans="1:44">
      <c r="B187" s="29">
        <v>2022</v>
      </c>
      <c r="C187" s="29">
        <v>6</v>
      </c>
      <c r="D187" s="29">
        <v>9</v>
      </c>
      <c r="E187" s="30" t="s">
        <v>469</v>
      </c>
      <c r="F187" s="29">
        <v>5</v>
      </c>
      <c r="G187" s="31" t="s">
        <v>459</v>
      </c>
      <c r="H187" s="32" t="s">
        <v>441</v>
      </c>
      <c r="I187" s="33" t="s">
        <v>47</v>
      </c>
      <c r="J187" s="32"/>
      <c r="K187" s="9"/>
      <c r="L187" s="10"/>
      <c r="M187" s="10"/>
      <c r="N187" s="222" t="s">
        <v>476</v>
      </c>
      <c r="O187" s="9" t="s">
        <v>34</v>
      </c>
      <c r="P187" s="9">
        <v>50</v>
      </c>
      <c r="Q187" s="34" t="s">
        <v>727</v>
      </c>
      <c r="R187" s="35">
        <v>1195</v>
      </c>
      <c r="S187" s="35"/>
      <c r="T187" s="36">
        <v>5000</v>
      </c>
      <c r="U187" s="36">
        <v>5000</v>
      </c>
      <c r="V187" s="35">
        <v>1195</v>
      </c>
      <c r="W187" s="35">
        <v>1195</v>
      </c>
      <c r="X187" s="9">
        <v>1</v>
      </c>
      <c r="Y187" s="36">
        <v>5000</v>
      </c>
      <c r="Z187" s="9">
        <v>1</v>
      </c>
      <c r="AA187" s="36">
        <v>5000</v>
      </c>
      <c r="AB187" s="35"/>
      <c r="AC187" s="37"/>
      <c r="AD187" s="37"/>
      <c r="AE187" s="38"/>
      <c r="AF187" s="39"/>
      <c r="AG187" s="39"/>
      <c r="AH187" s="38"/>
      <c r="AI187" s="9" t="s">
        <v>5</v>
      </c>
      <c r="AJ187" s="32"/>
      <c r="AK187" s="32" t="s">
        <v>6</v>
      </c>
      <c r="AL187" s="32"/>
      <c r="AM187" s="40" t="s">
        <v>460</v>
      </c>
      <c r="AN187" s="41"/>
      <c r="AO187" s="173"/>
      <c r="AP187" s="173"/>
      <c r="AQ187" s="170"/>
      <c r="AR187" s="170"/>
    </row>
    <row r="188" spans="1:44">
      <c r="B188" s="29">
        <v>2022</v>
      </c>
      <c r="C188" s="29">
        <v>6</v>
      </c>
      <c r="D188" s="29">
        <v>9</v>
      </c>
      <c r="E188" s="30" t="s">
        <v>469</v>
      </c>
      <c r="F188" s="29">
        <v>5</v>
      </c>
      <c r="G188" s="31" t="s">
        <v>459</v>
      </c>
      <c r="H188" s="32" t="s">
        <v>441</v>
      </c>
      <c r="I188" s="33" t="s">
        <v>47</v>
      </c>
      <c r="J188" s="32"/>
      <c r="K188" s="9"/>
      <c r="L188" s="10"/>
      <c r="M188" s="10"/>
      <c r="N188" s="222" t="s">
        <v>476</v>
      </c>
      <c r="O188" s="9" t="s">
        <v>34</v>
      </c>
      <c r="P188" s="9">
        <v>50</v>
      </c>
      <c r="Q188" s="34" t="s">
        <v>727</v>
      </c>
      <c r="R188" s="35">
        <v>1195</v>
      </c>
      <c r="S188" s="35"/>
      <c r="T188" s="36">
        <v>5000</v>
      </c>
      <c r="U188" s="36">
        <v>5000</v>
      </c>
      <c r="V188" s="35">
        <v>1195</v>
      </c>
      <c r="W188" s="35">
        <v>1195</v>
      </c>
      <c r="X188" s="9">
        <v>1</v>
      </c>
      <c r="Y188" s="36">
        <v>5000</v>
      </c>
      <c r="Z188" s="9">
        <v>1</v>
      </c>
      <c r="AA188" s="36">
        <v>5000</v>
      </c>
      <c r="AB188" s="35"/>
      <c r="AC188" s="37"/>
      <c r="AD188" s="37"/>
      <c r="AE188" s="38"/>
      <c r="AF188" s="39"/>
      <c r="AG188" s="39"/>
      <c r="AH188" s="38"/>
      <c r="AI188" s="9" t="s">
        <v>5</v>
      </c>
      <c r="AJ188" s="32"/>
      <c r="AK188" s="32" t="s">
        <v>6</v>
      </c>
      <c r="AL188" s="32"/>
      <c r="AM188" s="40" t="s">
        <v>460</v>
      </c>
      <c r="AN188" s="41"/>
      <c r="AO188" s="173"/>
      <c r="AP188" s="173"/>
      <c r="AQ188" s="170"/>
      <c r="AR188" s="170"/>
    </row>
    <row r="189" spans="1:44">
      <c r="B189" s="29">
        <v>2022</v>
      </c>
      <c r="C189" s="29">
        <v>6</v>
      </c>
      <c r="D189" s="29">
        <v>9</v>
      </c>
      <c r="E189" s="30" t="s">
        <v>469</v>
      </c>
      <c r="F189" s="29"/>
      <c r="G189" s="189"/>
      <c r="H189" s="32" t="s">
        <v>441</v>
      </c>
      <c r="I189" s="33" t="s">
        <v>43</v>
      </c>
      <c r="J189" s="32"/>
      <c r="K189" s="9"/>
      <c r="L189" s="10"/>
      <c r="M189" s="10"/>
      <c r="N189" s="222"/>
      <c r="O189" s="9"/>
      <c r="P189" s="176">
        <v>25</v>
      </c>
      <c r="Q189" s="34" t="s">
        <v>457</v>
      </c>
      <c r="R189" s="35">
        <v>1195</v>
      </c>
      <c r="T189" s="36" t="s">
        <v>30</v>
      </c>
      <c r="U189" s="177">
        <v>350</v>
      </c>
      <c r="V189" s="35">
        <v>1195</v>
      </c>
      <c r="W189" s="35">
        <v>1195</v>
      </c>
      <c r="X189" s="9">
        <v>1</v>
      </c>
      <c r="Y189" s="35"/>
      <c r="Z189" s="9">
        <v>1</v>
      </c>
      <c r="AA189" s="177">
        <v>350</v>
      </c>
      <c r="AB189" s="35">
        <v>10550</v>
      </c>
      <c r="AC189" s="37" t="s">
        <v>728</v>
      </c>
      <c r="AD189" s="37"/>
      <c r="AE189" s="38"/>
      <c r="AF189" s="39"/>
      <c r="AG189" s="39"/>
      <c r="AH189" s="38"/>
      <c r="AI189" s="9"/>
      <c r="AJ189" s="32"/>
      <c r="AK189" s="32" t="s">
        <v>6</v>
      </c>
      <c r="AL189" s="32"/>
      <c r="AM189" s="40" t="s">
        <v>460</v>
      </c>
      <c r="AN189" s="41"/>
      <c r="AO189" s="173"/>
      <c r="AP189" s="173"/>
      <c r="AQ189" s="170"/>
      <c r="AR189" s="170"/>
    </row>
    <row r="190" spans="1:44">
      <c r="S190" s="657"/>
    </row>
    <row r="191" spans="1:44">
      <c r="B191" s="29">
        <v>2022</v>
      </c>
      <c r="C191" s="29">
        <v>6</v>
      </c>
      <c r="D191" s="29">
        <v>7</v>
      </c>
      <c r="E191" s="30" t="s">
        <v>470</v>
      </c>
      <c r="F191" s="29">
        <v>6</v>
      </c>
      <c r="G191" s="31" t="s">
        <v>459</v>
      </c>
      <c r="H191" s="32" t="s">
        <v>441</v>
      </c>
      <c r="I191" s="59" t="s">
        <v>47</v>
      </c>
      <c r="J191" s="32"/>
      <c r="K191" s="9"/>
      <c r="L191" s="10"/>
      <c r="M191" s="10"/>
      <c r="N191" s="222" t="s">
        <v>490</v>
      </c>
      <c r="O191" s="60" t="s">
        <v>1448</v>
      </c>
      <c r="P191" s="60">
        <v>50</v>
      </c>
      <c r="Q191" s="34" t="s">
        <v>273</v>
      </c>
      <c r="R191" s="35">
        <v>1020</v>
      </c>
      <c r="S191" s="35"/>
      <c r="T191" s="36">
        <v>4000</v>
      </c>
      <c r="U191" s="35">
        <v>4000</v>
      </c>
      <c r="V191" s="35">
        <v>1020</v>
      </c>
      <c r="W191" s="35">
        <v>1020</v>
      </c>
      <c r="X191" s="9">
        <v>1</v>
      </c>
      <c r="Y191" s="35">
        <v>4000</v>
      </c>
      <c r="Z191" s="9">
        <v>1</v>
      </c>
      <c r="AA191" s="35">
        <v>4000</v>
      </c>
      <c r="AB191" s="35"/>
      <c r="AC191" s="37"/>
      <c r="AD191" s="37"/>
      <c r="AE191" s="63"/>
      <c r="AF191" s="64"/>
      <c r="AG191" s="64"/>
      <c r="AH191" s="63"/>
      <c r="AI191" s="60"/>
      <c r="AJ191" s="58"/>
      <c r="AK191" s="32" t="s">
        <v>6</v>
      </c>
      <c r="AL191" s="32"/>
      <c r="AM191" s="40" t="s">
        <v>444</v>
      </c>
      <c r="AN191" s="41"/>
      <c r="AO191" s="173"/>
      <c r="AP191" s="173"/>
      <c r="AQ191" s="170"/>
      <c r="AR191" s="170"/>
    </row>
    <row r="192" spans="1:44">
      <c r="B192" s="29">
        <v>2022</v>
      </c>
      <c r="C192" s="29">
        <v>6</v>
      </c>
      <c r="D192" s="29">
        <v>7</v>
      </c>
      <c r="E192" s="30" t="s">
        <v>470</v>
      </c>
      <c r="F192" s="29">
        <v>6</v>
      </c>
      <c r="G192" s="31" t="s">
        <v>459</v>
      </c>
      <c r="H192" s="32" t="s">
        <v>441</v>
      </c>
      <c r="I192" s="59" t="s">
        <v>47</v>
      </c>
      <c r="J192" s="32"/>
      <c r="K192" s="9"/>
      <c r="L192" s="10"/>
      <c r="M192" s="10"/>
      <c r="N192" s="222" t="s">
        <v>490</v>
      </c>
      <c r="O192" s="60" t="s">
        <v>1448</v>
      </c>
      <c r="P192" s="60">
        <v>50</v>
      </c>
      <c r="Q192" s="34" t="s">
        <v>273</v>
      </c>
      <c r="R192" s="35">
        <v>1020</v>
      </c>
      <c r="S192" s="35"/>
      <c r="T192" s="36">
        <v>4000</v>
      </c>
      <c r="U192" s="35">
        <v>4000</v>
      </c>
      <c r="V192" s="35">
        <v>1020</v>
      </c>
      <c r="W192" s="35">
        <v>1020</v>
      </c>
      <c r="X192" s="9">
        <v>1</v>
      </c>
      <c r="Y192" s="35">
        <v>4000</v>
      </c>
      <c r="Z192" s="9">
        <v>1</v>
      </c>
      <c r="AA192" s="35">
        <v>4000</v>
      </c>
      <c r="AB192" s="35"/>
      <c r="AC192" s="37"/>
      <c r="AD192" s="62"/>
      <c r="AE192" s="63"/>
      <c r="AF192" s="64"/>
      <c r="AG192" s="64"/>
      <c r="AH192" s="63"/>
      <c r="AI192" s="60" t="s">
        <v>5</v>
      </c>
      <c r="AJ192" s="58"/>
      <c r="AK192" s="32" t="s">
        <v>6</v>
      </c>
      <c r="AL192" s="32"/>
      <c r="AM192" s="40" t="s">
        <v>444</v>
      </c>
      <c r="AN192" s="41"/>
      <c r="AO192" s="173"/>
      <c r="AP192" s="173"/>
      <c r="AQ192" s="170"/>
      <c r="AR192" s="170"/>
    </row>
    <row r="193" spans="1:44">
      <c r="B193" s="29">
        <v>2022</v>
      </c>
      <c r="C193" s="29">
        <v>6</v>
      </c>
      <c r="D193" s="29">
        <v>7</v>
      </c>
      <c r="E193" s="30" t="s">
        <v>470</v>
      </c>
      <c r="F193" s="29"/>
      <c r="G193" s="189"/>
      <c r="H193" s="32" t="s">
        <v>441</v>
      </c>
      <c r="I193" s="59" t="s">
        <v>43</v>
      </c>
      <c r="J193" s="32"/>
      <c r="K193" s="9"/>
      <c r="L193" s="10"/>
      <c r="M193" s="10"/>
      <c r="N193" s="222"/>
      <c r="O193" s="60"/>
      <c r="P193" s="176">
        <v>25</v>
      </c>
      <c r="Q193" s="34" t="s">
        <v>457</v>
      </c>
      <c r="R193" s="35">
        <v>1020</v>
      </c>
      <c r="T193" s="36" t="s">
        <v>30</v>
      </c>
      <c r="U193" s="177">
        <v>350</v>
      </c>
      <c r="V193" s="35">
        <v>1020</v>
      </c>
      <c r="W193" s="35">
        <v>1020</v>
      </c>
      <c r="X193" s="9">
        <v>1</v>
      </c>
      <c r="Y193" s="35"/>
      <c r="Z193" s="9">
        <v>1</v>
      </c>
      <c r="AA193" s="177">
        <v>350</v>
      </c>
      <c r="AB193" s="35">
        <v>8350</v>
      </c>
      <c r="AC193" s="37" t="s">
        <v>875</v>
      </c>
      <c r="AD193" s="62"/>
      <c r="AE193" s="63"/>
      <c r="AF193" s="64"/>
      <c r="AG193" s="64"/>
      <c r="AH193" s="63"/>
      <c r="AI193" s="60"/>
      <c r="AJ193" s="58"/>
      <c r="AK193" s="32" t="s">
        <v>6</v>
      </c>
      <c r="AL193" s="32"/>
      <c r="AM193" s="40" t="s">
        <v>444</v>
      </c>
      <c r="AN193" s="41"/>
      <c r="AO193" s="173"/>
      <c r="AP193" s="173"/>
      <c r="AQ193" s="170"/>
      <c r="AR193" s="170"/>
    </row>
    <row r="194" spans="1:44">
      <c r="S194" s="657"/>
    </row>
    <row r="195" spans="1:44">
      <c r="B195" s="29">
        <v>2022</v>
      </c>
      <c r="C195" s="29">
        <v>6</v>
      </c>
      <c r="D195" s="29">
        <v>14</v>
      </c>
      <c r="E195" s="30" t="s">
        <v>470</v>
      </c>
      <c r="F195" s="29">
        <v>3</v>
      </c>
      <c r="G195" s="31" t="s">
        <v>459</v>
      </c>
      <c r="H195" s="32" t="s">
        <v>441</v>
      </c>
      <c r="I195" s="33" t="s">
        <v>47</v>
      </c>
      <c r="J195" s="32"/>
      <c r="K195" s="9"/>
      <c r="L195" s="10"/>
      <c r="M195" s="10"/>
      <c r="N195" s="222" t="s">
        <v>473</v>
      </c>
      <c r="O195" s="9" t="s">
        <v>15</v>
      </c>
      <c r="P195" s="9">
        <v>25</v>
      </c>
      <c r="Q195" s="34" t="s">
        <v>345</v>
      </c>
      <c r="R195" s="35">
        <v>1120</v>
      </c>
      <c r="S195" s="35"/>
      <c r="T195" s="36">
        <v>8000</v>
      </c>
      <c r="U195" s="36">
        <v>8000</v>
      </c>
      <c r="V195" s="35">
        <v>1120</v>
      </c>
      <c r="W195" s="35">
        <v>1120</v>
      </c>
      <c r="X195" s="9">
        <v>1</v>
      </c>
      <c r="Y195" s="36">
        <v>8000</v>
      </c>
      <c r="Z195" s="9">
        <v>1</v>
      </c>
      <c r="AA195" s="36">
        <v>8000</v>
      </c>
      <c r="AB195" s="35"/>
      <c r="AC195" s="37"/>
      <c r="AD195" s="37"/>
      <c r="AE195" s="38"/>
      <c r="AF195" s="39"/>
      <c r="AG195" s="39"/>
      <c r="AH195" s="38"/>
      <c r="AI195" s="9"/>
      <c r="AJ195" s="32"/>
      <c r="AK195" s="32" t="s">
        <v>6</v>
      </c>
      <c r="AL195" s="32"/>
      <c r="AM195" s="40" t="s">
        <v>444</v>
      </c>
      <c r="AN195" s="41"/>
      <c r="AO195" s="173"/>
      <c r="AP195" s="173"/>
      <c r="AQ195" s="170"/>
      <c r="AR195" s="170"/>
    </row>
    <row r="196" spans="1:44">
      <c r="B196" s="29">
        <v>2022</v>
      </c>
      <c r="C196" s="29">
        <v>6</v>
      </c>
      <c r="D196" s="29">
        <v>14</v>
      </c>
      <c r="E196" s="30" t="s">
        <v>470</v>
      </c>
      <c r="F196" s="29">
        <v>3</v>
      </c>
      <c r="G196" s="31" t="s">
        <v>459</v>
      </c>
      <c r="H196" s="32" t="s">
        <v>441</v>
      </c>
      <c r="I196" s="33" t="s">
        <v>47</v>
      </c>
      <c r="J196" s="32"/>
      <c r="K196" s="9"/>
      <c r="L196" s="10"/>
      <c r="M196" s="10"/>
      <c r="N196" s="222" t="s">
        <v>473</v>
      </c>
      <c r="O196" s="9" t="s">
        <v>15</v>
      </c>
      <c r="P196" s="9">
        <v>25</v>
      </c>
      <c r="Q196" s="34" t="s">
        <v>345</v>
      </c>
      <c r="R196" s="35">
        <v>1120</v>
      </c>
      <c r="S196" s="35"/>
      <c r="T196" s="36">
        <v>8000</v>
      </c>
      <c r="U196" s="36">
        <v>8000</v>
      </c>
      <c r="V196" s="35">
        <v>1120</v>
      </c>
      <c r="W196" s="35">
        <v>1120</v>
      </c>
      <c r="X196" s="9">
        <v>1</v>
      </c>
      <c r="Y196" s="36">
        <v>8000</v>
      </c>
      <c r="Z196" s="9">
        <v>1</v>
      </c>
      <c r="AA196" s="36">
        <v>8000</v>
      </c>
      <c r="AB196" s="35"/>
      <c r="AC196" s="37"/>
      <c r="AD196" s="62"/>
      <c r="AE196" s="38"/>
      <c r="AF196" s="39"/>
      <c r="AG196" s="39"/>
      <c r="AH196" s="38"/>
      <c r="AI196" s="9" t="s">
        <v>5</v>
      </c>
      <c r="AJ196" s="32"/>
      <c r="AK196" s="32" t="s">
        <v>6</v>
      </c>
      <c r="AL196" s="32"/>
      <c r="AM196" s="40" t="s">
        <v>444</v>
      </c>
      <c r="AN196" s="41"/>
      <c r="AO196" s="173"/>
      <c r="AP196" s="173"/>
      <c r="AQ196" s="173"/>
      <c r="AR196" s="170"/>
    </row>
    <row r="197" spans="1:44">
      <c r="B197" s="29">
        <v>2022</v>
      </c>
      <c r="C197" s="29">
        <v>6</v>
      </c>
      <c r="D197" s="29">
        <v>14</v>
      </c>
      <c r="E197" s="30" t="s">
        <v>470</v>
      </c>
      <c r="F197" s="29"/>
      <c r="G197" s="189"/>
      <c r="H197" s="32" t="s">
        <v>441</v>
      </c>
      <c r="I197" s="33" t="s">
        <v>43</v>
      </c>
      <c r="J197" s="32"/>
      <c r="K197" s="9"/>
      <c r="L197" s="10"/>
      <c r="M197" s="10"/>
      <c r="N197" s="222"/>
      <c r="O197" s="9"/>
      <c r="P197" s="176">
        <v>25</v>
      </c>
      <c r="Q197" s="34" t="s">
        <v>457</v>
      </c>
      <c r="R197" s="35">
        <v>1120</v>
      </c>
      <c r="T197" s="36" t="s">
        <v>30</v>
      </c>
      <c r="U197" s="451">
        <v>500</v>
      </c>
      <c r="V197" s="35">
        <v>1120</v>
      </c>
      <c r="W197" s="35">
        <v>1120</v>
      </c>
      <c r="X197" s="9">
        <v>1</v>
      </c>
      <c r="Y197" s="35"/>
      <c r="Z197" s="9">
        <v>1</v>
      </c>
      <c r="AA197" s="451">
        <v>500</v>
      </c>
      <c r="AB197" s="35">
        <v>16500</v>
      </c>
      <c r="AC197" s="37" t="s">
        <v>726</v>
      </c>
      <c r="AD197" s="62"/>
      <c r="AE197" s="38"/>
      <c r="AF197" s="39"/>
      <c r="AG197" s="39"/>
      <c r="AH197" s="38"/>
      <c r="AI197" s="9"/>
      <c r="AJ197" s="32"/>
      <c r="AK197" s="32" t="s">
        <v>6</v>
      </c>
      <c r="AL197" s="32"/>
      <c r="AM197" s="40" t="s">
        <v>444</v>
      </c>
      <c r="AN197" s="41"/>
      <c r="AO197" s="173"/>
      <c r="AP197" s="173"/>
      <c r="AQ197" s="170"/>
      <c r="AR197" s="170"/>
    </row>
    <row r="198" spans="1:44">
      <c r="S198" s="657"/>
    </row>
    <row r="199" spans="1:44">
      <c r="B199" s="29">
        <v>2022</v>
      </c>
      <c r="C199" s="29">
        <v>6</v>
      </c>
      <c r="D199" s="29">
        <v>14</v>
      </c>
      <c r="E199" s="30" t="s">
        <v>470</v>
      </c>
      <c r="F199" s="29"/>
      <c r="G199" s="31"/>
      <c r="H199" s="32" t="s">
        <v>441</v>
      </c>
      <c r="I199" s="33" t="s">
        <v>58</v>
      </c>
      <c r="J199" s="32"/>
      <c r="K199" s="9"/>
      <c r="L199" s="10"/>
      <c r="M199" s="10"/>
      <c r="N199" s="226"/>
      <c r="O199" s="9"/>
      <c r="P199" s="9">
        <v>12</v>
      </c>
      <c r="Q199" s="34" t="s">
        <v>457</v>
      </c>
      <c r="R199" s="35">
        <v>1120</v>
      </c>
      <c r="S199" s="35"/>
      <c r="T199" s="36" t="s">
        <v>30</v>
      </c>
      <c r="U199" s="35">
        <v>200</v>
      </c>
      <c r="V199" s="35">
        <v>1120</v>
      </c>
      <c r="W199" s="35">
        <v>1120</v>
      </c>
      <c r="X199" s="9">
        <v>1</v>
      </c>
      <c r="Y199" s="35">
        <v>200</v>
      </c>
      <c r="Z199" s="9">
        <v>1</v>
      </c>
      <c r="AA199" s="35">
        <v>200</v>
      </c>
      <c r="AB199" s="35"/>
      <c r="AC199" s="172"/>
      <c r="AD199" s="37"/>
      <c r="AE199" s="38"/>
      <c r="AF199" s="39"/>
      <c r="AG199" s="39"/>
      <c r="AH199" s="38"/>
      <c r="AI199" s="9"/>
      <c r="AJ199" s="32"/>
      <c r="AK199" s="32"/>
      <c r="AL199" s="32"/>
      <c r="AM199" s="40"/>
      <c r="AN199" s="41"/>
      <c r="AO199" s="173"/>
      <c r="AP199" s="173"/>
      <c r="AQ199" s="170"/>
      <c r="AR199" s="170"/>
    </row>
    <row r="200" spans="1:44">
      <c r="B200" s="29">
        <v>2022</v>
      </c>
      <c r="C200" s="29">
        <v>6</v>
      </c>
      <c r="D200" s="29">
        <v>14</v>
      </c>
      <c r="E200" s="30" t="s">
        <v>470</v>
      </c>
      <c r="F200" s="29">
        <v>3</v>
      </c>
      <c r="G200" s="31" t="s">
        <v>459</v>
      </c>
      <c r="H200" s="32" t="s">
        <v>441</v>
      </c>
      <c r="I200" s="33" t="s">
        <v>47</v>
      </c>
      <c r="J200" s="32"/>
      <c r="K200" s="9"/>
      <c r="L200" s="10"/>
      <c r="M200" s="10"/>
      <c r="N200" s="222" t="s">
        <v>473</v>
      </c>
      <c r="O200" s="9" t="s">
        <v>1447</v>
      </c>
      <c r="P200" s="9">
        <v>50</v>
      </c>
      <c r="Q200" s="34" t="s">
        <v>345</v>
      </c>
      <c r="R200" s="35">
        <v>1120</v>
      </c>
      <c r="S200" s="35"/>
      <c r="T200" s="36">
        <v>5000</v>
      </c>
      <c r="U200" s="36">
        <v>5000</v>
      </c>
      <c r="V200" s="35">
        <v>1120</v>
      </c>
      <c r="W200" s="35">
        <v>1120</v>
      </c>
      <c r="X200" s="9">
        <v>1</v>
      </c>
      <c r="Y200" s="36">
        <v>5000</v>
      </c>
      <c r="Z200" s="9">
        <v>1</v>
      </c>
      <c r="AA200" s="36">
        <v>5000</v>
      </c>
      <c r="AB200" s="35"/>
      <c r="AC200" s="37"/>
      <c r="AD200" s="37"/>
      <c r="AE200" s="38"/>
      <c r="AF200" s="39"/>
      <c r="AG200" s="39"/>
      <c r="AH200" s="38"/>
      <c r="AI200" s="9" t="s">
        <v>5</v>
      </c>
      <c r="AJ200" s="32"/>
      <c r="AK200" s="32" t="s">
        <v>6</v>
      </c>
      <c r="AL200" s="32"/>
      <c r="AM200" s="40" t="s">
        <v>460</v>
      </c>
      <c r="AN200" s="41"/>
      <c r="AO200" s="173"/>
      <c r="AP200" s="173"/>
      <c r="AQ200" s="170"/>
      <c r="AR200" s="170"/>
    </row>
    <row r="201" spans="1:44">
      <c r="B201" s="29">
        <v>2022</v>
      </c>
      <c r="C201" s="29">
        <v>6</v>
      </c>
      <c r="D201" s="29">
        <v>14</v>
      </c>
      <c r="E201" s="30" t="s">
        <v>470</v>
      </c>
      <c r="F201" s="29">
        <v>3</v>
      </c>
      <c r="G201" s="31" t="s">
        <v>459</v>
      </c>
      <c r="H201" s="32" t="s">
        <v>441</v>
      </c>
      <c r="I201" s="33" t="s">
        <v>47</v>
      </c>
      <c r="J201" s="32"/>
      <c r="K201" s="9"/>
      <c r="L201" s="10"/>
      <c r="M201" s="10"/>
      <c r="N201" s="222" t="s">
        <v>473</v>
      </c>
      <c r="O201" s="9" t="s">
        <v>1447</v>
      </c>
      <c r="P201" s="9">
        <v>50</v>
      </c>
      <c r="Q201" s="34" t="s">
        <v>345</v>
      </c>
      <c r="R201" s="35">
        <v>1120</v>
      </c>
      <c r="T201" s="36">
        <v>5000</v>
      </c>
      <c r="U201" s="36">
        <v>5000</v>
      </c>
      <c r="V201" s="35">
        <v>1120</v>
      </c>
      <c r="W201" s="35">
        <v>1120</v>
      </c>
      <c r="X201" s="9">
        <v>1</v>
      </c>
      <c r="Y201" s="36">
        <v>5000</v>
      </c>
      <c r="Z201" s="9">
        <v>1</v>
      </c>
      <c r="AA201" s="36">
        <v>5000</v>
      </c>
      <c r="AB201" s="35"/>
      <c r="AC201" s="37"/>
      <c r="AD201" s="62"/>
      <c r="AE201" s="38"/>
      <c r="AF201" s="39"/>
      <c r="AG201" s="39"/>
      <c r="AH201" s="38"/>
      <c r="AI201" s="9" t="s">
        <v>5</v>
      </c>
      <c r="AJ201" s="32"/>
      <c r="AK201" s="32" t="s">
        <v>6</v>
      </c>
      <c r="AL201" s="32"/>
      <c r="AM201" s="40" t="s">
        <v>460</v>
      </c>
      <c r="AN201" s="41"/>
      <c r="AO201" s="173"/>
      <c r="AP201" s="173"/>
      <c r="AQ201" s="173"/>
      <c r="AR201" s="170"/>
    </row>
    <row r="202" spans="1:44">
      <c r="B202" s="29">
        <v>2022</v>
      </c>
      <c r="C202" s="29">
        <v>6</v>
      </c>
      <c r="D202" s="29">
        <v>14</v>
      </c>
      <c r="E202" s="30" t="s">
        <v>470</v>
      </c>
      <c r="F202" s="29"/>
      <c r="G202" s="189"/>
      <c r="H202" s="32" t="s">
        <v>441</v>
      </c>
      <c r="I202" s="33" t="s">
        <v>43</v>
      </c>
      <c r="J202" s="32"/>
      <c r="K202" s="9"/>
      <c r="L202" s="10"/>
      <c r="M202" s="10"/>
      <c r="N202" s="222"/>
      <c r="O202" s="9"/>
      <c r="P202" s="176">
        <v>25</v>
      </c>
      <c r="Q202" s="34" t="s">
        <v>457</v>
      </c>
      <c r="R202" s="35">
        <v>1120</v>
      </c>
      <c r="S202" s="35"/>
      <c r="T202" s="36" t="s">
        <v>30</v>
      </c>
      <c r="U202" s="177">
        <v>350</v>
      </c>
      <c r="V202" s="35">
        <v>1120</v>
      </c>
      <c r="W202" s="35">
        <v>1120</v>
      </c>
      <c r="X202" s="9">
        <v>1</v>
      </c>
      <c r="Y202" s="35"/>
      <c r="Z202" s="9">
        <v>1</v>
      </c>
      <c r="AA202" s="177">
        <v>350</v>
      </c>
      <c r="AB202" s="35">
        <v>10550</v>
      </c>
      <c r="AC202" s="37" t="s">
        <v>726</v>
      </c>
      <c r="AD202" s="62"/>
      <c r="AE202" s="38"/>
      <c r="AF202" s="39"/>
      <c r="AG202" s="39"/>
      <c r="AH202" s="38"/>
      <c r="AI202" s="9"/>
      <c r="AJ202" s="32"/>
      <c r="AK202" s="32" t="s">
        <v>6</v>
      </c>
      <c r="AL202" s="32"/>
      <c r="AM202" s="40" t="s">
        <v>460</v>
      </c>
      <c r="AN202" s="41"/>
      <c r="AO202" s="173"/>
      <c r="AP202" s="173"/>
      <c r="AQ202" s="170"/>
      <c r="AR202" s="170"/>
    </row>
    <row r="203" spans="1:44">
      <c r="S203" s="657"/>
    </row>
    <row r="204" spans="1:44">
      <c r="B204" s="29">
        <v>2022</v>
      </c>
      <c r="C204" s="29">
        <v>5</v>
      </c>
      <c r="D204" s="29">
        <v>5</v>
      </c>
      <c r="E204" s="30" t="s">
        <v>469</v>
      </c>
      <c r="F204" s="29"/>
      <c r="G204" s="31"/>
      <c r="H204" s="32" t="s">
        <v>441</v>
      </c>
      <c r="I204" s="33" t="s">
        <v>58</v>
      </c>
      <c r="J204" s="32"/>
      <c r="K204" s="9"/>
      <c r="L204" s="10"/>
      <c r="M204" s="10"/>
      <c r="N204" s="222"/>
      <c r="O204" s="9"/>
      <c r="P204" s="9">
        <v>12</v>
      </c>
      <c r="Q204" s="34" t="s">
        <v>457</v>
      </c>
      <c r="R204" s="35">
        <v>1120</v>
      </c>
      <c r="S204" s="35"/>
      <c r="T204" s="36" t="s">
        <v>30</v>
      </c>
      <c r="U204" s="35">
        <v>200</v>
      </c>
      <c r="V204" s="35">
        <v>1120</v>
      </c>
      <c r="W204" s="35">
        <v>1120</v>
      </c>
      <c r="X204" s="9">
        <v>1</v>
      </c>
      <c r="Y204" s="35">
        <v>200</v>
      </c>
      <c r="Z204" s="9">
        <v>1</v>
      </c>
      <c r="AA204" s="35">
        <v>200</v>
      </c>
      <c r="AB204" s="35"/>
      <c r="AC204" s="37"/>
      <c r="AD204" s="37"/>
      <c r="AE204" s="38"/>
      <c r="AF204" s="39"/>
      <c r="AG204" s="39"/>
      <c r="AH204" s="38"/>
      <c r="AI204" s="9"/>
      <c r="AJ204" s="32"/>
      <c r="AK204" s="32"/>
      <c r="AL204" s="32"/>
      <c r="AM204" s="40"/>
      <c r="AN204" s="41"/>
      <c r="AO204" s="42"/>
      <c r="AP204" s="42"/>
      <c r="AQ204" s="34"/>
      <c r="AR204" s="34"/>
    </row>
    <row r="205" spans="1:44">
      <c r="A205">
        <v>1</v>
      </c>
      <c r="B205" s="29">
        <v>2022</v>
      </c>
      <c r="C205" s="29">
        <v>5</v>
      </c>
      <c r="D205" s="29">
        <v>5</v>
      </c>
      <c r="E205" s="30" t="s">
        <v>469</v>
      </c>
      <c r="F205" s="29">
        <v>1</v>
      </c>
      <c r="G205" s="31" t="s">
        <v>459</v>
      </c>
      <c r="H205" s="32" t="s">
        <v>441</v>
      </c>
      <c r="I205" s="33" t="s">
        <v>47</v>
      </c>
      <c r="J205" s="32"/>
      <c r="K205" s="9"/>
      <c r="L205" s="10"/>
      <c r="M205" s="10"/>
      <c r="N205" s="222" t="s">
        <v>858</v>
      </c>
      <c r="O205" s="9" t="s">
        <v>15</v>
      </c>
      <c r="P205" s="9">
        <v>50</v>
      </c>
      <c r="Q205" s="34" t="s">
        <v>263</v>
      </c>
      <c r="R205" s="35">
        <v>1120</v>
      </c>
      <c r="T205" s="36">
        <v>5000</v>
      </c>
      <c r="U205" s="36">
        <v>5000</v>
      </c>
      <c r="V205" s="35">
        <v>1120</v>
      </c>
      <c r="W205" s="35">
        <v>1120</v>
      </c>
      <c r="X205" s="9">
        <v>1</v>
      </c>
      <c r="Y205" s="36">
        <v>5000</v>
      </c>
      <c r="Z205" s="9">
        <v>1</v>
      </c>
      <c r="AA205" s="36">
        <v>5000</v>
      </c>
      <c r="AB205" s="35"/>
      <c r="AC205" s="37"/>
      <c r="AD205" s="37"/>
      <c r="AE205" s="38"/>
      <c r="AF205" s="39"/>
      <c r="AG205" s="39"/>
      <c r="AH205" s="38"/>
      <c r="AI205" s="9" t="s">
        <v>5</v>
      </c>
      <c r="AJ205" s="32"/>
      <c r="AK205" s="32" t="s">
        <v>6</v>
      </c>
      <c r="AL205" s="32"/>
      <c r="AM205" s="40" t="s">
        <v>460</v>
      </c>
      <c r="AN205" s="41"/>
      <c r="AO205" s="42"/>
      <c r="AP205" s="42"/>
      <c r="AQ205" s="34"/>
      <c r="AR205" s="34"/>
    </row>
    <row r="206" spans="1:44">
      <c r="B206" s="29">
        <v>2022</v>
      </c>
      <c r="C206" s="29">
        <v>5</v>
      </c>
      <c r="D206" s="29">
        <v>5</v>
      </c>
      <c r="E206" s="30" t="s">
        <v>469</v>
      </c>
      <c r="F206" s="29">
        <v>1</v>
      </c>
      <c r="G206" s="31" t="s">
        <v>459</v>
      </c>
      <c r="H206" s="32" t="s">
        <v>441</v>
      </c>
      <c r="I206" s="33" t="s">
        <v>47</v>
      </c>
      <c r="J206" s="32"/>
      <c r="K206" s="9"/>
      <c r="L206" s="10"/>
      <c r="M206" s="10"/>
      <c r="N206" s="222" t="s">
        <v>858</v>
      </c>
      <c r="O206" s="9" t="s">
        <v>15</v>
      </c>
      <c r="P206" s="9">
        <v>50</v>
      </c>
      <c r="Q206" s="34" t="s">
        <v>263</v>
      </c>
      <c r="R206" s="35">
        <v>1120</v>
      </c>
      <c r="S206" s="35"/>
      <c r="T206" s="36">
        <v>5000</v>
      </c>
      <c r="U206" s="36">
        <v>5000</v>
      </c>
      <c r="V206" s="35">
        <v>1120</v>
      </c>
      <c r="W206" s="35">
        <v>1120</v>
      </c>
      <c r="X206" s="9">
        <v>1</v>
      </c>
      <c r="Y206" s="36">
        <v>5000</v>
      </c>
      <c r="Z206" s="9">
        <v>1</v>
      </c>
      <c r="AA206" s="36">
        <v>5000</v>
      </c>
      <c r="AB206" s="35"/>
      <c r="AC206" s="37"/>
      <c r="AD206" s="62"/>
      <c r="AE206" s="38"/>
      <c r="AF206" s="39"/>
      <c r="AG206" s="39"/>
      <c r="AH206" s="38"/>
      <c r="AI206" s="9" t="s">
        <v>5</v>
      </c>
      <c r="AJ206" s="32"/>
      <c r="AK206" s="32" t="s">
        <v>6</v>
      </c>
      <c r="AL206" s="32"/>
      <c r="AM206" s="40" t="s">
        <v>460</v>
      </c>
      <c r="AN206" s="41"/>
      <c r="AO206" s="42"/>
      <c r="AP206" s="42"/>
      <c r="AQ206" s="34"/>
      <c r="AR206" s="34"/>
    </row>
    <row r="207" spans="1:44">
      <c r="B207" s="29">
        <v>2022</v>
      </c>
      <c r="C207" s="29">
        <v>5</v>
      </c>
      <c r="D207" s="29">
        <v>5</v>
      </c>
      <c r="E207" s="30" t="s">
        <v>469</v>
      </c>
      <c r="F207" s="29"/>
      <c r="G207" s="189"/>
      <c r="H207" s="32" t="s">
        <v>441</v>
      </c>
      <c r="I207" s="33" t="s">
        <v>43</v>
      </c>
      <c r="J207" s="32"/>
      <c r="K207" s="9"/>
      <c r="L207" s="10"/>
      <c r="M207" s="10"/>
      <c r="N207" s="222"/>
      <c r="O207" s="9"/>
      <c r="P207" s="176">
        <v>25</v>
      </c>
      <c r="Q207" s="34" t="s">
        <v>457</v>
      </c>
      <c r="R207" s="35">
        <v>1120</v>
      </c>
      <c r="S207" s="35"/>
      <c r="T207" s="36" t="s">
        <v>30</v>
      </c>
      <c r="U207" s="177">
        <v>350</v>
      </c>
      <c r="V207" s="35">
        <v>1120</v>
      </c>
      <c r="W207" s="35">
        <v>1120</v>
      </c>
      <c r="X207" s="9">
        <v>1</v>
      </c>
      <c r="Y207" s="35"/>
      <c r="Z207" s="9">
        <v>1</v>
      </c>
      <c r="AA207" s="177">
        <v>350</v>
      </c>
      <c r="AB207" s="35">
        <v>10550</v>
      </c>
      <c r="AC207" s="37" t="s">
        <v>726</v>
      </c>
      <c r="AD207" s="62"/>
      <c r="AE207" s="38"/>
      <c r="AF207" s="39"/>
      <c r="AG207" s="39"/>
      <c r="AH207" s="38"/>
      <c r="AI207" s="9"/>
      <c r="AJ207" s="32"/>
      <c r="AK207" s="32" t="s">
        <v>6</v>
      </c>
      <c r="AL207" s="32"/>
      <c r="AM207" s="40" t="s">
        <v>460</v>
      </c>
      <c r="AN207" s="41"/>
      <c r="AO207" s="42"/>
      <c r="AP207" s="42"/>
      <c r="AQ207" s="34"/>
      <c r="AR207" s="34"/>
    </row>
    <row r="209" spans="2:44">
      <c r="B209" s="29">
        <v>2022</v>
      </c>
      <c r="C209" s="29">
        <v>6</v>
      </c>
      <c r="D209" s="29">
        <v>6</v>
      </c>
      <c r="E209" s="30" t="s">
        <v>469</v>
      </c>
      <c r="F209" s="29"/>
      <c r="G209" s="31"/>
      <c r="H209" s="32" t="s">
        <v>441</v>
      </c>
      <c r="I209" s="33" t="s">
        <v>58</v>
      </c>
      <c r="J209" s="32"/>
      <c r="K209" s="9"/>
      <c r="L209" s="10"/>
      <c r="M209" s="10"/>
      <c r="N209" s="222"/>
      <c r="O209" s="9"/>
      <c r="P209" s="9">
        <v>12</v>
      </c>
      <c r="Q209" s="34" t="s">
        <v>457</v>
      </c>
      <c r="R209" s="35">
        <v>1005</v>
      </c>
      <c r="S209" s="35"/>
      <c r="T209" s="36" t="s">
        <v>30</v>
      </c>
      <c r="U209" s="35">
        <v>200</v>
      </c>
      <c r="V209" s="35">
        <v>1005</v>
      </c>
      <c r="W209" s="35">
        <v>1005</v>
      </c>
      <c r="X209" s="9">
        <v>1</v>
      </c>
      <c r="Y209" s="35">
        <v>200</v>
      </c>
      <c r="Z209" s="9">
        <v>1</v>
      </c>
      <c r="AA209" s="35">
        <v>200</v>
      </c>
      <c r="AB209" s="35"/>
      <c r="AC209" s="37"/>
      <c r="AD209" s="37"/>
      <c r="AE209" s="38"/>
      <c r="AF209" s="39"/>
      <c r="AG209" s="39"/>
      <c r="AH209" s="38"/>
      <c r="AI209" s="9"/>
      <c r="AJ209" s="32"/>
      <c r="AK209" s="32"/>
      <c r="AL209" s="32"/>
      <c r="AM209" s="40"/>
      <c r="AN209" s="41"/>
      <c r="AO209" s="173"/>
      <c r="AP209" s="173"/>
      <c r="AQ209" s="170"/>
      <c r="AR209" s="170"/>
    </row>
    <row r="210" spans="2:44">
      <c r="B210" s="29">
        <v>2022</v>
      </c>
      <c r="C210" s="29">
        <v>6</v>
      </c>
      <c r="D210" s="29">
        <v>6</v>
      </c>
      <c r="E210" s="30" t="s">
        <v>469</v>
      </c>
      <c r="F210" s="29">
        <v>5</v>
      </c>
      <c r="G210" s="31" t="s">
        <v>459</v>
      </c>
      <c r="H210" s="32" t="s">
        <v>441</v>
      </c>
      <c r="I210" s="33" t="s">
        <v>47</v>
      </c>
      <c r="J210" s="32"/>
      <c r="K210" s="9"/>
      <c r="L210" s="10"/>
      <c r="M210" s="10"/>
      <c r="N210" s="222" t="s">
        <v>732</v>
      </c>
      <c r="O210" s="9" t="s">
        <v>67</v>
      </c>
      <c r="P210" s="9">
        <v>38</v>
      </c>
      <c r="Q210" s="34" t="s">
        <v>3</v>
      </c>
      <c r="R210" s="35">
        <v>1000</v>
      </c>
      <c r="S210" s="35"/>
      <c r="T210" s="36">
        <v>6000</v>
      </c>
      <c r="U210" s="36">
        <v>6000</v>
      </c>
      <c r="V210" s="35">
        <v>1000</v>
      </c>
      <c r="W210" s="35">
        <v>1000</v>
      </c>
      <c r="X210" s="9">
        <v>1</v>
      </c>
      <c r="Y210" s="36">
        <v>6000</v>
      </c>
      <c r="Z210" s="9">
        <v>1</v>
      </c>
      <c r="AA210" s="36">
        <v>6000</v>
      </c>
      <c r="AB210" s="35"/>
      <c r="AC210" s="37"/>
      <c r="AD210" s="37"/>
      <c r="AE210" s="38"/>
      <c r="AF210" s="39"/>
      <c r="AG210" s="39"/>
      <c r="AH210" s="38"/>
      <c r="AI210" s="9" t="s">
        <v>5</v>
      </c>
      <c r="AJ210" s="32"/>
      <c r="AK210" s="32" t="s">
        <v>6</v>
      </c>
      <c r="AL210" s="32"/>
      <c r="AM210" s="40" t="s">
        <v>460</v>
      </c>
      <c r="AN210" s="41"/>
      <c r="AO210" s="173"/>
      <c r="AP210" s="173"/>
      <c r="AQ210" s="170"/>
      <c r="AR210" s="170"/>
    </row>
    <row r="211" spans="2:44">
      <c r="B211" s="29">
        <v>2022</v>
      </c>
      <c r="C211" s="29">
        <v>6</v>
      </c>
      <c r="D211" s="29">
        <v>6</v>
      </c>
      <c r="E211" s="30" t="s">
        <v>469</v>
      </c>
      <c r="F211" s="29">
        <v>5</v>
      </c>
      <c r="G211" s="31" t="s">
        <v>459</v>
      </c>
      <c r="H211" s="32" t="s">
        <v>441</v>
      </c>
      <c r="I211" s="33" t="s">
        <v>47</v>
      </c>
      <c r="J211" s="32"/>
      <c r="K211" s="9"/>
      <c r="L211" s="10"/>
      <c r="M211" s="10"/>
      <c r="N211" s="222" t="s">
        <v>732</v>
      </c>
      <c r="O211" s="9" t="s">
        <v>67</v>
      </c>
      <c r="P211" s="9">
        <v>38</v>
      </c>
      <c r="Q211" s="34" t="s">
        <v>3</v>
      </c>
      <c r="R211" s="35">
        <v>1000</v>
      </c>
      <c r="T211" s="36">
        <v>6000</v>
      </c>
      <c r="U211" s="36">
        <v>6000</v>
      </c>
      <c r="V211" s="35">
        <v>1000</v>
      </c>
      <c r="W211" s="35">
        <v>1000</v>
      </c>
      <c r="X211" s="9">
        <v>1</v>
      </c>
      <c r="Y211" s="36">
        <v>6000</v>
      </c>
      <c r="Z211" s="9">
        <v>1</v>
      </c>
      <c r="AA211" s="36">
        <v>6000</v>
      </c>
      <c r="AB211" s="35"/>
      <c r="AC211" s="37"/>
      <c r="AD211" s="62"/>
      <c r="AE211" s="38"/>
      <c r="AF211" s="39"/>
      <c r="AG211" s="39"/>
      <c r="AH211" s="38"/>
      <c r="AI211" s="9" t="s">
        <v>5</v>
      </c>
      <c r="AJ211" s="32"/>
      <c r="AK211" s="32" t="s">
        <v>6</v>
      </c>
      <c r="AL211" s="32"/>
      <c r="AM211" s="40" t="s">
        <v>460</v>
      </c>
      <c r="AN211" s="41"/>
      <c r="AO211" s="173"/>
      <c r="AP211" s="173"/>
      <c r="AQ211" s="170"/>
      <c r="AR211" s="170"/>
    </row>
    <row r="212" spans="2:44">
      <c r="B212" s="29">
        <v>2022</v>
      </c>
      <c r="C212" s="29">
        <v>6</v>
      </c>
      <c r="D212" s="29">
        <v>6</v>
      </c>
      <c r="E212" s="30" t="s">
        <v>469</v>
      </c>
      <c r="F212" s="29"/>
      <c r="G212" s="189"/>
      <c r="H212" s="32" t="s">
        <v>441</v>
      </c>
      <c r="I212" s="33" t="s">
        <v>43</v>
      </c>
      <c r="J212" s="32"/>
      <c r="K212" s="9"/>
      <c r="L212" s="10"/>
      <c r="M212" s="10"/>
      <c r="N212" s="222"/>
      <c r="O212" s="9"/>
      <c r="P212" s="176">
        <v>25</v>
      </c>
      <c r="Q212" s="34" t="s">
        <v>457</v>
      </c>
      <c r="R212" s="35">
        <v>1000</v>
      </c>
      <c r="S212" s="36"/>
      <c r="T212" s="36" t="s">
        <v>30</v>
      </c>
      <c r="U212" s="177">
        <v>350</v>
      </c>
      <c r="V212" s="35">
        <v>1000</v>
      </c>
      <c r="W212" s="35">
        <v>1000</v>
      </c>
      <c r="X212" s="9">
        <v>1</v>
      </c>
      <c r="Y212" s="35"/>
      <c r="Z212" s="9">
        <v>1</v>
      </c>
      <c r="AA212" s="177">
        <v>350</v>
      </c>
      <c r="AB212" s="35">
        <v>12550</v>
      </c>
      <c r="AC212" s="37" t="s">
        <v>879</v>
      </c>
      <c r="AD212" s="62"/>
      <c r="AE212" s="38"/>
      <c r="AF212" s="39"/>
      <c r="AG212" s="39"/>
      <c r="AH212" s="38"/>
      <c r="AI212" s="9"/>
      <c r="AJ212" s="32"/>
      <c r="AK212" s="32" t="s">
        <v>6</v>
      </c>
      <c r="AL212" s="32"/>
      <c r="AM212" s="40" t="s">
        <v>460</v>
      </c>
      <c r="AN212" s="41"/>
      <c r="AO212" s="173"/>
      <c r="AP212" s="173"/>
      <c r="AQ212" s="170"/>
      <c r="AR212" s="170"/>
    </row>
    <row r="213" spans="2:44">
      <c r="S213" s="657"/>
    </row>
    <row r="214" spans="2:44">
      <c r="B214" s="29">
        <v>2022</v>
      </c>
      <c r="C214" s="29">
        <v>6</v>
      </c>
      <c r="D214" s="29">
        <v>6</v>
      </c>
      <c r="E214" s="30" t="s">
        <v>469</v>
      </c>
      <c r="F214" s="29"/>
      <c r="G214" s="31"/>
      <c r="H214" s="32" t="s">
        <v>441</v>
      </c>
      <c r="I214" s="33" t="s">
        <v>58</v>
      </c>
      <c r="J214" s="32"/>
      <c r="K214" s="9"/>
      <c r="L214" s="10"/>
      <c r="M214" s="10"/>
      <c r="N214" s="222"/>
      <c r="O214" s="9"/>
      <c r="P214" s="9">
        <v>12</v>
      </c>
      <c r="Q214" s="34" t="s">
        <v>457</v>
      </c>
      <c r="R214" s="35">
        <v>1100</v>
      </c>
      <c r="T214" s="36" t="s">
        <v>30</v>
      </c>
      <c r="U214" s="35">
        <v>200</v>
      </c>
      <c r="V214" s="35">
        <v>1100</v>
      </c>
      <c r="W214" s="35">
        <v>1100</v>
      </c>
      <c r="X214" s="9">
        <v>1</v>
      </c>
      <c r="Y214" s="35">
        <v>200</v>
      </c>
      <c r="Z214" s="9">
        <v>1</v>
      </c>
      <c r="AA214" s="35">
        <v>200</v>
      </c>
      <c r="AB214" s="35"/>
      <c r="AC214" s="37"/>
      <c r="AD214" s="37"/>
      <c r="AE214" s="38"/>
      <c r="AF214" s="39"/>
      <c r="AG214" s="39"/>
      <c r="AH214" s="38"/>
      <c r="AI214" s="9"/>
      <c r="AJ214" s="32"/>
      <c r="AK214" s="32"/>
      <c r="AL214" s="32"/>
      <c r="AM214" s="40"/>
      <c r="AN214" s="41"/>
      <c r="AO214" s="173"/>
      <c r="AP214" s="173"/>
      <c r="AQ214" s="170"/>
      <c r="AR214" s="170"/>
    </row>
    <row r="215" spans="2:44">
      <c r="B215" s="29">
        <v>2022</v>
      </c>
      <c r="C215" s="29">
        <v>6</v>
      </c>
      <c r="D215" s="29">
        <v>6</v>
      </c>
      <c r="E215" s="30" t="s">
        <v>469</v>
      </c>
      <c r="F215" s="29">
        <v>5</v>
      </c>
      <c r="G215" s="31" t="s">
        <v>459</v>
      </c>
      <c r="H215" s="32" t="s">
        <v>441</v>
      </c>
      <c r="I215" s="33" t="s">
        <v>47</v>
      </c>
      <c r="J215" s="32"/>
      <c r="K215" s="9"/>
      <c r="L215" s="10"/>
      <c r="M215" s="10"/>
      <c r="N215" s="222" t="s">
        <v>732</v>
      </c>
      <c r="O215" s="9" t="s">
        <v>67</v>
      </c>
      <c r="P215" s="9">
        <v>38</v>
      </c>
      <c r="Q215" s="34" t="s">
        <v>3</v>
      </c>
      <c r="R215" s="35">
        <v>1100</v>
      </c>
      <c r="S215" s="35"/>
      <c r="T215" s="36">
        <v>6000</v>
      </c>
      <c r="U215" s="36">
        <v>6000</v>
      </c>
      <c r="V215" s="35">
        <v>1100</v>
      </c>
      <c r="W215" s="35">
        <v>1100</v>
      </c>
      <c r="X215" s="9">
        <v>1</v>
      </c>
      <c r="Y215" s="36">
        <v>6000</v>
      </c>
      <c r="Z215" s="9">
        <v>1</v>
      </c>
      <c r="AA215" s="36">
        <v>6000</v>
      </c>
      <c r="AB215" s="35"/>
      <c r="AC215" s="37"/>
      <c r="AD215" s="37"/>
      <c r="AE215" s="38"/>
      <c r="AF215" s="39"/>
      <c r="AG215" s="39"/>
      <c r="AH215" s="38"/>
      <c r="AI215" s="9" t="s">
        <v>5</v>
      </c>
      <c r="AJ215" s="32"/>
      <c r="AK215" s="32" t="s">
        <v>6</v>
      </c>
      <c r="AL215" s="32"/>
      <c r="AM215" s="40" t="s">
        <v>460</v>
      </c>
      <c r="AN215" s="41"/>
      <c r="AO215" s="173"/>
      <c r="AP215" s="173"/>
      <c r="AQ215" s="170"/>
      <c r="AR215" s="170"/>
    </row>
    <row r="216" spans="2:44">
      <c r="B216" s="29">
        <v>2022</v>
      </c>
      <c r="C216" s="29">
        <v>6</v>
      </c>
      <c r="D216" s="29">
        <v>6</v>
      </c>
      <c r="E216" s="30" t="s">
        <v>469</v>
      </c>
      <c r="F216" s="29">
        <v>5</v>
      </c>
      <c r="G216" s="31" t="s">
        <v>459</v>
      </c>
      <c r="H216" s="32" t="s">
        <v>441</v>
      </c>
      <c r="I216" s="33" t="s">
        <v>47</v>
      </c>
      <c r="J216" s="32"/>
      <c r="K216" s="9"/>
      <c r="L216" s="10"/>
      <c r="M216" s="10"/>
      <c r="N216" s="222" t="s">
        <v>732</v>
      </c>
      <c r="O216" s="9" t="s">
        <v>67</v>
      </c>
      <c r="P216" s="9">
        <v>38</v>
      </c>
      <c r="Q216" s="34" t="s">
        <v>3</v>
      </c>
      <c r="R216" s="35">
        <v>1100</v>
      </c>
      <c r="S216" s="35"/>
      <c r="T216" s="36">
        <v>6000</v>
      </c>
      <c r="U216" s="36">
        <v>6000</v>
      </c>
      <c r="V216" s="35">
        <v>1100</v>
      </c>
      <c r="W216" s="35">
        <v>1100</v>
      </c>
      <c r="X216" s="9">
        <v>1</v>
      </c>
      <c r="Y216" s="36">
        <v>6000</v>
      </c>
      <c r="Z216" s="9">
        <v>1</v>
      </c>
      <c r="AA216" s="36">
        <v>6000</v>
      </c>
      <c r="AB216" s="35"/>
      <c r="AC216" s="37"/>
      <c r="AD216" s="62"/>
      <c r="AE216" s="38"/>
      <c r="AF216" s="39"/>
      <c r="AG216" s="39"/>
      <c r="AH216" s="38"/>
      <c r="AI216" s="9" t="s">
        <v>5</v>
      </c>
      <c r="AJ216" s="32"/>
      <c r="AK216" s="32" t="s">
        <v>6</v>
      </c>
      <c r="AL216" s="32"/>
      <c r="AM216" s="40" t="s">
        <v>460</v>
      </c>
      <c r="AN216" s="41"/>
      <c r="AO216" s="173"/>
      <c r="AP216" s="173"/>
      <c r="AQ216" s="170"/>
      <c r="AR216" s="170"/>
    </row>
    <row r="217" spans="2:44">
      <c r="B217" s="29">
        <v>2022</v>
      </c>
      <c r="C217" s="29">
        <v>6</v>
      </c>
      <c r="D217" s="29">
        <v>6</v>
      </c>
      <c r="E217" s="30" t="s">
        <v>469</v>
      </c>
      <c r="F217" s="29"/>
      <c r="G217" s="189"/>
      <c r="H217" s="32" t="s">
        <v>441</v>
      </c>
      <c r="I217" s="33" t="s">
        <v>43</v>
      </c>
      <c r="J217" s="32"/>
      <c r="K217" s="9"/>
      <c r="L217" s="10"/>
      <c r="M217" s="10"/>
      <c r="N217" s="222"/>
      <c r="O217" s="9"/>
      <c r="P217" s="176">
        <v>25</v>
      </c>
      <c r="Q217" s="34" t="s">
        <v>457</v>
      </c>
      <c r="R217" s="35">
        <v>1100</v>
      </c>
      <c r="S217" s="35"/>
      <c r="T217" s="36" t="s">
        <v>30</v>
      </c>
      <c r="U217" s="177">
        <v>350</v>
      </c>
      <c r="V217" s="35">
        <v>1100</v>
      </c>
      <c r="W217" s="35">
        <v>1100</v>
      </c>
      <c r="X217" s="9">
        <v>1</v>
      </c>
      <c r="Y217" s="35"/>
      <c r="Z217" s="9">
        <v>1</v>
      </c>
      <c r="AA217" s="177">
        <v>350</v>
      </c>
      <c r="AB217" s="35">
        <v>12550</v>
      </c>
      <c r="AC217" s="37" t="s">
        <v>893</v>
      </c>
      <c r="AD217" s="62"/>
      <c r="AE217" s="38"/>
      <c r="AF217" s="39"/>
      <c r="AG217" s="39"/>
      <c r="AH217" s="38"/>
      <c r="AI217" s="9"/>
      <c r="AJ217" s="32"/>
      <c r="AK217" s="32" t="s">
        <v>6</v>
      </c>
      <c r="AL217" s="32"/>
      <c r="AM217" s="40" t="s">
        <v>460</v>
      </c>
      <c r="AN217" s="41"/>
      <c r="AO217" s="173"/>
      <c r="AP217" s="173"/>
      <c r="AQ217" s="170"/>
      <c r="AR217" s="170"/>
    </row>
    <row r="219" spans="2:44">
      <c r="B219" s="29">
        <v>2022</v>
      </c>
      <c r="C219" s="29">
        <v>6</v>
      </c>
      <c r="D219" s="29">
        <v>6</v>
      </c>
      <c r="E219" s="30" t="s">
        <v>469</v>
      </c>
      <c r="F219" s="29"/>
      <c r="G219" s="31"/>
      <c r="H219" s="32" t="s">
        <v>441</v>
      </c>
      <c r="I219" s="33" t="s">
        <v>58</v>
      </c>
      <c r="J219" s="32"/>
      <c r="K219" s="9"/>
      <c r="L219" s="10"/>
      <c r="M219" s="10"/>
      <c r="N219" s="222"/>
      <c r="O219" s="9"/>
      <c r="P219" s="9">
        <v>12</v>
      </c>
      <c r="Q219" s="34" t="s">
        <v>457</v>
      </c>
      <c r="R219" s="35">
        <v>1165</v>
      </c>
      <c r="S219" s="344"/>
      <c r="T219" s="36" t="s">
        <v>30</v>
      </c>
      <c r="U219" s="35">
        <v>200</v>
      </c>
      <c r="V219" s="35">
        <v>1165</v>
      </c>
      <c r="W219" s="35">
        <v>1165</v>
      </c>
      <c r="X219" s="9">
        <v>1</v>
      </c>
      <c r="Y219" s="35">
        <v>200</v>
      </c>
      <c r="Z219" s="9">
        <v>1</v>
      </c>
      <c r="AA219" s="35">
        <v>200</v>
      </c>
      <c r="AB219" s="35"/>
      <c r="AC219" s="37"/>
      <c r="AD219" s="37"/>
      <c r="AE219" s="38"/>
      <c r="AF219" s="39"/>
      <c r="AG219" s="39"/>
      <c r="AH219" s="38"/>
      <c r="AI219" s="9"/>
      <c r="AJ219" s="32"/>
      <c r="AK219" s="32"/>
      <c r="AL219" s="32"/>
      <c r="AM219" s="40"/>
      <c r="AN219" s="41"/>
      <c r="AO219" s="173"/>
      <c r="AP219" s="173"/>
      <c r="AQ219" s="170"/>
      <c r="AR219" s="170"/>
    </row>
    <row r="220" spans="2:44">
      <c r="B220" s="29">
        <v>2022</v>
      </c>
      <c r="C220" s="29">
        <v>6</v>
      </c>
      <c r="D220" s="29">
        <v>6</v>
      </c>
      <c r="E220" s="30" t="s">
        <v>469</v>
      </c>
      <c r="F220" s="29">
        <v>6</v>
      </c>
      <c r="G220" s="31" t="s">
        <v>459</v>
      </c>
      <c r="H220" s="32" t="s">
        <v>441</v>
      </c>
      <c r="I220" s="33" t="s">
        <v>47</v>
      </c>
      <c r="J220" s="32"/>
      <c r="K220" s="9"/>
      <c r="L220" s="10"/>
      <c r="M220" s="10"/>
      <c r="N220" s="222" t="s">
        <v>732</v>
      </c>
      <c r="O220" s="9" t="s">
        <v>67</v>
      </c>
      <c r="P220" s="9">
        <v>38</v>
      </c>
      <c r="Q220" s="34" t="s">
        <v>3</v>
      </c>
      <c r="R220" s="35">
        <v>1165</v>
      </c>
      <c r="S220" s="35"/>
      <c r="T220" s="36">
        <v>6000</v>
      </c>
      <c r="U220" s="36">
        <v>6000</v>
      </c>
      <c r="V220" s="35">
        <v>1165</v>
      </c>
      <c r="W220" s="35">
        <v>1165</v>
      </c>
      <c r="X220" s="9">
        <v>1</v>
      </c>
      <c r="Y220" s="36">
        <v>6000</v>
      </c>
      <c r="Z220" s="9">
        <v>1</v>
      </c>
      <c r="AA220" s="36">
        <v>6000</v>
      </c>
      <c r="AB220" s="35"/>
      <c r="AC220" s="37"/>
      <c r="AD220" s="37"/>
      <c r="AE220" s="38"/>
      <c r="AF220" s="39"/>
      <c r="AG220" s="39"/>
      <c r="AH220" s="38"/>
      <c r="AI220" s="9" t="s">
        <v>5</v>
      </c>
      <c r="AJ220" s="32"/>
      <c r="AK220" s="32" t="s">
        <v>6</v>
      </c>
      <c r="AL220" s="32"/>
      <c r="AM220" s="40" t="s">
        <v>460</v>
      </c>
      <c r="AN220" s="41"/>
      <c r="AO220" s="173"/>
      <c r="AP220" s="173"/>
      <c r="AQ220" s="170"/>
      <c r="AR220" s="170"/>
    </row>
    <row r="221" spans="2:44">
      <c r="B221" s="29">
        <v>2022</v>
      </c>
      <c r="C221" s="29">
        <v>6</v>
      </c>
      <c r="D221" s="29">
        <v>6</v>
      </c>
      <c r="E221" s="30" t="s">
        <v>470</v>
      </c>
      <c r="F221" s="29">
        <v>6</v>
      </c>
      <c r="G221" s="31" t="s">
        <v>459</v>
      </c>
      <c r="H221" s="32" t="s">
        <v>441</v>
      </c>
      <c r="I221" s="33" t="s">
        <v>47</v>
      </c>
      <c r="J221" s="32"/>
      <c r="K221" s="9"/>
      <c r="L221" s="10"/>
      <c r="M221" s="10"/>
      <c r="N221" s="222" t="s">
        <v>732</v>
      </c>
      <c r="O221" s="9" t="s">
        <v>67</v>
      </c>
      <c r="P221" s="9">
        <v>38</v>
      </c>
      <c r="Q221" s="34" t="s">
        <v>3</v>
      </c>
      <c r="R221" s="35">
        <v>1165</v>
      </c>
      <c r="T221" s="36">
        <v>6000</v>
      </c>
      <c r="U221" s="36">
        <v>6000</v>
      </c>
      <c r="V221" s="35">
        <v>1165</v>
      </c>
      <c r="W221" s="35">
        <v>1165</v>
      </c>
      <c r="X221" s="9">
        <v>1</v>
      </c>
      <c r="Y221" s="36">
        <v>6000</v>
      </c>
      <c r="Z221" s="9">
        <v>1</v>
      </c>
      <c r="AA221" s="36">
        <v>6000</v>
      </c>
      <c r="AB221" s="35"/>
      <c r="AC221" s="37"/>
      <c r="AD221" s="62"/>
      <c r="AE221" s="38"/>
      <c r="AF221" s="39"/>
      <c r="AG221" s="39"/>
      <c r="AH221" s="38"/>
      <c r="AI221" s="9" t="s">
        <v>5</v>
      </c>
      <c r="AJ221" s="32"/>
      <c r="AK221" s="32" t="s">
        <v>6</v>
      </c>
      <c r="AL221" s="32"/>
      <c r="AM221" s="40" t="s">
        <v>460</v>
      </c>
      <c r="AN221" s="41"/>
      <c r="AO221" s="173"/>
      <c r="AP221" s="173"/>
      <c r="AQ221" s="170"/>
      <c r="AR221" s="170"/>
    </row>
    <row r="222" spans="2:44">
      <c r="B222" s="29">
        <v>2022</v>
      </c>
      <c r="C222" s="29">
        <v>6</v>
      </c>
      <c r="D222" s="29">
        <v>6</v>
      </c>
      <c r="E222" s="30" t="s">
        <v>470</v>
      </c>
      <c r="F222" s="29"/>
      <c r="G222" s="189"/>
      <c r="H222" s="32" t="s">
        <v>441</v>
      </c>
      <c r="I222" s="33" t="s">
        <v>43</v>
      </c>
      <c r="J222" s="32"/>
      <c r="K222" s="9"/>
      <c r="L222" s="10"/>
      <c r="M222" s="10"/>
      <c r="N222" s="222"/>
      <c r="O222" s="9"/>
      <c r="P222" s="176">
        <v>25</v>
      </c>
      <c r="Q222" s="34" t="s">
        <v>457</v>
      </c>
      <c r="R222" s="35">
        <v>1165</v>
      </c>
      <c r="S222" s="344"/>
      <c r="T222" s="36" t="s">
        <v>30</v>
      </c>
      <c r="U222" s="177">
        <v>350</v>
      </c>
      <c r="V222" s="35">
        <v>1165</v>
      </c>
      <c r="W222" s="35">
        <v>1165</v>
      </c>
      <c r="X222" s="9">
        <v>1</v>
      </c>
      <c r="Y222" s="35"/>
      <c r="Z222" s="9">
        <v>1</v>
      </c>
      <c r="AA222" s="177">
        <v>350</v>
      </c>
      <c r="AB222" s="35">
        <v>12550</v>
      </c>
      <c r="AC222" s="37" t="s">
        <v>1377</v>
      </c>
      <c r="AD222" s="62"/>
      <c r="AE222" s="38"/>
      <c r="AF222" s="39"/>
      <c r="AG222" s="39"/>
      <c r="AH222" s="38"/>
      <c r="AI222" s="9"/>
      <c r="AJ222" s="32"/>
      <c r="AK222" s="32" t="s">
        <v>6</v>
      </c>
      <c r="AL222" s="32"/>
      <c r="AM222" s="40" t="s">
        <v>460</v>
      </c>
      <c r="AN222" s="41"/>
      <c r="AO222" s="173"/>
      <c r="AP222" s="173"/>
      <c r="AQ222" s="170"/>
      <c r="AR222" s="170"/>
    </row>
    <row r="223" spans="2:44">
      <c r="S223" s="661"/>
    </row>
    <row r="224" spans="2:44">
      <c r="B224" s="29">
        <v>2023</v>
      </c>
      <c r="C224" s="29">
        <v>9</v>
      </c>
      <c r="D224" s="29">
        <v>26</v>
      </c>
      <c r="E224" s="227" t="s">
        <v>469</v>
      </c>
      <c r="F224" s="29"/>
      <c r="G224" s="334"/>
      <c r="H224" s="32" t="s">
        <v>441</v>
      </c>
      <c r="I224" s="33" t="s">
        <v>58</v>
      </c>
      <c r="J224" s="32"/>
      <c r="K224" s="9"/>
      <c r="L224" s="10"/>
      <c r="M224" s="10"/>
      <c r="N224" s="222"/>
      <c r="O224" s="9"/>
      <c r="P224" s="9">
        <v>12</v>
      </c>
      <c r="Q224" s="34" t="s">
        <v>457</v>
      </c>
      <c r="R224" s="35">
        <v>1120</v>
      </c>
      <c r="T224" s="36" t="s">
        <v>30</v>
      </c>
      <c r="U224" s="35">
        <v>200</v>
      </c>
      <c r="V224" s="35">
        <v>1120</v>
      </c>
      <c r="W224" s="35">
        <v>1120</v>
      </c>
      <c r="X224" s="9">
        <v>1</v>
      </c>
      <c r="Y224" s="35">
        <v>200</v>
      </c>
      <c r="Z224" s="9">
        <v>1</v>
      </c>
      <c r="AA224" s="35">
        <v>200</v>
      </c>
      <c r="AB224" s="35"/>
      <c r="AC224" s="37"/>
      <c r="AD224" s="37"/>
      <c r="AE224" s="38"/>
      <c r="AF224" s="39"/>
      <c r="AG224" s="39"/>
      <c r="AH224" s="38"/>
      <c r="AI224" s="9"/>
      <c r="AJ224" s="32"/>
      <c r="AK224" s="32"/>
      <c r="AL224" s="32"/>
      <c r="AM224" s="40"/>
      <c r="AN224" s="168"/>
      <c r="AO224" s="169"/>
      <c r="AP224" s="169"/>
      <c r="AQ224" s="170"/>
      <c r="AR224" s="170"/>
    </row>
    <row r="225" spans="1:44">
      <c r="B225" s="29">
        <v>2022</v>
      </c>
      <c r="C225" s="29">
        <v>5</v>
      </c>
      <c r="D225" s="29">
        <v>13</v>
      </c>
      <c r="E225" s="30" t="s">
        <v>470</v>
      </c>
      <c r="F225" s="29">
        <v>1</v>
      </c>
      <c r="G225" s="31" t="s">
        <v>459</v>
      </c>
      <c r="H225" s="32" t="s">
        <v>441</v>
      </c>
      <c r="I225" s="33" t="s">
        <v>47</v>
      </c>
      <c r="J225" s="32"/>
      <c r="K225" s="9"/>
      <c r="L225" s="10"/>
      <c r="M225" s="10"/>
      <c r="N225" s="222" t="s">
        <v>474</v>
      </c>
      <c r="O225" s="9" t="s">
        <v>15</v>
      </c>
      <c r="P225" s="9">
        <v>25</v>
      </c>
      <c r="Q225" s="34" t="s">
        <v>273</v>
      </c>
      <c r="R225" s="35">
        <v>1120</v>
      </c>
      <c r="S225" s="35"/>
      <c r="T225" s="36">
        <v>8000</v>
      </c>
      <c r="U225" s="36">
        <v>8000</v>
      </c>
      <c r="V225" s="35">
        <v>1120</v>
      </c>
      <c r="W225" s="35">
        <v>1120</v>
      </c>
      <c r="X225" s="9">
        <v>1</v>
      </c>
      <c r="Y225" s="36">
        <v>8000</v>
      </c>
      <c r="Z225" s="9">
        <v>1</v>
      </c>
      <c r="AA225" s="36">
        <v>8000</v>
      </c>
      <c r="AB225" s="35"/>
      <c r="AC225" s="37"/>
      <c r="AD225" s="62"/>
      <c r="AE225" s="38"/>
      <c r="AF225" s="39"/>
      <c r="AG225" s="39"/>
      <c r="AH225" s="38"/>
      <c r="AI225" s="9" t="s">
        <v>533</v>
      </c>
      <c r="AJ225" s="32"/>
      <c r="AK225" s="32" t="s">
        <v>6</v>
      </c>
      <c r="AL225" s="32"/>
      <c r="AM225" s="40" t="s">
        <v>460</v>
      </c>
      <c r="AN225" s="41"/>
      <c r="AO225" s="173"/>
      <c r="AP225" s="173"/>
      <c r="AQ225" s="170"/>
      <c r="AR225" s="170"/>
    </row>
    <row r="226" spans="1:44">
      <c r="B226" s="29">
        <v>2022</v>
      </c>
      <c r="C226" s="29">
        <v>5</v>
      </c>
      <c r="D226" s="29">
        <v>13</v>
      </c>
      <c r="E226" s="30" t="s">
        <v>468</v>
      </c>
      <c r="F226" s="29">
        <v>1</v>
      </c>
      <c r="G226" s="31" t="s">
        <v>459</v>
      </c>
      <c r="H226" s="32" t="s">
        <v>441</v>
      </c>
      <c r="I226" s="33" t="s">
        <v>47</v>
      </c>
      <c r="J226" s="32"/>
      <c r="K226" s="9"/>
      <c r="L226" s="10"/>
      <c r="M226" s="10"/>
      <c r="N226" s="222" t="s">
        <v>474</v>
      </c>
      <c r="O226" s="9" t="s">
        <v>15</v>
      </c>
      <c r="P226" s="9">
        <v>25</v>
      </c>
      <c r="Q226" s="34" t="s">
        <v>273</v>
      </c>
      <c r="R226" s="35">
        <v>1120</v>
      </c>
      <c r="S226" s="35"/>
      <c r="T226" s="36">
        <v>8000</v>
      </c>
      <c r="U226" s="36">
        <v>8000</v>
      </c>
      <c r="V226" s="35">
        <v>1120</v>
      </c>
      <c r="W226" s="35">
        <v>1120</v>
      </c>
      <c r="X226" s="9">
        <v>1</v>
      </c>
      <c r="Y226" s="36">
        <v>8000</v>
      </c>
      <c r="Z226" s="9">
        <v>1</v>
      </c>
      <c r="AA226" s="36">
        <v>8000</v>
      </c>
      <c r="AB226" s="35"/>
      <c r="AC226" s="37"/>
      <c r="AD226" s="37"/>
      <c r="AE226" s="38"/>
      <c r="AF226" s="39"/>
      <c r="AG226" s="39"/>
      <c r="AH226" s="38"/>
      <c r="AI226" s="9" t="s">
        <v>5</v>
      </c>
      <c r="AJ226" s="32"/>
      <c r="AK226" s="32" t="s">
        <v>6</v>
      </c>
      <c r="AL226" s="32"/>
      <c r="AM226" s="40" t="s">
        <v>460</v>
      </c>
      <c r="AN226" s="41"/>
      <c r="AO226" s="173"/>
      <c r="AP226" s="173"/>
      <c r="AQ226" s="170"/>
      <c r="AR226" s="170"/>
    </row>
    <row r="227" spans="1:44">
      <c r="B227" s="29">
        <v>2022</v>
      </c>
      <c r="C227" s="29">
        <v>5</v>
      </c>
      <c r="D227" s="29">
        <v>13</v>
      </c>
      <c r="E227" s="30" t="s">
        <v>468</v>
      </c>
      <c r="F227" s="29"/>
      <c r="G227" s="189"/>
      <c r="H227" s="32" t="s">
        <v>441</v>
      </c>
      <c r="I227" s="33" t="s">
        <v>43</v>
      </c>
      <c r="J227" s="32"/>
      <c r="K227" s="9"/>
      <c r="L227" s="10"/>
      <c r="M227" s="10"/>
      <c r="N227" s="222"/>
      <c r="O227" s="9"/>
      <c r="P227" s="176">
        <v>25</v>
      </c>
      <c r="Q227" s="34" t="s">
        <v>457</v>
      </c>
      <c r="R227" s="35">
        <v>1120</v>
      </c>
      <c r="T227" s="36" t="s">
        <v>30</v>
      </c>
      <c r="U227" s="451">
        <v>500</v>
      </c>
      <c r="V227" s="35">
        <v>1120</v>
      </c>
      <c r="W227" s="35">
        <v>1120</v>
      </c>
      <c r="X227" s="9">
        <v>1</v>
      </c>
      <c r="Y227" s="35"/>
      <c r="Z227" s="9">
        <v>1</v>
      </c>
      <c r="AA227" s="451">
        <v>500</v>
      </c>
      <c r="AB227" s="35">
        <v>16700</v>
      </c>
      <c r="AC227" s="37" t="s">
        <v>726</v>
      </c>
      <c r="AD227" s="37"/>
      <c r="AE227" s="38"/>
      <c r="AF227" s="39"/>
      <c r="AG227" s="39"/>
      <c r="AH227" s="38"/>
      <c r="AI227" s="9"/>
      <c r="AJ227" s="32"/>
      <c r="AK227" s="32" t="s">
        <v>6</v>
      </c>
      <c r="AL227" s="32"/>
      <c r="AM227" s="40" t="s">
        <v>460</v>
      </c>
      <c r="AN227" s="41"/>
      <c r="AO227" s="173"/>
      <c r="AP227" s="173"/>
      <c r="AQ227" s="170"/>
      <c r="AR227" s="170"/>
    </row>
    <row r="228" spans="1:44">
      <c r="S228" s="657"/>
    </row>
    <row r="229" spans="1:44">
      <c r="B229" s="29">
        <v>2022</v>
      </c>
      <c r="C229" s="29">
        <v>5</v>
      </c>
      <c r="D229" s="29">
        <v>13</v>
      </c>
      <c r="E229" s="30" t="s">
        <v>470</v>
      </c>
      <c r="F229" s="29">
        <v>1</v>
      </c>
      <c r="G229" s="31" t="s">
        <v>459</v>
      </c>
      <c r="H229" s="32" t="s">
        <v>441</v>
      </c>
      <c r="I229" s="33" t="s">
        <v>47</v>
      </c>
      <c r="J229" s="32"/>
      <c r="K229" s="9"/>
      <c r="L229" s="10"/>
      <c r="M229" s="10"/>
      <c r="N229" s="222" t="s">
        <v>474</v>
      </c>
      <c r="O229" s="9" t="s">
        <v>1447</v>
      </c>
      <c r="P229" s="9">
        <v>50</v>
      </c>
      <c r="Q229" s="34" t="s">
        <v>273</v>
      </c>
      <c r="R229" s="35">
        <v>1120</v>
      </c>
      <c r="S229" s="35"/>
      <c r="T229" s="36">
        <v>4000</v>
      </c>
      <c r="U229" s="36">
        <v>4000</v>
      </c>
      <c r="V229" s="35">
        <v>1120</v>
      </c>
      <c r="W229" s="35">
        <v>1120</v>
      </c>
      <c r="X229" s="9">
        <v>1</v>
      </c>
      <c r="Y229" s="36">
        <v>4000</v>
      </c>
      <c r="Z229" s="9">
        <v>1</v>
      </c>
      <c r="AA229" s="36">
        <v>4000</v>
      </c>
      <c r="AB229" s="35"/>
      <c r="AC229" s="37"/>
      <c r="AD229" s="62"/>
      <c r="AE229" s="38"/>
      <c r="AF229" s="39"/>
      <c r="AG229" s="39"/>
      <c r="AH229" s="38"/>
      <c r="AI229" s="9"/>
      <c r="AJ229" s="32"/>
      <c r="AK229" s="32" t="s">
        <v>6</v>
      </c>
      <c r="AL229" s="32"/>
      <c r="AM229" s="40" t="s">
        <v>444</v>
      </c>
      <c r="AN229" s="41"/>
      <c r="AO229" s="173"/>
      <c r="AP229" s="173"/>
      <c r="AQ229" s="170"/>
      <c r="AR229" s="170"/>
    </row>
    <row r="230" spans="1:44">
      <c r="B230" s="29">
        <v>2022</v>
      </c>
      <c r="C230" s="29">
        <v>5</v>
      </c>
      <c r="D230" s="29">
        <v>13</v>
      </c>
      <c r="E230" s="30" t="s">
        <v>468</v>
      </c>
      <c r="F230" s="29">
        <v>1</v>
      </c>
      <c r="G230" s="31" t="s">
        <v>459</v>
      </c>
      <c r="H230" s="32" t="s">
        <v>441</v>
      </c>
      <c r="I230" s="33" t="s">
        <v>47</v>
      </c>
      <c r="J230" s="32"/>
      <c r="K230" s="9"/>
      <c r="L230" s="10"/>
      <c r="M230" s="10"/>
      <c r="N230" s="222" t="s">
        <v>474</v>
      </c>
      <c r="O230" s="9" t="s">
        <v>1447</v>
      </c>
      <c r="P230" s="9">
        <v>50</v>
      </c>
      <c r="Q230" s="34" t="s">
        <v>273</v>
      </c>
      <c r="R230" s="35">
        <v>1120</v>
      </c>
      <c r="S230" s="35"/>
      <c r="T230" s="36">
        <v>4000</v>
      </c>
      <c r="U230" s="36">
        <v>4000</v>
      </c>
      <c r="V230" s="35">
        <v>1120</v>
      </c>
      <c r="W230" s="35">
        <v>1120</v>
      </c>
      <c r="X230" s="9">
        <v>1</v>
      </c>
      <c r="Y230" s="36">
        <v>4000</v>
      </c>
      <c r="Z230" s="9">
        <v>1</v>
      </c>
      <c r="AA230" s="36">
        <v>4000</v>
      </c>
      <c r="AB230" s="35"/>
      <c r="AC230" s="37"/>
      <c r="AD230" s="37"/>
      <c r="AE230" s="38"/>
      <c r="AF230" s="39"/>
      <c r="AG230" s="39"/>
      <c r="AH230" s="38"/>
      <c r="AI230" s="9" t="s">
        <v>5</v>
      </c>
      <c r="AJ230" s="32"/>
      <c r="AK230" s="32" t="s">
        <v>6</v>
      </c>
      <c r="AL230" s="32"/>
      <c r="AM230" s="40" t="s">
        <v>444</v>
      </c>
      <c r="AN230" s="41"/>
      <c r="AO230" s="173"/>
      <c r="AP230" s="173"/>
      <c r="AQ230" s="170"/>
      <c r="AR230" s="170"/>
    </row>
    <row r="231" spans="1:44">
      <c r="B231" s="29">
        <v>2022</v>
      </c>
      <c r="C231" s="29">
        <v>5</v>
      </c>
      <c r="D231" s="29">
        <v>13</v>
      </c>
      <c r="E231" s="30" t="s">
        <v>468</v>
      </c>
      <c r="F231" s="29"/>
      <c r="G231" s="189"/>
      <c r="H231" s="32" t="s">
        <v>441</v>
      </c>
      <c r="I231" s="33" t="s">
        <v>43</v>
      </c>
      <c r="J231" s="32"/>
      <c r="K231" s="9"/>
      <c r="L231" s="10"/>
      <c r="M231" s="10"/>
      <c r="N231" s="222"/>
      <c r="O231" s="9"/>
      <c r="P231" s="176">
        <v>25</v>
      </c>
      <c r="Q231" s="34" t="s">
        <v>457</v>
      </c>
      <c r="R231" s="35">
        <v>1120</v>
      </c>
      <c r="S231" s="34"/>
      <c r="T231" s="36" t="s">
        <v>30</v>
      </c>
      <c r="U231" s="177">
        <v>350</v>
      </c>
      <c r="V231" s="35">
        <v>1120</v>
      </c>
      <c r="W231" s="35">
        <v>1120</v>
      </c>
      <c r="X231" s="9">
        <v>1</v>
      </c>
      <c r="Y231" s="35"/>
      <c r="Z231" s="9">
        <v>1</v>
      </c>
      <c r="AA231" s="177">
        <v>350</v>
      </c>
      <c r="AB231" s="35">
        <v>8350</v>
      </c>
      <c r="AC231" s="37" t="s">
        <v>726</v>
      </c>
      <c r="AD231" s="37"/>
      <c r="AE231" s="38"/>
      <c r="AF231" s="39"/>
      <c r="AG231" s="39"/>
      <c r="AH231" s="38"/>
      <c r="AI231" s="9"/>
      <c r="AJ231" s="32"/>
      <c r="AK231" s="32" t="s">
        <v>6</v>
      </c>
      <c r="AL231" s="32"/>
      <c r="AM231" s="40" t="s">
        <v>444</v>
      </c>
      <c r="AN231" s="41"/>
      <c r="AO231" s="173"/>
      <c r="AP231" s="173"/>
      <c r="AQ231" s="170"/>
      <c r="AR231" s="170"/>
    </row>
    <row r="233" spans="1:44">
      <c r="A233">
        <v>1</v>
      </c>
      <c r="B233" s="29">
        <v>2022</v>
      </c>
      <c r="C233" s="29">
        <v>6</v>
      </c>
      <c r="D233" s="29">
        <v>2</v>
      </c>
      <c r="E233" s="30" t="s">
        <v>469</v>
      </c>
      <c r="F233" s="29">
        <v>9</v>
      </c>
      <c r="G233" s="31" t="s">
        <v>459</v>
      </c>
      <c r="H233" s="32" t="s">
        <v>441</v>
      </c>
      <c r="I233" s="33" t="s">
        <v>47</v>
      </c>
      <c r="J233" s="32"/>
      <c r="K233" s="9"/>
      <c r="L233" s="10"/>
      <c r="M233" s="10"/>
      <c r="N233" s="222" t="s">
        <v>601</v>
      </c>
      <c r="O233" s="9" t="s">
        <v>1447</v>
      </c>
      <c r="P233" s="9">
        <v>50</v>
      </c>
      <c r="Q233" s="34" t="s">
        <v>273</v>
      </c>
      <c r="R233" s="35">
        <v>1120</v>
      </c>
      <c r="S233" s="35"/>
      <c r="T233" s="36">
        <v>4000</v>
      </c>
      <c r="U233" s="36">
        <v>4000</v>
      </c>
      <c r="V233" s="35">
        <v>1120</v>
      </c>
      <c r="W233" s="35">
        <v>1120</v>
      </c>
      <c r="X233" s="9">
        <v>1</v>
      </c>
      <c r="Y233" s="36">
        <v>4000</v>
      </c>
      <c r="Z233" s="9">
        <v>1</v>
      </c>
      <c r="AA233" s="36">
        <v>4000</v>
      </c>
      <c r="AB233" s="35"/>
      <c r="AC233" s="37"/>
      <c r="AD233" s="37"/>
      <c r="AE233" s="38"/>
      <c r="AF233" s="39"/>
      <c r="AG233" s="39"/>
      <c r="AH233" s="38"/>
      <c r="AI233" s="9"/>
      <c r="AJ233" s="32"/>
      <c r="AK233" s="32" t="s">
        <v>6</v>
      </c>
      <c r="AL233" s="32"/>
      <c r="AM233" s="40" t="s">
        <v>444</v>
      </c>
      <c r="AN233" s="41"/>
      <c r="AO233" s="173"/>
      <c r="AP233" s="173"/>
      <c r="AQ233" s="170"/>
      <c r="AR233" s="170"/>
    </row>
    <row r="234" spans="1:44">
      <c r="B234" s="29">
        <v>2022</v>
      </c>
      <c r="C234" s="29">
        <v>6</v>
      </c>
      <c r="D234" s="29">
        <v>2</v>
      </c>
      <c r="E234" s="30" t="s">
        <v>469</v>
      </c>
      <c r="F234" s="29">
        <v>9</v>
      </c>
      <c r="G234" s="31" t="s">
        <v>459</v>
      </c>
      <c r="H234" s="32" t="s">
        <v>441</v>
      </c>
      <c r="I234" s="33" t="s">
        <v>47</v>
      </c>
      <c r="J234" s="32"/>
      <c r="K234" s="9"/>
      <c r="L234" s="10"/>
      <c r="M234" s="10"/>
      <c r="N234" s="222" t="s">
        <v>601</v>
      </c>
      <c r="O234" s="9" t="s">
        <v>1447</v>
      </c>
      <c r="P234" s="9">
        <v>50</v>
      </c>
      <c r="Q234" s="34" t="s">
        <v>273</v>
      </c>
      <c r="R234" s="35">
        <v>1120</v>
      </c>
      <c r="S234" s="35"/>
      <c r="T234" s="36">
        <v>4000</v>
      </c>
      <c r="U234" s="36">
        <v>4000</v>
      </c>
      <c r="V234" s="35">
        <v>1120</v>
      </c>
      <c r="W234" s="35">
        <v>1120</v>
      </c>
      <c r="X234" s="9">
        <v>1</v>
      </c>
      <c r="Y234" s="36">
        <v>4000</v>
      </c>
      <c r="Z234" s="9">
        <v>1</v>
      </c>
      <c r="AA234" s="36">
        <v>4000</v>
      </c>
      <c r="AB234" s="35"/>
      <c r="AC234" s="37"/>
      <c r="AD234" s="62"/>
      <c r="AE234" s="38"/>
      <c r="AF234" s="39"/>
      <c r="AG234" s="39"/>
      <c r="AH234" s="38"/>
      <c r="AI234" s="9" t="s">
        <v>5</v>
      </c>
      <c r="AJ234" s="32"/>
      <c r="AK234" s="32" t="s">
        <v>6</v>
      </c>
      <c r="AL234" s="32"/>
      <c r="AM234" s="40" t="s">
        <v>444</v>
      </c>
      <c r="AN234" s="41"/>
      <c r="AO234" s="173"/>
      <c r="AP234" s="173"/>
      <c r="AQ234" s="170"/>
      <c r="AR234" s="170"/>
    </row>
    <row r="235" spans="1:44">
      <c r="A235">
        <v>1</v>
      </c>
      <c r="B235" s="29">
        <v>2022</v>
      </c>
      <c r="C235" s="29">
        <v>6</v>
      </c>
      <c r="D235" s="29">
        <v>2</v>
      </c>
      <c r="E235" s="30" t="s">
        <v>469</v>
      </c>
      <c r="F235" s="29"/>
      <c r="G235" s="189"/>
      <c r="H235" s="32" t="s">
        <v>441</v>
      </c>
      <c r="I235" s="59" t="s">
        <v>43</v>
      </c>
      <c r="J235" s="32"/>
      <c r="K235" s="9"/>
      <c r="L235" s="10"/>
      <c r="M235" s="10"/>
      <c r="N235" s="222"/>
      <c r="O235" s="60"/>
      <c r="P235" s="176">
        <v>25</v>
      </c>
      <c r="Q235" s="34" t="s">
        <v>457</v>
      </c>
      <c r="R235" s="35">
        <v>1120</v>
      </c>
      <c r="S235" s="34"/>
      <c r="T235" s="36" t="s">
        <v>30</v>
      </c>
      <c r="U235" s="177">
        <v>350</v>
      </c>
      <c r="V235" s="35">
        <v>1120</v>
      </c>
      <c r="W235" s="35">
        <v>1120</v>
      </c>
      <c r="X235" s="9">
        <v>1</v>
      </c>
      <c r="Y235" s="35"/>
      <c r="Z235" s="9">
        <v>1</v>
      </c>
      <c r="AA235" s="177">
        <v>350</v>
      </c>
      <c r="AB235" s="35">
        <v>8350</v>
      </c>
      <c r="AC235" s="37" t="s">
        <v>726</v>
      </c>
      <c r="AD235" s="62"/>
      <c r="AE235" s="63"/>
      <c r="AF235" s="64"/>
      <c r="AG235" s="64"/>
      <c r="AH235" s="63"/>
      <c r="AI235" s="60"/>
      <c r="AJ235" s="58"/>
      <c r="AK235" s="32" t="s">
        <v>6</v>
      </c>
      <c r="AL235" s="32"/>
      <c r="AM235" s="40" t="s">
        <v>444</v>
      </c>
      <c r="AN235" s="41"/>
      <c r="AO235" s="173"/>
      <c r="AP235" s="173"/>
      <c r="AQ235" s="170"/>
      <c r="AR235" s="170"/>
    </row>
    <row r="237" spans="1:44">
      <c r="B237" s="29">
        <v>2023</v>
      </c>
      <c r="C237" s="29">
        <v>9</v>
      </c>
      <c r="D237" s="29">
        <v>26</v>
      </c>
      <c r="E237" s="227" t="s">
        <v>469</v>
      </c>
      <c r="F237" s="29"/>
      <c r="G237" s="334"/>
      <c r="H237" s="32" t="s">
        <v>441</v>
      </c>
      <c r="I237" s="33" t="s">
        <v>58</v>
      </c>
      <c r="J237" s="32"/>
      <c r="K237" s="9"/>
      <c r="L237" s="10"/>
      <c r="M237" s="10"/>
      <c r="N237" s="222"/>
      <c r="O237" s="9"/>
      <c r="P237" s="9">
        <v>12</v>
      </c>
      <c r="Q237" s="34" t="s">
        <v>457</v>
      </c>
      <c r="R237" s="35">
        <v>1120</v>
      </c>
      <c r="S237" s="34"/>
      <c r="T237" s="36" t="s">
        <v>30</v>
      </c>
      <c r="U237" s="35">
        <v>200</v>
      </c>
      <c r="V237" s="35">
        <v>1120</v>
      </c>
      <c r="W237" s="35">
        <v>1120</v>
      </c>
      <c r="X237" s="9">
        <v>1</v>
      </c>
      <c r="Y237" s="35">
        <v>200</v>
      </c>
      <c r="Z237" s="9">
        <v>1</v>
      </c>
      <c r="AA237" s="35">
        <v>200</v>
      </c>
      <c r="AB237" s="35"/>
      <c r="AC237" s="37"/>
      <c r="AD237" s="178" t="s">
        <v>462</v>
      </c>
      <c r="AE237" s="38"/>
      <c r="AF237" s="39"/>
      <c r="AG237" s="39"/>
      <c r="AH237" s="38"/>
      <c r="AI237" s="9"/>
      <c r="AJ237" s="32"/>
      <c r="AK237" s="32"/>
      <c r="AL237" s="32"/>
      <c r="AM237" s="40"/>
      <c r="AN237" s="168"/>
      <c r="AO237" s="169"/>
      <c r="AP237" s="169"/>
      <c r="AQ237" s="170"/>
      <c r="AR237" s="170"/>
    </row>
    <row r="238" spans="1:44">
      <c r="B238" s="29">
        <v>2022</v>
      </c>
      <c r="C238" s="29">
        <v>6</v>
      </c>
      <c r="D238" s="29"/>
      <c r="E238" s="30"/>
      <c r="F238" s="29"/>
      <c r="G238" s="31" t="s">
        <v>459</v>
      </c>
      <c r="H238" s="32" t="s">
        <v>441</v>
      </c>
      <c r="I238" s="33" t="s">
        <v>47</v>
      </c>
      <c r="J238" s="32"/>
      <c r="K238" s="9"/>
      <c r="L238" s="10"/>
      <c r="M238" s="10"/>
      <c r="N238" s="10" t="s">
        <v>1355</v>
      </c>
      <c r="O238" s="9" t="s">
        <v>15</v>
      </c>
      <c r="P238" s="9">
        <v>25</v>
      </c>
      <c r="Q238" s="34" t="s">
        <v>455</v>
      </c>
      <c r="R238" s="35">
        <v>1120</v>
      </c>
      <c r="S238" s="34"/>
      <c r="T238" s="36">
        <v>8000</v>
      </c>
      <c r="U238" s="36">
        <v>8000</v>
      </c>
      <c r="V238" s="35">
        <v>1120</v>
      </c>
      <c r="W238" s="35">
        <v>1120</v>
      </c>
      <c r="X238" s="9">
        <v>1</v>
      </c>
      <c r="Y238" s="36">
        <v>8000</v>
      </c>
      <c r="Z238" s="9">
        <v>1</v>
      </c>
      <c r="AA238" s="36">
        <v>8000</v>
      </c>
      <c r="AB238" s="35"/>
      <c r="AC238" s="37"/>
      <c r="AD238" s="37"/>
      <c r="AE238" s="38"/>
      <c r="AF238" s="39"/>
      <c r="AG238" s="39"/>
      <c r="AH238" s="38"/>
      <c r="AI238" s="9" t="s">
        <v>533</v>
      </c>
      <c r="AJ238" s="32"/>
      <c r="AK238" s="32" t="s">
        <v>17</v>
      </c>
      <c r="AL238" s="32"/>
      <c r="AM238" s="40" t="s">
        <v>460</v>
      </c>
      <c r="AN238" s="41"/>
      <c r="AO238" s="173"/>
      <c r="AP238" s="173"/>
      <c r="AQ238" s="170"/>
      <c r="AR238" s="170"/>
    </row>
    <row r="239" spans="1:44">
      <c r="B239" s="29">
        <v>2022</v>
      </c>
      <c r="C239" s="29">
        <v>6</v>
      </c>
      <c r="D239" s="29"/>
      <c r="E239" s="30"/>
      <c r="F239" s="29"/>
      <c r="G239" s="31" t="s">
        <v>459</v>
      </c>
      <c r="H239" s="32" t="s">
        <v>441</v>
      </c>
      <c r="I239" s="33" t="s">
        <v>47</v>
      </c>
      <c r="J239" s="32"/>
      <c r="K239" s="9"/>
      <c r="L239" s="10"/>
      <c r="M239" s="10"/>
      <c r="N239" s="10" t="s">
        <v>1355</v>
      </c>
      <c r="O239" s="9" t="s">
        <v>15</v>
      </c>
      <c r="P239" s="9">
        <v>25</v>
      </c>
      <c r="Q239" s="34" t="s">
        <v>455</v>
      </c>
      <c r="R239" s="35">
        <v>1120</v>
      </c>
      <c r="S239" s="34"/>
      <c r="T239" s="36">
        <v>8000</v>
      </c>
      <c r="U239" s="36">
        <v>8000</v>
      </c>
      <c r="V239" s="35">
        <v>1120</v>
      </c>
      <c r="W239" s="35">
        <v>1120</v>
      </c>
      <c r="X239" s="9">
        <v>1</v>
      </c>
      <c r="Y239" s="36">
        <v>8000</v>
      </c>
      <c r="Z239" s="9">
        <v>1</v>
      </c>
      <c r="AA239" s="36">
        <v>8000</v>
      </c>
      <c r="AB239" s="35"/>
      <c r="AC239" s="37"/>
      <c r="AD239" s="37"/>
      <c r="AE239" s="38"/>
      <c r="AF239" s="39"/>
      <c r="AG239" s="39"/>
      <c r="AH239" s="38"/>
      <c r="AI239" s="9" t="s">
        <v>5</v>
      </c>
      <c r="AJ239" s="32"/>
      <c r="AK239" s="32" t="s">
        <v>17</v>
      </c>
      <c r="AL239" s="32"/>
      <c r="AM239" s="40" t="s">
        <v>460</v>
      </c>
      <c r="AN239" s="41"/>
      <c r="AO239" s="173"/>
      <c r="AP239" s="173"/>
      <c r="AQ239" s="170"/>
      <c r="AR239" s="170"/>
    </row>
    <row r="240" spans="1:44">
      <c r="B240" s="29">
        <v>2022</v>
      </c>
      <c r="C240" s="29">
        <v>6</v>
      </c>
      <c r="D240" s="29"/>
      <c r="E240" s="30"/>
      <c r="F240" s="29"/>
      <c r="G240" s="189"/>
      <c r="H240" s="32" t="s">
        <v>441</v>
      </c>
      <c r="I240" s="33" t="s">
        <v>43</v>
      </c>
      <c r="J240" s="32"/>
      <c r="K240" s="9"/>
      <c r="L240" s="10"/>
      <c r="M240" s="10"/>
      <c r="N240" s="541"/>
      <c r="O240" s="9"/>
      <c r="P240" s="176">
        <v>25</v>
      </c>
      <c r="Q240" s="34" t="s">
        <v>457</v>
      </c>
      <c r="R240" s="35">
        <v>1120</v>
      </c>
      <c r="S240" s="34"/>
      <c r="T240" s="36" t="s">
        <v>30</v>
      </c>
      <c r="U240" s="451">
        <v>500</v>
      </c>
      <c r="V240" s="35">
        <v>1120</v>
      </c>
      <c r="W240" s="35">
        <v>1120</v>
      </c>
      <c r="X240" s="9">
        <v>1</v>
      </c>
      <c r="Y240" s="35"/>
      <c r="Z240" s="9">
        <v>1</v>
      </c>
      <c r="AA240" s="451">
        <v>500</v>
      </c>
      <c r="AB240" s="35">
        <v>16700</v>
      </c>
      <c r="AC240" s="37" t="s">
        <v>726</v>
      </c>
      <c r="AD240" s="37"/>
      <c r="AE240" s="38"/>
      <c r="AF240" s="39"/>
      <c r="AG240" s="39"/>
      <c r="AH240" s="38"/>
      <c r="AI240" s="9"/>
      <c r="AJ240" s="32"/>
      <c r="AK240" s="32" t="s">
        <v>17</v>
      </c>
      <c r="AL240" s="32"/>
      <c r="AM240" s="40" t="s">
        <v>460</v>
      </c>
      <c r="AN240" s="41"/>
      <c r="AO240" s="173"/>
      <c r="AP240" s="173"/>
      <c r="AQ240" s="170"/>
      <c r="AR240" s="170"/>
    </row>
    <row r="241" spans="1:44">
      <c r="N241" s="542"/>
    </row>
    <row r="242" spans="1:44">
      <c r="B242" s="29">
        <v>2022</v>
      </c>
      <c r="C242" s="29">
        <v>6</v>
      </c>
      <c r="D242" s="29"/>
      <c r="E242" s="30"/>
      <c r="F242" s="29"/>
      <c r="G242" s="31" t="s">
        <v>459</v>
      </c>
      <c r="H242" s="32" t="s">
        <v>441</v>
      </c>
      <c r="I242" s="33" t="s">
        <v>47</v>
      </c>
      <c r="J242" s="32"/>
      <c r="K242" s="9"/>
      <c r="L242" s="10"/>
      <c r="M242" s="10"/>
      <c r="N242" s="10" t="s">
        <v>1355</v>
      </c>
      <c r="O242" s="9" t="s">
        <v>1447</v>
      </c>
      <c r="P242" s="9">
        <v>50</v>
      </c>
      <c r="Q242" s="34" t="s">
        <v>455</v>
      </c>
      <c r="R242" s="35">
        <v>1120</v>
      </c>
      <c r="S242" s="35"/>
      <c r="T242" s="36">
        <v>4000</v>
      </c>
      <c r="U242" s="36">
        <v>4000</v>
      </c>
      <c r="V242" s="35">
        <v>1120</v>
      </c>
      <c r="W242" s="35">
        <v>1120</v>
      </c>
      <c r="X242" s="9">
        <v>1</v>
      </c>
      <c r="Y242" s="36">
        <v>4000</v>
      </c>
      <c r="Z242" s="9">
        <v>1</v>
      </c>
      <c r="AA242" s="36">
        <v>4000</v>
      </c>
      <c r="AB242" s="35"/>
      <c r="AC242" s="37"/>
      <c r="AD242" s="178" t="s">
        <v>462</v>
      </c>
      <c r="AE242" s="38"/>
      <c r="AF242" s="39"/>
      <c r="AG242" s="39"/>
      <c r="AH242" s="38"/>
      <c r="AI242" s="9"/>
      <c r="AJ242" s="32"/>
      <c r="AK242" s="32" t="s">
        <v>17</v>
      </c>
      <c r="AL242" s="32"/>
      <c r="AM242" s="40" t="s">
        <v>444</v>
      </c>
      <c r="AN242" s="41"/>
      <c r="AO242" s="173"/>
      <c r="AP242" s="173"/>
      <c r="AQ242" s="170"/>
      <c r="AR242" s="170"/>
    </row>
    <row r="243" spans="1:44">
      <c r="B243" s="29">
        <v>2022</v>
      </c>
      <c r="C243" s="29">
        <v>6</v>
      </c>
      <c r="D243" s="29"/>
      <c r="E243" s="30"/>
      <c r="F243" s="29"/>
      <c r="G243" s="31" t="s">
        <v>459</v>
      </c>
      <c r="H243" s="32" t="s">
        <v>441</v>
      </c>
      <c r="I243" s="33" t="s">
        <v>47</v>
      </c>
      <c r="J243" s="32"/>
      <c r="K243" s="9"/>
      <c r="L243" s="10"/>
      <c r="M243" s="10"/>
      <c r="N243" s="10" t="s">
        <v>1355</v>
      </c>
      <c r="O243" s="9" t="s">
        <v>1447</v>
      </c>
      <c r="P243" s="9">
        <v>50</v>
      </c>
      <c r="Q243" s="34" t="s">
        <v>455</v>
      </c>
      <c r="R243" s="35">
        <v>1120</v>
      </c>
      <c r="S243" s="35"/>
      <c r="T243" s="36">
        <v>4000</v>
      </c>
      <c r="U243" s="36">
        <v>4000</v>
      </c>
      <c r="V243" s="35">
        <v>1120</v>
      </c>
      <c r="W243" s="35">
        <v>1120</v>
      </c>
      <c r="X243" s="9">
        <v>1</v>
      </c>
      <c r="Y243" s="36">
        <v>4000</v>
      </c>
      <c r="Z243" s="9">
        <v>1</v>
      </c>
      <c r="AA243" s="36">
        <v>4000</v>
      </c>
      <c r="AB243" s="35"/>
      <c r="AC243" s="37"/>
      <c r="AD243" s="37"/>
      <c r="AE243" s="38"/>
      <c r="AF243" s="39"/>
      <c r="AG243" s="39"/>
      <c r="AH243" s="38"/>
      <c r="AI243" s="9" t="s">
        <v>5</v>
      </c>
      <c r="AJ243" s="32"/>
      <c r="AK243" s="32" t="s">
        <v>17</v>
      </c>
      <c r="AL243" s="32"/>
      <c r="AM243" s="40" t="s">
        <v>444</v>
      </c>
      <c r="AN243" s="41"/>
      <c r="AO243" s="173"/>
      <c r="AP243" s="173"/>
      <c r="AQ243" s="170"/>
      <c r="AR243" s="170"/>
    </row>
    <row r="244" spans="1:44">
      <c r="B244" s="29">
        <v>2022</v>
      </c>
      <c r="C244" s="29">
        <v>6</v>
      </c>
      <c r="D244" s="29"/>
      <c r="E244" s="30"/>
      <c r="F244" s="29"/>
      <c r="G244" s="189"/>
      <c r="H244" s="32" t="s">
        <v>441</v>
      </c>
      <c r="I244" s="33" t="s">
        <v>43</v>
      </c>
      <c r="J244" s="32"/>
      <c r="K244" s="9"/>
      <c r="L244" s="10"/>
      <c r="M244" s="10"/>
      <c r="N244" s="541"/>
      <c r="O244" s="9"/>
      <c r="P244" s="176">
        <v>25</v>
      </c>
      <c r="Q244" s="34" t="s">
        <v>457</v>
      </c>
      <c r="R244" s="35">
        <v>1120</v>
      </c>
      <c r="S244" s="34"/>
      <c r="T244" s="36" t="s">
        <v>30</v>
      </c>
      <c r="U244" s="177">
        <v>350</v>
      </c>
      <c r="V244" s="35">
        <v>1120</v>
      </c>
      <c r="W244" s="35">
        <v>1120</v>
      </c>
      <c r="X244" s="9">
        <v>1</v>
      </c>
      <c r="Y244" s="35"/>
      <c r="Z244" s="9">
        <v>1</v>
      </c>
      <c r="AA244" s="177">
        <v>350</v>
      </c>
      <c r="AB244" s="35">
        <v>8350</v>
      </c>
      <c r="AC244" s="37" t="s">
        <v>726</v>
      </c>
      <c r="AD244" s="37"/>
      <c r="AE244" s="38"/>
      <c r="AF244" s="39"/>
      <c r="AG244" s="39"/>
      <c r="AH244" s="38"/>
      <c r="AI244" s="9"/>
      <c r="AJ244" s="32"/>
      <c r="AK244" s="32" t="s">
        <v>17</v>
      </c>
      <c r="AL244" s="32"/>
      <c r="AM244" s="40" t="s">
        <v>444</v>
      </c>
      <c r="AN244" s="41"/>
      <c r="AO244" s="173"/>
      <c r="AP244" s="173"/>
      <c r="AQ244" s="170"/>
      <c r="AR244" s="170"/>
    </row>
    <row r="246" spans="1:44">
      <c r="B246" s="29">
        <v>2022</v>
      </c>
      <c r="C246" s="29">
        <v>6</v>
      </c>
      <c r="D246" s="29"/>
      <c r="E246" s="30"/>
      <c r="F246" s="29"/>
      <c r="G246" s="31" t="s">
        <v>459</v>
      </c>
      <c r="H246" s="32" t="s">
        <v>441</v>
      </c>
      <c r="I246" s="33" t="s">
        <v>47</v>
      </c>
      <c r="J246" s="32"/>
      <c r="K246" s="9"/>
      <c r="L246" s="10"/>
      <c r="M246" s="10"/>
      <c r="N246" s="222" t="s">
        <v>883</v>
      </c>
      <c r="O246" s="9" t="s">
        <v>15</v>
      </c>
      <c r="P246" s="9">
        <v>50</v>
      </c>
      <c r="Q246" s="34" t="s">
        <v>455</v>
      </c>
      <c r="R246" s="35">
        <v>1120</v>
      </c>
      <c r="S246" s="35"/>
      <c r="T246" s="36">
        <v>4000</v>
      </c>
      <c r="U246" s="36">
        <v>4000</v>
      </c>
      <c r="V246" s="35">
        <v>1120</v>
      </c>
      <c r="W246" s="35">
        <v>1120</v>
      </c>
      <c r="X246" s="9">
        <v>1</v>
      </c>
      <c r="Y246" s="36">
        <v>4000</v>
      </c>
      <c r="Z246" s="9">
        <v>1</v>
      </c>
      <c r="AA246" s="36">
        <v>4000</v>
      </c>
      <c r="AB246" s="35"/>
      <c r="AC246" s="37"/>
      <c r="AD246" s="178" t="s">
        <v>462</v>
      </c>
      <c r="AE246" s="38"/>
      <c r="AF246" s="39"/>
      <c r="AG246" s="39"/>
      <c r="AH246" s="38"/>
      <c r="AI246" s="9"/>
      <c r="AJ246" s="32"/>
      <c r="AK246" s="32" t="s">
        <v>17</v>
      </c>
      <c r="AL246" s="32"/>
      <c r="AM246" s="40" t="s">
        <v>444</v>
      </c>
      <c r="AN246" s="41"/>
      <c r="AO246" s="173"/>
      <c r="AP246" s="173"/>
      <c r="AQ246" s="170"/>
      <c r="AR246" s="170"/>
    </row>
    <row r="247" spans="1:44">
      <c r="B247" s="29">
        <v>2022</v>
      </c>
      <c r="C247" s="29">
        <v>6</v>
      </c>
      <c r="D247" s="29"/>
      <c r="E247" s="30"/>
      <c r="F247" s="29"/>
      <c r="G247" s="31" t="s">
        <v>459</v>
      </c>
      <c r="H247" s="32" t="s">
        <v>441</v>
      </c>
      <c r="I247" s="33" t="s">
        <v>47</v>
      </c>
      <c r="J247" s="32"/>
      <c r="K247" s="9"/>
      <c r="L247" s="10"/>
      <c r="M247" s="10"/>
      <c r="N247" s="222" t="s">
        <v>883</v>
      </c>
      <c r="O247" s="9" t="s">
        <v>15</v>
      </c>
      <c r="P247" s="9">
        <v>50</v>
      </c>
      <c r="Q247" s="34" t="s">
        <v>455</v>
      </c>
      <c r="R247" s="35">
        <v>1120</v>
      </c>
      <c r="S247" s="35"/>
      <c r="T247" s="36">
        <v>4000</v>
      </c>
      <c r="U247" s="36">
        <v>4000</v>
      </c>
      <c r="V247" s="35">
        <v>1120</v>
      </c>
      <c r="W247" s="35">
        <v>1120</v>
      </c>
      <c r="X247" s="9">
        <v>1</v>
      </c>
      <c r="Y247" s="36">
        <v>4000</v>
      </c>
      <c r="Z247" s="9">
        <v>1</v>
      </c>
      <c r="AA247" s="36">
        <v>4000</v>
      </c>
      <c r="AB247" s="35"/>
      <c r="AC247" s="37"/>
      <c r="AD247" s="37"/>
      <c r="AE247" s="38"/>
      <c r="AF247" s="39"/>
      <c r="AG247" s="39"/>
      <c r="AH247" s="38"/>
      <c r="AI247" s="9" t="s">
        <v>5</v>
      </c>
      <c r="AJ247" s="32"/>
      <c r="AK247" s="32" t="s">
        <v>17</v>
      </c>
      <c r="AL247" s="32"/>
      <c r="AM247" s="40" t="s">
        <v>444</v>
      </c>
      <c r="AN247" s="41"/>
      <c r="AO247" s="173"/>
      <c r="AP247" s="173"/>
      <c r="AQ247" s="170"/>
      <c r="AR247" s="170"/>
    </row>
    <row r="248" spans="1:44">
      <c r="B248" s="29">
        <v>2022</v>
      </c>
      <c r="C248" s="29">
        <v>6</v>
      </c>
      <c r="D248" s="29"/>
      <c r="E248" s="30"/>
      <c r="F248" s="29"/>
      <c r="G248" s="189"/>
      <c r="H248" s="32" t="s">
        <v>441</v>
      </c>
      <c r="I248" s="33" t="s">
        <v>43</v>
      </c>
      <c r="J248" s="32"/>
      <c r="K248" s="9"/>
      <c r="L248" s="10"/>
      <c r="M248" s="10"/>
      <c r="N248" s="222"/>
      <c r="O248" s="9"/>
      <c r="P248" s="176">
        <v>25</v>
      </c>
      <c r="Q248" s="34" t="s">
        <v>457</v>
      </c>
      <c r="R248" s="35">
        <v>1120</v>
      </c>
      <c r="S248" s="34"/>
      <c r="T248" s="36" t="s">
        <v>30</v>
      </c>
      <c r="U248" s="177">
        <v>350</v>
      </c>
      <c r="V248" s="35">
        <v>1120</v>
      </c>
      <c r="W248" s="35">
        <v>1120</v>
      </c>
      <c r="X248" s="9">
        <v>1</v>
      </c>
      <c r="Y248" s="35"/>
      <c r="Z248" s="9">
        <v>1</v>
      </c>
      <c r="AA248" s="177">
        <v>350</v>
      </c>
      <c r="AB248" s="35">
        <v>8350</v>
      </c>
      <c r="AC248" s="37" t="s">
        <v>726</v>
      </c>
      <c r="AD248" s="37"/>
      <c r="AE248" s="38"/>
      <c r="AF248" s="39"/>
      <c r="AG248" s="39"/>
      <c r="AH248" s="38"/>
      <c r="AI248" s="9"/>
      <c r="AJ248" s="32"/>
      <c r="AK248" s="32" t="s">
        <v>17</v>
      </c>
      <c r="AL248" s="32"/>
      <c r="AM248" s="40" t="s">
        <v>444</v>
      </c>
      <c r="AN248" s="41"/>
      <c r="AO248" s="173"/>
      <c r="AP248" s="173"/>
      <c r="AQ248" s="170"/>
      <c r="AR248" s="170"/>
    </row>
    <row r="250" spans="1:44">
      <c r="B250" s="29">
        <v>2023</v>
      </c>
      <c r="C250" s="29">
        <v>9</v>
      </c>
      <c r="D250" s="29">
        <v>26</v>
      </c>
      <c r="E250" s="227" t="s">
        <v>469</v>
      </c>
      <c r="F250" s="29"/>
      <c r="G250" s="334"/>
      <c r="H250" s="32" t="s">
        <v>441</v>
      </c>
      <c r="I250" s="33" t="s">
        <v>58</v>
      </c>
      <c r="J250" s="32"/>
      <c r="K250" s="9"/>
      <c r="L250" s="10"/>
      <c r="M250" s="10"/>
      <c r="N250" s="222"/>
      <c r="O250" s="9"/>
      <c r="P250" s="9">
        <v>12</v>
      </c>
      <c r="Q250" s="34" t="s">
        <v>457</v>
      </c>
      <c r="R250" s="35">
        <v>1255</v>
      </c>
      <c r="S250" s="34"/>
      <c r="T250" s="36" t="s">
        <v>30</v>
      </c>
      <c r="U250" s="35">
        <v>200</v>
      </c>
      <c r="V250" s="35">
        <v>1255</v>
      </c>
      <c r="W250" s="35">
        <v>1255</v>
      </c>
      <c r="X250" s="9">
        <v>1</v>
      </c>
      <c r="Y250" s="35">
        <v>200</v>
      </c>
      <c r="Z250" s="9">
        <v>1</v>
      </c>
      <c r="AA250" s="35">
        <v>200</v>
      </c>
      <c r="AB250" s="35"/>
      <c r="AC250" s="37"/>
      <c r="AD250" s="37"/>
      <c r="AE250" s="38"/>
      <c r="AF250" s="39"/>
      <c r="AG250" s="39"/>
      <c r="AH250" s="38"/>
      <c r="AI250" s="9"/>
      <c r="AJ250" s="32"/>
      <c r="AK250" s="32"/>
      <c r="AL250" s="32"/>
      <c r="AM250" s="40"/>
      <c r="AN250" s="168"/>
      <c r="AO250" s="169"/>
      <c r="AP250" s="169"/>
      <c r="AQ250" s="170"/>
      <c r="AR250" s="170"/>
    </row>
    <row r="251" spans="1:44">
      <c r="A251">
        <v>1</v>
      </c>
      <c r="B251" s="29">
        <v>2023</v>
      </c>
      <c r="C251" s="29">
        <v>9</v>
      </c>
      <c r="D251" s="29">
        <v>26</v>
      </c>
      <c r="E251" s="227" t="s">
        <v>469</v>
      </c>
      <c r="F251" s="29">
        <v>1</v>
      </c>
      <c r="G251" s="31" t="s">
        <v>459</v>
      </c>
      <c r="H251" s="32" t="s">
        <v>441</v>
      </c>
      <c r="I251" s="33" t="s">
        <v>47</v>
      </c>
      <c r="J251" s="32"/>
      <c r="K251" s="9"/>
      <c r="L251" s="10"/>
      <c r="M251" s="10"/>
      <c r="N251" s="222" t="s">
        <v>475</v>
      </c>
      <c r="O251" s="312" t="s">
        <v>1441</v>
      </c>
      <c r="P251" s="9">
        <v>50</v>
      </c>
      <c r="Q251" s="34" t="s">
        <v>727</v>
      </c>
      <c r="R251" s="35">
        <v>1255</v>
      </c>
      <c r="S251" s="35"/>
      <c r="T251" s="36">
        <v>6100</v>
      </c>
      <c r="U251" s="36">
        <v>6100</v>
      </c>
      <c r="V251" s="35">
        <v>1255</v>
      </c>
      <c r="W251" s="35">
        <v>1255</v>
      </c>
      <c r="X251" s="9">
        <v>1</v>
      </c>
      <c r="Y251" s="36">
        <v>6100</v>
      </c>
      <c r="Z251" s="9">
        <v>1</v>
      </c>
      <c r="AA251" s="36">
        <v>6100</v>
      </c>
      <c r="AB251" s="35"/>
      <c r="AC251" s="37"/>
      <c r="AD251" s="37"/>
      <c r="AE251" s="38"/>
      <c r="AF251" s="39"/>
      <c r="AG251" s="39"/>
      <c r="AH251" s="38"/>
      <c r="AI251" s="9" t="s">
        <v>533</v>
      </c>
      <c r="AJ251" s="32"/>
      <c r="AK251" s="32" t="s">
        <v>6</v>
      </c>
      <c r="AL251" s="32"/>
      <c r="AM251" s="40" t="s">
        <v>460</v>
      </c>
      <c r="AN251" s="41"/>
      <c r="AO251" s="173"/>
      <c r="AP251" s="173"/>
      <c r="AQ251" s="170"/>
      <c r="AR251" s="170"/>
    </row>
    <row r="252" spans="1:44">
      <c r="B252" s="29">
        <v>2023</v>
      </c>
      <c r="C252" s="29">
        <v>9</v>
      </c>
      <c r="D252" s="29">
        <v>26</v>
      </c>
      <c r="E252" s="227" t="s">
        <v>469</v>
      </c>
      <c r="F252" s="29">
        <v>1</v>
      </c>
      <c r="G252" s="31" t="s">
        <v>459</v>
      </c>
      <c r="H252" s="32" t="s">
        <v>441</v>
      </c>
      <c r="I252" s="33" t="s">
        <v>47</v>
      </c>
      <c r="J252" s="32"/>
      <c r="K252" s="9"/>
      <c r="L252" s="10"/>
      <c r="M252" s="10"/>
      <c r="N252" s="222" t="s">
        <v>475</v>
      </c>
      <c r="O252" s="312" t="s">
        <v>1441</v>
      </c>
      <c r="P252" s="9">
        <v>50</v>
      </c>
      <c r="Q252" s="34" t="s">
        <v>727</v>
      </c>
      <c r="R252" s="35">
        <v>1255</v>
      </c>
      <c r="S252" s="35"/>
      <c r="T252" s="36">
        <v>6100</v>
      </c>
      <c r="U252" s="36">
        <v>6100</v>
      </c>
      <c r="V252" s="35">
        <v>1255</v>
      </c>
      <c r="W252" s="35">
        <v>1255</v>
      </c>
      <c r="X252" s="9">
        <v>1</v>
      </c>
      <c r="Y252" s="36">
        <v>6100</v>
      </c>
      <c r="Z252" s="9">
        <v>1</v>
      </c>
      <c r="AA252" s="36">
        <v>6100</v>
      </c>
      <c r="AB252" s="35"/>
      <c r="AC252" s="37"/>
      <c r="AD252" s="62"/>
      <c r="AE252" s="38"/>
      <c r="AF252" s="39"/>
      <c r="AG252" s="39"/>
      <c r="AH252" s="38"/>
      <c r="AI252" s="9" t="s">
        <v>533</v>
      </c>
      <c r="AJ252" s="32"/>
      <c r="AK252" s="32" t="s">
        <v>6</v>
      </c>
      <c r="AL252" s="32"/>
      <c r="AM252" s="40" t="s">
        <v>460</v>
      </c>
      <c r="AN252" s="41"/>
      <c r="AO252" s="173"/>
      <c r="AP252" s="173"/>
      <c r="AQ252" s="170"/>
      <c r="AR252" s="170"/>
    </row>
    <row r="253" spans="1:44">
      <c r="B253" s="29">
        <v>2023</v>
      </c>
      <c r="C253" s="29">
        <v>9</v>
      </c>
      <c r="D253" s="29">
        <v>26</v>
      </c>
      <c r="E253" s="227" t="s">
        <v>469</v>
      </c>
      <c r="F253" s="29"/>
      <c r="G253" s="334"/>
      <c r="H253" s="32" t="s">
        <v>441</v>
      </c>
      <c r="I253" s="33" t="s">
        <v>43</v>
      </c>
      <c r="J253" s="32"/>
      <c r="K253" s="9"/>
      <c r="L253" s="10"/>
      <c r="M253" s="10"/>
      <c r="N253" s="222"/>
      <c r="O253" s="9"/>
      <c r="P253" s="176">
        <v>25</v>
      </c>
      <c r="Q253" s="34" t="s">
        <v>457</v>
      </c>
      <c r="R253" s="35">
        <v>1255</v>
      </c>
      <c r="S253" s="34"/>
      <c r="T253" s="36" t="s">
        <v>30</v>
      </c>
      <c r="U253" s="177">
        <v>350</v>
      </c>
      <c r="V253" s="35">
        <v>1255</v>
      </c>
      <c r="W253" s="35">
        <v>1255</v>
      </c>
      <c r="X253" s="9">
        <v>1</v>
      </c>
      <c r="Y253" s="35"/>
      <c r="Z253" s="9">
        <v>1</v>
      </c>
      <c r="AA253" s="177">
        <v>350</v>
      </c>
      <c r="AB253" s="35">
        <v>12750</v>
      </c>
      <c r="AC253" s="37" t="s">
        <v>738</v>
      </c>
      <c r="AD253" s="62"/>
      <c r="AE253" s="38"/>
      <c r="AF253" s="39"/>
      <c r="AG253" s="39"/>
      <c r="AH253" s="38"/>
      <c r="AI253" s="9"/>
      <c r="AJ253" s="32"/>
      <c r="AK253" s="32" t="s">
        <v>6</v>
      </c>
      <c r="AL253" s="32"/>
      <c r="AM253" s="40" t="s">
        <v>460</v>
      </c>
      <c r="AN253" s="168"/>
      <c r="AO253" s="169"/>
      <c r="AP253" s="169"/>
      <c r="AQ253" s="170"/>
      <c r="AR253" s="170"/>
    </row>
    <row r="255" spans="1:44">
      <c r="A255">
        <v>1</v>
      </c>
      <c r="B255" s="29">
        <v>2022</v>
      </c>
      <c r="C255" s="29">
        <v>5</v>
      </c>
      <c r="D255" s="29">
        <v>7</v>
      </c>
      <c r="E255" s="30" t="s">
        <v>469</v>
      </c>
      <c r="F255" s="29"/>
      <c r="G255" s="31"/>
      <c r="H255" s="32" t="s">
        <v>441</v>
      </c>
      <c r="I255" s="33" t="s">
        <v>58</v>
      </c>
      <c r="J255" s="32"/>
      <c r="K255" s="9"/>
      <c r="L255" s="10"/>
      <c r="M255" s="10"/>
      <c r="N255" s="222"/>
      <c r="O255" s="9"/>
      <c r="P255" s="9">
        <v>12</v>
      </c>
      <c r="Q255" s="34" t="s">
        <v>457</v>
      </c>
      <c r="R255" s="35">
        <v>1060</v>
      </c>
      <c r="S255" s="34"/>
      <c r="T255" s="36" t="s">
        <v>30</v>
      </c>
      <c r="U255" s="35">
        <v>200</v>
      </c>
      <c r="V255" s="35">
        <v>1060</v>
      </c>
      <c r="W255" s="35">
        <v>1060</v>
      </c>
      <c r="X255" s="9">
        <v>1</v>
      </c>
      <c r="Y255" s="35">
        <v>200</v>
      </c>
      <c r="Z255" s="9">
        <v>1</v>
      </c>
      <c r="AA255" s="35">
        <v>200</v>
      </c>
      <c r="AB255" s="35"/>
      <c r="AC255" s="37"/>
      <c r="AD255" s="37"/>
      <c r="AE255" s="38"/>
      <c r="AF255" s="39"/>
      <c r="AG255" s="39"/>
      <c r="AH255" s="38"/>
      <c r="AI255" s="9"/>
      <c r="AJ255" s="32"/>
      <c r="AK255" s="32"/>
      <c r="AL255" s="32"/>
      <c r="AM255" s="40"/>
      <c r="AN255" s="41"/>
      <c r="AO255" s="173"/>
      <c r="AP255" s="173"/>
      <c r="AQ255" s="170"/>
      <c r="AR255" s="170"/>
    </row>
    <row r="256" spans="1:44">
      <c r="A256">
        <v>1</v>
      </c>
      <c r="B256" s="29">
        <v>2022</v>
      </c>
      <c r="C256" s="29">
        <v>5</v>
      </c>
      <c r="D256" s="29">
        <v>7</v>
      </c>
      <c r="E256" s="30" t="s">
        <v>469</v>
      </c>
      <c r="F256" s="29">
        <v>1</v>
      </c>
      <c r="G256" s="31" t="s">
        <v>459</v>
      </c>
      <c r="H256" s="32" t="s">
        <v>441</v>
      </c>
      <c r="I256" s="33" t="s">
        <v>47</v>
      </c>
      <c r="J256" s="32"/>
      <c r="K256" s="9"/>
      <c r="L256" s="10"/>
      <c r="M256" s="10"/>
      <c r="N256" s="222" t="s">
        <v>475</v>
      </c>
      <c r="O256" s="9" t="s">
        <v>443</v>
      </c>
      <c r="P256" s="9">
        <v>50</v>
      </c>
      <c r="Q256" s="34" t="s">
        <v>727</v>
      </c>
      <c r="R256" s="35">
        <v>1060</v>
      </c>
      <c r="S256" s="35"/>
      <c r="T256" s="36">
        <v>6100</v>
      </c>
      <c r="U256" s="36">
        <v>6100</v>
      </c>
      <c r="V256" s="35">
        <v>1060</v>
      </c>
      <c r="W256" s="35">
        <v>1060</v>
      </c>
      <c r="X256" s="9">
        <v>1</v>
      </c>
      <c r="Y256" s="36">
        <v>6100</v>
      </c>
      <c r="Z256" s="9">
        <v>1</v>
      </c>
      <c r="AA256" s="36">
        <v>6100</v>
      </c>
      <c r="AB256" s="35"/>
      <c r="AC256" s="37"/>
      <c r="AD256" s="37"/>
      <c r="AE256" s="38"/>
      <c r="AF256" s="39"/>
      <c r="AG256" s="39"/>
      <c r="AH256" s="38"/>
      <c r="AI256" s="9" t="s">
        <v>533</v>
      </c>
      <c r="AJ256" s="32"/>
      <c r="AK256" s="32" t="s">
        <v>6</v>
      </c>
      <c r="AL256" s="32"/>
      <c r="AM256" s="40" t="s">
        <v>460</v>
      </c>
      <c r="AN256" s="41"/>
      <c r="AO256" s="173"/>
      <c r="AP256" s="173"/>
      <c r="AQ256" s="170"/>
      <c r="AR256" s="170"/>
    </row>
    <row r="257" spans="1:46">
      <c r="A257">
        <v>1</v>
      </c>
      <c r="B257" s="29">
        <v>2022</v>
      </c>
      <c r="C257" s="29">
        <v>5</v>
      </c>
      <c r="D257" s="29">
        <v>7</v>
      </c>
      <c r="E257" s="30" t="s">
        <v>469</v>
      </c>
      <c r="F257" s="29">
        <v>1</v>
      </c>
      <c r="G257" s="31" t="s">
        <v>459</v>
      </c>
      <c r="H257" s="32" t="s">
        <v>441</v>
      </c>
      <c r="I257" s="33" t="s">
        <v>47</v>
      </c>
      <c r="J257" s="32"/>
      <c r="K257" s="9"/>
      <c r="L257" s="10"/>
      <c r="M257" s="10"/>
      <c r="N257" s="222" t="s">
        <v>475</v>
      </c>
      <c r="O257" s="9" t="s">
        <v>443</v>
      </c>
      <c r="P257" s="9">
        <v>50</v>
      </c>
      <c r="Q257" s="34" t="s">
        <v>727</v>
      </c>
      <c r="R257" s="35">
        <v>1060</v>
      </c>
      <c r="S257" s="35"/>
      <c r="T257" s="36">
        <v>6100</v>
      </c>
      <c r="U257" s="36">
        <v>6100</v>
      </c>
      <c r="V257" s="35">
        <v>1060</v>
      </c>
      <c r="W257" s="35">
        <v>1060</v>
      </c>
      <c r="X257" s="9">
        <v>1</v>
      </c>
      <c r="Y257" s="36">
        <v>6100</v>
      </c>
      <c r="Z257" s="9">
        <v>1</v>
      </c>
      <c r="AA257" s="36">
        <v>6100</v>
      </c>
      <c r="AB257" s="35"/>
      <c r="AC257" s="37"/>
      <c r="AD257" s="184"/>
      <c r="AE257" s="38"/>
      <c r="AF257" s="39"/>
      <c r="AG257" s="39"/>
      <c r="AH257" s="38"/>
      <c r="AI257" s="9" t="s">
        <v>533</v>
      </c>
      <c r="AJ257" s="32"/>
      <c r="AK257" s="32" t="s">
        <v>6</v>
      </c>
      <c r="AL257" s="32"/>
      <c r="AM257" s="40" t="s">
        <v>460</v>
      </c>
      <c r="AN257" s="41"/>
      <c r="AO257" s="173"/>
      <c r="AP257" s="173"/>
      <c r="AQ257" s="170"/>
      <c r="AR257" s="170"/>
    </row>
    <row r="258" spans="1:46">
      <c r="B258" s="29">
        <v>2022</v>
      </c>
      <c r="C258" s="29">
        <v>5</v>
      </c>
      <c r="D258" s="29">
        <v>7</v>
      </c>
      <c r="E258" s="30" t="s">
        <v>469</v>
      </c>
      <c r="F258" s="29"/>
      <c r="G258" s="189"/>
      <c r="H258" s="32" t="s">
        <v>441</v>
      </c>
      <c r="I258" s="33" t="s">
        <v>43</v>
      </c>
      <c r="J258" s="32"/>
      <c r="K258" s="9"/>
      <c r="L258" s="10"/>
      <c r="M258" s="10"/>
      <c r="N258" s="222"/>
      <c r="O258" s="9"/>
      <c r="P258" s="176">
        <v>25</v>
      </c>
      <c r="Q258" s="34" t="s">
        <v>457</v>
      </c>
      <c r="R258" s="35">
        <v>1060</v>
      </c>
      <c r="S258" s="34"/>
      <c r="T258" s="36" t="s">
        <v>30</v>
      </c>
      <c r="U258" s="177">
        <v>350</v>
      </c>
      <c r="V258" s="35">
        <v>1060</v>
      </c>
      <c r="W258" s="35">
        <v>1060</v>
      </c>
      <c r="X258" s="9">
        <v>1</v>
      </c>
      <c r="Y258" s="35"/>
      <c r="Z258" s="9">
        <v>1</v>
      </c>
      <c r="AA258" s="177">
        <v>350</v>
      </c>
      <c r="AB258" s="35">
        <v>12750</v>
      </c>
      <c r="AC258" s="37" t="s">
        <v>1378</v>
      </c>
      <c r="AD258" s="184"/>
      <c r="AE258" s="38"/>
      <c r="AF258" s="39"/>
      <c r="AG258" s="39"/>
      <c r="AH258" s="38"/>
      <c r="AI258" s="9"/>
      <c r="AJ258" s="32"/>
      <c r="AK258" s="32" t="s">
        <v>6</v>
      </c>
      <c r="AL258" s="32"/>
      <c r="AM258" s="40" t="s">
        <v>460</v>
      </c>
      <c r="AN258" s="41"/>
      <c r="AO258" s="173"/>
      <c r="AP258" s="173"/>
      <c r="AQ258" s="170"/>
      <c r="AR258" s="170"/>
    </row>
    <row r="260" spans="1:46" ht="14.25">
      <c r="B260" s="29">
        <v>2022</v>
      </c>
      <c r="C260" s="29">
        <v>9</v>
      </c>
      <c r="D260" s="29">
        <v>12</v>
      </c>
      <c r="E260" s="30" t="s">
        <v>469</v>
      </c>
      <c r="F260" s="29"/>
      <c r="G260" s="31"/>
      <c r="H260" s="32" t="s">
        <v>441</v>
      </c>
      <c r="I260" s="221" t="s">
        <v>58</v>
      </c>
      <c r="J260" s="32"/>
      <c r="K260" s="9"/>
      <c r="L260" s="10"/>
      <c r="M260" s="10"/>
      <c r="N260" s="222"/>
      <c r="O260" s="9"/>
      <c r="P260" s="9">
        <v>12</v>
      </c>
      <c r="Q260" s="246" t="s">
        <v>566</v>
      </c>
      <c r="R260" s="35">
        <v>1005</v>
      </c>
      <c r="S260" s="34"/>
      <c r="T260" s="36" t="s">
        <v>30</v>
      </c>
      <c r="U260" s="35">
        <v>200</v>
      </c>
      <c r="V260" s="35">
        <v>1005</v>
      </c>
      <c r="W260" s="35">
        <v>1005</v>
      </c>
      <c r="X260" s="9">
        <v>1</v>
      </c>
      <c r="Y260" s="35">
        <v>200</v>
      </c>
      <c r="Z260" s="9">
        <v>1</v>
      </c>
      <c r="AA260" s="35">
        <v>200</v>
      </c>
      <c r="AB260" s="35"/>
      <c r="AC260" s="37"/>
      <c r="AD260" s="228" t="s">
        <v>458</v>
      </c>
      <c r="AE260" s="38"/>
      <c r="AF260" s="39"/>
      <c r="AG260" s="39"/>
      <c r="AH260" s="38"/>
      <c r="AI260" s="9"/>
      <c r="AJ260" s="32"/>
      <c r="AK260" s="32"/>
      <c r="AL260" s="32"/>
      <c r="AM260" s="40"/>
      <c r="AN260" s="168"/>
      <c r="AO260" s="169"/>
      <c r="AP260" s="169"/>
      <c r="AQ260" s="170"/>
      <c r="AR260" s="170"/>
      <c r="AS260" s="223" t="str">
        <f>IF(IF(AE260&gt;AF260,1-AE260+AF260,AF260-AE260)=0,"",IF(AE260&gt;AF260,1-AE260+AF260,AF260-AE260))</f>
        <v/>
      </c>
      <c r="AT260" s="223" t="str">
        <f>IF(IF(AG260&gt;AH260,1-AG260+AH260,AH260-AG260)=0,"",IF(AG260&gt;AH260,1-AG260+AH260,AH260-AG260))</f>
        <v/>
      </c>
    </row>
    <row r="261" spans="1:46" ht="14.25">
      <c r="A261">
        <v>1</v>
      </c>
      <c r="B261" s="29">
        <v>2022</v>
      </c>
      <c r="C261" s="29">
        <v>9</v>
      </c>
      <c r="D261" s="29">
        <v>12</v>
      </c>
      <c r="E261" s="30" t="s">
        <v>469</v>
      </c>
      <c r="F261" s="29">
        <v>4</v>
      </c>
      <c r="G261" s="31" t="s">
        <v>459</v>
      </c>
      <c r="H261" s="32" t="s">
        <v>441</v>
      </c>
      <c r="I261" s="221" t="s">
        <v>47</v>
      </c>
      <c r="J261" s="32"/>
      <c r="K261" s="9"/>
      <c r="L261" s="10"/>
      <c r="M261" s="9"/>
      <c r="N261" s="222" t="s">
        <v>599</v>
      </c>
      <c r="O261" s="9" t="s">
        <v>443</v>
      </c>
      <c r="P261" s="9">
        <v>25</v>
      </c>
      <c r="Q261" s="245" t="s">
        <v>578</v>
      </c>
      <c r="R261" s="35">
        <v>1005</v>
      </c>
      <c r="S261" s="35"/>
      <c r="T261" s="171">
        <v>2000</v>
      </c>
      <c r="U261" s="171">
        <v>2000</v>
      </c>
      <c r="V261" s="35">
        <v>1005</v>
      </c>
      <c r="W261" s="35">
        <v>1005</v>
      </c>
      <c r="X261" s="9">
        <v>1</v>
      </c>
      <c r="Y261" s="171">
        <v>2000</v>
      </c>
      <c r="Z261" s="9">
        <v>1</v>
      </c>
      <c r="AA261" s="171">
        <v>2000</v>
      </c>
      <c r="AB261" s="35"/>
      <c r="AC261" s="172"/>
      <c r="AD261" s="172"/>
      <c r="AE261" s="38"/>
      <c r="AF261" s="39"/>
      <c r="AG261" s="39"/>
      <c r="AH261" s="38"/>
      <c r="AI261" s="9" t="s">
        <v>533</v>
      </c>
      <c r="AJ261" s="32"/>
      <c r="AK261" s="32" t="s">
        <v>6</v>
      </c>
      <c r="AL261" s="32"/>
      <c r="AM261" s="32" t="s">
        <v>460</v>
      </c>
      <c r="AN261" s="168"/>
      <c r="AO261" s="169"/>
      <c r="AP261" s="169"/>
      <c r="AQ261" s="170"/>
      <c r="AR261" s="170"/>
      <c r="AS261" s="223" t="str">
        <f>IF(IF(AE261&gt;AF261,1-AE261+AF261,AF261-AE261)=0,"",IF(AE261&gt;AF261,1-AE261+AF261,AF261-AE261))</f>
        <v/>
      </c>
      <c r="AT261" s="223" t="str">
        <f>IF(IF(AG261&gt;AH261,1-AG261+AH261,AH261-AG261)=0,"",IF(AG261&gt;AH261,1-AG261+AH261,AH261-AG261))</f>
        <v/>
      </c>
    </row>
    <row r="262" spans="1:46" ht="14.25">
      <c r="B262" s="29">
        <v>2022</v>
      </c>
      <c r="C262" s="29">
        <v>9</v>
      </c>
      <c r="D262" s="29">
        <v>12</v>
      </c>
      <c r="E262" s="30" t="s">
        <v>469</v>
      </c>
      <c r="F262" s="29">
        <v>4</v>
      </c>
      <c r="G262" s="31" t="s">
        <v>459</v>
      </c>
      <c r="H262" s="32" t="s">
        <v>441</v>
      </c>
      <c r="I262" s="221" t="s">
        <v>47</v>
      </c>
      <c r="J262" s="32"/>
      <c r="K262" s="9"/>
      <c r="L262" s="10"/>
      <c r="M262" s="9"/>
      <c r="N262" s="222" t="s">
        <v>599</v>
      </c>
      <c r="O262" s="9" t="s">
        <v>443</v>
      </c>
      <c r="P262" s="9">
        <v>25</v>
      </c>
      <c r="Q262" s="246" t="s">
        <v>578</v>
      </c>
      <c r="R262" s="35">
        <v>1005</v>
      </c>
      <c r="S262" s="35"/>
      <c r="T262" s="36">
        <v>2000</v>
      </c>
      <c r="U262" s="35">
        <v>2000</v>
      </c>
      <c r="V262" s="35">
        <v>1005</v>
      </c>
      <c r="W262" s="35">
        <v>1005</v>
      </c>
      <c r="X262" s="9">
        <v>1</v>
      </c>
      <c r="Y262" s="35">
        <v>2000</v>
      </c>
      <c r="Z262" s="9">
        <v>1</v>
      </c>
      <c r="AA262" s="35">
        <v>2000</v>
      </c>
      <c r="AB262" s="35"/>
      <c r="AC262" s="37"/>
      <c r="AD262" s="229"/>
      <c r="AE262" s="38"/>
      <c r="AF262" s="39"/>
      <c r="AG262" s="39"/>
      <c r="AH262" s="38"/>
      <c r="AI262" s="9" t="s">
        <v>5</v>
      </c>
      <c r="AJ262" s="32"/>
      <c r="AK262" s="32" t="s">
        <v>6</v>
      </c>
      <c r="AL262" s="32"/>
      <c r="AM262" s="40" t="s">
        <v>460</v>
      </c>
      <c r="AN262" s="168"/>
      <c r="AO262" s="169"/>
      <c r="AP262" s="169"/>
      <c r="AQ262" s="170"/>
      <c r="AR262" s="170"/>
      <c r="AS262" s="223" t="str">
        <f>IF(IF(AE262&gt;AF262,1-AE262+AF262,AF262-AE262)=0,"",IF(AE262&gt;AF262,1-AE262+AF262,AF262-AE262))</f>
        <v/>
      </c>
      <c r="AT262" s="223" t="str">
        <f>IF(IF(AG262&gt;AH262,1-AG262+AH262,AH262-AG262)=0,"",IF(AG262&gt;AH262,1-AG262+AH262,AH262-AG262))</f>
        <v/>
      </c>
    </row>
    <row r="263" spans="1:46" ht="14.25">
      <c r="B263" s="29">
        <v>2022</v>
      </c>
      <c r="C263" s="29">
        <v>9</v>
      </c>
      <c r="D263" s="29">
        <v>12</v>
      </c>
      <c r="E263" s="30" t="s">
        <v>469</v>
      </c>
      <c r="F263" s="29"/>
      <c r="G263" s="189"/>
      <c r="H263" s="32" t="s">
        <v>441</v>
      </c>
      <c r="I263" s="221" t="s">
        <v>43</v>
      </c>
      <c r="J263" s="32"/>
      <c r="K263" s="9"/>
      <c r="L263" s="10"/>
      <c r="M263" s="10"/>
      <c r="N263" s="222"/>
      <c r="O263" s="9"/>
      <c r="P263" s="176">
        <v>25</v>
      </c>
      <c r="Q263" s="34" t="s">
        <v>457</v>
      </c>
      <c r="R263" s="35">
        <v>1060</v>
      </c>
      <c r="S263" s="34"/>
      <c r="T263" s="36" t="s">
        <v>30</v>
      </c>
      <c r="U263" s="177">
        <v>350</v>
      </c>
      <c r="V263" s="35">
        <v>1060</v>
      </c>
      <c r="W263" s="35">
        <v>1060</v>
      </c>
      <c r="X263" s="9">
        <v>1</v>
      </c>
      <c r="Y263" s="35"/>
      <c r="Z263" s="9">
        <v>1</v>
      </c>
      <c r="AA263" s="177">
        <v>350</v>
      </c>
      <c r="AB263" s="35">
        <v>4550</v>
      </c>
      <c r="AC263" s="37" t="s">
        <v>577</v>
      </c>
      <c r="AD263" s="37"/>
      <c r="AE263" s="38"/>
      <c r="AF263" s="39"/>
      <c r="AG263" s="39"/>
      <c r="AH263" s="38"/>
      <c r="AI263" s="9"/>
      <c r="AJ263" s="32"/>
      <c r="AK263" s="32" t="s">
        <v>6</v>
      </c>
      <c r="AL263" s="32"/>
      <c r="AM263" s="40" t="s">
        <v>460</v>
      </c>
      <c r="AN263" s="168"/>
      <c r="AO263" s="169"/>
      <c r="AP263" s="169"/>
      <c r="AQ263" s="170"/>
      <c r="AR263" s="170"/>
      <c r="AS263" s="223" t="str">
        <f>IF(IF(AE263&gt;AF263,1-AE263+AF263,AF263-AE263)=0,"",IF(AE263&gt;AF263,1-AE263+AF263,AF263-AE263))</f>
        <v/>
      </c>
      <c r="AT263" s="223" t="str">
        <f>IF(IF(AG263&gt;AH263,1-AG263+AH263,AH263-AG263)=0,"",IF(AG263&gt;AH263,1-AG263+AH263,AH263-AG263))</f>
        <v/>
      </c>
    </row>
    <row r="265" spans="1:46">
      <c r="B265" s="29">
        <v>2022</v>
      </c>
      <c r="C265" s="29">
        <v>7</v>
      </c>
      <c r="D265" s="29">
        <v>12</v>
      </c>
      <c r="E265" s="30" t="s">
        <v>470</v>
      </c>
      <c r="F265" s="29">
        <v>1</v>
      </c>
      <c r="G265" s="31" t="s">
        <v>459</v>
      </c>
      <c r="H265" s="32" t="s">
        <v>441</v>
      </c>
      <c r="I265" s="33" t="s">
        <v>47</v>
      </c>
      <c r="J265" s="32"/>
      <c r="K265" s="9"/>
      <c r="L265" s="10"/>
      <c r="M265" s="10"/>
      <c r="N265" s="222" t="s">
        <v>600</v>
      </c>
      <c r="O265" s="9" t="s">
        <v>15</v>
      </c>
      <c r="P265" s="9">
        <v>50</v>
      </c>
      <c r="Q265" s="246" t="s">
        <v>273</v>
      </c>
      <c r="R265" s="35">
        <v>1120</v>
      </c>
      <c r="S265" s="34"/>
      <c r="T265" s="36">
        <v>4000</v>
      </c>
      <c r="U265" s="36">
        <v>4000</v>
      </c>
      <c r="V265" s="35">
        <v>1120</v>
      </c>
      <c r="W265" s="35">
        <v>1120</v>
      </c>
      <c r="X265" s="9">
        <v>1</v>
      </c>
      <c r="Y265" s="36">
        <v>4000</v>
      </c>
      <c r="Z265" s="9">
        <v>1</v>
      </c>
      <c r="AA265" s="36">
        <v>4000</v>
      </c>
      <c r="AB265" s="35"/>
      <c r="AC265" s="37"/>
      <c r="AD265" s="37"/>
      <c r="AE265" s="38"/>
      <c r="AF265" s="39"/>
      <c r="AG265" s="39"/>
      <c r="AH265" s="38"/>
      <c r="AI265" s="9"/>
      <c r="AJ265" s="32"/>
      <c r="AK265" s="32" t="s">
        <v>6</v>
      </c>
      <c r="AL265" s="32"/>
      <c r="AM265" s="40" t="s">
        <v>444</v>
      </c>
      <c r="AN265" s="41"/>
      <c r="AO265" s="173"/>
      <c r="AP265" s="169"/>
      <c r="AQ265" s="170"/>
      <c r="AR265" s="170"/>
    </row>
    <row r="266" spans="1:46">
      <c r="B266" s="29">
        <v>2022</v>
      </c>
      <c r="C266" s="29">
        <v>7</v>
      </c>
      <c r="D266" s="29">
        <v>12</v>
      </c>
      <c r="E266" s="30" t="s">
        <v>470</v>
      </c>
      <c r="F266" s="29">
        <v>1</v>
      </c>
      <c r="G266" s="31" t="s">
        <v>459</v>
      </c>
      <c r="H266" s="32" t="s">
        <v>441</v>
      </c>
      <c r="I266" s="33" t="s">
        <v>47</v>
      </c>
      <c r="J266" s="32"/>
      <c r="K266" s="9"/>
      <c r="L266" s="10"/>
      <c r="M266" s="10"/>
      <c r="N266" s="222" t="s">
        <v>600</v>
      </c>
      <c r="O266" s="9" t="s">
        <v>15</v>
      </c>
      <c r="P266" s="9">
        <v>50</v>
      </c>
      <c r="Q266" s="246" t="s">
        <v>273</v>
      </c>
      <c r="R266" s="35">
        <v>1120</v>
      </c>
      <c r="S266" s="34"/>
      <c r="T266" s="36">
        <v>4000</v>
      </c>
      <c r="U266" s="36">
        <v>4000</v>
      </c>
      <c r="V266" s="35">
        <v>1120</v>
      </c>
      <c r="W266" s="35">
        <v>1120</v>
      </c>
      <c r="X266" s="9">
        <v>1</v>
      </c>
      <c r="Y266" s="36">
        <v>4000</v>
      </c>
      <c r="Z266" s="9">
        <v>1</v>
      </c>
      <c r="AA266" s="36">
        <v>4000</v>
      </c>
      <c r="AB266" s="35"/>
      <c r="AC266" s="37"/>
      <c r="AD266" s="62"/>
      <c r="AE266" s="38"/>
      <c r="AF266" s="39"/>
      <c r="AG266" s="39"/>
      <c r="AH266" s="38"/>
      <c r="AI266" s="9" t="s">
        <v>5</v>
      </c>
      <c r="AJ266" s="32"/>
      <c r="AK266" s="32" t="s">
        <v>6</v>
      </c>
      <c r="AL266" s="32"/>
      <c r="AM266" s="40" t="s">
        <v>444</v>
      </c>
      <c r="AN266" s="168"/>
      <c r="AO266" s="169"/>
      <c r="AP266" s="169"/>
      <c r="AQ266" s="170"/>
      <c r="AR266" s="170"/>
    </row>
    <row r="267" spans="1:46">
      <c r="B267" s="29">
        <v>2022</v>
      </c>
      <c r="C267" s="29">
        <v>7</v>
      </c>
      <c r="D267" s="29">
        <v>12</v>
      </c>
      <c r="E267" s="30" t="s">
        <v>470</v>
      </c>
      <c r="F267" s="29"/>
      <c r="G267" s="189"/>
      <c r="H267" s="32" t="s">
        <v>441</v>
      </c>
      <c r="I267" s="59" t="s">
        <v>43</v>
      </c>
      <c r="J267" s="32"/>
      <c r="K267" s="9"/>
      <c r="L267" s="10"/>
      <c r="M267" s="10"/>
      <c r="N267" s="222"/>
      <c r="O267" s="60"/>
      <c r="P267" s="176">
        <v>25</v>
      </c>
      <c r="Q267" s="246" t="s">
        <v>457</v>
      </c>
      <c r="R267" s="35">
        <v>1120</v>
      </c>
      <c r="S267" s="34"/>
      <c r="T267" s="36" t="s">
        <v>30</v>
      </c>
      <c r="U267" s="177">
        <v>350</v>
      </c>
      <c r="V267" s="35">
        <v>1120</v>
      </c>
      <c r="W267" s="35">
        <v>1120</v>
      </c>
      <c r="X267" s="9">
        <v>1</v>
      </c>
      <c r="Y267" s="35"/>
      <c r="Z267" s="9">
        <v>1</v>
      </c>
      <c r="AA267" s="177">
        <v>350</v>
      </c>
      <c r="AB267" s="35">
        <v>8350</v>
      </c>
      <c r="AC267" s="37" t="s">
        <v>726</v>
      </c>
      <c r="AD267" s="62"/>
      <c r="AE267" s="63"/>
      <c r="AF267" s="64"/>
      <c r="AG267" s="64"/>
      <c r="AH267" s="63"/>
      <c r="AI267" s="60"/>
      <c r="AJ267" s="58"/>
      <c r="AK267" s="32" t="s">
        <v>6</v>
      </c>
      <c r="AL267" s="32"/>
      <c r="AM267" s="40" t="s">
        <v>444</v>
      </c>
      <c r="AN267" s="41"/>
      <c r="AO267" s="173"/>
      <c r="AP267" s="173"/>
      <c r="AQ267" s="170"/>
      <c r="AR267" s="170"/>
    </row>
    <row r="269" spans="1:46">
      <c r="B269" s="29">
        <v>2022</v>
      </c>
      <c r="C269" s="29">
        <v>6</v>
      </c>
      <c r="D269" s="29">
        <v>7</v>
      </c>
      <c r="E269" s="30" t="s">
        <v>470</v>
      </c>
      <c r="F269" s="29">
        <v>6</v>
      </c>
      <c r="G269" s="31" t="s">
        <v>459</v>
      </c>
      <c r="H269" s="32" t="s">
        <v>441</v>
      </c>
      <c r="I269" s="225" t="s">
        <v>47</v>
      </c>
      <c r="J269" s="32"/>
      <c r="K269" s="9"/>
      <c r="L269" s="10"/>
      <c r="M269" s="10"/>
      <c r="N269" s="222" t="s">
        <v>490</v>
      </c>
      <c r="O269" s="60" t="s">
        <v>404</v>
      </c>
      <c r="P269" s="60">
        <v>50</v>
      </c>
      <c r="Q269" s="246" t="s">
        <v>273</v>
      </c>
      <c r="R269" s="35">
        <v>1020</v>
      </c>
      <c r="S269" s="34"/>
      <c r="T269" s="36">
        <v>4000</v>
      </c>
      <c r="U269" s="35">
        <v>4000</v>
      </c>
      <c r="V269" s="35">
        <v>1020</v>
      </c>
      <c r="W269" s="35">
        <v>1020</v>
      </c>
      <c r="X269" s="9">
        <v>1</v>
      </c>
      <c r="Y269" s="35">
        <v>4000</v>
      </c>
      <c r="Z269" s="9">
        <v>1</v>
      </c>
      <c r="AA269" s="35">
        <v>4000</v>
      </c>
      <c r="AB269" s="35"/>
      <c r="AC269" s="37"/>
      <c r="AD269" s="37"/>
      <c r="AE269" s="63"/>
      <c r="AF269" s="64"/>
      <c r="AG269" s="64"/>
      <c r="AH269" s="63"/>
      <c r="AI269" s="60"/>
      <c r="AJ269" s="58"/>
      <c r="AK269" s="32" t="s">
        <v>6</v>
      </c>
      <c r="AL269" s="32"/>
      <c r="AM269" s="40" t="s">
        <v>444</v>
      </c>
      <c r="AN269" s="41"/>
      <c r="AO269" s="173"/>
      <c r="AP269" s="173"/>
      <c r="AQ269" s="170"/>
      <c r="AR269" s="170"/>
    </row>
    <row r="270" spans="1:46">
      <c r="B270" s="29">
        <v>2022</v>
      </c>
      <c r="C270" s="29">
        <v>6</v>
      </c>
      <c r="D270" s="29">
        <v>7</v>
      </c>
      <c r="E270" s="30" t="s">
        <v>470</v>
      </c>
      <c r="F270" s="29">
        <v>6</v>
      </c>
      <c r="G270" s="31" t="s">
        <v>459</v>
      </c>
      <c r="H270" s="32" t="s">
        <v>441</v>
      </c>
      <c r="I270" s="225" t="s">
        <v>47</v>
      </c>
      <c r="J270" s="32"/>
      <c r="K270" s="9"/>
      <c r="L270" s="10"/>
      <c r="M270" s="10"/>
      <c r="N270" s="222" t="s">
        <v>490</v>
      </c>
      <c r="O270" s="60" t="s">
        <v>404</v>
      </c>
      <c r="P270" s="60">
        <v>50</v>
      </c>
      <c r="Q270" s="246" t="s">
        <v>273</v>
      </c>
      <c r="R270" s="35">
        <v>1020</v>
      </c>
      <c r="S270" s="34"/>
      <c r="T270" s="36">
        <v>4000</v>
      </c>
      <c r="U270" s="35">
        <v>4000</v>
      </c>
      <c r="V270" s="35">
        <v>1020</v>
      </c>
      <c r="W270" s="35">
        <v>1020</v>
      </c>
      <c r="X270" s="9">
        <v>1</v>
      </c>
      <c r="Y270" s="35">
        <v>4000</v>
      </c>
      <c r="Z270" s="9">
        <v>1</v>
      </c>
      <c r="AA270" s="35">
        <v>4000</v>
      </c>
      <c r="AB270" s="35"/>
      <c r="AC270" s="37"/>
      <c r="AD270" s="62"/>
      <c r="AE270" s="63"/>
      <c r="AF270" s="64"/>
      <c r="AG270" s="64"/>
      <c r="AH270" s="63"/>
      <c r="AI270" s="60" t="s">
        <v>5</v>
      </c>
      <c r="AJ270" s="58"/>
      <c r="AK270" s="32" t="s">
        <v>6</v>
      </c>
      <c r="AL270" s="32"/>
      <c r="AM270" s="40" t="s">
        <v>444</v>
      </c>
      <c r="AN270" s="41"/>
      <c r="AO270" s="173"/>
      <c r="AP270" s="173"/>
      <c r="AQ270" s="170"/>
      <c r="AR270" s="170"/>
    </row>
    <row r="271" spans="1:46">
      <c r="B271" s="29">
        <v>2022</v>
      </c>
      <c r="C271" s="29">
        <v>6</v>
      </c>
      <c r="D271" s="29">
        <v>7</v>
      </c>
      <c r="E271" s="30" t="s">
        <v>470</v>
      </c>
      <c r="F271" s="29"/>
      <c r="G271" s="189"/>
      <c r="H271" s="32" t="s">
        <v>441</v>
      </c>
      <c r="I271" s="225" t="s">
        <v>43</v>
      </c>
      <c r="J271" s="32"/>
      <c r="K271" s="9"/>
      <c r="L271" s="10"/>
      <c r="M271" s="10"/>
      <c r="N271" s="222"/>
      <c r="O271" s="60"/>
      <c r="P271" s="176">
        <v>25</v>
      </c>
      <c r="Q271" s="246" t="s">
        <v>457</v>
      </c>
      <c r="R271" s="35">
        <v>1020</v>
      </c>
      <c r="S271" s="34"/>
      <c r="T271" s="36" t="s">
        <v>30</v>
      </c>
      <c r="U271" s="177">
        <v>350</v>
      </c>
      <c r="V271" s="35">
        <v>1020</v>
      </c>
      <c r="W271" s="35">
        <v>1020</v>
      </c>
      <c r="X271" s="9">
        <v>1</v>
      </c>
      <c r="Y271" s="35"/>
      <c r="Z271" s="9">
        <v>1</v>
      </c>
      <c r="AA271" s="177">
        <v>350</v>
      </c>
      <c r="AB271" s="35">
        <v>8350</v>
      </c>
      <c r="AC271" s="37" t="s">
        <v>875</v>
      </c>
      <c r="AD271" s="62"/>
      <c r="AE271" s="63"/>
      <c r="AF271" s="64"/>
      <c r="AG271" s="64"/>
      <c r="AH271" s="63"/>
      <c r="AI271" s="60"/>
      <c r="AJ271" s="58"/>
      <c r="AK271" s="32" t="s">
        <v>6</v>
      </c>
      <c r="AL271" s="32"/>
      <c r="AM271" s="40" t="s">
        <v>444</v>
      </c>
      <c r="AN271" s="41"/>
      <c r="AO271" s="173"/>
      <c r="AP271" s="173"/>
      <c r="AQ271" s="170"/>
      <c r="AR271" s="170"/>
    </row>
    <row r="273" spans="1:46">
      <c r="B273" s="29">
        <v>2022</v>
      </c>
      <c r="C273" s="29">
        <v>6</v>
      </c>
      <c r="D273" s="29">
        <v>7</v>
      </c>
      <c r="E273" s="30" t="s">
        <v>470</v>
      </c>
      <c r="F273" s="29">
        <v>6</v>
      </c>
      <c r="G273" s="31" t="s">
        <v>459</v>
      </c>
      <c r="H273" s="32" t="s">
        <v>441</v>
      </c>
      <c r="I273" s="225" t="s">
        <v>47</v>
      </c>
      <c r="J273" s="32"/>
      <c r="K273" s="9"/>
      <c r="L273" s="10"/>
      <c r="M273" s="10"/>
      <c r="N273" s="222" t="s">
        <v>490</v>
      </c>
      <c r="O273" s="60" t="s">
        <v>404</v>
      </c>
      <c r="P273" s="60">
        <v>50</v>
      </c>
      <c r="Q273" s="246" t="s">
        <v>273</v>
      </c>
      <c r="R273" s="35">
        <v>1100</v>
      </c>
      <c r="S273" s="34"/>
      <c r="T273" s="36">
        <v>8000</v>
      </c>
      <c r="U273" s="35">
        <v>4000</v>
      </c>
      <c r="V273" s="35">
        <v>1100</v>
      </c>
      <c r="W273" s="35">
        <v>1100</v>
      </c>
      <c r="X273" s="9">
        <v>1</v>
      </c>
      <c r="Y273" s="35">
        <v>4000</v>
      </c>
      <c r="Z273" s="9">
        <v>1</v>
      </c>
      <c r="AA273" s="35">
        <v>4000</v>
      </c>
      <c r="AB273" s="35"/>
      <c r="AC273" s="37"/>
      <c r="AD273" s="37"/>
      <c r="AE273" s="63"/>
      <c r="AF273" s="64"/>
      <c r="AG273" s="64"/>
      <c r="AH273" s="63"/>
      <c r="AI273" s="60"/>
      <c r="AJ273" s="58"/>
      <c r="AK273" s="32" t="s">
        <v>6</v>
      </c>
      <c r="AL273" s="32"/>
      <c r="AM273" s="40" t="s">
        <v>444</v>
      </c>
      <c r="AN273" s="41"/>
      <c r="AO273" s="173"/>
      <c r="AP273" s="173"/>
      <c r="AQ273" s="170"/>
      <c r="AR273" s="170"/>
    </row>
    <row r="274" spans="1:46">
      <c r="B274" s="29">
        <v>2022</v>
      </c>
      <c r="C274" s="29">
        <v>6</v>
      </c>
      <c r="D274" s="29">
        <v>7</v>
      </c>
      <c r="E274" s="30" t="s">
        <v>470</v>
      </c>
      <c r="F274" s="29">
        <v>6</v>
      </c>
      <c r="G274" s="31" t="s">
        <v>459</v>
      </c>
      <c r="H274" s="32" t="s">
        <v>441</v>
      </c>
      <c r="I274" s="225" t="s">
        <v>47</v>
      </c>
      <c r="J274" s="32"/>
      <c r="K274" s="9"/>
      <c r="L274" s="10"/>
      <c r="M274" s="10"/>
      <c r="N274" s="222" t="s">
        <v>490</v>
      </c>
      <c r="O274" s="60" t="s">
        <v>404</v>
      </c>
      <c r="P274" s="60">
        <v>50</v>
      </c>
      <c r="Q274" s="246" t="s">
        <v>273</v>
      </c>
      <c r="R274" s="35">
        <v>1100</v>
      </c>
      <c r="S274" s="34"/>
      <c r="T274" s="36">
        <v>8000</v>
      </c>
      <c r="U274" s="35">
        <v>4000</v>
      </c>
      <c r="V274" s="35">
        <v>1100</v>
      </c>
      <c r="W274" s="35">
        <v>1100</v>
      </c>
      <c r="X274" s="9">
        <v>1</v>
      </c>
      <c r="Y274" s="35">
        <v>4000</v>
      </c>
      <c r="Z274" s="9">
        <v>1</v>
      </c>
      <c r="AA274" s="35">
        <v>4000</v>
      </c>
      <c r="AB274" s="35"/>
      <c r="AC274" s="37"/>
      <c r="AD274" s="62"/>
      <c r="AE274" s="63"/>
      <c r="AF274" s="64"/>
      <c r="AG274" s="64"/>
      <c r="AH274" s="63"/>
      <c r="AI274" s="60" t="s">
        <v>5</v>
      </c>
      <c r="AJ274" s="58"/>
      <c r="AK274" s="32" t="s">
        <v>6</v>
      </c>
      <c r="AL274" s="32"/>
      <c r="AM274" s="40" t="s">
        <v>444</v>
      </c>
      <c r="AN274" s="41"/>
      <c r="AO274" s="173"/>
      <c r="AP274" s="173"/>
      <c r="AQ274" s="170"/>
      <c r="AR274" s="170"/>
    </row>
    <row r="275" spans="1:46">
      <c r="B275" s="29">
        <v>2022</v>
      </c>
      <c r="C275" s="29">
        <v>6</v>
      </c>
      <c r="D275" s="29">
        <v>7</v>
      </c>
      <c r="E275" s="30" t="s">
        <v>470</v>
      </c>
      <c r="F275" s="29"/>
      <c r="G275" s="189"/>
      <c r="H275" s="32" t="s">
        <v>441</v>
      </c>
      <c r="I275" s="225" t="s">
        <v>43</v>
      </c>
      <c r="J275" s="32"/>
      <c r="K275" s="9"/>
      <c r="L275" s="10"/>
      <c r="M275" s="10"/>
      <c r="N275" s="222"/>
      <c r="O275" s="60"/>
      <c r="P275" s="176">
        <v>25</v>
      </c>
      <c r="Q275" s="246" t="s">
        <v>457</v>
      </c>
      <c r="R275" s="35">
        <v>1100</v>
      </c>
      <c r="S275" s="34"/>
      <c r="T275" s="36" t="s">
        <v>30</v>
      </c>
      <c r="U275" s="177">
        <v>350</v>
      </c>
      <c r="V275" s="35">
        <v>1100</v>
      </c>
      <c r="W275" s="35">
        <v>1100</v>
      </c>
      <c r="X275" s="9">
        <v>1</v>
      </c>
      <c r="Y275" s="35"/>
      <c r="Z275" s="9">
        <v>1</v>
      </c>
      <c r="AA275" s="177">
        <v>350</v>
      </c>
      <c r="AB275" s="35">
        <v>8350</v>
      </c>
      <c r="AC275" s="37" t="s">
        <v>893</v>
      </c>
      <c r="AD275" s="62"/>
      <c r="AE275" s="63"/>
      <c r="AF275" s="64"/>
      <c r="AG275" s="64"/>
      <c r="AH275" s="63"/>
      <c r="AI275" s="60"/>
      <c r="AJ275" s="58"/>
      <c r="AK275" s="32" t="s">
        <v>6</v>
      </c>
      <c r="AL275" s="32"/>
      <c r="AM275" s="40" t="s">
        <v>444</v>
      </c>
      <c r="AN275" s="41"/>
      <c r="AO275" s="173"/>
      <c r="AP275" s="173"/>
      <c r="AQ275" s="170"/>
      <c r="AR275" s="170"/>
    </row>
    <row r="277" spans="1:46" ht="14.25">
      <c r="B277" s="29">
        <v>2022</v>
      </c>
      <c r="C277" s="29">
        <v>10</v>
      </c>
      <c r="D277" s="29">
        <v>11</v>
      </c>
      <c r="E277" s="30" t="s">
        <v>469</v>
      </c>
      <c r="F277" s="29"/>
      <c r="G277" s="31"/>
      <c r="H277" s="32" t="s">
        <v>441</v>
      </c>
      <c r="I277" s="221" t="s">
        <v>58</v>
      </c>
      <c r="J277" s="32"/>
      <c r="K277" s="9"/>
      <c r="L277" s="10"/>
      <c r="M277" s="9"/>
      <c r="N277" s="222"/>
      <c r="O277" s="9"/>
      <c r="P277" s="9">
        <v>12</v>
      </c>
      <c r="Q277" s="246" t="s">
        <v>457</v>
      </c>
      <c r="R277" s="35">
        <v>1005</v>
      </c>
      <c r="S277" s="34"/>
      <c r="T277" s="36" t="s">
        <v>30</v>
      </c>
      <c r="U277" s="35">
        <v>200</v>
      </c>
      <c r="V277" s="35">
        <v>1005</v>
      </c>
      <c r="W277" s="35">
        <v>1005</v>
      </c>
      <c r="X277" s="9">
        <v>1</v>
      </c>
      <c r="Y277" s="35">
        <v>200</v>
      </c>
      <c r="Z277" s="9">
        <v>1</v>
      </c>
      <c r="AA277" s="35">
        <v>200</v>
      </c>
      <c r="AB277" s="35"/>
      <c r="AC277" s="37"/>
      <c r="AD277" s="175" t="s">
        <v>458</v>
      </c>
      <c r="AE277" s="38"/>
      <c r="AF277" s="39"/>
      <c r="AG277" s="39"/>
      <c r="AH277" s="38"/>
      <c r="AI277" s="9"/>
      <c r="AJ277" s="32"/>
      <c r="AK277" s="32"/>
      <c r="AL277" s="32"/>
      <c r="AM277" s="40"/>
      <c r="AN277" s="168"/>
      <c r="AO277" s="169"/>
      <c r="AP277" s="169"/>
      <c r="AQ277" s="170"/>
      <c r="AR277" s="170"/>
      <c r="AS277" s="223" t="str">
        <f>IF(IF(AE277&gt;AF277,1-AE277+AF277,AF277-AE277)=0,"",IF(AE277&gt;AF277,1-AE277+AF277,AF277-AE277))</f>
        <v/>
      </c>
      <c r="AT277" s="223" t="str">
        <f>IF(IF(AG277&gt;AH277,1-AG277+AH277,AH277-AG277)=0,"",IF(AG277&gt;AH277,1-AG277+AH277,AH277-AG277))</f>
        <v/>
      </c>
    </row>
    <row r="278" spans="1:46" ht="14.25">
      <c r="B278" s="29">
        <v>2022</v>
      </c>
      <c r="C278" s="29">
        <v>10</v>
      </c>
      <c r="D278" s="29">
        <v>11</v>
      </c>
      <c r="E278" s="30" t="s">
        <v>469</v>
      </c>
      <c r="F278" s="29">
        <v>6</v>
      </c>
      <c r="G278" s="31" t="s">
        <v>459</v>
      </c>
      <c r="H278" s="32" t="s">
        <v>441</v>
      </c>
      <c r="I278" s="221" t="s">
        <v>47</v>
      </c>
      <c r="J278" s="32"/>
      <c r="K278" s="9"/>
      <c r="L278" s="10"/>
      <c r="M278" s="10"/>
      <c r="N278" s="222" t="s">
        <v>428</v>
      </c>
      <c r="O278" s="9" t="s">
        <v>443</v>
      </c>
      <c r="P278" s="9">
        <v>50</v>
      </c>
      <c r="Q278" s="246" t="s">
        <v>273</v>
      </c>
      <c r="R278" s="35">
        <v>1005</v>
      </c>
      <c r="S278" s="34"/>
      <c r="T278" s="36">
        <v>4000</v>
      </c>
      <c r="U278" s="36">
        <v>4000</v>
      </c>
      <c r="V278" s="35">
        <v>1005</v>
      </c>
      <c r="W278" s="35">
        <v>1005</v>
      </c>
      <c r="X278" s="9">
        <v>1</v>
      </c>
      <c r="Y278" s="36">
        <v>4000</v>
      </c>
      <c r="Z278" s="9">
        <v>1</v>
      </c>
      <c r="AA278" s="36">
        <v>4000</v>
      </c>
      <c r="AB278" s="35"/>
      <c r="AC278" s="37"/>
      <c r="AD278" s="37"/>
      <c r="AE278" s="38"/>
      <c r="AF278" s="39"/>
      <c r="AG278" s="39"/>
      <c r="AH278" s="38"/>
      <c r="AI278" s="9" t="s">
        <v>5</v>
      </c>
      <c r="AJ278" s="32"/>
      <c r="AK278" s="32" t="s">
        <v>6</v>
      </c>
      <c r="AL278" s="32"/>
      <c r="AM278" s="40" t="s">
        <v>460</v>
      </c>
      <c r="AN278" s="168"/>
      <c r="AO278" s="169"/>
      <c r="AP278" s="169"/>
      <c r="AQ278" s="170"/>
      <c r="AR278" s="170"/>
      <c r="AS278" s="223" t="str">
        <f>IF(IF(AE278&gt;AF278,1-AE278+AF278,AF278-AE278)=0,"",IF(AE278&gt;AF278,1-AE278+AF278,AF278-AE278))</f>
        <v/>
      </c>
      <c r="AT278" s="223" t="str">
        <f>IF(IF(AG278&gt;AH278,1-AG278+AH278,AH278-AG278)=0,"",IF(AG278&gt;AH278,1-AG278+AH278,AH278-AG278))</f>
        <v/>
      </c>
    </row>
    <row r="279" spans="1:46" ht="14.25">
      <c r="B279" s="29">
        <v>2022</v>
      </c>
      <c r="C279" s="29">
        <v>10</v>
      </c>
      <c r="D279" s="29">
        <v>11</v>
      </c>
      <c r="E279" s="30" t="s">
        <v>469</v>
      </c>
      <c r="F279" s="29">
        <v>6</v>
      </c>
      <c r="G279" s="31" t="s">
        <v>459</v>
      </c>
      <c r="H279" s="32" t="s">
        <v>441</v>
      </c>
      <c r="I279" s="221" t="s">
        <v>47</v>
      </c>
      <c r="J279" s="32"/>
      <c r="K279" s="9"/>
      <c r="L279" s="10"/>
      <c r="M279" s="10"/>
      <c r="N279" s="222" t="s">
        <v>428</v>
      </c>
      <c r="O279" s="9" t="s">
        <v>443</v>
      </c>
      <c r="P279" s="9">
        <v>50</v>
      </c>
      <c r="Q279" s="246" t="s">
        <v>273</v>
      </c>
      <c r="R279" s="35">
        <v>1005</v>
      </c>
      <c r="S279" s="34"/>
      <c r="T279" s="36">
        <v>4000</v>
      </c>
      <c r="U279" s="36">
        <v>4000</v>
      </c>
      <c r="V279" s="35">
        <v>1005</v>
      </c>
      <c r="W279" s="35">
        <v>1005</v>
      </c>
      <c r="X279" s="9">
        <v>1</v>
      </c>
      <c r="Y279" s="36">
        <v>4000</v>
      </c>
      <c r="Z279" s="9">
        <v>1</v>
      </c>
      <c r="AA279" s="36">
        <v>4000</v>
      </c>
      <c r="AB279" s="35"/>
      <c r="AC279" s="37"/>
      <c r="AD279" s="62"/>
      <c r="AE279" s="38"/>
      <c r="AF279" s="39"/>
      <c r="AG279" s="39"/>
      <c r="AH279" s="38"/>
      <c r="AI279" s="9" t="s">
        <v>5</v>
      </c>
      <c r="AJ279" s="32"/>
      <c r="AK279" s="32" t="s">
        <v>6</v>
      </c>
      <c r="AL279" s="32"/>
      <c r="AM279" s="40" t="s">
        <v>460</v>
      </c>
      <c r="AN279" s="168"/>
      <c r="AO279" s="169"/>
      <c r="AP279" s="169"/>
      <c r="AQ279" s="170"/>
      <c r="AR279" s="170"/>
      <c r="AS279" s="223" t="str">
        <f>IF(IF(AE279&gt;AF279,1-AE279+AF279,AF279-AE279)=0,"",IF(AE279&gt;AF279,1-AE279+AF279,AF279-AE279))</f>
        <v/>
      </c>
      <c r="AT279" s="223" t="str">
        <f>IF(IF(AG279&gt;AH279,1-AG279+AH279,AH279-AG279)=0,"",IF(AG279&gt;AH279,1-AG279+AH279,AH279-AG279))</f>
        <v/>
      </c>
    </row>
    <row r="280" spans="1:46" ht="14.25">
      <c r="B280" s="29">
        <v>2022</v>
      </c>
      <c r="C280" s="29">
        <v>10</v>
      </c>
      <c r="D280" s="29">
        <v>11</v>
      </c>
      <c r="E280" s="30" t="s">
        <v>469</v>
      </c>
      <c r="F280" s="29"/>
      <c r="G280" s="189"/>
      <c r="H280" s="32" t="s">
        <v>441</v>
      </c>
      <c r="I280" s="221" t="s">
        <v>43</v>
      </c>
      <c r="J280" s="32"/>
      <c r="K280" s="9"/>
      <c r="L280" s="10"/>
      <c r="M280" s="9"/>
      <c r="N280" s="222"/>
      <c r="O280" s="9"/>
      <c r="P280" s="176">
        <v>25</v>
      </c>
      <c r="Q280" s="246" t="s">
        <v>457</v>
      </c>
      <c r="R280" s="35">
        <v>1005</v>
      </c>
      <c r="S280" s="34"/>
      <c r="T280" s="36" t="s">
        <v>877</v>
      </c>
      <c r="U280" s="177">
        <v>350</v>
      </c>
      <c r="V280" s="35">
        <v>1005</v>
      </c>
      <c r="W280" s="35">
        <v>1005</v>
      </c>
      <c r="X280" s="9">
        <v>1</v>
      </c>
      <c r="Y280" s="35"/>
      <c r="Z280" s="9">
        <v>1</v>
      </c>
      <c r="AA280" s="177">
        <v>350</v>
      </c>
      <c r="AB280" s="35">
        <v>8550</v>
      </c>
      <c r="AC280" s="37" t="s">
        <v>577</v>
      </c>
      <c r="AD280" s="62"/>
      <c r="AE280" s="38"/>
      <c r="AF280" s="39"/>
      <c r="AG280" s="39"/>
      <c r="AH280" s="38"/>
      <c r="AI280" s="9"/>
      <c r="AJ280" s="32"/>
      <c r="AK280" s="32" t="s">
        <v>6</v>
      </c>
      <c r="AL280" s="32"/>
      <c r="AM280" s="40" t="s">
        <v>460</v>
      </c>
      <c r="AN280" s="168"/>
      <c r="AO280" s="169"/>
      <c r="AP280" s="169"/>
      <c r="AQ280" s="170"/>
      <c r="AR280" s="170"/>
      <c r="AS280" s="223" t="str">
        <f>IF(IF(AE280&gt;AF280,1-AE280+AF280,AF280-AE280)=0,"",IF(AE280&gt;AF280,1-AE280+AF280,AF280-AE280))</f>
        <v/>
      </c>
      <c r="AT280" s="223" t="str">
        <f>IF(IF(AG280&gt;AH280,1-AG280+AH280,AH280-AG280)=0,"",IF(AG280&gt;AH280,1-AG280+AH280,AH280-AG280))</f>
        <v/>
      </c>
    </row>
    <row r="282" spans="1:46" ht="14.25">
      <c r="B282" s="29">
        <v>2022</v>
      </c>
      <c r="C282" s="29">
        <v>10</v>
      </c>
      <c r="D282" s="29">
        <v>3</v>
      </c>
      <c r="E282" s="30" t="s">
        <v>468</v>
      </c>
      <c r="F282" s="29"/>
      <c r="G282" s="31"/>
      <c r="H282" s="32" t="s">
        <v>441</v>
      </c>
      <c r="I282" s="221" t="s">
        <v>58</v>
      </c>
      <c r="J282" s="32"/>
      <c r="K282" s="9"/>
      <c r="L282" s="10"/>
      <c r="M282" s="10"/>
      <c r="N282" s="222"/>
      <c r="O282" s="312"/>
      <c r="P282" s="9">
        <v>12</v>
      </c>
      <c r="Q282" s="246" t="s">
        <v>457</v>
      </c>
      <c r="R282" s="35">
        <v>1150</v>
      </c>
      <c r="S282" s="34"/>
      <c r="T282" s="36" t="s">
        <v>30</v>
      </c>
      <c r="U282" s="35">
        <v>200</v>
      </c>
      <c r="V282" s="35">
        <v>1150</v>
      </c>
      <c r="W282" s="35">
        <v>1150</v>
      </c>
      <c r="X282" s="9">
        <v>1</v>
      </c>
      <c r="Y282" s="35">
        <v>200</v>
      </c>
      <c r="Z282" s="9">
        <v>1</v>
      </c>
      <c r="AA282" s="35">
        <v>200</v>
      </c>
      <c r="AB282" s="35"/>
      <c r="AC282" s="37"/>
      <c r="AD282" s="175" t="s">
        <v>458</v>
      </c>
      <c r="AE282" s="38"/>
      <c r="AF282" s="39"/>
      <c r="AG282" s="39"/>
      <c r="AH282" s="38"/>
      <c r="AI282" s="9"/>
      <c r="AJ282" s="32"/>
      <c r="AK282" s="32"/>
      <c r="AL282" s="32"/>
      <c r="AM282" s="40"/>
      <c r="AN282" s="168"/>
      <c r="AO282" s="169"/>
      <c r="AP282" s="169"/>
      <c r="AQ282" s="170"/>
      <c r="AR282" s="170"/>
      <c r="AS282" s="223" t="str">
        <f>IF(IF(AE282&gt;AF282,1-AE282+AF282,AF282-AE282)=0,"",IF(AE282&gt;AF282,1-AE282+AF282,AF282-AE282))</f>
        <v/>
      </c>
      <c r="AT282" s="223" t="str">
        <f>IF(IF(AG282&gt;AH282,1-AG282+AH282,AH282-AG282)=0,"",IF(AG282&gt;AH282,1-AG282+AH282,AH282-AG282))</f>
        <v/>
      </c>
    </row>
    <row r="283" spans="1:46" ht="14.25">
      <c r="B283" s="29">
        <v>2022</v>
      </c>
      <c r="C283" s="29">
        <v>10</v>
      </c>
      <c r="D283" s="29">
        <v>3</v>
      </c>
      <c r="E283" s="30" t="s">
        <v>468</v>
      </c>
      <c r="F283" s="29">
        <v>2</v>
      </c>
      <c r="G283" s="31" t="s">
        <v>459</v>
      </c>
      <c r="H283" s="32" t="s">
        <v>441</v>
      </c>
      <c r="I283" s="221" t="s">
        <v>47</v>
      </c>
      <c r="J283" s="32"/>
      <c r="K283" s="9"/>
      <c r="L283" s="10"/>
      <c r="M283" s="10"/>
      <c r="N283" s="222" t="s">
        <v>476</v>
      </c>
      <c r="O283" s="312" t="s">
        <v>34</v>
      </c>
      <c r="P283" s="9">
        <v>50</v>
      </c>
      <c r="Q283" s="246" t="s">
        <v>727</v>
      </c>
      <c r="R283" s="35">
        <v>1150</v>
      </c>
      <c r="S283" s="34"/>
      <c r="T283" s="36">
        <v>5000</v>
      </c>
      <c r="U283" s="36">
        <v>5000</v>
      </c>
      <c r="V283" s="35">
        <v>1150</v>
      </c>
      <c r="W283" s="35">
        <v>1150</v>
      </c>
      <c r="X283" s="9">
        <v>1</v>
      </c>
      <c r="Y283" s="36">
        <v>5000</v>
      </c>
      <c r="Z283" s="9">
        <v>1</v>
      </c>
      <c r="AA283" s="36">
        <v>5000</v>
      </c>
      <c r="AB283" s="35"/>
      <c r="AC283" s="37"/>
      <c r="AD283" s="37"/>
      <c r="AE283" s="38"/>
      <c r="AF283" s="39"/>
      <c r="AG283" s="39"/>
      <c r="AH283" s="38"/>
      <c r="AI283" s="9" t="s">
        <v>5</v>
      </c>
      <c r="AJ283" s="32"/>
      <c r="AK283" s="32" t="s">
        <v>6</v>
      </c>
      <c r="AL283" s="32"/>
      <c r="AM283" s="40" t="s">
        <v>460</v>
      </c>
      <c r="AN283" s="168"/>
      <c r="AO283" s="169"/>
      <c r="AP283" s="169"/>
      <c r="AQ283" s="170"/>
      <c r="AR283" s="170"/>
      <c r="AS283" s="223" t="str">
        <f>IF(IF(AE283&gt;AF283,1-AE283+AF283,AF283-AE283)=0,"",IF(AE283&gt;AF283,1-AE283+AF283,AF283-AE283))</f>
        <v/>
      </c>
      <c r="AT283" s="223" t="str">
        <f>IF(IF(AG283&gt;AH283,1-AG283+AH283,AH283-AG283)=0,"",IF(AG283&gt;AH283,1-AG283+AH283,AH283-AG283))</f>
        <v/>
      </c>
    </row>
    <row r="284" spans="1:46" ht="14.25">
      <c r="B284" s="29">
        <v>2022</v>
      </c>
      <c r="C284" s="29">
        <v>10</v>
      </c>
      <c r="D284" s="29">
        <v>3</v>
      </c>
      <c r="E284" s="30" t="s">
        <v>468</v>
      </c>
      <c r="F284" s="29">
        <v>2</v>
      </c>
      <c r="G284" s="31" t="s">
        <v>459</v>
      </c>
      <c r="H284" s="32" t="s">
        <v>441</v>
      </c>
      <c r="I284" s="221" t="s">
        <v>47</v>
      </c>
      <c r="J284" s="32"/>
      <c r="K284" s="9"/>
      <c r="L284" s="10"/>
      <c r="M284" s="10"/>
      <c r="N284" s="222" t="s">
        <v>476</v>
      </c>
      <c r="O284" s="312" t="s">
        <v>34</v>
      </c>
      <c r="P284" s="9">
        <v>50</v>
      </c>
      <c r="Q284" s="246" t="s">
        <v>727</v>
      </c>
      <c r="R284" s="35">
        <v>1150</v>
      </c>
      <c r="S284" s="34"/>
      <c r="T284" s="36">
        <v>5000</v>
      </c>
      <c r="U284" s="36">
        <v>5000</v>
      </c>
      <c r="V284" s="35">
        <v>1150</v>
      </c>
      <c r="W284" s="35">
        <v>1150</v>
      </c>
      <c r="X284" s="9">
        <v>1</v>
      </c>
      <c r="Y284" s="36">
        <v>5000</v>
      </c>
      <c r="Z284" s="9">
        <v>1</v>
      </c>
      <c r="AA284" s="36">
        <v>5000</v>
      </c>
      <c r="AB284" s="35"/>
      <c r="AC284" s="37"/>
      <c r="AD284" s="37"/>
      <c r="AE284" s="38"/>
      <c r="AF284" s="39"/>
      <c r="AG284" s="39"/>
      <c r="AH284" s="38"/>
      <c r="AI284" s="9" t="s">
        <v>5</v>
      </c>
      <c r="AJ284" s="32"/>
      <c r="AK284" s="32" t="s">
        <v>6</v>
      </c>
      <c r="AL284" s="32"/>
      <c r="AM284" s="40" t="s">
        <v>460</v>
      </c>
      <c r="AN284" s="168"/>
      <c r="AO284" s="169"/>
      <c r="AP284" s="169"/>
      <c r="AQ284" s="170"/>
      <c r="AR284" s="170"/>
      <c r="AS284" s="223" t="str">
        <f>IF(IF(AE284&gt;AF284,1-AE284+AF284,AF284-AE284)=0,"",IF(AE284&gt;AF284,1-AE284+AF284,AF284-AE284))</f>
        <v/>
      </c>
      <c r="AT284" s="223" t="str">
        <f>IF(IF(AG284&gt;AH284,1-AG284+AH284,AH284-AG284)=0,"",IF(AG284&gt;AH284,1-AG284+AH284,AH284-AG284))</f>
        <v/>
      </c>
    </row>
    <row r="285" spans="1:46" ht="14.25">
      <c r="B285" s="29">
        <v>2022</v>
      </c>
      <c r="C285" s="29">
        <v>10</v>
      </c>
      <c r="D285" s="29">
        <v>3</v>
      </c>
      <c r="E285" s="30" t="s">
        <v>468</v>
      </c>
      <c r="F285" s="29"/>
      <c r="G285" s="189"/>
      <c r="H285" s="32" t="s">
        <v>441</v>
      </c>
      <c r="I285" s="221" t="s">
        <v>43</v>
      </c>
      <c r="J285" s="32"/>
      <c r="K285" s="9"/>
      <c r="L285" s="10"/>
      <c r="M285" s="10"/>
      <c r="N285" s="222"/>
      <c r="O285" s="312"/>
      <c r="P285" s="176">
        <v>25</v>
      </c>
      <c r="Q285" s="246" t="s">
        <v>457</v>
      </c>
      <c r="R285" s="35">
        <v>1150</v>
      </c>
      <c r="S285" s="34"/>
      <c r="T285" s="36" t="s">
        <v>30</v>
      </c>
      <c r="U285" s="177">
        <v>350</v>
      </c>
      <c r="V285" s="35">
        <v>1150</v>
      </c>
      <c r="W285" s="35">
        <v>1150</v>
      </c>
      <c r="X285" s="9">
        <v>1</v>
      </c>
      <c r="Y285" s="35"/>
      <c r="Z285" s="9">
        <v>1</v>
      </c>
      <c r="AA285" s="177">
        <v>350</v>
      </c>
      <c r="AB285" s="35">
        <v>10550</v>
      </c>
      <c r="AC285" s="37" t="s">
        <v>878</v>
      </c>
      <c r="AD285" s="37"/>
      <c r="AE285" s="38"/>
      <c r="AF285" s="39"/>
      <c r="AG285" s="39"/>
      <c r="AH285" s="38"/>
      <c r="AI285" s="9"/>
      <c r="AJ285" s="32"/>
      <c r="AK285" s="32" t="s">
        <v>6</v>
      </c>
      <c r="AL285" s="32"/>
      <c r="AM285" s="40" t="s">
        <v>460</v>
      </c>
      <c r="AN285" s="168"/>
      <c r="AO285" s="169"/>
      <c r="AP285" s="169"/>
      <c r="AQ285" s="170"/>
      <c r="AR285" s="170"/>
      <c r="AS285" s="223" t="str">
        <f>IF(IF(AE285&gt;AF285,1-AE285+AF285,AF285-AE285)=0,"",IF(AE285&gt;AF285,1-AE285+AF285,AF285-AE285))</f>
        <v/>
      </c>
      <c r="AT285" s="223" t="str">
        <f>IF(IF(AG285&gt;AH285,1-AG285+AH285,AH285-AG285)=0,"",IF(AG285&gt;AH285,1-AG285+AH285,AH285-AG285))</f>
        <v/>
      </c>
    </row>
    <row r="287" spans="1:46">
      <c r="B287" s="29">
        <v>2023</v>
      </c>
      <c r="C287" s="29">
        <v>9</v>
      </c>
      <c r="D287" s="29">
        <v>26</v>
      </c>
      <c r="E287" s="227" t="s">
        <v>469</v>
      </c>
      <c r="F287" s="29"/>
      <c r="G287" s="334"/>
      <c r="H287" s="32" t="s">
        <v>441</v>
      </c>
      <c r="I287" s="33" t="s">
        <v>58</v>
      </c>
      <c r="J287" s="32"/>
      <c r="K287" s="9"/>
      <c r="L287" s="10"/>
      <c r="M287" s="10"/>
      <c r="N287" s="222"/>
      <c r="O287" s="9"/>
      <c r="P287" s="9">
        <v>12</v>
      </c>
      <c r="Q287" s="34" t="s">
        <v>457</v>
      </c>
      <c r="R287" s="35">
        <v>1000</v>
      </c>
      <c r="S287" s="34"/>
      <c r="T287" s="36" t="s">
        <v>30</v>
      </c>
      <c r="U287" s="35">
        <v>200</v>
      </c>
      <c r="V287" s="35">
        <v>1000</v>
      </c>
      <c r="W287" s="35">
        <v>1000</v>
      </c>
      <c r="X287" s="9">
        <v>1</v>
      </c>
      <c r="Y287" s="35">
        <v>200</v>
      </c>
      <c r="Z287" s="9">
        <v>1</v>
      </c>
      <c r="AA287" s="35">
        <v>200</v>
      </c>
      <c r="AB287" s="35"/>
      <c r="AC287" s="37"/>
      <c r="AD287" s="178" t="s">
        <v>462</v>
      </c>
      <c r="AE287" s="38"/>
      <c r="AF287" s="39"/>
      <c r="AG287" s="39"/>
      <c r="AH287" s="38"/>
      <c r="AI287" s="9"/>
      <c r="AJ287" s="32"/>
      <c r="AK287" s="32"/>
      <c r="AL287" s="32"/>
      <c r="AM287" s="40"/>
      <c r="AN287" s="168"/>
      <c r="AO287" s="169"/>
      <c r="AP287" s="169"/>
      <c r="AQ287" s="170"/>
      <c r="AR287" s="170"/>
    </row>
    <row r="288" spans="1:46">
      <c r="A288">
        <v>1</v>
      </c>
      <c r="B288" s="29">
        <v>2023</v>
      </c>
      <c r="C288" s="29">
        <v>8</v>
      </c>
      <c r="D288" s="29">
        <v>7</v>
      </c>
      <c r="E288" s="227" t="s">
        <v>470</v>
      </c>
      <c r="F288" s="29">
        <v>5</v>
      </c>
      <c r="G288" s="31" t="s">
        <v>459</v>
      </c>
      <c r="H288" s="32" t="s">
        <v>441</v>
      </c>
      <c r="I288" s="33" t="s">
        <v>47</v>
      </c>
      <c r="J288" s="32"/>
      <c r="K288" s="9"/>
      <c r="L288" s="10"/>
      <c r="M288" s="10"/>
      <c r="N288" s="222" t="s">
        <v>461</v>
      </c>
      <c r="O288" s="9" t="s">
        <v>1501</v>
      </c>
      <c r="P288" s="9">
        <v>25</v>
      </c>
      <c r="Q288" s="34" t="s">
        <v>421</v>
      </c>
      <c r="R288" s="35">
        <v>1000</v>
      </c>
      <c r="S288" s="34"/>
      <c r="T288" s="36">
        <v>4000</v>
      </c>
      <c r="U288" s="36">
        <v>4000</v>
      </c>
      <c r="V288" s="35">
        <v>1000</v>
      </c>
      <c r="W288" s="35">
        <v>1000</v>
      </c>
      <c r="X288" s="9">
        <v>1</v>
      </c>
      <c r="Y288" s="36">
        <v>4000</v>
      </c>
      <c r="Z288" s="9">
        <v>1</v>
      </c>
      <c r="AA288" s="36">
        <v>4000</v>
      </c>
      <c r="AB288" s="35"/>
      <c r="AC288" s="37"/>
      <c r="AD288" s="37"/>
      <c r="AE288" s="38"/>
      <c r="AF288" s="39"/>
      <c r="AG288" s="39"/>
      <c r="AH288" s="38"/>
      <c r="AI288" s="9" t="s">
        <v>5</v>
      </c>
      <c r="AJ288" s="32"/>
      <c r="AK288" s="32" t="s">
        <v>17</v>
      </c>
      <c r="AL288" s="32"/>
      <c r="AM288" s="40" t="s">
        <v>460</v>
      </c>
      <c r="AN288" s="168"/>
      <c r="AO288" s="169"/>
      <c r="AP288" s="169"/>
      <c r="AQ288" s="170"/>
      <c r="AR288" s="170"/>
    </row>
    <row r="289" spans="1:47">
      <c r="B289" s="29">
        <v>2023</v>
      </c>
      <c r="C289" s="29">
        <v>8</v>
      </c>
      <c r="D289" s="29">
        <v>7</v>
      </c>
      <c r="E289" s="227" t="s">
        <v>470</v>
      </c>
      <c r="F289" s="29">
        <v>5</v>
      </c>
      <c r="G289" s="31" t="s">
        <v>459</v>
      </c>
      <c r="H289" s="32" t="s">
        <v>441</v>
      </c>
      <c r="I289" s="33" t="s">
        <v>47</v>
      </c>
      <c r="J289" s="32"/>
      <c r="K289" s="9"/>
      <c r="L289" s="10"/>
      <c r="M289" s="10"/>
      <c r="N289" s="222" t="s">
        <v>461</v>
      </c>
      <c r="O289" s="9" t="s">
        <v>1501</v>
      </c>
      <c r="P289" s="9">
        <v>25</v>
      </c>
      <c r="Q289" s="34" t="s">
        <v>421</v>
      </c>
      <c r="R289" s="35">
        <v>1000</v>
      </c>
      <c r="S289" s="34"/>
      <c r="T289" s="36">
        <v>4000</v>
      </c>
      <c r="U289" s="36">
        <v>4000</v>
      </c>
      <c r="V289" s="35">
        <v>1000</v>
      </c>
      <c r="W289" s="35">
        <v>1000</v>
      </c>
      <c r="X289" s="9">
        <v>1</v>
      </c>
      <c r="Y289" s="36">
        <v>4000</v>
      </c>
      <c r="Z289" s="9">
        <v>1</v>
      </c>
      <c r="AA289" s="36">
        <v>4000</v>
      </c>
      <c r="AB289" s="35"/>
      <c r="AC289" s="37"/>
      <c r="AD289" s="37"/>
      <c r="AE289" s="38"/>
      <c r="AF289" s="39"/>
      <c r="AG289" s="39"/>
      <c r="AH289" s="38"/>
      <c r="AI289" s="9" t="s">
        <v>5</v>
      </c>
      <c r="AJ289" s="32"/>
      <c r="AK289" s="32" t="s">
        <v>17</v>
      </c>
      <c r="AL289" s="32"/>
      <c r="AM289" s="40" t="s">
        <v>460</v>
      </c>
      <c r="AN289" s="168"/>
      <c r="AO289" s="169"/>
      <c r="AP289" s="169"/>
      <c r="AQ289" s="170"/>
      <c r="AR289" s="170"/>
    </row>
    <row r="290" spans="1:47">
      <c r="B290" s="29">
        <v>2023</v>
      </c>
      <c r="C290" s="29">
        <v>8</v>
      </c>
      <c r="D290" s="29">
        <v>7</v>
      </c>
      <c r="E290" s="227" t="s">
        <v>468</v>
      </c>
      <c r="F290" s="29"/>
      <c r="G290" s="189"/>
      <c r="H290" s="32" t="s">
        <v>441</v>
      </c>
      <c r="I290" s="33" t="s">
        <v>43</v>
      </c>
      <c r="J290" s="32"/>
      <c r="K290" s="9"/>
      <c r="L290" s="10"/>
      <c r="M290" s="10"/>
      <c r="N290" s="222"/>
      <c r="O290" s="9"/>
      <c r="P290" s="176">
        <v>25</v>
      </c>
      <c r="Q290" s="34" t="s">
        <v>457</v>
      </c>
      <c r="R290" s="35">
        <v>1000</v>
      </c>
      <c r="S290" s="34"/>
      <c r="T290" s="36" t="s">
        <v>30</v>
      </c>
      <c r="U290" s="451">
        <v>500</v>
      </c>
      <c r="V290" s="35">
        <v>1000</v>
      </c>
      <c r="W290" s="35">
        <v>1000</v>
      </c>
      <c r="X290" s="9">
        <v>1</v>
      </c>
      <c r="Y290" s="35"/>
      <c r="Z290" s="9">
        <v>1</v>
      </c>
      <c r="AA290" s="451">
        <v>500</v>
      </c>
      <c r="AB290" s="35">
        <v>8700</v>
      </c>
      <c r="AC290" s="37" t="s">
        <v>879</v>
      </c>
      <c r="AD290" s="37"/>
      <c r="AE290" s="38"/>
      <c r="AF290" s="39"/>
      <c r="AG290" s="39"/>
      <c r="AH290" s="38"/>
      <c r="AI290" s="9"/>
      <c r="AJ290" s="32"/>
      <c r="AK290" s="32" t="s">
        <v>17</v>
      </c>
      <c r="AL290" s="32"/>
      <c r="AM290" s="40" t="s">
        <v>460</v>
      </c>
      <c r="AN290" s="168"/>
      <c r="AO290" s="169"/>
      <c r="AP290" s="169"/>
      <c r="AQ290" s="170"/>
      <c r="AR290" s="170"/>
    </row>
    <row r="292" spans="1:47" ht="13.5" customHeight="1">
      <c r="A292">
        <v>1</v>
      </c>
      <c r="B292" s="29">
        <v>2022</v>
      </c>
      <c r="C292" s="29">
        <v>6</v>
      </c>
      <c r="D292" s="29">
        <v>3</v>
      </c>
      <c r="E292" s="30" t="s">
        <v>469</v>
      </c>
      <c r="F292" s="29"/>
      <c r="G292" s="31"/>
      <c r="H292" s="32" t="s">
        <v>441</v>
      </c>
      <c r="I292" s="33" t="s">
        <v>58</v>
      </c>
      <c r="J292" s="32"/>
      <c r="K292" s="9"/>
      <c r="L292" s="10"/>
      <c r="M292" s="9"/>
      <c r="N292" s="222"/>
      <c r="O292" s="9"/>
      <c r="P292" s="9">
        <v>12</v>
      </c>
      <c r="Q292" s="34" t="s">
        <v>457</v>
      </c>
      <c r="R292" s="35">
        <v>1030</v>
      </c>
      <c r="S292" s="34"/>
      <c r="T292" s="36" t="s">
        <v>30</v>
      </c>
      <c r="U292" s="35">
        <v>200</v>
      </c>
      <c r="V292" s="35">
        <v>1030</v>
      </c>
      <c r="W292" s="35">
        <v>1030</v>
      </c>
      <c r="X292" s="9">
        <v>1</v>
      </c>
      <c r="Y292" s="35">
        <v>200</v>
      </c>
      <c r="Z292" s="9">
        <v>1</v>
      </c>
      <c r="AA292" s="35">
        <v>200</v>
      </c>
      <c r="AB292" s="35"/>
      <c r="AC292" s="37"/>
      <c r="AD292" s="175" t="s">
        <v>458</v>
      </c>
      <c r="AE292" s="38"/>
      <c r="AF292" s="39"/>
      <c r="AG292" s="39"/>
      <c r="AH292" s="38"/>
      <c r="AI292" s="9"/>
      <c r="AJ292" s="32"/>
      <c r="AK292" s="32"/>
      <c r="AL292" s="32"/>
      <c r="AM292" s="40"/>
      <c r="AN292" s="41"/>
      <c r="AO292" s="173" t="s">
        <v>1704</v>
      </c>
      <c r="AP292" s="173"/>
      <c r="AQ292" s="170"/>
      <c r="AR292" s="170"/>
    </row>
    <row r="293" spans="1:47">
      <c r="B293" s="29">
        <v>2022</v>
      </c>
      <c r="C293" s="29">
        <v>6</v>
      </c>
      <c r="D293" s="29">
        <v>3</v>
      </c>
      <c r="E293" s="30" t="s">
        <v>469</v>
      </c>
      <c r="F293" s="29">
        <v>10</v>
      </c>
      <c r="G293" s="31" t="s">
        <v>459</v>
      </c>
      <c r="H293" s="32" t="s">
        <v>441</v>
      </c>
      <c r="I293" s="33" t="s">
        <v>47</v>
      </c>
      <c r="J293" s="32"/>
      <c r="K293" s="9"/>
      <c r="L293" s="10"/>
      <c r="M293" s="10"/>
      <c r="N293" s="656" t="s">
        <v>1579</v>
      </c>
      <c r="O293" s="9" t="s">
        <v>1440</v>
      </c>
      <c r="P293" s="9">
        <v>50</v>
      </c>
      <c r="Q293" s="246" t="s">
        <v>667</v>
      </c>
      <c r="R293" s="35">
        <v>1030</v>
      </c>
      <c r="S293" s="35"/>
      <c r="T293" s="35">
        <v>4000</v>
      </c>
      <c r="U293" s="35">
        <v>4000</v>
      </c>
      <c r="V293" s="35">
        <v>1030</v>
      </c>
      <c r="W293" s="35">
        <v>1030</v>
      </c>
      <c r="X293" s="9">
        <v>1</v>
      </c>
      <c r="Y293" s="35">
        <v>4000</v>
      </c>
      <c r="Z293" s="9">
        <v>1</v>
      </c>
      <c r="AA293" s="35">
        <v>4000</v>
      </c>
      <c r="AB293" s="35"/>
      <c r="AC293" s="37"/>
      <c r="AD293" s="37"/>
      <c r="AE293" s="38"/>
      <c r="AF293" s="39"/>
      <c r="AG293" s="39"/>
      <c r="AH293" s="38"/>
      <c r="AI293" s="9" t="s">
        <v>5</v>
      </c>
      <c r="AJ293" s="32"/>
      <c r="AK293" s="32" t="s">
        <v>6</v>
      </c>
      <c r="AL293" s="32"/>
      <c r="AM293" s="40" t="s">
        <v>460</v>
      </c>
      <c r="AN293" s="41"/>
      <c r="AO293" s="173"/>
      <c r="AP293" s="173"/>
      <c r="AQ293" s="170"/>
      <c r="AR293" s="170"/>
    </row>
    <row r="294" spans="1:47">
      <c r="B294" s="29">
        <v>2022</v>
      </c>
      <c r="C294" s="29">
        <v>6</v>
      </c>
      <c r="D294" s="29">
        <v>3</v>
      </c>
      <c r="E294" s="30" t="s">
        <v>469</v>
      </c>
      <c r="F294" s="29">
        <v>10</v>
      </c>
      <c r="G294" s="31" t="s">
        <v>459</v>
      </c>
      <c r="H294" s="32" t="s">
        <v>441</v>
      </c>
      <c r="I294" s="33" t="s">
        <v>47</v>
      </c>
      <c r="J294" s="32"/>
      <c r="K294" s="9"/>
      <c r="L294" s="10"/>
      <c r="M294" s="10"/>
      <c r="N294" s="656" t="s">
        <v>1579</v>
      </c>
      <c r="O294" s="9" t="s">
        <v>1440</v>
      </c>
      <c r="P294" s="9">
        <v>50</v>
      </c>
      <c r="Q294" s="246" t="s">
        <v>667</v>
      </c>
      <c r="R294" s="35">
        <v>1030</v>
      </c>
      <c r="S294" s="35"/>
      <c r="T294" s="35">
        <v>4000</v>
      </c>
      <c r="U294" s="35">
        <v>4000</v>
      </c>
      <c r="V294" s="35">
        <v>1030</v>
      </c>
      <c r="W294" s="35">
        <v>1030</v>
      </c>
      <c r="X294" s="9">
        <v>1</v>
      </c>
      <c r="Y294" s="35">
        <v>4000</v>
      </c>
      <c r="Z294" s="9">
        <v>1</v>
      </c>
      <c r="AA294" s="35">
        <v>4000</v>
      </c>
      <c r="AB294" s="35"/>
      <c r="AC294" s="37"/>
      <c r="AD294" s="62"/>
      <c r="AE294" s="38"/>
      <c r="AF294" s="39"/>
      <c r="AG294" s="39"/>
      <c r="AH294" s="38"/>
      <c r="AI294" s="9" t="s">
        <v>5</v>
      </c>
      <c r="AJ294" s="32"/>
      <c r="AK294" s="32" t="s">
        <v>6</v>
      </c>
      <c r="AL294" s="32"/>
      <c r="AM294" s="40" t="s">
        <v>460</v>
      </c>
      <c r="AN294" s="41"/>
      <c r="AO294" s="173"/>
      <c r="AP294" s="173"/>
      <c r="AQ294" s="170"/>
      <c r="AR294" s="170"/>
    </row>
    <row r="295" spans="1:47">
      <c r="B295" s="29">
        <v>2022</v>
      </c>
      <c r="C295" s="29">
        <v>6</v>
      </c>
      <c r="D295" s="29">
        <v>3</v>
      </c>
      <c r="E295" s="30" t="s">
        <v>469</v>
      </c>
      <c r="F295" s="29"/>
      <c r="G295" s="189"/>
      <c r="H295" s="32" t="s">
        <v>441</v>
      </c>
      <c r="I295" s="33" t="s">
        <v>43</v>
      </c>
      <c r="J295" s="32"/>
      <c r="K295" s="9"/>
      <c r="L295" s="10"/>
      <c r="M295" s="9"/>
      <c r="N295" s="222"/>
      <c r="O295" s="9"/>
      <c r="P295" s="176">
        <v>25</v>
      </c>
      <c r="Q295" s="34" t="s">
        <v>457</v>
      </c>
      <c r="R295" s="35">
        <v>1030</v>
      </c>
      <c r="S295" s="35"/>
      <c r="T295" s="36" t="s">
        <v>877</v>
      </c>
      <c r="U295" s="177">
        <v>350</v>
      </c>
      <c r="V295" s="35">
        <v>1030</v>
      </c>
      <c r="W295" s="35">
        <v>1030</v>
      </c>
      <c r="X295" s="9">
        <v>1</v>
      </c>
      <c r="Y295" s="35"/>
      <c r="Z295" s="9">
        <v>1</v>
      </c>
      <c r="AA295" s="177">
        <v>350</v>
      </c>
      <c r="AB295" s="35">
        <v>8550</v>
      </c>
      <c r="AC295" s="37" t="s">
        <v>1395</v>
      </c>
      <c r="AD295" s="62"/>
      <c r="AE295" s="38"/>
      <c r="AF295" s="39"/>
      <c r="AG295" s="39"/>
      <c r="AH295" s="38"/>
      <c r="AI295" s="9"/>
      <c r="AJ295" s="32"/>
      <c r="AK295" s="32" t="s">
        <v>683</v>
      </c>
      <c r="AL295" s="32"/>
      <c r="AM295" s="40" t="s">
        <v>460</v>
      </c>
      <c r="AN295" s="41"/>
      <c r="AO295" s="173"/>
      <c r="AP295" s="173"/>
      <c r="AQ295" s="170"/>
      <c r="AR295" s="170"/>
    </row>
    <row r="297" spans="1:47" ht="13.5" customHeight="1">
      <c r="A297">
        <v>1</v>
      </c>
      <c r="B297" s="29">
        <v>2022</v>
      </c>
      <c r="C297" s="29">
        <v>6</v>
      </c>
      <c r="D297" s="29">
        <v>3</v>
      </c>
      <c r="E297" s="30" t="s">
        <v>469</v>
      </c>
      <c r="F297" s="29"/>
      <c r="G297" s="31"/>
      <c r="H297" s="32" t="s">
        <v>441</v>
      </c>
      <c r="I297" s="33" t="s">
        <v>58</v>
      </c>
      <c r="J297" s="32"/>
      <c r="K297" s="9"/>
      <c r="L297" s="10"/>
      <c r="M297" s="9"/>
      <c r="N297" s="222"/>
      <c r="O297" s="9"/>
      <c r="P297" s="9">
        <v>12</v>
      </c>
      <c r="Q297" s="34" t="s">
        <v>457</v>
      </c>
      <c r="R297" s="35">
        <v>1030</v>
      </c>
      <c r="S297" s="34"/>
      <c r="T297" s="36" t="s">
        <v>30</v>
      </c>
      <c r="U297" s="35">
        <v>200</v>
      </c>
      <c r="V297" s="35">
        <v>1030</v>
      </c>
      <c r="W297" s="35">
        <v>1030</v>
      </c>
      <c r="X297" s="9">
        <v>1</v>
      </c>
      <c r="Y297" s="35">
        <v>200</v>
      </c>
      <c r="Z297" s="9">
        <v>1</v>
      </c>
      <c r="AA297" s="35">
        <v>200</v>
      </c>
      <c r="AB297" s="35"/>
      <c r="AC297" s="37"/>
      <c r="AD297" s="37"/>
      <c r="AE297" s="38"/>
      <c r="AF297" s="39"/>
      <c r="AG297" s="39"/>
      <c r="AH297" s="38"/>
      <c r="AI297" s="9"/>
      <c r="AJ297" s="32"/>
      <c r="AK297" s="32"/>
      <c r="AL297" s="32"/>
      <c r="AM297" s="40"/>
      <c r="AN297" s="41"/>
      <c r="AO297" s="173" t="s">
        <v>2152</v>
      </c>
      <c r="AP297" s="173"/>
      <c r="AQ297" s="170"/>
      <c r="AR297" s="170"/>
    </row>
    <row r="298" spans="1:47" ht="14.25">
      <c r="B298" s="29">
        <v>2024</v>
      </c>
      <c r="C298" s="29">
        <v>6</v>
      </c>
      <c r="D298" s="29">
        <v>20</v>
      </c>
      <c r="E298" s="227" t="s">
        <v>469</v>
      </c>
      <c r="F298" s="29">
        <v>3</v>
      </c>
      <c r="G298" s="31" t="s">
        <v>459</v>
      </c>
      <c r="H298" s="32" t="s">
        <v>441</v>
      </c>
      <c r="I298" s="333" t="s">
        <v>47</v>
      </c>
      <c r="J298" s="43"/>
      <c r="K298" s="43"/>
      <c r="L298" s="384"/>
      <c r="M298" s="34"/>
      <c r="N298" s="246" t="s">
        <v>2100</v>
      </c>
      <c r="O298" s="34" t="s">
        <v>2095</v>
      </c>
      <c r="P298" s="34">
        <v>50</v>
      </c>
      <c r="Q298" s="246" t="s">
        <v>843</v>
      </c>
      <c r="R298" s="35">
        <v>1030</v>
      </c>
      <c r="S298" s="344"/>
      <c r="T298" s="344">
        <v>4100</v>
      </c>
      <c r="U298" s="344">
        <v>4100</v>
      </c>
      <c r="V298" s="35">
        <v>1030</v>
      </c>
      <c r="W298" s="35">
        <v>1030</v>
      </c>
      <c r="X298" s="9">
        <v>1</v>
      </c>
      <c r="Y298" s="344">
        <v>4100</v>
      </c>
      <c r="Z298" s="9">
        <v>1</v>
      </c>
      <c r="AA298" s="344">
        <v>4100</v>
      </c>
      <c r="AB298" s="344"/>
      <c r="AC298" s="339"/>
      <c r="AD298" s="339"/>
      <c r="AE298" s="219"/>
      <c r="AF298" s="219"/>
      <c r="AG298" s="219"/>
      <c r="AH298" s="219"/>
      <c r="AI298" s="34" t="s">
        <v>5</v>
      </c>
      <c r="AJ298" s="43"/>
      <c r="AK298" s="32" t="s">
        <v>6</v>
      </c>
      <c r="AL298" s="341"/>
      <c r="AM298" s="40" t="s">
        <v>460</v>
      </c>
      <c r="AN298" s="43"/>
      <c r="AO298" s="34"/>
      <c r="AP298" s="173"/>
      <c r="AQ298" s="173"/>
      <c r="AR298" s="170"/>
      <c r="AS298" s="170"/>
      <c r="AT298" s="223"/>
      <c r="AU298" s="223"/>
    </row>
    <row r="299" spans="1:47" ht="14.25">
      <c r="B299" s="29">
        <v>2024</v>
      </c>
      <c r="C299" s="29">
        <v>6</v>
      </c>
      <c r="D299" s="29">
        <v>20</v>
      </c>
      <c r="E299" s="227" t="s">
        <v>469</v>
      </c>
      <c r="F299" s="29">
        <v>3</v>
      </c>
      <c r="G299" s="31" t="s">
        <v>459</v>
      </c>
      <c r="H299" s="32" t="s">
        <v>441</v>
      </c>
      <c r="I299" s="333" t="s">
        <v>47</v>
      </c>
      <c r="J299" s="43"/>
      <c r="K299" s="43"/>
      <c r="L299" s="384"/>
      <c r="M299" s="34"/>
      <c r="N299" s="246" t="s">
        <v>2100</v>
      </c>
      <c r="O299" s="34" t="s">
        <v>2095</v>
      </c>
      <c r="P299" s="34">
        <v>50</v>
      </c>
      <c r="Q299" s="246" t="s">
        <v>843</v>
      </c>
      <c r="R299" s="35">
        <v>1030</v>
      </c>
      <c r="S299" s="344"/>
      <c r="T299" s="344">
        <v>4100</v>
      </c>
      <c r="U299" s="344">
        <v>4100</v>
      </c>
      <c r="V299" s="35">
        <v>1030</v>
      </c>
      <c r="W299" s="35">
        <v>1030</v>
      </c>
      <c r="X299" s="9">
        <v>1</v>
      </c>
      <c r="Y299" s="344">
        <v>4100</v>
      </c>
      <c r="Z299" s="9">
        <v>1</v>
      </c>
      <c r="AA299" s="344">
        <v>4100</v>
      </c>
      <c r="AB299" s="344"/>
      <c r="AC299" s="339"/>
      <c r="AD299" s="339"/>
      <c r="AE299" s="219"/>
      <c r="AF299" s="219"/>
      <c r="AG299" s="219"/>
      <c r="AH299" s="219"/>
      <c r="AI299" s="34" t="s">
        <v>5</v>
      </c>
      <c r="AJ299" s="43"/>
      <c r="AK299" s="32" t="s">
        <v>6</v>
      </c>
      <c r="AL299" s="341"/>
      <c r="AM299" s="40" t="s">
        <v>460</v>
      </c>
      <c r="AN299" s="43"/>
      <c r="AO299" s="34"/>
      <c r="AP299" s="173"/>
      <c r="AQ299" s="173"/>
      <c r="AR299" s="170"/>
      <c r="AS299" s="170"/>
      <c r="AT299" s="223"/>
      <c r="AU299" s="223"/>
    </row>
    <row r="300" spans="1:47" ht="14.25">
      <c r="B300" s="29">
        <v>2024</v>
      </c>
      <c r="C300" s="29">
        <v>6</v>
      </c>
      <c r="D300" s="29">
        <v>20</v>
      </c>
      <c r="E300" s="227" t="s">
        <v>469</v>
      </c>
      <c r="F300" s="29">
        <v>3</v>
      </c>
      <c r="G300" s="189"/>
      <c r="H300" s="32" t="s">
        <v>441</v>
      </c>
      <c r="I300" s="333" t="s">
        <v>43</v>
      </c>
      <c r="J300" s="32"/>
      <c r="K300" s="9"/>
      <c r="L300" s="10"/>
      <c r="M300" s="10"/>
      <c r="N300" s="10"/>
      <c r="O300" s="60"/>
      <c r="P300" s="176">
        <v>25</v>
      </c>
      <c r="Q300" s="34" t="s">
        <v>457</v>
      </c>
      <c r="R300" s="35">
        <v>1030</v>
      </c>
      <c r="S300" s="35"/>
      <c r="T300" s="36" t="s">
        <v>30</v>
      </c>
      <c r="U300" s="177">
        <v>350</v>
      </c>
      <c r="V300" s="35">
        <v>1030</v>
      </c>
      <c r="W300" s="35">
        <v>1030</v>
      </c>
      <c r="X300" s="9">
        <v>1</v>
      </c>
      <c r="Y300" s="35"/>
      <c r="Z300" s="9">
        <v>1</v>
      </c>
      <c r="AA300" s="177">
        <v>350</v>
      </c>
      <c r="AB300" s="35">
        <v>8750</v>
      </c>
      <c r="AC300" s="37" t="s">
        <v>1395</v>
      </c>
      <c r="AD300" s="62"/>
      <c r="AE300" s="63"/>
      <c r="AF300" s="64"/>
      <c r="AG300" s="64"/>
      <c r="AH300" s="63"/>
      <c r="AI300" s="60"/>
      <c r="AJ300" s="58"/>
      <c r="AK300" s="32" t="s">
        <v>683</v>
      </c>
      <c r="AL300" s="32"/>
      <c r="AM300" s="40" t="s">
        <v>460</v>
      </c>
      <c r="AN300" s="43"/>
      <c r="AO300" s="34"/>
      <c r="AP300" s="173"/>
      <c r="AQ300" s="173"/>
      <c r="AR300" s="170"/>
      <c r="AS300" s="170"/>
      <c r="AT300" s="223" t="str">
        <f>IF(IF(AE300&gt;AF300,1-AE300+AF300,AF300-AE300)=0,"",IF(AE300&gt;AF300,1-AE300+AF300,AF300-AE300))</f>
        <v/>
      </c>
      <c r="AU300" s="223" t="str">
        <f>IF(IF(AG300&gt;AH300,1-AG300+AH300,AH300-AG300)=0,"",IF(AG300&gt;AH300,1-AG300+AH300,AH300-AG300))</f>
        <v/>
      </c>
    </row>
    <row r="301" spans="1:47">
      <c r="N301"/>
      <c r="Z301"/>
    </row>
  </sheetData>
  <phoneticPr fontId="9"/>
  <conditionalFormatting sqref="AL220:AL222 AL228:AL232">
    <cfRule type="cellIs" dxfId="1235" priority="356" operator="equal">
      <formula>"ＮＧ"</formula>
    </cfRule>
    <cfRule type="cellIs" dxfId="1234" priority="357" operator="equal">
      <formula>"良短"</formula>
    </cfRule>
    <cfRule type="cellIs" dxfId="1233" priority="358" operator="equal">
      <formula>"保留"</formula>
    </cfRule>
    <cfRule type="cellIs" dxfId="1232" priority="359" operator="equal">
      <formula>"合短"</formula>
    </cfRule>
  </conditionalFormatting>
  <conditionalFormatting sqref="AL214">
    <cfRule type="cellIs" dxfId="1231" priority="352" operator="equal">
      <formula>"ＮＧ"</formula>
    </cfRule>
    <cfRule type="cellIs" dxfId="1230" priority="353" operator="equal">
      <formula>"良短"</formula>
    </cfRule>
    <cfRule type="cellIs" dxfId="1229" priority="354" operator="equal">
      <formula>"保留"</formula>
    </cfRule>
    <cfRule type="cellIs" dxfId="1228" priority="355" operator="equal">
      <formula>"合短"</formula>
    </cfRule>
  </conditionalFormatting>
  <conditionalFormatting sqref="AL32:AL34">
    <cfRule type="cellIs" dxfId="1227" priority="207" operator="equal">
      <formula>"ＮＧ"</formula>
    </cfRule>
    <cfRule type="cellIs" dxfId="1226" priority="208" operator="equal">
      <formula>"良短"</formula>
    </cfRule>
    <cfRule type="cellIs" dxfId="1225" priority="209" operator="equal">
      <formula>"保留"</formula>
    </cfRule>
    <cfRule type="cellIs" dxfId="1224" priority="210" operator="equal">
      <formula>"合短"</formula>
    </cfRule>
  </conditionalFormatting>
  <conditionalFormatting sqref="AM15:AM17">
    <cfRule type="cellIs" dxfId="1223" priority="708" operator="equal">
      <formula>"ＮＧ"</formula>
    </cfRule>
    <cfRule type="cellIs" dxfId="1222" priority="709" operator="equal">
      <formula>"良短"</formula>
    </cfRule>
    <cfRule type="cellIs" dxfId="1221" priority="710" operator="equal">
      <formula>"保留"</formula>
    </cfRule>
    <cfRule type="cellIs" dxfId="1220" priority="711" operator="equal">
      <formula>"合短"</formula>
    </cfRule>
  </conditionalFormatting>
  <conditionalFormatting sqref="AM15:AM17">
    <cfRule type="cellIs" dxfId="1219" priority="704" operator="equal">
      <formula>"ＮＧ"</formula>
    </cfRule>
    <cfRule type="cellIs" dxfId="1218" priority="705" operator="equal">
      <formula>"良短"</formula>
    </cfRule>
    <cfRule type="cellIs" dxfId="1217" priority="706" operator="equal">
      <formula>"保留"</formula>
    </cfRule>
    <cfRule type="cellIs" dxfId="1216" priority="707" operator="equal">
      <formula>"合短"</formula>
    </cfRule>
  </conditionalFormatting>
  <conditionalFormatting sqref="AL62:AL65">
    <cfRule type="cellIs" dxfId="1215" priority="652" operator="equal">
      <formula>"ＮＧ"</formula>
    </cfRule>
    <cfRule type="cellIs" dxfId="1214" priority="653" operator="equal">
      <formula>"良短"</formula>
    </cfRule>
    <cfRule type="cellIs" dxfId="1213" priority="654" operator="equal">
      <formula>"保留"</formula>
    </cfRule>
    <cfRule type="cellIs" dxfId="1212" priority="655" operator="equal">
      <formula>"合短"</formula>
    </cfRule>
  </conditionalFormatting>
  <conditionalFormatting sqref="AL62:AL65">
    <cfRule type="cellIs" dxfId="1211" priority="656" operator="equal">
      <formula>"良短"</formula>
    </cfRule>
    <cfRule type="cellIs" dxfId="1210" priority="657" operator="equal">
      <formula>"保留"</formula>
    </cfRule>
    <cfRule type="cellIs" dxfId="1209" priority="658" operator="equal">
      <formula>"合短"</formula>
    </cfRule>
  </conditionalFormatting>
  <conditionalFormatting sqref="AL72">
    <cfRule type="cellIs" dxfId="1208" priority="641" operator="equal">
      <formula>"ＮＧ"</formula>
    </cfRule>
    <cfRule type="cellIs" dxfId="1207" priority="642" operator="equal">
      <formula>"良短"</formula>
    </cfRule>
    <cfRule type="cellIs" dxfId="1206" priority="643" operator="equal">
      <formula>"保留"</formula>
    </cfRule>
    <cfRule type="cellIs" dxfId="1205" priority="644" operator="equal">
      <formula>"合短"</formula>
    </cfRule>
  </conditionalFormatting>
  <conditionalFormatting sqref="AL177:AL179">
    <cfRule type="cellIs" dxfId="1204" priority="541" operator="equal">
      <formula>"ＮＧ"</formula>
    </cfRule>
    <cfRule type="cellIs" dxfId="1203" priority="542" operator="equal">
      <formula>"良短"</formula>
    </cfRule>
    <cfRule type="cellIs" dxfId="1202" priority="543" operator="equal">
      <formula>"保留"</formula>
    </cfRule>
    <cfRule type="cellIs" dxfId="1201" priority="544" operator="equal">
      <formula>"合短"</formula>
    </cfRule>
  </conditionalFormatting>
  <conditionalFormatting sqref="AL176">
    <cfRule type="cellIs" dxfId="1200" priority="537" operator="equal">
      <formula>"ＮＧ"</formula>
    </cfRule>
    <cfRule type="cellIs" dxfId="1199" priority="538" operator="equal">
      <formula>"良短"</formula>
    </cfRule>
    <cfRule type="cellIs" dxfId="1198" priority="539" operator="equal">
      <formula>"保留"</formula>
    </cfRule>
    <cfRule type="cellIs" dxfId="1197" priority="540" operator="equal">
      <formula>"合短"</formula>
    </cfRule>
  </conditionalFormatting>
  <conditionalFormatting sqref="AL191:AL193">
    <cfRule type="cellIs" dxfId="1196" priority="514" operator="equal">
      <formula>"ＮＧ"</formula>
    </cfRule>
    <cfRule type="cellIs" dxfId="1195" priority="515" operator="equal">
      <formula>"良短"</formula>
    </cfRule>
    <cfRule type="cellIs" dxfId="1194" priority="516" operator="equal">
      <formula>"保留"</formula>
    </cfRule>
    <cfRule type="cellIs" dxfId="1193" priority="517" operator="equal">
      <formula>"合短"</formula>
    </cfRule>
  </conditionalFormatting>
  <conditionalFormatting sqref="AL200">
    <cfRule type="cellIs" dxfId="1192" priority="510" operator="equal">
      <formula>"ＮＧ"</formula>
    </cfRule>
    <cfRule type="cellIs" dxfId="1191" priority="511" operator="equal">
      <formula>"良短"</formula>
    </cfRule>
    <cfRule type="cellIs" dxfId="1190" priority="512" operator="equal">
      <formula>"保留"</formula>
    </cfRule>
    <cfRule type="cellIs" dxfId="1189" priority="513" operator="equal">
      <formula>"合短"</formula>
    </cfRule>
  </conditionalFormatting>
  <conditionalFormatting sqref="AL209">
    <cfRule type="cellIs" dxfId="1188" priority="451" operator="equal">
      <formula>"ＮＧ"</formula>
    </cfRule>
    <cfRule type="cellIs" dxfId="1187" priority="452" operator="equal">
      <formula>"良短"</formula>
    </cfRule>
    <cfRule type="cellIs" dxfId="1186" priority="453" operator="equal">
      <formula>"保留"</formula>
    </cfRule>
    <cfRule type="cellIs" dxfId="1185" priority="454" operator="equal">
      <formula>"合短"</formula>
    </cfRule>
  </conditionalFormatting>
  <conditionalFormatting sqref="AL209">
    <cfRule type="cellIs" dxfId="1184" priority="447" operator="equal">
      <formula>"ＮＧ"</formula>
    </cfRule>
    <cfRule type="cellIs" dxfId="1183" priority="448" operator="equal">
      <formula>"良短"</formula>
    </cfRule>
    <cfRule type="cellIs" dxfId="1182" priority="449" operator="equal">
      <formula>"保留"</formula>
    </cfRule>
    <cfRule type="cellIs" dxfId="1181" priority="450" operator="equal">
      <formula>"合短"</formula>
    </cfRule>
  </conditionalFormatting>
  <conditionalFormatting sqref="AL242:AL244">
    <cfRule type="cellIs" dxfId="1180" priority="420" operator="equal">
      <formula>"ＮＧ"</formula>
    </cfRule>
    <cfRule type="cellIs" dxfId="1179" priority="421" operator="equal">
      <formula>"良短"</formula>
    </cfRule>
    <cfRule type="cellIs" dxfId="1178" priority="422" operator="equal">
      <formula>"保留"</formula>
    </cfRule>
    <cfRule type="cellIs" dxfId="1177" priority="423" operator="equal">
      <formula>"合短"</formula>
    </cfRule>
  </conditionalFormatting>
  <conditionalFormatting sqref="AL131">
    <cfRule type="cellIs" dxfId="1176" priority="409" operator="equal">
      <formula>"ＮＧ"</formula>
    </cfRule>
    <cfRule type="cellIs" dxfId="1175" priority="410" operator="equal">
      <formula>"良短"</formula>
    </cfRule>
    <cfRule type="cellIs" dxfId="1174" priority="411" operator="equal">
      <formula>"保留"</formula>
    </cfRule>
    <cfRule type="cellIs" dxfId="1173" priority="412" operator="equal">
      <formula>"合短"</formula>
    </cfRule>
  </conditionalFormatting>
  <conditionalFormatting sqref="AL181">
    <cfRule type="cellIs" dxfId="1172" priority="360" operator="equal">
      <formula>"ＮＧ"</formula>
    </cfRule>
    <cfRule type="cellIs" dxfId="1171" priority="361" operator="equal">
      <formula>"良短"</formula>
    </cfRule>
    <cfRule type="cellIs" dxfId="1170" priority="362" operator="equal">
      <formula>"保留"</formula>
    </cfRule>
    <cfRule type="cellIs" dxfId="1169" priority="363" operator="equal">
      <formula>"合短"</formula>
    </cfRule>
  </conditionalFormatting>
  <conditionalFormatting sqref="AL182:AL184">
    <cfRule type="cellIs" dxfId="1168" priority="364" operator="equal">
      <formula>"ＮＧ"</formula>
    </cfRule>
    <cfRule type="cellIs" dxfId="1167" priority="365" operator="equal">
      <formula>"良短"</formula>
    </cfRule>
    <cfRule type="cellIs" dxfId="1166" priority="366" operator="equal">
      <formula>"保留"</formula>
    </cfRule>
    <cfRule type="cellIs" dxfId="1165" priority="367" operator="equal">
      <formula>"合短"</formula>
    </cfRule>
  </conditionalFormatting>
  <conditionalFormatting sqref="AL40">
    <cfRule type="cellIs" dxfId="1164" priority="303" operator="equal">
      <formula>"ＮＧ"</formula>
    </cfRule>
    <cfRule type="cellIs" dxfId="1163" priority="304" operator="equal">
      <formula>"良短"</formula>
    </cfRule>
    <cfRule type="cellIs" dxfId="1162" priority="305" operator="equal">
      <formula>"保留"</formula>
    </cfRule>
    <cfRule type="cellIs" dxfId="1161" priority="306" operator="equal">
      <formula>"合短"</formula>
    </cfRule>
  </conditionalFormatting>
  <conditionalFormatting sqref="AL40">
    <cfRule type="cellIs" dxfId="1160" priority="307" operator="equal">
      <formula>"ＮＧ"</formula>
    </cfRule>
    <cfRule type="cellIs" dxfId="1159" priority="308" operator="equal">
      <formula>"良短"</formula>
    </cfRule>
    <cfRule type="cellIs" dxfId="1158" priority="309" operator="equal">
      <formula>"保留"</formula>
    </cfRule>
    <cfRule type="cellIs" dxfId="1157" priority="310" operator="equal">
      <formula>"合短"</formula>
    </cfRule>
  </conditionalFormatting>
  <conditionalFormatting sqref="AL40">
    <cfRule type="cellIs" dxfId="1156" priority="300" operator="equal">
      <formula>"良短"</formula>
    </cfRule>
    <cfRule type="cellIs" dxfId="1155" priority="301" operator="equal">
      <formula>"保留"</formula>
    </cfRule>
    <cfRule type="cellIs" dxfId="1154" priority="302" operator="equal">
      <formula>"合短"</formula>
    </cfRule>
  </conditionalFormatting>
  <conditionalFormatting sqref="AL121:AL125">
    <cfRule type="cellIs" dxfId="1153" priority="297" operator="equal">
      <formula>"良短"</formula>
    </cfRule>
    <cfRule type="cellIs" dxfId="1152" priority="298" operator="equal">
      <formula>"保留"</formula>
    </cfRule>
    <cfRule type="cellIs" dxfId="1151" priority="299" operator="equal">
      <formula>"合短"</formula>
    </cfRule>
  </conditionalFormatting>
  <conditionalFormatting sqref="AL67:AL70">
    <cfRule type="cellIs" dxfId="1150" priority="237" operator="equal">
      <formula>"ＮＧ"</formula>
    </cfRule>
    <cfRule type="cellIs" dxfId="1149" priority="238" operator="equal">
      <formula>"良短"</formula>
    </cfRule>
    <cfRule type="cellIs" dxfId="1148" priority="239" operator="equal">
      <formula>"保留"</formula>
    </cfRule>
    <cfRule type="cellIs" dxfId="1147" priority="240" operator="equal">
      <formula>"合短"</formula>
    </cfRule>
  </conditionalFormatting>
  <conditionalFormatting sqref="AM19:AM21">
    <cfRule type="cellIs" dxfId="1146" priority="226" operator="equal">
      <formula>"ＮＧ"</formula>
    </cfRule>
    <cfRule type="cellIs" dxfId="1145" priority="227" operator="equal">
      <formula>"良短"</formula>
    </cfRule>
    <cfRule type="cellIs" dxfId="1144" priority="228" operator="equal">
      <formula>"保留"</formula>
    </cfRule>
    <cfRule type="cellIs" dxfId="1143" priority="229" operator="equal">
      <formula>"合短"</formula>
    </cfRule>
  </conditionalFormatting>
  <conditionalFormatting sqref="AL238:AL240">
    <cfRule type="cellIs" dxfId="1142" priority="211" operator="equal">
      <formula>"ＮＧ"</formula>
    </cfRule>
    <cfRule type="cellIs" dxfId="1141" priority="212" operator="equal">
      <formula>"良短"</formula>
    </cfRule>
    <cfRule type="cellIs" dxfId="1140" priority="213" operator="equal">
      <formula>"保留"</formula>
    </cfRule>
    <cfRule type="cellIs" dxfId="1139" priority="214" operator="equal">
      <formula>"合短"</formula>
    </cfRule>
  </conditionalFormatting>
  <conditionalFormatting sqref="AL32:AL34">
    <cfRule type="cellIs" dxfId="1138" priority="204" operator="equal">
      <formula>"良短"</formula>
    </cfRule>
    <cfRule type="cellIs" dxfId="1137" priority="205" operator="equal">
      <formula>"保留"</formula>
    </cfRule>
    <cfRule type="cellIs" dxfId="1136" priority="206" operator="equal">
      <formula>"合短"</formula>
    </cfRule>
  </conditionalFormatting>
  <conditionalFormatting sqref="AL137:AL139">
    <cfRule type="cellIs" dxfId="1135" priority="244" operator="equal">
      <formula>"ＮＧ"</formula>
    </cfRule>
    <cfRule type="cellIs" dxfId="1134" priority="245" operator="equal">
      <formula>"良短"</formula>
    </cfRule>
    <cfRule type="cellIs" dxfId="1133" priority="246" operator="equal">
      <formula>"保留"</formula>
    </cfRule>
    <cfRule type="cellIs" dxfId="1132" priority="247" operator="equal">
      <formula>"合短"</formula>
    </cfRule>
  </conditionalFormatting>
  <conditionalFormatting sqref="AL19:AL21">
    <cfRule type="cellIs" dxfId="1131" priority="218" operator="equal">
      <formula>"ＮＧ"</formula>
    </cfRule>
    <cfRule type="cellIs" dxfId="1130" priority="219" operator="equal">
      <formula>"良短"</formula>
    </cfRule>
    <cfRule type="cellIs" dxfId="1129" priority="220" operator="equal">
      <formula>"保留"</formula>
    </cfRule>
    <cfRule type="cellIs" dxfId="1128" priority="221" operator="equal">
      <formula>"合短"</formula>
    </cfRule>
  </conditionalFormatting>
  <conditionalFormatting sqref="AL5:AL7 AL146:AL149 AL162:AL164 AL167:AL169 AL172:AL174 AL58:AL60">
    <cfRule type="cellIs" dxfId="1127" priority="727" operator="equal">
      <formula>"ＮＧ"</formula>
    </cfRule>
    <cfRule type="cellIs" dxfId="1126" priority="728" operator="equal">
      <formula>"良短"</formula>
    </cfRule>
    <cfRule type="cellIs" dxfId="1125" priority="729" operator="equal">
      <formula>"保留"</formula>
    </cfRule>
    <cfRule type="cellIs" dxfId="1124" priority="730" operator="equal">
      <formula>"合短"</formula>
    </cfRule>
  </conditionalFormatting>
  <conditionalFormatting sqref="AL5:AL7">
    <cfRule type="cellIs" dxfId="1123" priority="723" operator="equal">
      <formula>"ＮＧ"</formula>
    </cfRule>
    <cfRule type="cellIs" dxfId="1122" priority="724" operator="equal">
      <formula>"良短"</formula>
    </cfRule>
    <cfRule type="cellIs" dxfId="1121" priority="725" operator="equal">
      <formula>"保留"</formula>
    </cfRule>
    <cfRule type="cellIs" dxfId="1120" priority="726" operator="equal">
      <formula>"合短"</formula>
    </cfRule>
  </conditionalFormatting>
  <conditionalFormatting sqref="AL4">
    <cfRule type="cellIs" dxfId="1119" priority="719" operator="equal">
      <formula>"ＮＧ"</formula>
    </cfRule>
    <cfRule type="cellIs" dxfId="1118" priority="720" operator="equal">
      <formula>"良短"</formula>
    </cfRule>
    <cfRule type="cellIs" dxfId="1117" priority="721" operator="equal">
      <formula>"保留"</formula>
    </cfRule>
    <cfRule type="cellIs" dxfId="1116" priority="722" operator="equal">
      <formula>"合短"</formula>
    </cfRule>
  </conditionalFormatting>
  <conditionalFormatting sqref="AL4">
    <cfRule type="cellIs" dxfId="1115" priority="715" operator="equal">
      <formula>"ＮＧ"</formula>
    </cfRule>
    <cfRule type="cellIs" dxfId="1114" priority="716" operator="equal">
      <formula>"良短"</formula>
    </cfRule>
    <cfRule type="cellIs" dxfId="1113" priority="717" operator="equal">
      <formula>"保留"</formula>
    </cfRule>
    <cfRule type="cellIs" dxfId="1112" priority="718" operator="equal">
      <formula>"合短"</formula>
    </cfRule>
  </conditionalFormatting>
  <conditionalFormatting sqref="AL3 AL107:AL109 AL146:AL149 AL166:AL169 AL171:AL174 AL58:AL60 AL233:AL235 AL161:AL164">
    <cfRule type="cellIs" dxfId="1111" priority="712" operator="equal">
      <formula>"良短"</formula>
    </cfRule>
    <cfRule type="cellIs" dxfId="1110" priority="713" operator="equal">
      <formula>"保留"</formula>
    </cfRule>
    <cfRule type="cellIs" dxfId="1109" priority="714" operator="equal">
      <formula>"合短"</formula>
    </cfRule>
  </conditionalFormatting>
  <conditionalFormatting sqref="AL15:AL17">
    <cfRule type="cellIs" dxfId="1108" priority="700" operator="equal">
      <formula>"ＮＧ"</formula>
    </cfRule>
    <cfRule type="cellIs" dxfId="1107" priority="701" operator="equal">
      <formula>"良短"</formula>
    </cfRule>
    <cfRule type="cellIs" dxfId="1106" priority="702" operator="equal">
      <formula>"保留"</formula>
    </cfRule>
    <cfRule type="cellIs" dxfId="1105" priority="703" operator="equal">
      <formula>"合短"</formula>
    </cfRule>
  </conditionalFormatting>
  <conditionalFormatting sqref="AL15:AL17">
    <cfRule type="cellIs" dxfId="1104" priority="696" operator="equal">
      <formula>"ＮＧ"</formula>
    </cfRule>
    <cfRule type="cellIs" dxfId="1103" priority="697" operator="equal">
      <formula>"良短"</formula>
    </cfRule>
    <cfRule type="cellIs" dxfId="1102" priority="698" operator="equal">
      <formula>"保留"</formula>
    </cfRule>
    <cfRule type="cellIs" dxfId="1101" priority="699" operator="equal">
      <formula>"合短"</formula>
    </cfRule>
  </conditionalFormatting>
  <conditionalFormatting sqref="AL36:AL38">
    <cfRule type="cellIs" dxfId="1100" priority="670" operator="equal">
      <formula>"ＮＧ"</formula>
    </cfRule>
    <cfRule type="cellIs" dxfId="1099" priority="671" operator="equal">
      <formula>"良短"</formula>
    </cfRule>
    <cfRule type="cellIs" dxfId="1098" priority="672" operator="equal">
      <formula>"保留"</formula>
    </cfRule>
    <cfRule type="cellIs" dxfId="1097" priority="673" operator="equal">
      <formula>"合短"</formula>
    </cfRule>
  </conditionalFormatting>
  <conditionalFormatting sqref="AL36:AL38">
    <cfRule type="cellIs" dxfId="1096" priority="692" operator="equal">
      <formula>"ＮＧ"</formula>
    </cfRule>
    <cfRule type="cellIs" dxfId="1095" priority="693" operator="equal">
      <formula>"良短"</formula>
    </cfRule>
    <cfRule type="cellIs" dxfId="1094" priority="694" operator="equal">
      <formula>"保留"</formula>
    </cfRule>
    <cfRule type="cellIs" dxfId="1093" priority="695" operator="equal">
      <formula>"合短"</formula>
    </cfRule>
  </conditionalFormatting>
  <conditionalFormatting sqref="AL36:AL38">
    <cfRule type="cellIs" dxfId="1092" priority="689" operator="equal">
      <formula>"良短"</formula>
    </cfRule>
    <cfRule type="cellIs" dxfId="1091" priority="690" operator="equal">
      <formula>"保留"</formula>
    </cfRule>
    <cfRule type="cellIs" dxfId="1090" priority="691" operator="equal">
      <formula>"合短"</formula>
    </cfRule>
  </conditionalFormatting>
  <conditionalFormatting sqref="AL36:AL38">
    <cfRule type="cellIs" dxfId="1089" priority="686" operator="equal">
      <formula>"良短"</formula>
    </cfRule>
    <cfRule type="cellIs" dxfId="1088" priority="687" operator="equal">
      <formula>"保留"</formula>
    </cfRule>
    <cfRule type="cellIs" dxfId="1087" priority="688" operator="equal">
      <formula>"合短"</formula>
    </cfRule>
  </conditionalFormatting>
  <conditionalFormatting sqref="AL36:AL38">
    <cfRule type="cellIs" dxfId="1086" priority="682" operator="equal">
      <formula>"ＮＧ"</formula>
    </cfRule>
    <cfRule type="cellIs" dxfId="1085" priority="683" operator="equal">
      <formula>"良短"</formula>
    </cfRule>
    <cfRule type="cellIs" dxfId="1084" priority="684" operator="equal">
      <formula>"保留"</formula>
    </cfRule>
    <cfRule type="cellIs" dxfId="1083" priority="685" operator="equal">
      <formula>"合短"</formula>
    </cfRule>
  </conditionalFormatting>
  <conditionalFormatting sqref="AL36:AL38">
    <cfRule type="cellIs" dxfId="1082" priority="678" operator="equal">
      <formula>"ＮＧ"</formula>
    </cfRule>
    <cfRule type="cellIs" dxfId="1081" priority="679" operator="equal">
      <formula>"良短"</formula>
    </cfRule>
    <cfRule type="cellIs" dxfId="1080" priority="680" operator="equal">
      <formula>"保留"</formula>
    </cfRule>
    <cfRule type="cellIs" dxfId="1079" priority="681" operator="equal">
      <formula>"合短"</formula>
    </cfRule>
  </conditionalFormatting>
  <conditionalFormatting sqref="AL36:AL38">
    <cfRule type="cellIs" dxfId="1078" priority="674" operator="equal">
      <formula>"ＮＧ"</formula>
    </cfRule>
    <cfRule type="cellIs" dxfId="1077" priority="675" operator="equal">
      <formula>"良短"</formula>
    </cfRule>
    <cfRule type="cellIs" dxfId="1076" priority="676" operator="equal">
      <formula>"保留"</formula>
    </cfRule>
    <cfRule type="cellIs" dxfId="1075" priority="677" operator="equal">
      <formula>"合短"</formula>
    </cfRule>
  </conditionalFormatting>
  <conditionalFormatting sqref="AL50:AL52">
    <cfRule type="cellIs" dxfId="1074" priority="663" operator="equal">
      <formula>"ＮＧ"</formula>
    </cfRule>
    <cfRule type="cellIs" dxfId="1073" priority="664" operator="equal">
      <formula>"良短"</formula>
    </cfRule>
    <cfRule type="cellIs" dxfId="1072" priority="665" operator="equal">
      <formula>"保留"</formula>
    </cfRule>
    <cfRule type="cellIs" dxfId="1071" priority="666" operator="equal">
      <formula>"合短"</formula>
    </cfRule>
  </conditionalFormatting>
  <conditionalFormatting sqref="AL50:AL52">
    <cfRule type="cellIs" dxfId="1070" priority="659" operator="equal">
      <formula>"ＮＧ"</formula>
    </cfRule>
    <cfRule type="cellIs" dxfId="1069" priority="660" operator="equal">
      <formula>"良短"</formula>
    </cfRule>
    <cfRule type="cellIs" dxfId="1068" priority="661" operator="equal">
      <formula>"保留"</formula>
    </cfRule>
    <cfRule type="cellIs" dxfId="1067" priority="662" operator="equal">
      <formula>"合短"</formula>
    </cfRule>
  </conditionalFormatting>
  <conditionalFormatting sqref="AL50:AL52">
    <cfRule type="cellIs" dxfId="1066" priority="667" operator="equal">
      <formula>"良短"</formula>
    </cfRule>
    <cfRule type="cellIs" dxfId="1065" priority="668" operator="equal">
      <formula>"保留"</formula>
    </cfRule>
    <cfRule type="cellIs" dxfId="1064" priority="669" operator="equal">
      <formula>"合短"</formula>
    </cfRule>
  </conditionalFormatting>
  <conditionalFormatting sqref="AL72:AL75">
    <cfRule type="cellIs" dxfId="1063" priority="649" operator="equal">
      <formula>"良短"</formula>
    </cfRule>
    <cfRule type="cellIs" dxfId="1062" priority="650" operator="equal">
      <formula>"保留"</formula>
    </cfRule>
    <cfRule type="cellIs" dxfId="1061" priority="651" operator="equal">
      <formula>"合短"</formula>
    </cfRule>
  </conditionalFormatting>
  <conditionalFormatting sqref="AL73:AL75">
    <cfRule type="cellIs" dxfId="1060" priority="645" operator="equal">
      <formula>"ＮＧ"</formula>
    </cfRule>
    <cfRule type="cellIs" dxfId="1059" priority="646" operator="equal">
      <formula>"良短"</formula>
    </cfRule>
    <cfRule type="cellIs" dxfId="1058" priority="647" operator="equal">
      <formula>"保留"</formula>
    </cfRule>
    <cfRule type="cellIs" dxfId="1057" priority="648" operator="equal">
      <formula>"合短"</formula>
    </cfRule>
  </conditionalFormatting>
  <conditionalFormatting sqref="AL229:AL231">
    <cfRule type="cellIs" dxfId="1056" priority="633" operator="equal">
      <formula>"ＮＧ"</formula>
    </cfRule>
    <cfRule type="cellIs" dxfId="1055" priority="634" operator="equal">
      <formula>"良短"</formula>
    </cfRule>
    <cfRule type="cellIs" dxfId="1054" priority="635" operator="equal">
      <formula>"保留"</formula>
    </cfRule>
    <cfRule type="cellIs" dxfId="1053" priority="636" operator="equal">
      <formula>"合短"</formula>
    </cfRule>
  </conditionalFormatting>
  <conditionalFormatting sqref="AL229:AL231">
    <cfRule type="cellIs" dxfId="1052" priority="637" operator="equal">
      <formula>"ＮＧ"</formula>
    </cfRule>
    <cfRule type="cellIs" dxfId="1051" priority="638" operator="equal">
      <formula>"良短"</formula>
    </cfRule>
    <cfRule type="cellIs" dxfId="1050" priority="639" operator="equal">
      <formula>"保留"</formula>
    </cfRule>
    <cfRule type="cellIs" dxfId="1049" priority="640" operator="equal">
      <formula>"合短"</formula>
    </cfRule>
  </conditionalFormatting>
  <conditionalFormatting sqref="AM23:AM25">
    <cfRule type="cellIs" dxfId="1048" priority="625" operator="equal">
      <formula>"ＮＧ"</formula>
    </cfRule>
    <cfRule type="cellIs" dxfId="1047" priority="626" operator="equal">
      <formula>"良短"</formula>
    </cfRule>
    <cfRule type="cellIs" dxfId="1046" priority="627" operator="equal">
      <formula>"保留"</formula>
    </cfRule>
    <cfRule type="cellIs" dxfId="1045" priority="628" operator="equal">
      <formula>"合短"</formula>
    </cfRule>
  </conditionalFormatting>
  <conditionalFormatting sqref="AL23:AL25">
    <cfRule type="cellIs" dxfId="1044" priority="621" operator="equal">
      <formula>"ＮＧ"</formula>
    </cfRule>
    <cfRule type="cellIs" dxfId="1043" priority="622" operator="equal">
      <formula>"良短"</formula>
    </cfRule>
    <cfRule type="cellIs" dxfId="1042" priority="623" operator="equal">
      <formula>"保留"</formula>
    </cfRule>
    <cfRule type="cellIs" dxfId="1041" priority="624" operator="equal">
      <formula>"合短"</formula>
    </cfRule>
  </conditionalFormatting>
  <conditionalFormatting sqref="AL23:AL25">
    <cfRule type="cellIs" dxfId="1040" priority="617" operator="equal">
      <formula>"ＮＧ"</formula>
    </cfRule>
    <cfRule type="cellIs" dxfId="1039" priority="618" operator="equal">
      <formula>"良短"</formula>
    </cfRule>
    <cfRule type="cellIs" dxfId="1038" priority="619" operator="equal">
      <formula>"保留"</formula>
    </cfRule>
    <cfRule type="cellIs" dxfId="1037" priority="620" operator="equal">
      <formula>"合短"</formula>
    </cfRule>
  </conditionalFormatting>
  <conditionalFormatting sqref="AM23:AM25">
    <cfRule type="cellIs" dxfId="1036" priority="629" operator="equal">
      <formula>"ＮＧ"</formula>
    </cfRule>
    <cfRule type="cellIs" dxfId="1035" priority="630" operator="equal">
      <formula>"良短"</formula>
    </cfRule>
    <cfRule type="cellIs" dxfId="1034" priority="631" operator="equal">
      <formula>"保留"</formula>
    </cfRule>
    <cfRule type="cellIs" dxfId="1033" priority="632" operator="equal">
      <formula>"合短"</formula>
    </cfRule>
  </conditionalFormatting>
  <conditionalFormatting sqref="AL82:AL84">
    <cfRule type="cellIs" dxfId="1032" priority="613" operator="equal">
      <formula>"ＮＧ"</formula>
    </cfRule>
    <cfRule type="cellIs" dxfId="1031" priority="614" operator="equal">
      <formula>"良短"</formula>
    </cfRule>
    <cfRule type="cellIs" dxfId="1030" priority="615" operator="equal">
      <formula>"保留"</formula>
    </cfRule>
    <cfRule type="cellIs" dxfId="1029" priority="616" operator="equal">
      <formula>"合短"</formula>
    </cfRule>
  </conditionalFormatting>
  <conditionalFormatting sqref="AL87 AL89">
    <cfRule type="cellIs" dxfId="1028" priority="610" operator="equal">
      <formula>"良短"</formula>
    </cfRule>
    <cfRule type="cellIs" dxfId="1027" priority="611" operator="equal">
      <formula>"保留"</formula>
    </cfRule>
    <cfRule type="cellIs" dxfId="1026" priority="612" operator="equal">
      <formula>"合短"</formula>
    </cfRule>
  </conditionalFormatting>
  <conditionalFormatting sqref="AL86">
    <cfRule type="cellIs" dxfId="1025" priority="607" operator="equal">
      <formula>"良短"</formula>
    </cfRule>
    <cfRule type="cellIs" dxfId="1024" priority="608" operator="equal">
      <formula>"保留"</formula>
    </cfRule>
    <cfRule type="cellIs" dxfId="1023" priority="609" operator="equal">
      <formula>"合短"</formula>
    </cfRule>
  </conditionalFormatting>
  <conditionalFormatting sqref="AL88">
    <cfRule type="cellIs" dxfId="1022" priority="604" operator="equal">
      <formula>"良短"</formula>
    </cfRule>
    <cfRule type="cellIs" dxfId="1021" priority="605" operator="equal">
      <formula>"保留"</formula>
    </cfRule>
    <cfRule type="cellIs" dxfId="1020" priority="606" operator="equal">
      <formula>"合短"</formula>
    </cfRule>
  </conditionalFormatting>
  <conditionalFormatting sqref="AL96:AL99">
    <cfRule type="cellIs" dxfId="1019" priority="601" operator="equal">
      <formula>"良短"</formula>
    </cfRule>
    <cfRule type="cellIs" dxfId="1018" priority="602" operator="equal">
      <formula>"保留"</formula>
    </cfRule>
    <cfRule type="cellIs" dxfId="1017" priority="603" operator="equal">
      <formula>"合短"</formula>
    </cfRule>
  </conditionalFormatting>
  <conditionalFormatting sqref="AL106">
    <cfRule type="cellIs" dxfId="1016" priority="598" operator="equal">
      <formula>"良短"</formula>
    </cfRule>
    <cfRule type="cellIs" dxfId="1015" priority="599" operator="equal">
      <formula>"保留"</formula>
    </cfRule>
    <cfRule type="cellIs" dxfId="1014" priority="600" operator="equal">
      <formula>"合短"</formula>
    </cfRule>
  </conditionalFormatting>
  <conditionalFormatting sqref="AL106">
    <cfRule type="cellIs" dxfId="1013" priority="595" operator="equal">
      <formula>"良短"</formula>
    </cfRule>
    <cfRule type="cellIs" dxfId="1012" priority="596" operator="equal">
      <formula>"保留"</formula>
    </cfRule>
    <cfRule type="cellIs" dxfId="1011" priority="597" operator="equal">
      <formula>"合短"</formula>
    </cfRule>
  </conditionalFormatting>
  <conditionalFormatting sqref="AL111">
    <cfRule type="cellIs" dxfId="1010" priority="592" operator="equal">
      <formula>"良短"</formula>
    </cfRule>
    <cfRule type="cellIs" dxfId="1009" priority="593" operator="equal">
      <formula>"保留"</formula>
    </cfRule>
    <cfRule type="cellIs" dxfId="1008" priority="594" operator="equal">
      <formula>"合短"</formula>
    </cfRule>
  </conditionalFormatting>
  <conditionalFormatting sqref="AL112:AL120">
    <cfRule type="cellIs" dxfId="1007" priority="589" operator="equal">
      <formula>"良短"</formula>
    </cfRule>
    <cfRule type="cellIs" dxfId="1006" priority="590" operator="equal">
      <formula>"保留"</formula>
    </cfRule>
    <cfRule type="cellIs" dxfId="1005" priority="591" operator="equal">
      <formula>"合短"</formula>
    </cfRule>
  </conditionalFormatting>
  <conditionalFormatting sqref="AL126:AL129">
    <cfRule type="cellIs" dxfId="1004" priority="586" operator="equal">
      <formula>"良短"</formula>
    </cfRule>
    <cfRule type="cellIs" dxfId="1003" priority="587" operator="equal">
      <formula>"保留"</formula>
    </cfRule>
    <cfRule type="cellIs" dxfId="1002" priority="588" operator="equal">
      <formula>"合短"</formula>
    </cfRule>
  </conditionalFormatting>
  <conditionalFormatting sqref="AL141">
    <cfRule type="cellIs" dxfId="1001" priority="582" operator="equal">
      <formula>"ＮＧ"</formula>
    </cfRule>
    <cfRule type="cellIs" dxfId="1000" priority="583" operator="equal">
      <formula>"良短"</formula>
    </cfRule>
    <cfRule type="cellIs" dxfId="999" priority="584" operator="equal">
      <formula>"保留"</formula>
    </cfRule>
    <cfRule type="cellIs" dxfId="998" priority="585" operator="equal">
      <formula>"合短"</formula>
    </cfRule>
  </conditionalFormatting>
  <conditionalFormatting sqref="AL141">
    <cfRule type="cellIs" dxfId="997" priority="578" operator="equal">
      <formula>"ＮＧ"</formula>
    </cfRule>
    <cfRule type="cellIs" dxfId="996" priority="579" operator="equal">
      <formula>"良短"</formula>
    </cfRule>
    <cfRule type="cellIs" dxfId="995" priority="580" operator="equal">
      <formula>"保留"</formula>
    </cfRule>
    <cfRule type="cellIs" dxfId="994" priority="581" operator="equal">
      <formula>"合短"</formula>
    </cfRule>
  </conditionalFormatting>
  <conditionalFormatting sqref="AL142:AL144">
    <cfRule type="cellIs" dxfId="993" priority="570" operator="equal">
      <formula>"ＮＧ"</formula>
    </cfRule>
    <cfRule type="cellIs" dxfId="992" priority="571" operator="equal">
      <formula>"良短"</formula>
    </cfRule>
    <cfRule type="cellIs" dxfId="991" priority="572" operator="equal">
      <formula>"保留"</formula>
    </cfRule>
    <cfRule type="cellIs" dxfId="990" priority="573" operator="equal">
      <formula>"合短"</formula>
    </cfRule>
  </conditionalFormatting>
  <conditionalFormatting sqref="AL142:AL144">
    <cfRule type="cellIs" dxfId="989" priority="574" operator="equal">
      <formula>"ＮＧ"</formula>
    </cfRule>
    <cfRule type="cellIs" dxfId="988" priority="575" operator="equal">
      <formula>"良短"</formula>
    </cfRule>
    <cfRule type="cellIs" dxfId="987" priority="576" operator="equal">
      <formula>"保留"</formula>
    </cfRule>
    <cfRule type="cellIs" dxfId="986" priority="577" operator="equal">
      <formula>"合短"</formula>
    </cfRule>
  </conditionalFormatting>
  <conditionalFormatting sqref="AL146">
    <cfRule type="cellIs" dxfId="985" priority="566" operator="equal">
      <formula>"ＮＧ"</formula>
    </cfRule>
    <cfRule type="cellIs" dxfId="984" priority="567" operator="equal">
      <formula>"良短"</formula>
    </cfRule>
    <cfRule type="cellIs" dxfId="983" priority="568" operator="equal">
      <formula>"保留"</formula>
    </cfRule>
    <cfRule type="cellIs" dxfId="982" priority="569" operator="equal">
      <formula>"合短"</formula>
    </cfRule>
  </conditionalFormatting>
  <conditionalFormatting sqref="AL116">
    <cfRule type="cellIs" dxfId="981" priority="563" operator="equal">
      <formula>"良短"</formula>
    </cfRule>
    <cfRule type="cellIs" dxfId="980" priority="564" operator="equal">
      <formula>"保留"</formula>
    </cfRule>
    <cfRule type="cellIs" dxfId="979" priority="565" operator="equal">
      <formula>"合短"</formula>
    </cfRule>
  </conditionalFormatting>
  <conditionalFormatting sqref="AL117:AL119">
    <cfRule type="cellIs" dxfId="978" priority="560" operator="equal">
      <formula>"良短"</formula>
    </cfRule>
    <cfRule type="cellIs" dxfId="977" priority="561" operator="equal">
      <formula>"保留"</formula>
    </cfRule>
    <cfRule type="cellIs" dxfId="976" priority="562" operator="equal">
      <formula>"合短"</formula>
    </cfRule>
  </conditionalFormatting>
  <conditionalFormatting sqref="AL161">
    <cfRule type="cellIs" dxfId="975" priority="556" operator="equal">
      <formula>"ＮＧ"</formula>
    </cfRule>
    <cfRule type="cellIs" dxfId="974" priority="557" operator="equal">
      <formula>"良短"</formula>
    </cfRule>
    <cfRule type="cellIs" dxfId="973" priority="558" operator="equal">
      <formula>"保留"</formula>
    </cfRule>
    <cfRule type="cellIs" dxfId="972" priority="559" operator="equal">
      <formula>"合短"</formula>
    </cfRule>
  </conditionalFormatting>
  <conditionalFormatting sqref="AL166">
    <cfRule type="cellIs" dxfId="971" priority="552" operator="equal">
      <formula>"ＮＧ"</formula>
    </cfRule>
    <cfRule type="cellIs" dxfId="970" priority="553" operator="equal">
      <formula>"良短"</formula>
    </cfRule>
    <cfRule type="cellIs" dxfId="969" priority="554" operator="equal">
      <formula>"保留"</formula>
    </cfRule>
    <cfRule type="cellIs" dxfId="968" priority="555" operator="equal">
      <formula>"合短"</formula>
    </cfRule>
  </conditionalFormatting>
  <conditionalFormatting sqref="AL171">
    <cfRule type="cellIs" dxfId="967" priority="548" operator="equal">
      <formula>"ＮＧ"</formula>
    </cfRule>
    <cfRule type="cellIs" dxfId="966" priority="549" operator="equal">
      <formula>"良短"</formula>
    </cfRule>
    <cfRule type="cellIs" dxfId="965" priority="550" operator="equal">
      <formula>"保留"</formula>
    </cfRule>
    <cfRule type="cellIs" dxfId="964" priority="551" operator="equal">
      <formula>"合短"</formula>
    </cfRule>
  </conditionalFormatting>
  <conditionalFormatting sqref="AL176:AL179">
    <cfRule type="cellIs" dxfId="963" priority="545" operator="equal">
      <formula>"良短"</formula>
    </cfRule>
    <cfRule type="cellIs" dxfId="962" priority="546" operator="equal">
      <formula>"保留"</formula>
    </cfRule>
    <cfRule type="cellIs" dxfId="961" priority="547" operator="equal">
      <formula>"合短"</formula>
    </cfRule>
  </conditionalFormatting>
  <conditionalFormatting sqref="AL186">
    <cfRule type="cellIs" dxfId="960" priority="525" operator="equal">
      <formula>"ＮＧ"</formula>
    </cfRule>
    <cfRule type="cellIs" dxfId="959" priority="526" operator="equal">
      <formula>"良短"</formula>
    </cfRule>
    <cfRule type="cellIs" dxfId="958" priority="527" operator="equal">
      <formula>"保留"</formula>
    </cfRule>
    <cfRule type="cellIs" dxfId="957" priority="528" operator="equal">
      <formula>"合短"</formula>
    </cfRule>
  </conditionalFormatting>
  <conditionalFormatting sqref="AL187:AL189">
    <cfRule type="cellIs" dxfId="956" priority="529" operator="equal">
      <formula>"ＮＧ"</formula>
    </cfRule>
    <cfRule type="cellIs" dxfId="955" priority="530" operator="equal">
      <formula>"良短"</formula>
    </cfRule>
    <cfRule type="cellIs" dxfId="954" priority="531" operator="equal">
      <formula>"保留"</formula>
    </cfRule>
    <cfRule type="cellIs" dxfId="953" priority="532" operator="equal">
      <formula>"合短"</formula>
    </cfRule>
  </conditionalFormatting>
  <conditionalFormatting sqref="AL186">
    <cfRule type="cellIs" dxfId="952" priority="521" operator="equal">
      <formula>"ＮＧ"</formula>
    </cfRule>
    <cfRule type="cellIs" dxfId="951" priority="522" operator="equal">
      <formula>"良短"</formula>
    </cfRule>
    <cfRule type="cellIs" dxfId="950" priority="523" operator="equal">
      <formula>"保留"</formula>
    </cfRule>
    <cfRule type="cellIs" dxfId="949" priority="524" operator="equal">
      <formula>"合短"</formula>
    </cfRule>
  </conditionalFormatting>
  <conditionalFormatting sqref="AL187:AL189">
    <cfRule type="cellIs" dxfId="948" priority="533" operator="equal">
      <formula>"ＮＧ"</formula>
    </cfRule>
    <cfRule type="cellIs" dxfId="947" priority="534" operator="equal">
      <formula>"良短"</formula>
    </cfRule>
    <cfRule type="cellIs" dxfId="946" priority="535" operator="equal">
      <formula>"保留"</formula>
    </cfRule>
    <cfRule type="cellIs" dxfId="945" priority="536" operator="equal">
      <formula>"合短"</formula>
    </cfRule>
  </conditionalFormatting>
  <conditionalFormatting sqref="AL191:AL193">
    <cfRule type="cellIs" dxfId="944" priority="518" operator="equal">
      <formula>"良短"</formula>
    </cfRule>
    <cfRule type="cellIs" dxfId="943" priority="519" operator="equal">
      <formula>"保留"</formula>
    </cfRule>
    <cfRule type="cellIs" dxfId="942" priority="520" operator="equal">
      <formula>"合短"</formula>
    </cfRule>
  </conditionalFormatting>
  <conditionalFormatting sqref="AL200">
    <cfRule type="cellIs" dxfId="941" priority="506" operator="equal">
      <formula>"ＮＧ"</formula>
    </cfRule>
    <cfRule type="cellIs" dxfId="940" priority="507" operator="equal">
      <formula>"良短"</formula>
    </cfRule>
    <cfRule type="cellIs" dxfId="939" priority="508" operator="equal">
      <formula>"保留"</formula>
    </cfRule>
    <cfRule type="cellIs" dxfId="938" priority="509" operator="equal">
      <formula>"合短"</formula>
    </cfRule>
  </conditionalFormatting>
  <conditionalFormatting sqref="AL199">
    <cfRule type="cellIs" dxfId="937" priority="502" operator="equal">
      <formula>"ＮＧ"</formula>
    </cfRule>
    <cfRule type="cellIs" dxfId="936" priority="503" operator="equal">
      <formula>"良短"</formula>
    </cfRule>
    <cfRule type="cellIs" dxfId="935" priority="504" operator="equal">
      <formula>"保留"</formula>
    </cfRule>
    <cfRule type="cellIs" dxfId="934" priority="505" operator="equal">
      <formula>"合短"</formula>
    </cfRule>
  </conditionalFormatting>
  <conditionalFormatting sqref="AL199">
    <cfRule type="cellIs" dxfId="933" priority="498" operator="equal">
      <formula>"ＮＧ"</formula>
    </cfRule>
    <cfRule type="cellIs" dxfId="932" priority="499" operator="equal">
      <formula>"良短"</formula>
    </cfRule>
    <cfRule type="cellIs" dxfId="931" priority="500" operator="equal">
      <formula>"保留"</formula>
    </cfRule>
    <cfRule type="cellIs" dxfId="930" priority="501" operator="equal">
      <formula>"合短"</formula>
    </cfRule>
  </conditionalFormatting>
  <conditionalFormatting sqref="AL201:AL202">
    <cfRule type="cellIs" dxfId="929" priority="494" operator="equal">
      <formula>"ＮＧ"</formula>
    </cfRule>
    <cfRule type="cellIs" dxfId="928" priority="495" operator="equal">
      <formula>"良短"</formula>
    </cfRule>
    <cfRule type="cellIs" dxfId="927" priority="496" operator="equal">
      <formula>"保留"</formula>
    </cfRule>
    <cfRule type="cellIs" dxfId="926" priority="497" operator="equal">
      <formula>"合短"</formula>
    </cfRule>
  </conditionalFormatting>
  <conditionalFormatting sqref="AL201:AL202">
    <cfRule type="cellIs" dxfId="925" priority="490" operator="equal">
      <formula>"ＮＧ"</formula>
    </cfRule>
    <cfRule type="cellIs" dxfId="924" priority="491" operator="equal">
      <formula>"良短"</formula>
    </cfRule>
    <cfRule type="cellIs" dxfId="923" priority="492" operator="equal">
      <formula>"保留"</formula>
    </cfRule>
    <cfRule type="cellIs" dxfId="922" priority="493" operator="equal">
      <formula>"合短"</formula>
    </cfRule>
  </conditionalFormatting>
  <conditionalFormatting sqref="AL205:AL207">
    <cfRule type="cellIs" dxfId="921" priority="486" operator="equal">
      <formula>"ＮＧ"</formula>
    </cfRule>
    <cfRule type="cellIs" dxfId="920" priority="487" operator="equal">
      <formula>"良短"</formula>
    </cfRule>
    <cfRule type="cellIs" dxfId="919" priority="488" operator="equal">
      <formula>"保留"</formula>
    </cfRule>
    <cfRule type="cellIs" dxfId="918" priority="489" operator="equal">
      <formula>"合短"</formula>
    </cfRule>
  </conditionalFormatting>
  <conditionalFormatting sqref="AL205:AL207">
    <cfRule type="cellIs" dxfId="917" priority="482" operator="equal">
      <formula>"ＮＧ"</formula>
    </cfRule>
    <cfRule type="cellIs" dxfId="916" priority="483" operator="equal">
      <formula>"良短"</formula>
    </cfRule>
    <cfRule type="cellIs" dxfId="915" priority="484" operator="equal">
      <formula>"保留"</formula>
    </cfRule>
    <cfRule type="cellIs" dxfId="914" priority="485" operator="equal">
      <formula>"合短"</formula>
    </cfRule>
  </conditionalFormatting>
  <conditionalFormatting sqref="AL204">
    <cfRule type="cellIs" dxfId="913" priority="478" operator="equal">
      <formula>"ＮＧ"</formula>
    </cfRule>
    <cfRule type="cellIs" dxfId="912" priority="479" operator="equal">
      <formula>"良短"</formula>
    </cfRule>
    <cfRule type="cellIs" dxfId="911" priority="480" operator="equal">
      <formula>"保留"</formula>
    </cfRule>
    <cfRule type="cellIs" dxfId="910" priority="481" operator="equal">
      <formula>"合短"</formula>
    </cfRule>
  </conditionalFormatting>
  <conditionalFormatting sqref="AL204">
    <cfRule type="cellIs" dxfId="909" priority="474" operator="equal">
      <formula>"ＮＧ"</formula>
    </cfRule>
    <cfRule type="cellIs" dxfId="908" priority="475" operator="equal">
      <formula>"良短"</formula>
    </cfRule>
    <cfRule type="cellIs" dxfId="907" priority="476" operator="equal">
      <formula>"保留"</formula>
    </cfRule>
    <cfRule type="cellIs" dxfId="906" priority="477" operator="equal">
      <formula>"合短"</formula>
    </cfRule>
  </conditionalFormatting>
  <conditionalFormatting sqref="AL195">
    <cfRule type="cellIs" dxfId="905" priority="470" operator="equal">
      <formula>"ＮＧ"</formula>
    </cfRule>
    <cfRule type="cellIs" dxfId="904" priority="471" operator="equal">
      <formula>"良短"</formula>
    </cfRule>
    <cfRule type="cellIs" dxfId="903" priority="472" operator="equal">
      <formula>"保留"</formula>
    </cfRule>
    <cfRule type="cellIs" dxfId="902" priority="473" operator="equal">
      <formula>"合短"</formula>
    </cfRule>
  </conditionalFormatting>
  <conditionalFormatting sqref="AL195">
    <cfRule type="cellIs" dxfId="901" priority="466" operator="equal">
      <formula>"ＮＧ"</formula>
    </cfRule>
    <cfRule type="cellIs" dxfId="900" priority="467" operator="equal">
      <formula>"良短"</formula>
    </cfRule>
    <cfRule type="cellIs" dxfId="899" priority="468" operator="equal">
      <formula>"保留"</formula>
    </cfRule>
    <cfRule type="cellIs" dxfId="898" priority="469" operator="equal">
      <formula>"合短"</formula>
    </cfRule>
  </conditionalFormatting>
  <conditionalFormatting sqref="AL196:AL197">
    <cfRule type="cellIs" dxfId="897" priority="462" operator="equal">
      <formula>"ＮＧ"</formula>
    </cfRule>
    <cfRule type="cellIs" dxfId="896" priority="463" operator="equal">
      <formula>"良短"</formula>
    </cfRule>
    <cfRule type="cellIs" dxfId="895" priority="464" operator="equal">
      <formula>"保留"</formula>
    </cfRule>
    <cfRule type="cellIs" dxfId="894" priority="465" operator="equal">
      <formula>"合短"</formula>
    </cfRule>
  </conditionalFormatting>
  <conditionalFormatting sqref="AL196:AL197">
    <cfRule type="cellIs" dxfId="893" priority="458" operator="equal">
      <formula>"ＮＧ"</formula>
    </cfRule>
    <cfRule type="cellIs" dxfId="892" priority="459" operator="equal">
      <formula>"良短"</formula>
    </cfRule>
    <cfRule type="cellIs" dxfId="891" priority="460" operator="equal">
      <formula>"保留"</formula>
    </cfRule>
    <cfRule type="cellIs" dxfId="890" priority="461" operator="equal">
      <formula>"合短"</formula>
    </cfRule>
  </conditionalFormatting>
  <conditionalFormatting sqref="AL91:AL94">
    <cfRule type="cellIs" dxfId="889" priority="455" operator="equal">
      <formula>"良短"</formula>
    </cfRule>
    <cfRule type="cellIs" dxfId="888" priority="456" operator="equal">
      <formula>"保留"</formula>
    </cfRule>
    <cfRule type="cellIs" dxfId="887" priority="457" operator="equal">
      <formula>"合短"</formula>
    </cfRule>
  </conditionalFormatting>
  <conditionalFormatting sqref="AL210:AL212">
    <cfRule type="cellIs" dxfId="886" priority="439" operator="equal">
      <formula>"ＮＧ"</formula>
    </cfRule>
    <cfRule type="cellIs" dxfId="885" priority="440" operator="equal">
      <formula>"良短"</formula>
    </cfRule>
    <cfRule type="cellIs" dxfId="884" priority="441" operator="equal">
      <formula>"保留"</formula>
    </cfRule>
    <cfRule type="cellIs" dxfId="883" priority="442" operator="equal">
      <formula>"合短"</formula>
    </cfRule>
  </conditionalFormatting>
  <conditionalFormatting sqref="AL210:AL212">
    <cfRule type="cellIs" dxfId="882" priority="443" operator="equal">
      <formula>"ＮＧ"</formula>
    </cfRule>
    <cfRule type="cellIs" dxfId="881" priority="444" operator="equal">
      <formula>"良短"</formula>
    </cfRule>
    <cfRule type="cellIs" dxfId="880" priority="445" operator="equal">
      <formula>"保留"</formula>
    </cfRule>
    <cfRule type="cellIs" dxfId="879" priority="446" operator="equal">
      <formula>"合短"</formula>
    </cfRule>
  </conditionalFormatting>
  <conditionalFormatting sqref="AL219">
    <cfRule type="cellIs" dxfId="878" priority="435" operator="equal">
      <formula>"ＮＧ"</formula>
    </cfRule>
    <cfRule type="cellIs" dxfId="877" priority="436" operator="equal">
      <formula>"良短"</formula>
    </cfRule>
    <cfRule type="cellIs" dxfId="876" priority="437" operator="equal">
      <formula>"保留"</formula>
    </cfRule>
    <cfRule type="cellIs" dxfId="875" priority="438" operator="equal">
      <formula>"合短"</formula>
    </cfRule>
  </conditionalFormatting>
  <conditionalFormatting sqref="AL219">
    <cfRule type="cellIs" dxfId="874" priority="431" operator="equal">
      <formula>"ＮＧ"</formula>
    </cfRule>
    <cfRule type="cellIs" dxfId="873" priority="432" operator="equal">
      <formula>"良短"</formula>
    </cfRule>
    <cfRule type="cellIs" dxfId="872" priority="433" operator="equal">
      <formula>"保留"</formula>
    </cfRule>
    <cfRule type="cellIs" dxfId="871" priority="434" operator="equal">
      <formula>"合短"</formula>
    </cfRule>
  </conditionalFormatting>
  <conditionalFormatting sqref="AL233:AL235">
    <cfRule type="cellIs" dxfId="870" priority="427" operator="equal">
      <formula>"ＮＧ"</formula>
    </cfRule>
    <cfRule type="cellIs" dxfId="869" priority="428" operator="equal">
      <formula>"良短"</formula>
    </cfRule>
    <cfRule type="cellIs" dxfId="868" priority="429" operator="equal">
      <formula>"保留"</formula>
    </cfRule>
    <cfRule type="cellIs" dxfId="867" priority="430" operator="equal">
      <formula>"合短"</formula>
    </cfRule>
  </conditionalFormatting>
  <conditionalFormatting sqref="AL242:AL244">
    <cfRule type="cellIs" dxfId="866" priority="424" operator="equal">
      <formula>"良短"</formula>
    </cfRule>
    <cfRule type="cellIs" dxfId="865" priority="425" operator="equal">
      <formula>"保留"</formula>
    </cfRule>
    <cfRule type="cellIs" dxfId="864" priority="426" operator="equal">
      <formula>"合短"</formula>
    </cfRule>
  </conditionalFormatting>
  <conditionalFormatting sqref="AL246:AL248">
    <cfRule type="cellIs" dxfId="863" priority="417" operator="equal">
      <formula>"良短"</formula>
    </cfRule>
    <cfRule type="cellIs" dxfId="862" priority="418" operator="equal">
      <formula>"保留"</formula>
    </cfRule>
    <cfRule type="cellIs" dxfId="861" priority="419" operator="equal">
      <formula>"合短"</formula>
    </cfRule>
  </conditionalFormatting>
  <conditionalFormatting sqref="AL246:AL248">
    <cfRule type="cellIs" dxfId="860" priority="413" operator="equal">
      <formula>"ＮＧ"</formula>
    </cfRule>
    <cfRule type="cellIs" dxfId="859" priority="414" operator="equal">
      <formula>"良短"</formula>
    </cfRule>
    <cfRule type="cellIs" dxfId="858" priority="415" operator="equal">
      <formula>"保留"</formula>
    </cfRule>
    <cfRule type="cellIs" dxfId="857" priority="416" operator="equal">
      <formula>"合短"</formula>
    </cfRule>
  </conditionalFormatting>
  <conditionalFormatting sqref="AL131">
    <cfRule type="cellIs" dxfId="856" priority="405" operator="equal">
      <formula>"ＮＧ"</formula>
    </cfRule>
    <cfRule type="cellIs" dxfId="855" priority="406" operator="equal">
      <formula>"良短"</formula>
    </cfRule>
    <cfRule type="cellIs" dxfId="854" priority="407" operator="equal">
      <formula>"保留"</formula>
    </cfRule>
    <cfRule type="cellIs" dxfId="853" priority="408" operator="equal">
      <formula>"合短"</formula>
    </cfRule>
  </conditionalFormatting>
  <conditionalFormatting sqref="AL132:AL134">
    <cfRule type="cellIs" dxfId="852" priority="397" operator="equal">
      <formula>"ＮＧ"</formula>
    </cfRule>
    <cfRule type="cellIs" dxfId="851" priority="398" operator="equal">
      <formula>"良短"</formula>
    </cfRule>
    <cfRule type="cellIs" dxfId="850" priority="399" operator="equal">
      <formula>"保留"</formula>
    </cfRule>
    <cfRule type="cellIs" dxfId="849" priority="400" operator="equal">
      <formula>"合短"</formula>
    </cfRule>
  </conditionalFormatting>
  <conditionalFormatting sqref="AL132:AL134">
    <cfRule type="cellIs" dxfId="848" priority="401" operator="equal">
      <formula>"ＮＧ"</formula>
    </cfRule>
    <cfRule type="cellIs" dxfId="847" priority="402" operator="equal">
      <formula>"良短"</formula>
    </cfRule>
    <cfRule type="cellIs" dxfId="846" priority="403" operator="equal">
      <formula>"保留"</formula>
    </cfRule>
    <cfRule type="cellIs" dxfId="845" priority="404" operator="equal">
      <formula>"合短"</formula>
    </cfRule>
  </conditionalFormatting>
  <conditionalFormatting sqref="AL45:AL47">
    <cfRule type="cellIs" dxfId="844" priority="371" operator="equal">
      <formula>"ＮＧ"</formula>
    </cfRule>
    <cfRule type="cellIs" dxfId="843" priority="372" operator="equal">
      <formula>"良短"</formula>
    </cfRule>
    <cfRule type="cellIs" dxfId="842" priority="373" operator="equal">
      <formula>"保留"</formula>
    </cfRule>
    <cfRule type="cellIs" dxfId="841" priority="374" operator="equal">
      <formula>"合短"</formula>
    </cfRule>
  </conditionalFormatting>
  <conditionalFormatting sqref="AL45:AL47">
    <cfRule type="cellIs" dxfId="840" priority="393" operator="equal">
      <formula>"ＮＧ"</formula>
    </cfRule>
    <cfRule type="cellIs" dxfId="839" priority="394" operator="equal">
      <formula>"良短"</formula>
    </cfRule>
    <cfRule type="cellIs" dxfId="838" priority="395" operator="equal">
      <formula>"保留"</formula>
    </cfRule>
    <cfRule type="cellIs" dxfId="837" priority="396" operator="equal">
      <formula>"合短"</formula>
    </cfRule>
  </conditionalFormatting>
  <conditionalFormatting sqref="AL45:AL47">
    <cfRule type="cellIs" dxfId="836" priority="390" operator="equal">
      <formula>"良短"</formula>
    </cfRule>
    <cfRule type="cellIs" dxfId="835" priority="391" operator="equal">
      <formula>"保留"</formula>
    </cfRule>
    <cfRule type="cellIs" dxfId="834" priority="392" operator="equal">
      <formula>"合短"</formula>
    </cfRule>
  </conditionalFormatting>
  <conditionalFormatting sqref="AL45:AL47">
    <cfRule type="cellIs" dxfId="833" priority="387" operator="equal">
      <formula>"良短"</formula>
    </cfRule>
    <cfRule type="cellIs" dxfId="832" priority="388" operator="equal">
      <formula>"保留"</formula>
    </cfRule>
    <cfRule type="cellIs" dxfId="831" priority="389" operator="equal">
      <formula>"合短"</formula>
    </cfRule>
  </conditionalFormatting>
  <conditionalFormatting sqref="AL45:AL47">
    <cfRule type="cellIs" dxfId="830" priority="383" operator="equal">
      <formula>"ＮＧ"</formula>
    </cfRule>
    <cfRule type="cellIs" dxfId="829" priority="384" operator="equal">
      <formula>"良短"</formula>
    </cfRule>
    <cfRule type="cellIs" dxfId="828" priority="385" operator="equal">
      <formula>"保留"</formula>
    </cfRule>
    <cfRule type="cellIs" dxfId="827" priority="386" operator="equal">
      <formula>"合短"</formula>
    </cfRule>
  </conditionalFormatting>
  <conditionalFormatting sqref="AL45:AL47">
    <cfRule type="cellIs" dxfId="826" priority="379" operator="equal">
      <formula>"ＮＧ"</formula>
    </cfRule>
    <cfRule type="cellIs" dxfId="825" priority="380" operator="equal">
      <formula>"良短"</formula>
    </cfRule>
    <cfRule type="cellIs" dxfId="824" priority="381" operator="equal">
      <formula>"保留"</formula>
    </cfRule>
    <cfRule type="cellIs" dxfId="823" priority="382" operator="equal">
      <formula>"合短"</formula>
    </cfRule>
  </conditionalFormatting>
  <conditionalFormatting sqref="AL45:AL47">
    <cfRule type="cellIs" dxfId="822" priority="375" operator="equal">
      <formula>"ＮＧ"</formula>
    </cfRule>
    <cfRule type="cellIs" dxfId="821" priority="376" operator="equal">
      <formula>"良短"</formula>
    </cfRule>
    <cfRule type="cellIs" dxfId="820" priority="377" operator="equal">
      <formula>"保留"</formula>
    </cfRule>
    <cfRule type="cellIs" dxfId="819" priority="378" operator="equal">
      <formula>"合短"</formula>
    </cfRule>
  </conditionalFormatting>
  <conditionalFormatting sqref="AL181:AL184">
    <cfRule type="cellIs" dxfId="818" priority="368" operator="equal">
      <formula>"良短"</formula>
    </cfRule>
    <cfRule type="cellIs" dxfId="817" priority="369" operator="equal">
      <formula>"保留"</formula>
    </cfRule>
    <cfRule type="cellIs" dxfId="816" priority="370" operator="equal">
      <formula>"合短"</formula>
    </cfRule>
  </conditionalFormatting>
  <conditionalFormatting sqref="AL215:AL217">
    <cfRule type="cellIs" dxfId="815" priority="340" operator="equal">
      <formula>"ＮＧ"</formula>
    </cfRule>
    <cfRule type="cellIs" dxfId="814" priority="341" operator="equal">
      <formula>"良短"</formula>
    </cfRule>
    <cfRule type="cellIs" dxfId="813" priority="342" operator="equal">
      <formula>"保留"</formula>
    </cfRule>
    <cfRule type="cellIs" dxfId="812" priority="343" operator="equal">
      <formula>"合短"</formula>
    </cfRule>
  </conditionalFormatting>
  <conditionalFormatting sqref="AL214">
    <cfRule type="cellIs" dxfId="811" priority="348" operator="equal">
      <formula>"ＮＧ"</formula>
    </cfRule>
    <cfRule type="cellIs" dxfId="810" priority="349" operator="equal">
      <formula>"良短"</formula>
    </cfRule>
    <cfRule type="cellIs" dxfId="809" priority="350" operator="equal">
      <formula>"保留"</formula>
    </cfRule>
    <cfRule type="cellIs" dxfId="808" priority="351" operator="equal">
      <formula>"合短"</formula>
    </cfRule>
  </conditionalFormatting>
  <conditionalFormatting sqref="AL215:AL217">
    <cfRule type="cellIs" dxfId="807" priority="344" operator="equal">
      <formula>"ＮＧ"</formula>
    </cfRule>
    <cfRule type="cellIs" dxfId="806" priority="345" operator="equal">
      <formula>"良短"</formula>
    </cfRule>
    <cfRule type="cellIs" dxfId="805" priority="346" operator="equal">
      <formula>"保留"</formula>
    </cfRule>
    <cfRule type="cellIs" dxfId="804" priority="347" operator="equal">
      <formula>"合短"</formula>
    </cfRule>
  </conditionalFormatting>
  <conditionalFormatting sqref="AL41:AL43">
    <cfRule type="cellIs" dxfId="803" priority="314" operator="equal">
      <formula>"ＮＧ"</formula>
    </cfRule>
    <cfRule type="cellIs" dxfId="802" priority="315" operator="equal">
      <formula>"良短"</formula>
    </cfRule>
    <cfRule type="cellIs" dxfId="801" priority="316" operator="equal">
      <formula>"保留"</formula>
    </cfRule>
    <cfRule type="cellIs" dxfId="800" priority="317" operator="equal">
      <formula>"合短"</formula>
    </cfRule>
  </conditionalFormatting>
  <conditionalFormatting sqref="AL41:AL43">
    <cfRule type="cellIs" dxfId="799" priority="336" operator="equal">
      <formula>"ＮＧ"</formula>
    </cfRule>
    <cfRule type="cellIs" dxfId="798" priority="337" operator="equal">
      <formula>"良短"</formula>
    </cfRule>
    <cfRule type="cellIs" dxfId="797" priority="338" operator="equal">
      <formula>"保留"</formula>
    </cfRule>
    <cfRule type="cellIs" dxfId="796" priority="339" operator="equal">
      <formula>"合短"</formula>
    </cfRule>
  </conditionalFormatting>
  <conditionalFormatting sqref="AL41:AL43">
    <cfRule type="cellIs" dxfId="795" priority="333" operator="equal">
      <formula>"良短"</formula>
    </cfRule>
    <cfRule type="cellIs" dxfId="794" priority="334" operator="equal">
      <formula>"保留"</formula>
    </cfRule>
    <cfRule type="cellIs" dxfId="793" priority="335" operator="equal">
      <formula>"合短"</formula>
    </cfRule>
  </conditionalFormatting>
  <conditionalFormatting sqref="AL41:AL43">
    <cfRule type="cellIs" dxfId="792" priority="330" operator="equal">
      <formula>"良短"</formula>
    </cfRule>
    <cfRule type="cellIs" dxfId="791" priority="331" operator="equal">
      <formula>"保留"</formula>
    </cfRule>
    <cfRule type="cellIs" dxfId="790" priority="332" operator="equal">
      <formula>"合短"</formula>
    </cfRule>
  </conditionalFormatting>
  <conditionalFormatting sqref="AL41:AL43">
    <cfRule type="cellIs" dxfId="789" priority="326" operator="equal">
      <formula>"ＮＧ"</formula>
    </cfRule>
    <cfRule type="cellIs" dxfId="788" priority="327" operator="equal">
      <formula>"良短"</formula>
    </cfRule>
    <cfRule type="cellIs" dxfId="787" priority="328" operator="equal">
      <formula>"保留"</formula>
    </cfRule>
    <cfRule type="cellIs" dxfId="786" priority="329" operator="equal">
      <formula>"合短"</formula>
    </cfRule>
  </conditionalFormatting>
  <conditionalFormatting sqref="AL41:AL43">
    <cfRule type="cellIs" dxfId="785" priority="322" operator="equal">
      <formula>"ＮＧ"</formula>
    </cfRule>
    <cfRule type="cellIs" dxfId="784" priority="323" operator="equal">
      <formula>"良短"</formula>
    </cfRule>
    <cfRule type="cellIs" dxfId="783" priority="324" operator="equal">
      <formula>"保留"</formula>
    </cfRule>
    <cfRule type="cellIs" dxfId="782" priority="325" operator="equal">
      <formula>"合短"</formula>
    </cfRule>
  </conditionalFormatting>
  <conditionalFormatting sqref="AL41:AL43">
    <cfRule type="cellIs" dxfId="781" priority="318" operator="equal">
      <formula>"ＮＧ"</formula>
    </cfRule>
    <cfRule type="cellIs" dxfId="780" priority="319" operator="equal">
      <formula>"良短"</formula>
    </cfRule>
    <cfRule type="cellIs" dxfId="779" priority="320" operator="equal">
      <formula>"保留"</formula>
    </cfRule>
    <cfRule type="cellIs" dxfId="778" priority="321" operator="equal">
      <formula>"合短"</formula>
    </cfRule>
  </conditionalFormatting>
  <conditionalFormatting sqref="AL40">
    <cfRule type="cellIs" dxfId="777" priority="311" operator="equal">
      <formula>"良短"</formula>
    </cfRule>
    <cfRule type="cellIs" dxfId="776" priority="312" operator="equal">
      <formula>"保留"</formula>
    </cfRule>
    <cfRule type="cellIs" dxfId="775" priority="313" operator="equal">
      <formula>"合短"</formula>
    </cfRule>
  </conditionalFormatting>
  <conditionalFormatting sqref="AL54:AL56">
    <cfRule type="cellIs" dxfId="774" priority="290" operator="equal">
      <formula>"ＮＧ"</formula>
    </cfRule>
    <cfRule type="cellIs" dxfId="773" priority="291" operator="equal">
      <formula>"良短"</formula>
    </cfRule>
    <cfRule type="cellIs" dxfId="772" priority="292" operator="equal">
      <formula>"保留"</formula>
    </cfRule>
    <cfRule type="cellIs" dxfId="771" priority="293" operator="equal">
      <formula>"合短"</formula>
    </cfRule>
  </conditionalFormatting>
  <conditionalFormatting sqref="AL54:AL56">
    <cfRule type="cellIs" dxfId="770" priority="286" operator="equal">
      <formula>"ＮＧ"</formula>
    </cfRule>
    <cfRule type="cellIs" dxfId="769" priority="287" operator="equal">
      <formula>"良短"</formula>
    </cfRule>
    <cfRule type="cellIs" dxfId="768" priority="288" operator="equal">
      <formula>"保留"</formula>
    </cfRule>
    <cfRule type="cellIs" dxfId="767" priority="289" operator="equal">
      <formula>"合短"</formula>
    </cfRule>
  </conditionalFormatting>
  <conditionalFormatting sqref="AL54:AL56">
    <cfRule type="cellIs" dxfId="766" priority="294" operator="equal">
      <formula>"良短"</formula>
    </cfRule>
    <cfRule type="cellIs" dxfId="765" priority="295" operator="equal">
      <formula>"保留"</formula>
    </cfRule>
    <cfRule type="cellIs" dxfId="764" priority="296" operator="equal">
      <formula>"合短"</formula>
    </cfRule>
  </conditionalFormatting>
  <conditionalFormatting sqref="AL27:AL29">
    <cfRule type="cellIs" dxfId="763" priority="260" operator="equal">
      <formula>"ＮＧ"</formula>
    </cfRule>
    <cfRule type="cellIs" dxfId="762" priority="261" operator="equal">
      <formula>"良短"</formula>
    </cfRule>
    <cfRule type="cellIs" dxfId="761" priority="262" operator="equal">
      <formula>"保留"</formula>
    </cfRule>
    <cfRule type="cellIs" dxfId="760" priority="263" operator="equal">
      <formula>"合短"</formula>
    </cfRule>
  </conditionalFormatting>
  <conditionalFormatting sqref="AL27:AL29">
    <cfRule type="cellIs" dxfId="759" priority="282" operator="equal">
      <formula>"ＮＧ"</formula>
    </cfRule>
    <cfRule type="cellIs" dxfId="758" priority="283" operator="equal">
      <formula>"良短"</formula>
    </cfRule>
    <cfRule type="cellIs" dxfId="757" priority="284" operator="equal">
      <formula>"保留"</formula>
    </cfRule>
    <cfRule type="cellIs" dxfId="756" priority="285" operator="equal">
      <formula>"合短"</formula>
    </cfRule>
  </conditionalFormatting>
  <conditionalFormatting sqref="AL27:AL29">
    <cfRule type="cellIs" dxfId="755" priority="279" operator="equal">
      <formula>"良短"</formula>
    </cfRule>
    <cfRule type="cellIs" dxfId="754" priority="280" operator="equal">
      <formula>"保留"</formula>
    </cfRule>
    <cfRule type="cellIs" dxfId="753" priority="281" operator="equal">
      <formula>"合短"</formula>
    </cfRule>
  </conditionalFormatting>
  <conditionalFormatting sqref="AL27:AL29">
    <cfRule type="cellIs" dxfId="752" priority="276" operator="equal">
      <formula>"良短"</formula>
    </cfRule>
    <cfRule type="cellIs" dxfId="751" priority="277" operator="equal">
      <formula>"保留"</formula>
    </cfRule>
    <cfRule type="cellIs" dxfId="750" priority="278" operator="equal">
      <formula>"合短"</formula>
    </cfRule>
  </conditionalFormatting>
  <conditionalFormatting sqref="AL27:AL29">
    <cfRule type="cellIs" dxfId="749" priority="272" operator="equal">
      <formula>"ＮＧ"</formula>
    </cfRule>
    <cfRule type="cellIs" dxfId="748" priority="273" operator="equal">
      <formula>"良短"</formula>
    </cfRule>
    <cfRule type="cellIs" dxfId="747" priority="274" operator="equal">
      <formula>"保留"</formula>
    </cfRule>
    <cfRule type="cellIs" dxfId="746" priority="275" operator="equal">
      <formula>"合短"</formula>
    </cfRule>
  </conditionalFormatting>
  <conditionalFormatting sqref="AL27:AL29">
    <cfRule type="cellIs" dxfId="745" priority="268" operator="equal">
      <formula>"ＮＧ"</formula>
    </cfRule>
    <cfRule type="cellIs" dxfId="744" priority="269" operator="equal">
      <formula>"良短"</formula>
    </cfRule>
    <cfRule type="cellIs" dxfId="743" priority="270" operator="equal">
      <formula>"保留"</formula>
    </cfRule>
    <cfRule type="cellIs" dxfId="742" priority="271" operator="equal">
      <formula>"合短"</formula>
    </cfRule>
  </conditionalFormatting>
  <conditionalFormatting sqref="AL27:AL29">
    <cfRule type="cellIs" dxfId="741" priority="264" operator="equal">
      <formula>"ＮＧ"</formula>
    </cfRule>
    <cfRule type="cellIs" dxfId="740" priority="265" operator="equal">
      <formula>"良短"</formula>
    </cfRule>
    <cfRule type="cellIs" dxfId="739" priority="266" operator="equal">
      <formula>"保留"</formula>
    </cfRule>
    <cfRule type="cellIs" dxfId="738" priority="267" operator="equal">
      <formula>"合短"</formula>
    </cfRule>
  </conditionalFormatting>
  <conditionalFormatting sqref="AL136">
    <cfRule type="cellIs" dxfId="737" priority="256" operator="equal">
      <formula>"ＮＧ"</formula>
    </cfRule>
    <cfRule type="cellIs" dxfId="736" priority="257" operator="equal">
      <formula>"良短"</formula>
    </cfRule>
    <cfRule type="cellIs" dxfId="735" priority="258" operator="equal">
      <formula>"保留"</formula>
    </cfRule>
    <cfRule type="cellIs" dxfId="734" priority="259" operator="equal">
      <formula>"合短"</formula>
    </cfRule>
  </conditionalFormatting>
  <conditionalFormatting sqref="AL136">
    <cfRule type="cellIs" dxfId="733" priority="252" operator="equal">
      <formula>"ＮＧ"</formula>
    </cfRule>
    <cfRule type="cellIs" dxfId="732" priority="253" operator="equal">
      <formula>"良短"</formula>
    </cfRule>
    <cfRule type="cellIs" dxfId="731" priority="254" operator="equal">
      <formula>"保留"</formula>
    </cfRule>
    <cfRule type="cellIs" dxfId="730" priority="255" operator="equal">
      <formula>"合短"</formula>
    </cfRule>
  </conditionalFormatting>
  <conditionalFormatting sqref="AL137:AL139">
    <cfRule type="cellIs" dxfId="729" priority="248" operator="equal">
      <formula>"ＮＧ"</formula>
    </cfRule>
    <cfRule type="cellIs" dxfId="728" priority="249" operator="equal">
      <formula>"良短"</formula>
    </cfRule>
    <cfRule type="cellIs" dxfId="727" priority="250" operator="equal">
      <formula>"保留"</formula>
    </cfRule>
    <cfRule type="cellIs" dxfId="726" priority="251" operator="equal">
      <formula>"合短"</formula>
    </cfRule>
  </conditionalFormatting>
  <conditionalFormatting sqref="AL67:AL70">
    <cfRule type="cellIs" dxfId="725" priority="241" operator="equal">
      <formula>"良短"</formula>
    </cfRule>
    <cfRule type="cellIs" dxfId="724" priority="242" operator="equal">
      <formula>"保留"</formula>
    </cfRule>
    <cfRule type="cellIs" dxfId="723" priority="243" operator="equal">
      <formula>"合短"</formula>
    </cfRule>
  </conditionalFormatting>
  <conditionalFormatting sqref="AL101:AL104">
    <cfRule type="cellIs" dxfId="722" priority="234" operator="equal">
      <formula>"良短"</formula>
    </cfRule>
    <cfRule type="cellIs" dxfId="721" priority="235" operator="equal">
      <formula>"保留"</formula>
    </cfRule>
    <cfRule type="cellIs" dxfId="720" priority="236" operator="equal">
      <formula>"合短"</formula>
    </cfRule>
  </conditionalFormatting>
  <conditionalFormatting sqref="AL19:AL21">
    <cfRule type="cellIs" dxfId="719" priority="222" operator="equal">
      <formula>"ＮＧ"</formula>
    </cfRule>
    <cfRule type="cellIs" dxfId="718" priority="223" operator="equal">
      <formula>"良短"</formula>
    </cfRule>
    <cfRule type="cellIs" dxfId="717" priority="224" operator="equal">
      <formula>"保留"</formula>
    </cfRule>
    <cfRule type="cellIs" dxfId="716" priority="225" operator="equal">
      <formula>"合短"</formula>
    </cfRule>
  </conditionalFormatting>
  <conditionalFormatting sqref="AM19:AM21">
    <cfRule type="cellIs" dxfId="715" priority="230" operator="equal">
      <formula>"ＮＧ"</formula>
    </cfRule>
    <cfRule type="cellIs" dxfId="714" priority="231" operator="equal">
      <formula>"良短"</formula>
    </cfRule>
    <cfRule type="cellIs" dxfId="713" priority="232" operator="equal">
      <formula>"保留"</formula>
    </cfRule>
    <cfRule type="cellIs" dxfId="712" priority="233" operator="equal">
      <formula>"合短"</formula>
    </cfRule>
  </conditionalFormatting>
  <conditionalFormatting sqref="AL238:AL240">
    <cfRule type="cellIs" dxfId="711" priority="215" operator="equal">
      <formula>"良短"</formula>
    </cfRule>
    <cfRule type="cellIs" dxfId="710" priority="216" operator="equal">
      <formula>"保留"</formula>
    </cfRule>
    <cfRule type="cellIs" dxfId="709" priority="217" operator="equal">
      <formula>"合短"</formula>
    </cfRule>
  </conditionalFormatting>
  <conditionalFormatting sqref="AL32:AL34">
    <cfRule type="cellIs" dxfId="708" priority="185" operator="equal">
      <formula>"ＮＧ"</formula>
    </cfRule>
    <cfRule type="cellIs" dxfId="707" priority="186" operator="equal">
      <formula>"良短"</formula>
    </cfRule>
    <cfRule type="cellIs" dxfId="706" priority="187" operator="equal">
      <formula>"保留"</formula>
    </cfRule>
    <cfRule type="cellIs" dxfId="705" priority="188" operator="equal">
      <formula>"合短"</formula>
    </cfRule>
  </conditionalFormatting>
  <conditionalFormatting sqref="AL32:AL34">
    <cfRule type="cellIs" dxfId="704" priority="201" operator="equal">
      <formula>"良短"</formula>
    </cfRule>
    <cfRule type="cellIs" dxfId="703" priority="202" operator="equal">
      <formula>"保留"</formula>
    </cfRule>
    <cfRule type="cellIs" dxfId="702" priority="203" operator="equal">
      <formula>"合短"</formula>
    </cfRule>
  </conditionalFormatting>
  <conditionalFormatting sqref="AL32:AL34">
    <cfRule type="cellIs" dxfId="701" priority="197" operator="equal">
      <formula>"ＮＧ"</formula>
    </cfRule>
    <cfRule type="cellIs" dxfId="700" priority="198" operator="equal">
      <formula>"良短"</formula>
    </cfRule>
    <cfRule type="cellIs" dxfId="699" priority="199" operator="equal">
      <formula>"保留"</formula>
    </cfRule>
    <cfRule type="cellIs" dxfId="698" priority="200" operator="equal">
      <formula>"合短"</formula>
    </cfRule>
  </conditionalFormatting>
  <conditionalFormatting sqref="AL32:AL34">
    <cfRule type="cellIs" dxfId="697" priority="193" operator="equal">
      <formula>"ＮＧ"</formula>
    </cfRule>
    <cfRule type="cellIs" dxfId="696" priority="194" operator="equal">
      <formula>"良短"</formula>
    </cfRule>
    <cfRule type="cellIs" dxfId="695" priority="195" operator="equal">
      <formula>"保留"</formula>
    </cfRule>
    <cfRule type="cellIs" dxfId="694" priority="196" operator="equal">
      <formula>"合短"</formula>
    </cfRule>
  </conditionalFormatting>
  <conditionalFormatting sqref="AL32:AL34">
    <cfRule type="cellIs" dxfId="693" priority="189" operator="equal">
      <formula>"ＮＧ"</formula>
    </cfRule>
    <cfRule type="cellIs" dxfId="692" priority="190" operator="equal">
      <formula>"良短"</formula>
    </cfRule>
    <cfRule type="cellIs" dxfId="691" priority="191" operator="equal">
      <formula>"保留"</formula>
    </cfRule>
    <cfRule type="cellIs" dxfId="690" priority="192" operator="equal">
      <formula>"合短"</formula>
    </cfRule>
  </conditionalFormatting>
  <conditionalFormatting sqref="AL256:AL258">
    <cfRule type="cellIs" dxfId="689" priority="181" operator="equal">
      <formula>"ＮＧ"</formula>
    </cfRule>
    <cfRule type="cellIs" dxfId="688" priority="182" operator="equal">
      <formula>"良短"</formula>
    </cfRule>
    <cfRule type="cellIs" dxfId="687" priority="183" operator="equal">
      <formula>"保留"</formula>
    </cfRule>
    <cfRule type="cellIs" dxfId="686" priority="184" operator="equal">
      <formula>"合短"</formula>
    </cfRule>
  </conditionalFormatting>
  <conditionalFormatting sqref="AL256:AL258">
    <cfRule type="cellIs" dxfId="685" priority="177" operator="equal">
      <formula>"ＮＧ"</formula>
    </cfRule>
    <cfRule type="cellIs" dxfId="684" priority="178" operator="equal">
      <formula>"良短"</formula>
    </cfRule>
    <cfRule type="cellIs" dxfId="683" priority="179" operator="equal">
      <formula>"保留"</formula>
    </cfRule>
    <cfRule type="cellIs" dxfId="682" priority="180" operator="equal">
      <formula>"合短"</formula>
    </cfRule>
  </conditionalFormatting>
  <conditionalFormatting sqref="AL255">
    <cfRule type="cellIs" dxfId="681" priority="173" operator="equal">
      <formula>"ＮＧ"</formula>
    </cfRule>
    <cfRule type="cellIs" dxfId="680" priority="174" operator="equal">
      <formula>"良短"</formula>
    </cfRule>
    <cfRule type="cellIs" dxfId="679" priority="175" operator="equal">
      <formula>"保留"</formula>
    </cfRule>
    <cfRule type="cellIs" dxfId="678" priority="176" operator="equal">
      <formula>"合短"</formula>
    </cfRule>
  </conditionalFormatting>
  <conditionalFormatting sqref="AL255">
    <cfRule type="cellIs" dxfId="677" priority="169" operator="equal">
      <formula>"ＮＧ"</formula>
    </cfRule>
    <cfRule type="cellIs" dxfId="676" priority="170" operator="equal">
      <formula>"良短"</formula>
    </cfRule>
    <cfRule type="cellIs" dxfId="675" priority="171" operator="equal">
      <formula>"保留"</formula>
    </cfRule>
    <cfRule type="cellIs" dxfId="674" priority="172" operator="equal">
      <formula>"合短"</formula>
    </cfRule>
  </conditionalFormatting>
  <conditionalFormatting sqref="AL121">
    <cfRule type="cellIs" dxfId="673" priority="166" operator="equal">
      <formula>"良短"</formula>
    </cfRule>
    <cfRule type="cellIs" dxfId="672" priority="167" operator="equal">
      <formula>"保留"</formula>
    </cfRule>
    <cfRule type="cellIs" dxfId="671" priority="168" operator="equal">
      <formula>"合短"</formula>
    </cfRule>
  </conditionalFormatting>
  <conditionalFormatting sqref="AL122:AL124">
    <cfRule type="cellIs" dxfId="670" priority="163" operator="equal">
      <formula>"良短"</formula>
    </cfRule>
    <cfRule type="cellIs" dxfId="669" priority="164" operator="equal">
      <formula>"保留"</formula>
    </cfRule>
    <cfRule type="cellIs" dxfId="668" priority="165" operator="equal">
      <formula>"合短"</formula>
    </cfRule>
  </conditionalFormatting>
  <conditionalFormatting sqref="AL77:AL80">
    <cfRule type="cellIs" dxfId="667" priority="160" operator="equal">
      <formula>"良短"</formula>
    </cfRule>
    <cfRule type="cellIs" dxfId="666" priority="161" operator="equal">
      <formula>"保留"</formula>
    </cfRule>
    <cfRule type="cellIs" dxfId="665" priority="162" operator="equal">
      <formula>"合短"</formula>
    </cfRule>
  </conditionalFormatting>
  <conditionalFormatting sqref="AL78:AL80">
    <cfRule type="cellIs" dxfId="664" priority="156" operator="equal">
      <formula>"ＮＧ"</formula>
    </cfRule>
    <cfRule type="cellIs" dxfId="663" priority="157" operator="equal">
      <formula>"良短"</formula>
    </cfRule>
    <cfRule type="cellIs" dxfId="662" priority="158" operator="equal">
      <formula>"保留"</formula>
    </cfRule>
    <cfRule type="cellIs" dxfId="661" priority="159" operator="equal">
      <formula>"合短"</formula>
    </cfRule>
  </conditionalFormatting>
  <conditionalFormatting sqref="AL77">
    <cfRule type="cellIs" dxfId="660" priority="152" operator="equal">
      <formula>"ＮＧ"</formula>
    </cfRule>
    <cfRule type="cellIs" dxfId="659" priority="153" operator="equal">
      <formula>"良短"</formula>
    </cfRule>
    <cfRule type="cellIs" dxfId="658" priority="154" operator="equal">
      <formula>"保留"</formula>
    </cfRule>
    <cfRule type="cellIs" dxfId="657" priority="155" operator="equal">
      <formula>"合短"</formula>
    </cfRule>
  </conditionalFormatting>
  <conditionalFormatting sqref="AL260:AL263 AL265:AL267">
    <cfRule type="cellIs" dxfId="656" priority="150" operator="equal">
      <formula>"ＮＧ"</formula>
    </cfRule>
    <cfRule type="cellIs" dxfId="655" priority="151" operator="equal">
      <formula>"保留"</formula>
    </cfRule>
  </conditionalFormatting>
  <conditionalFormatting sqref="AM269:AM271">
    <cfRule type="cellIs" dxfId="654" priority="149" operator="equal">
      <formula>"Mｺｱ"</formula>
    </cfRule>
  </conditionalFormatting>
  <conditionalFormatting sqref="AL269:AL271">
    <cfRule type="cellIs" dxfId="653" priority="146" operator="equal">
      <formula>"ＮＧ"</formula>
    </cfRule>
    <cfRule type="cellIs" dxfId="652" priority="147" operator="equal">
      <formula>"合短"</formula>
    </cfRule>
    <cfRule type="cellIs" dxfId="651" priority="148" operator="equal">
      <formula>"保留"</formula>
    </cfRule>
  </conditionalFormatting>
  <conditionalFormatting sqref="AM273:AM275">
    <cfRule type="cellIs" dxfId="650" priority="145" operator="equal">
      <formula>"Mｺｱ"</formula>
    </cfRule>
  </conditionalFormatting>
  <conditionalFormatting sqref="AL273:AL275">
    <cfRule type="cellIs" dxfId="649" priority="142" operator="equal">
      <formula>"ＮＧ"</formula>
    </cfRule>
    <cfRule type="cellIs" dxfId="648" priority="143" operator="equal">
      <formula>"合短"</formula>
    </cfRule>
    <cfRule type="cellIs" dxfId="647" priority="144" operator="equal">
      <formula>"保留"</formula>
    </cfRule>
  </conditionalFormatting>
  <conditionalFormatting sqref="AM277:AM280">
    <cfRule type="cellIs" dxfId="646" priority="141" operator="equal">
      <formula>"Mｺｱ"</formula>
    </cfRule>
  </conditionalFormatting>
  <conditionalFormatting sqref="AL277:AL280">
    <cfRule type="cellIs" dxfId="645" priority="138" operator="equal">
      <formula>"ＮＧ"</formula>
    </cfRule>
    <cfRule type="cellIs" dxfId="644" priority="139" operator="equal">
      <formula>"合短"</formula>
    </cfRule>
    <cfRule type="cellIs" dxfId="643" priority="140" operator="equal">
      <formula>"保留"</formula>
    </cfRule>
  </conditionalFormatting>
  <conditionalFormatting sqref="AL282:AL285">
    <cfRule type="cellIs" dxfId="642" priority="135" operator="equal">
      <formula>"合短"</formula>
    </cfRule>
    <cfRule type="cellIs" dxfId="641" priority="136" operator="equal">
      <formula>"NG"</formula>
    </cfRule>
    <cfRule type="cellIs" dxfId="640" priority="137" operator="equal">
      <formula>"保留"</formula>
    </cfRule>
  </conditionalFormatting>
  <conditionalFormatting sqref="AL288:AL290">
    <cfRule type="cellIs" dxfId="639" priority="131" operator="equal">
      <formula>"ＮＧ"</formula>
    </cfRule>
    <cfRule type="cellIs" dxfId="638" priority="132" operator="equal">
      <formula>"合短"</formula>
    </cfRule>
    <cfRule type="cellIs" dxfId="637" priority="133" operator="equal">
      <formula>"良短"</formula>
    </cfRule>
    <cfRule type="cellIs" dxfId="636" priority="134" operator="equal">
      <formula>"保留"</formula>
    </cfRule>
  </conditionalFormatting>
  <conditionalFormatting sqref="AL251:AL253">
    <cfRule type="cellIs" dxfId="635" priority="123" operator="equal">
      <formula>"ＮＧ"</formula>
    </cfRule>
    <cfRule type="cellIs" dxfId="634" priority="124" operator="equal">
      <formula>"合短"</formula>
    </cfRule>
    <cfRule type="cellIs" dxfId="633" priority="125" operator="equal">
      <formula>"良短"</formula>
    </cfRule>
    <cfRule type="cellIs" dxfId="632" priority="126" operator="equal">
      <formula>"保留"</formula>
    </cfRule>
  </conditionalFormatting>
  <conditionalFormatting sqref="AL250">
    <cfRule type="cellIs" dxfId="631" priority="127" operator="equal">
      <formula>"ＮＧ"</formula>
    </cfRule>
    <cfRule type="cellIs" dxfId="630" priority="128" operator="equal">
      <formula>"合短"</formula>
    </cfRule>
    <cfRule type="cellIs" dxfId="629" priority="129" operator="equal">
      <formula>"良短"</formula>
    </cfRule>
    <cfRule type="cellIs" dxfId="628" priority="130" operator="equal">
      <formula>"保留"</formula>
    </cfRule>
  </conditionalFormatting>
  <conditionalFormatting sqref="AL10:AL12">
    <cfRule type="cellIs" dxfId="627" priority="119" operator="equal">
      <formula>"ＮＧ"</formula>
    </cfRule>
    <cfRule type="cellIs" dxfId="626" priority="120" operator="equal">
      <formula>"良短"</formula>
    </cfRule>
    <cfRule type="cellIs" dxfId="625" priority="121" operator="equal">
      <formula>"保留"</formula>
    </cfRule>
    <cfRule type="cellIs" dxfId="624" priority="122" operator="equal">
      <formula>"合短"</formula>
    </cfRule>
  </conditionalFormatting>
  <conditionalFormatting sqref="AL10:AL12">
    <cfRule type="cellIs" dxfId="623" priority="115" operator="equal">
      <formula>"ＮＧ"</formula>
    </cfRule>
    <cfRule type="cellIs" dxfId="622" priority="116" operator="equal">
      <formula>"良短"</formula>
    </cfRule>
    <cfRule type="cellIs" dxfId="621" priority="117" operator="equal">
      <formula>"保留"</formula>
    </cfRule>
    <cfRule type="cellIs" dxfId="620" priority="118" operator="equal">
      <formula>"合短"</formula>
    </cfRule>
  </conditionalFormatting>
  <conditionalFormatting sqref="AL9">
    <cfRule type="cellIs" dxfId="619" priority="111" operator="equal">
      <formula>"ＮＧ"</formula>
    </cfRule>
    <cfRule type="cellIs" dxfId="618" priority="112" operator="equal">
      <formula>"良短"</formula>
    </cfRule>
    <cfRule type="cellIs" dxfId="617" priority="113" operator="equal">
      <formula>"保留"</formula>
    </cfRule>
    <cfRule type="cellIs" dxfId="616" priority="114" operator="equal">
      <formula>"合短"</formula>
    </cfRule>
  </conditionalFormatting>
  <conditionalFormatting sqref="AL9">
    <cfRule type="cellIs" dxfId="615" priority="107" operator="equal">
      <formula>"ＮＧ"</formula>
    </cfRule>
    <cfRule type="cellIs" dxfId="614" priority="108" operator="equal">
      <formula>"良短"</formula>
    </cfRule>
    <cfRule type="cellIs" dxfId="613" priority="109" operator="equal">
      <formula>"保留"</formula>
    </cfRule>
    <cfRule type="cellIs" dxfId="612" priority="110" operator="equal">
      <formula>"合短"</formula>
    </cfRule>
  </conditionalFormatting>
  <conditionalFormatting sqref="AL151:AL154">
    <cfRule type="cellIs" dxfId="611" priority="103" operator="equal">
      <formula>"ＮＧ"</formula>
    </cfRule>
    <cfRule type="cellIs" dxfId="610" priority="104" operator="equal">
      <formula>"良短"</formula>
    </cfRule>
    <cfRule type="cellIs" dxfId="609" priority="105" operator="equal">
      <formula>"保留"</formula>
    </cfRule>
    <cfRule type="cellIs" dxfId="608" priority="106" operator="equal">
      <formula>"合短"</formula>
    </cfRule>
  </conditionalFormatting>
  <conditionalFormatting sqref="AL151:AL154">
    <cfRule type="cellIs" dxfId="607" priority="100" operator="equal">
      <formula>"良短"</formula>
    </cfRule>
    <cfRule type="cellIs" dxfId="606" priority="101" operator="equal">
      <formula>"保留"</formula>
    </cfRule>
    <cfRule type="cellIs" dxfId="605" priority="102" operator="equal">
      <formula>"合短"</formula>
    </cfRule>
  </conditionalFormatting>
  <conditionalFormatting sqref="AL151">
    <cfRule type="cellIs" dxfId="604" priority="96" operator="equal">
      <formula>"ＮＧ"</formula>
    </cfRule>
    <cfRule type="cellIs" dxfId="603" priority="97" operator="equal">
      <formula>"良短"</formula>
    </cfRule>
    <cfRule type="cellIs" dxfId="602" priority="98" operator="equal">
      <formula>"保留"</formula>
    </cfRule>
    <cfRule type="cellIs" dxfId="601" priority="99" operator="equal">
      <formula>"合短"</formula>
    </cfRule>
  </conditionalFormatting>
  <conditionalFormatting sqref="AL223 AL225:AL227">
    <cfRule type="cellIs" dxfId="600" priority="84" operator="equal">
      <formula>"ＮＧ"</formula>
    </cfRule>
    <cfRule type="cellIs" dxfId="599" priority="85" operator="equal">
      <formula>"良短"</formula>
    </cfRule>
    <cfRule type="cellIs" dxfId="598" priority="86" operator="equal">
      <formula>"保留"</formula>
    </cfRule>
    <cfRule type="cellIs" dxfId="597" priority="87" operator="equal">
      <formula>"合短"</formula>
    </cfRule>
  </conditionalFormatting>
  <conditionalFormatting sqref="AL225:AL227">
    <cfRule type="cellIs" dxfId="596" priority="88" operator="equal">
      <formula>"ＮＧ"</formula>
    </cfRule>
    <cfRule type="cellIs" dxfId="595" priority="89" operator="equal">
      <formula>"良短"</formula>
    </cfRule>
    <cfRule type="cellIs" dxfId="594" priority="90" operator="equal">
      <formula>"保留"</formula>
    </cfRule>
    <cfRule type="cellIs" dxfId="593" priority="91" operator="equal">
      <formula>"合短"</formula>
    </cfRule>
  </conditionalFormatting>
  <conditionalFormatting sqref="AL225:AL227">
    <cfRule type="cellIs" dxfId="592" priority="92" operator="equal">
      <formula>"ＮＧ"</formula>
    </cfRule>
    <cfRule type="cellIs" dxfId="591" priority="93" operator="equal">
      <formula>"良短"</formula>
    </cfRule>
    <cfRule type="cellIs" dxfId="590" priority="94" operator="equal">
      <formula>"保留"</formula>
    </cfRule>
    <cfRule type="cellIs" dxfId="589" priority="95" operator="equal">
      <formula>"合短"</formula>
    </cfRule>
  </conditionalFormatting>
  <conditionalFormatting sqref="AL156:AL159">
    <cfRule type="cellIs" dxfId="588" priority="80" operator="equal">
      <formula>"良短"</formula>
    </cfRule>
    <cfRule type="cellIs" dxfId="587" priority="81" operator="equal">
      <formula>"ＮＧ"</formula>
    </cfRule>
    <cfRule type="cellIs" dxfId="586" priority="82" operator="equal">
      <formula>"保留"</formula>
    </cfRule>
    <cfRule type="cellIs" dxfId="585" priority="83" operator="equal">
      <formula>"合短"</formula>
    </cfRule>
  </conditionalFormatting>
  <conditionalFormatting sqref="AL14">
    <cfRule type="cellIs" dxfId="584" priority="76" operator="equal">
      <formula>"ＮＧ"</formula>
    </cfRule>
    <cfRule type="cellIs" dxfId="583" priority="77" operator="equal">
      <formula>"良短"</formula>
    </cfRule>
    <cfRule type="cellIs" dxfId="582" priority="78" operator="equal">
      <formula>"保留"</formula>
    </cfRule>
    <cfRule type="cellIs" dxfId="581" priority="79" operator="equal">
      <formula>"合短"</formula>
    </cfRule>
  </conditionalFormatting>
  <conditionalFormatting sqref="AL14">
    <cfRule type="cellIs" dxfId="580" priority="72" operator="equal">
      <formula>"ＮＧ"</formula>
    </cfRule>
    <cfRule type="cellIs" dxfId="579" priority="73" operator="equal">
      <formula>"良短"</formula>
    </cfRule>
    <cfRule type="cellIs" dxfId="578" priority="74" operator="equal">
      <formula>"保留"</formula>
    </cfRule>
    <cfRule type="cellIs" dxfId="577" priority="75" operator="equal">
      <formula>"合短"</formula>
    </cfRule>
  </conditionalFormatting>
  <conditionalFormatting sqref="AL31">
    <cfRule type="cellIs" dxfId="576" priority="68" operator="equal">
      <formula>"ＮＧ"</formula>
    </cfRule>
    <cfRule type="cellIs" dxfId="575" priority="69" operator="equal">
      <formula>"良短"</formula>
    </cfRule>
    <cfRule type="cellIs" dxfId="574" priority="70" operator="equal">
      <formula>"保留"</formula>
    </cfRule>
    <cfRule type="cellIs" dxfId="573" priority="71" operator="equal">
      <formula>"合短"</formula>
    </cfRule>
  </conditionalFormatting>
  <conditionalFormatting sqref="AL31">
    <cfRule type="cellIs" dxfId="572" priority="64" operator="equal">
      <formula>"ＮＧ"</formula>
    </cfRule>
    <cfRule type="cellIs" dxfId="571" priority="65" operator="equal">
      <formula>"良短"</formula>
    </cfRule>
    <cfRule type="cellIs" dxfId="570" priority="66" operator="equal">
      <formula>"保留"</formula>
    </cfRule>
    <cfRule type="cellIs" dxfId="569" priority="67" operator="equal">
      <formula>"合短"</formula>
    </cfRule>
  </conditionalFormatting>
  <conditionalFormatting sqref="AL49">
    <cfRule type="cellIs" dxfId="568" priority="60" operator="equal">
      <formula>"ＮＧ"</formula>
    </cfRule>
    <cfRule type="cellIs" dxfId="567" priority="61" operator="equal">
      <formula>"良短"</formula>
    </cfRule>
    <cfRule type="cellIs" dxfId="566" priority="62" operator="equal">
      <formula>"保留"</formula>
    </cfRule>
    <cfRule type="cellIs" dxfId="565" priority="63" operator="equal">
      <formula>"合短"</formula>
    </cfRule>
  </conditionalFormatting>
  <conditionalFormatting sqref="AL49">
    <cfRule type="cellIs" dxfId="564" priority="56" operator="equal">
      <formula>"ＮＧ"</formula>
    </cfRule>
    <cfRule type="cellIs" dxfId="563" priority="57" operator="equal">
      <formula>"良短"</formula>
    </cfRule>
    <cfRule type="cellIs" dxfId="562" priority="58" operator="equal">
      <formula>"保留"</formula>
    </cfRule>
    <cfRule type="cellIs" dxfId="561" priority="59" operator="equal">
      <formula>"合短"</formula>
    </cfRule>
  </conditionalFormatting>
  <conditionalFormatting sqref="AL224">
    <cfRule type="cellIs" dxfId="560" priority="52" operator="equal">
      <formula>"ＮＧ"</formula>
    </cfRule>
    <cfRule type="cellIs" dxfId="559" priority="53" operator="equal">
      <formula>"合短"</formula>
    </cfRule>
    <cfRule type="cellIs" dxfId="558" priority="54" operator="equal">
      <formula>"良短"</formula>
    </cfRule>
    <cfRule type="cellIs" dxfId="557" priority="55" operator="equal">
      <formula>"保留"</formula>
    </cfRule>
  </conditionalFormatting>
  <conditionalFormatting sqref="AL237">
    <cfRule type="cellIs" dxfId="556" priority="48" operator="equal">
      <formula>"ＮＧ"</formula>
    </cfRule>
    <cfRule type="cellIs" dxfId="555" priority="49" operator="equal">
      <formula>"合短"</formula>
    </cfRule>
    <cfRule type="cellIs" dxfId="554" priority="50" operator="equal">
      <formula>"良短"</formula>
    </cfRule>
    <cfRule type="cellIs" dxfId="553" priority="51" operator="equal">
      <formula>"保留"</formula>
    </cfRule>
  </conditionalFormatting>
  <conditionalFormatting sqref="AL287">
    <cfRule type="cellIs" dxfId="552" priority="44" operator="equal">
      <formula>"ＮＧ"</formula>
    </cfRule>
    <cfRule type="cellIs" dxfId="551" priority="45" operator="equal">
      <formula>"合短"</formula>
    </cfRule>
    <cfRule type="cellIs" dxfId="550" priority="46" operator="equal">
      <formula>"良短"</formula>
    </cfRule>
    <cfRule type="cellIs" dxfId="549" priority="47" operator="equal">
      <formula>"保留"</formula>
    </cfRule>
  </conditionalFormatting>
  <conditionalFormatting sqref="AL292:AL295">
    <cfRule type="cellIs" dxfId="548" priority="41" operator="equal">
      <formula>"良短"</formula>
    </cfRule>
    <cfRule type="cellIs" dxfId="547" priority="42" operator="equal">
      <formula>"保留"</formula>
    </cfRule>
    <cfRule type="cellIs" dxfId="546" priority="43" operator="equal">
      <formula>"合短"</formula>
    </cfRule>
  </conditionalFormatting>
  <conditionalFormatting sqref="AL292">
    <cfRule type="cellIs" dxfId="545" priority="38" operator="equal">
      <formula>"良短"</formula>
    </cfRule>
    <cfRule type="cellIs" dxfId="544" priority="39" operator="equal">
      <formula>"保留"</formula>
    </cfRule>
    <cfRule type="cellIs" dxfId="543" priority="40" operator="equal">
      <formula>"合短"</formula>
    </cfRule>
  </conditionalFormatting>
  <conditionalFormatting sqref="AL293:AL295">
    <cfRule type="cellIs" dxfId="542" priority="35" operator="equal">
      <formula>"良短"</formula>
    </cfRule>
    <cfRule type="cellIs" dxfId="541" priority="36" operator="equal">
      <formula>"保留"</formula>
    </cfRule>
    <cfRule type="cellIs" dxfId="540" priority="37" operator="equal">
      <formula>"合短"</formula>
    </cfRule>
  </conditionalFormatting>
  <conditionalFormatting sqref="AL298">
    <cfRule type="cellIs" dxfId="539" priority="31" operator="equal">
      <formula>"ＮＧ"</formula>
    </cfRule>
    <cfRule type="cellIs" dxfId="538" priority="32" operator="equal">
      <formula>"合短"</formula>
    </cfRule>
    <cfRule type="cellIs" dxfId="537" priority="33" operator="equal">
      <formula>"良短"</formula>
    </cfRule>
    <cfRule type="cellIs" dxfId="536" priority="34" operator="equal">
      <formula>"保留"</formula>
    </cfRule>
  </conditionalFormatting>
  <conditionalFormatting sqref="AL300">
    <cfRule type="cellIs" dxfId="535" priority="28" operator="equal">
      <formula>"良短"</formula>
    </cfRule>
    <cfRule type="cellIs" dxfId="534" priority="29" operator="equal">
      <formula>"保留"</formula>
    </cfRule>
    <cfRule type="cellIs" dxfId="533" priority="30" operator="equal">
      <formula>"合短"</formula>
    </cfRule>
  </conditionalFormatting>
  <conditionalFormatting sqref="AL300">
    <cfRule type="cellIs" dxfId="532" priority="24" operator="equal">
      <formula>"ＮＧ"</formula>
    </cfRule>
    <cfRule type="cellIs" dxfId="531" priority="25" operator="equal">
      <formula>"良短"</formula>
    </cfRule>
    <cfRule type="cellIs" dxfId="530" priority="26" operator="equal">
      <formula>"保留"</formula>
    </cfRule>
    <cfRule type="cellIs" dxfId="529" priority="27" operator="equal">
      <formula>"合短"</formula>
    </cfRule>
  </conditionalFormatting>
  <conditionalFormatting sqref="AL297">
    <cfRule type="cellIs" dxfId="528" priority="14" operator="equal">
      <formula>"良短"</formula>
    </cfRule>
    <cfRule type="cellIs" dxfId="527" priority="15" operator="equal">
      <formula>"保留"</formula>
    </cfRule>
    <cfRule type="cellIs" dxfId="526" priority="16" operator="equal">
      <formula>"合短"</formula>
    </cfRule>
  </conditionalFormatting>
  <conditionalFormatting sqref="AL297">
    <cfRule type="cellIs" dxfId="525" priority="11" operator="equal">
      <formula>"良短"</formula>
    </cfRule>
    <cfRule type="cellIs" dxfId="524" priority="12" operator="equal">
      <formula>"保留"</formula>
    </cfRule>
    <cfRule type="cellIs" dxfId="523" priority="13" operator="equal">
      <formula>"合短"</formula>
    </cfRule>
  </conditionalFormatting>
  <conditionalFormatting sqref="AL299">
    <cfRule type="cellIs" dxfId="522" priority="1" operator="equal">
      <formula>"ＮＧ"</formula>
    </cfRule>
    <cfRule type="cellIs" dxfId="521" priority="2" operator="equal">
      <formula>"合短"</formula>
    </cfRule>
    <cfRule type="cellIs" dxfId="520" priority="3" operator="equal">
      <formula>"良短"</formula>
    </cfRule>
    <cfRule type="cellIs" dxfId="519" priority="4" operator="equal">
      <formula>"保留"</formula>
    </cfRule>
  </conditionalFormatting>
  <dataValidations count="34">
    <dataValidation type="list" allowBlank="1" showInputMessage="1" showErrorMessage="1" sqref="AS156:AS159" xr:uid="{D776A2D4-2AF9-494D-BC31-476454E17CB6}">
      <formula1>$AS$2:$AS$4</formula1>
    </dataValidation>
    <dataValidation type="list" allowBlank="1" showInputMessage="1" sqref="O157:O158" xr:uid="{9AA05DA4-FFC1-4A42-AE2E-EEF005F8151F}">
      <formula1>$O$2:$O$45</formula1>
    </dataValidation>
    <dataValidation type="list" allowBlank="1" showInputMessage="1" sqref="G250:G253 G224 G237 G287" xr:uid="{B46E80FE-A06C-4021-B9ED-05DD1D64B3A9}">
      <formula1>"CF4,DF1"</formula1>
    </dataValidation>
    <dataValidation type="list" allowBlank="1" showInputMessage="1" showErrorMessage="1" sqref="J282:J285 J156:J159" xr:uid="{22B6AD07-68FD-4B9B-B879-9A5B3A5C3C12}">
      <formula1>$J$2:$J$5</formula1>
    </dataValidation>
    <dataValidation type="list" allowBlank="1" showInputMessage="1" sqref="O277:O280" xr:uid="{35397CBA-0757-431C-98D6-0EEA28C3DEA1}">
      <formula1>$O$2:$O$51</formula1>
    </dataValidation>
    <dataValidation type="list" allowBlank="1" showInputMessage="1" sqref="O269:O271 O273:O275 O282:O285" xr:uid="{1CBD0F33-158F-4063-9802-F083CE231327}">
      <formula1>$O$2:$O$29</formula1>
    </dataValidation>
    <dataValidation type="list" allowBlank="1" showInputMessage="1" showErrorMessage="1" sqref="I269:I271 I156:I159 I273:I275 I277:I280 I282:I285" xr:uid="{55B6CE3F-2CC8-4428-81FF-5CFB3DCA1E2B}">
      <formula1>$I$2:$I$21</formula1>
    </dataValidation>
    <dataValidation type="list" allowBlank="1" showInputMessage="1" showErrorMessage="1" sqref="G269:G271 G273:G275 G277:G280 G282:G285 G157" xr:uid="{A3AAD1A7-1ECE-46CC-AA38-B7DB48D6C34A}">
      <formula1>$G$2:$G$3</formula1>
    </dataValidation>
    <dataValidation type="list" allowBlank="1" showInputMessage="1" showErrorMessage="1" sqref="AM272 AM276 AM281 AM251:AM268 AM160:AM236 AM3:AM155 AM286 AM238:AM249 AM1 AN2 AM288:AM1048576" xr:uid="{6B9E5DEE-4FF6-4CB0-A135-5574B855B816}">
      <formula1>"FWP,ABS,Sｺｱ,Mｺｱ"</formula1>
    </dataValidation>
    <dataValidation type="list" allowBlank="1" showInputMessage="1" showErrorMessage="1" sqref="AL272 AL276 AL281 AL160:AL268 AL3:AL155 AL1 AM2 AL286:AL297 AL300:AL1048576" xr:uid="{1B24B0EB-FB7D-40C6-9510-FC437B96E467}">
      <formula1>"合定,合短,良短,保留,ＮＧ"</formula1>
    </dataValidation>
    <dataValidation type="list" allowBlank="1" showInputMessage="1" showErrorMessage="1" sqref="AJ272:AK272 AJ276:AK276 AJ281:AK281 AJ160:AK268 AJ3:AK155 AK2:AL2 AJ1:AK1 AK286:AK291 AJ286:AJ297 AK295:AK296 AJ300:AK1048576" xr:uid="{A4141DB3-0BBC-4F97-9C24-6424041FF29F}">
      <formula1>"内,外,両面"</formula1>
    </dataValidation>
    <dataValidation type="list" allowBlank="1" showInputMessage="1" showErrorMessage="1" sqref="AI272 AI276 AI281 AI160:AI268 AI3:AI155 AI1 AJ2 AI286:AI297 AI300:AI1048576" xr:uid="{97FD390C-ACDD-4B1F-B739-698FDBE3EBB9}">
      <formula1>"原反ｾｯﾄ,製品下ろし,切替,幅替え,その他,品質ﾄﾗﾌﾞﾙ,設備ﾄﾗﾌﾞﾙ,ﾒﾝﾃﾅﾝｽ,S5応援（生産),ﾘｰﾄﾞ作成,安全活動"</formula1>
    </dataValidation>
    <dataValidation type="list" allowBlank="1" showInputMessage="1" showErrorMessage="1" sqref="E4:E7 E101:E104 E36:E38 E96:E99 E106:E109 E246:E248 E141:E144 E31:E34 E161:E164 E166:E169 E171:E174 E176:E179 E186:E189 E204:E207 E62:E65 E58:E60 E199:E202 E191:E193 E86:E89 E91:E94 E209:E212 E19:E21 E242:E244 E111:E129 E82:E84 E255:E258 E131:E134 E45:E47 E181:E184 E214:E217 E40:E43 E23:E25 E237:E240 E136:E139 E67:E70 E14:E17 E27:E29 E287:E290 E72:E75 E77:E80 E49:E52 E54:E56 E260:E263 E265:E267 E269:E271 E151:E154 E273:E275 E277:E280 E282:E285 E250:E253 E9:E12 E195:E197 E146:E149 E156:E159 E219:E235 E292:E295 E297" xr:uid="{F750ADC3-2BFC-4A24-A588-A06D3FADA3A2}">
      <formula1>$E$2:$E$5</formula1>
    </dataValidation>
    <dataValidation type="list" allowBlank="1" showInputMessage="1" showErrorMessage="1" sqref="AI156:AI159" xr:uid="{5E370793-C59A-4128-8D41-5A4125C3422B}">
      <formula1>$AI$2:$AI$12</formula1>
    </dataValidation>
    <dataValidation type="list" allowBlank="1" showInputMessage="1" showErrorMessage="1" sqref="AR156:AR159" xr:uid="{3D062800-D6A4-490D-9959-D4917E1885C9}">
      <formula1>$AR$2:$AR$9</formula1>
    </dataValidation>
    <dataValidation type="list" allowBlank="1" showInputMessage="1" showErrorMessage="1" sqref="AJ269:AJ271 AJ282:AJ285 AJ277:AJ280 AJ273:AJ275 AJ156:AJ159" xr:uid="{4A85C37D-1AD5-4922-BE87-99D50C5929C0}">
      <formula1>$AJ$2:$AJ$4</formula1>
    </dataValidation>
    <dataValidation type="list" allowBlank="1" showInputMessage="1" showErrorMessage="1" sqref="AL269:AL271 AL282:AL285 AL277:AL280 AL273:AL275 AL156:AL159" xr:uid="{1D7A2800-E85C-4008-8A9F-D5D2742AE55C}">
      <formula1>$AL$2:$AL$6</formula1>
    </dataValidation>
    <dataValidation type="list" allowBlank="1" showInputMessage="1" showErrorMessage="1" sqref="AK269:AK271 AK282:AK285 AK277:AK280 AK273:AK275 AK156:AK159 AK292:AK294 AK297:AK299" xr:uid="{09CCC08F-4480-4E06-8AE7-19BE1AA33A04}">
      <formula1>$AK$2:$AK$4</formula1>
    </dataValidation>
    <dataValidation type="list" allowBlank="1" showInputMessage="1" showErrorMessage="1" sqref="AM269:AM271 AM250 AM282:AM285 AM277:AM280 AM273:AM275 AM156:AM159 AM287 AM237" xr:uid="{AF5ADA37-7AE7-4530-A99C-3BA6B09691A3}">
      <formula1>$AM$2:$AM$5</formula1>
    </dataValidation>
    <dataValidation type="list" allowBlank="1" showInputMessage="1" showErrorMessage="1" sqref="AI269:AI271 AI273:AI275 AI277:AI280 AI282:AI285" xr:uid="{6CD39EAF-0672-443B-9DD2-04F145386B5E}">
      <formula1>$AI$2:$AI$18</formula1>
    </dataValidation>
    <dataValidation type="list" allowBlank="1" showInputMessage="1" showErrorMessage="1" sqref="AP260:AP263 AP250:AP253 AP287:AP290 AP282:AP285 AP277:AP280 AP273:AP275 AP269:AP271 AP265:AP267 AP156:AP159 AP224 AP237" xr:uid="{A336E64D-1A16-4765-863C-37C28D3F2D11}">
      <formula1>$AP$2:$AP$4</formula1>
    </dataValidation>
    <dataValidation type="list" allowBlank="1" showInputMessage="1" showErrorMessage="1" sqref="AP4:AP7 AP101:AP104 AP146:AP149 AP9:AP12 AP54:AP56 AP49:AP52 AP77:AP80 AP72:AP75 AP151:AP154 AP195 AP27:AP29 AP14:AP17 AP67:AP70 AP139 AP136 AO137:AP138 AP238:AP240 AP23:AP25 AP40:AP43 AP214:AP217 AP181:AP184 AP45:AP47 AP134 AP131 AO132:AP133 AP255:AP258 AP82:AP84 AP111:AP129 AP242:AP244 AP19:AP21 AP209:AP212 AP91:AP94 AP86:AP89 AP196:AQ196 AP191:AP193 AP202 AP201:AQ201 AP199:AP200 AP58:AP60 AP62:AP65 AP204:AP207 AP186:AP189 AP176:AP179 AP172:AP174 AP166:AP169 AP161:AP164 AP31:AP34 AP144 AP141 AO142:AP143 AP246:AP248 AP106:AP109 AP96:AP99 AP197 AP36:AP38 AP219:AP223 AP225:AP235 AP292:AP295 AP297" xr:uid="{7B71D099-38E9-4CEA-AA2C-C005F6602A90}">
      <formula1>$AP$2:$AP$15</formula1>
    </dataValidation>
    <dataValidation type="list" allowBlank="1" showInputMessage="1" showErrorMessage="1" sqref="AQ4:AQ7 AQ101:AQ104 AQ146:AQ149 AQ9:AQ12 AQ250:AQ253 AQ282:AQ285 AQ277:AQ280 AQ273:AQ275 AQ151:AQ154 AQ269:AQ271 AQ265:AQ267 AQ260:AQ263 AQ54:AQ56 AQ49:AQ52 AQ77:AQ80 AQ72:AQ75 AQ287:AQ290 AQ195:AQ197 AQ27:AQ29 AQ14:AQ17 AQ67:AQ70 AQ136:AQ139 AQ237:AQ240 AQ23:AQ25 AQ40:AQ43 AQ214:AQ217 AQ181:AQ184 AQ45:AQ47 AQ131:AQ134 AQ255:AQ258 AQ82:AQ84 AQ111:AQ129 AQ242:AQ244 AQ19:AQ21 AQ209:AQ212 AQ91:AQ94 AQ86:AQ89 AQ191:AQ193 AQ199:AQ202 AQ58:AQ60 AQ62:AQ65 AQ204:AQ207 AQ186:AQ189 AQ176:AQ179 AQ171:AQ174 AQ166:AQ169 AQ161:AQ164 AQ31:AQ34 AQ141:AQ144 AQ246:AQ248 AQ106:AQ109 AQ96:AQ99 AQ36:AQ38 AQ219:AQ235 AQ292:AQ295 AQ297" xr:uid="{0F87B2ED-6298-4FEC-A1EC-D8AAA1A875E6}">
      <formula1>$AQ$2:$AQ$15</formula1>
    </dataValidation>
    <dataValidation type="list" allowBlank="1" showInputMessage="1" showErrorMessage="1" sqref="AR4:AR7 AR250:AR253 AR282:AR285 AR277:AR280 AR273:AR275 AR151:AR154 AR269:AR271 AR265:AR267 AR260:AR263 AR54:AR56 AR49:AR52 AR77:AR80 AR72:AR75 AR287:AR290 AR195:AR197 AR27:AR29 AR14:AR17 AR67:AR70 AR136:AR139 AR237:AR240 AR23:AR25 AR40:AR43 AR214:AR217 AR181:AR184 AR45:AR47 AR131:AR134 AR255:AR258 AR82:AR84 AR111:AR129 AR242:AR244 AR19:AR21 AR209:AR212 AR91:AR94 AR86:AR89 AR191:AR193 AR199:AR202 AR58:AR60 AR62:AR65 AR204:AR207 AR186:AR189 AR176:AR179 AR171:AR174 AR166:AR169 AR161:AR164 AR31:AR34 AR141:AR144 AR246:AR248 AR106:AR109 AR96:AR99 AR36:AR38 AR101:AR104 AR9:AR12 AR146:AR149 AR219:AR235 AR292:AR295 AR297" xr:uid="{92BF63C1-33DC-4C90-856A-DE2632D2A9F2}">
      <formula1>$AR$2:$AR$4</formula1>
    </dataValidation>
    <dataValidation type="list" allowBlank="1" showInputMessage="1" showErrorMessage="1" sqref="AP171" xr:uid="{D202B3AC-BCF2-4D08-B37D-7C25D5546803}">
      <formula1>$AT$53:$AT$62</formula1>
    </dataValidation>
    <dataValidation type="list" allowBlank="1" showInputMessage="1" showErrorMessage="1" sqref="AP298:AP300" xr:uid="{4F9DB33C-4BED-46C0-8F96-3525F7AAC8A0}">
      <formula1>$AP$2:$AP$47</formula1>
    </dataValidation>
    <dataValidation type="list" allowBlank="1" showInputMessage="1" showErrorMessage="1" sqref="AR298:AR300" xr:uid="{F5B3383F-562A-412E-B7EE-271A500DD6B2}">
      <formula1>$AR$2:$AR$49</formula1>
    </dataValidation>
    <dataValidation type="list" allowBlank="1" showInputMessage="1" showErrorMessage="1" sqref="AS298:AS300" xr:uid="{7E91E18A-F2E4-4A00-B02B-CA3D88B66053}">
      <formula1>$AS$2:$AS$47</formula1>
    </dataValidation>
    <dataValidation type="list" allowBlank="1" showInputMessage="1" showErrorMessage="1" sqref="AJ298:AJ299" xr:uid="{AEA38BE1-11CD-4DAD-B82F-C145E3331D04}">
      <formula1>$AJ$2:$AJ$47</formula1>
    </dataValidation>
    <dataValidation type="list" allowBlank="1" showInputMessage="1" showErrorMessage="1" sqref="AL298:AL299" xr:uid="{D1060FEC-F2DD-4355-8A49-E1FA5AAC23E1}">
      <formula1>$AL$2:$AL$47</formula1>
    </dataValidation>
    <dataValidation type="list" allowBlank="1" showInputMessage="1" showErrorMessage="1" sqref="J298:J299" xr:uid="{DFA26C33-2942-4A0B-84EF-D9CE68894CC5}">
      <formula1>$J$2:$J$47</formula1>
    </dataValidation>
    <dataValidation type="list" allowBlank="1" showInputMessage="1" showErrorMessage="1" sqref="I298:I300" xr:uid="{986B2A2A-0AD4-4EBD-A992-B18AB2667DE5}">
      <formula1>$I$2:$I$55</formula1>
    </dataValidation>
    <dataValidation type="list" allowBlank="1" showInputMessage="1" showErrorMessage="1" sqref="AI298:AI299" xr:uid="{FDE10D51-8130-49FA-9A41-338A10B3AB45}">
      <formula1>$AI$2:$AI$52</formula1>
    </dataValidation>
    <dataValidation type="list" allowBlank="1" showInputMessage="1" showErrorMessage="1" sqref="E298:E300" xr:uid="{0A02B7DF-8A52-47EF-8CB9-3CCE410A0CBE}">
      <formula1>$E$2:$E$47</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2916-4507-4CFB-A1F0-588D730053A8}">
  <sheetPr codeName="Sheet28">
    <tabColor theme="9"/>
  </sheetPr>
  <dimension ref="A2:AT164"/>
  <sheetViews>
    <sheetView topLeftCell="U94" zoomScale="70" zoomScaleNormal="70" zoomScaleSheetLayoutView="50" workbookViewId="0">
      <selection activeCell="AO63" sqref="AO63:AO64"/>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3" width="8.625" customWidth="1"/>
    <col min="24" max="24" width="5.125" customWidth="1"/>
    <col min="25" max="25" width="8.625" customWidth="1"/>
    <col min="26" max="26" width="5.625" customWidth="1"/>
    <col min="27" max="28" width="8.625" customWidth="1"/>
    <col min="29" max="30" width="18.625" customWidth="1"/>
    <col min="31" max="34" width="5.875" bestFit="1" customWidth="1"/>
    <col min="35" max="35" width="10.5" customWidth="1"/>
    <col min="36" max="36" width="4.375"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1:44">
      <c r="G2">
        <v>1</v>
      </c>
      <c r="H2">
        <v>2</v>
      </c>
      <c r="I2">
        <v>3</v>
      </c>
      <c r="J2">
        <v>4</v>
      </c>
      <c r="K2">
        <v>5</v>
      </c>
      <c r="L2">
        <v>6</v>
      </c>
      <c r="M2">
        <v>7</v>
      </c>
      <c r="N2">
        <v>8</v>
      </c>
      <c r="O2">
        <v>9</v>
      </c>
      <c r="P2">
        <v>10</v>
      </c>
      <c r="Q2">
        <v>11</v>
      </c>
      <c r="R2">
        <v>12</v>
      </c>
      <c r="T2">
        <v>13</v>
      </c>
      <c r="U2">
        <v>14</v>
      </c>
      <c r="V2">
        <v>99</v>
      </c>
      <c r="W2">
        <v>15</v>
      </c>
      <c r="X2">
        <v>16</v>
      </c>
      <c r="Y2">
        <v>17</v>
      </c>
      <c r="Z2">
        <v>18</v>
      </c>
      <c r="AA2">
        <v>19</v>
      </c>
      <c r="AB2">
        <v>20</v>
      </c>
      <c r="AC2">
        <v>21</v>
      </c>
      <c r="AD2">
        <v>22</v>
      </c>
      <c r="AE2">
        <v>23</v>
      </c>
      <c r="AF2">
        <v>24</v>
      </c>
      <c r="AG2">
        <v>25</v>
      </c>
      <c r="AH2">
        <v>26</v>
      </c>
      <c r="AI2">
        <v>27</v>
      </c>
      <c r="AJ2">
        <v>28</v>
      </c>
      <c r="AK2">
        <v>29</v>
      </c>
      <c r="AL2">
        <v>30</v>
      </c>
      <c r="AM2">
        <v>31</v>
      </c>
      <c r="AN2">
        <v>32</v>
      </c>
      <c r="AO2">
        <v>33</v>
      </c>
      <c r="AP2">
        <v>34</v>
      </c>
      <c r="AQ2">
        <v>36</v>
      </c>
      <c r="AR2">
        <v>37</v>
      </c>
    </row>
    <row r="3" spans="1:44" ht="54">
      <c r="B3" s="14" t="s">
        <v>72</v>
      </c>
      <c r="C3" s="14" t="s">
        <v>73</v>
      </c>
      <c r="D3" s="14" t="s">
        <v>74</v>
      </c>
      <c r="E3" s="14" t="s">
        <v>75</v>
      </c>
      <c r="F3" s="14" t="s">
        <v>76</v>
      </c>
      <c r="G3" s="14" t="s">
        <v>77</v>
      </c>
      <c r="H3" s="14" t="s">
        <v>78</v>
      </c>
      <c r="I3" s="14" t="s">
        <v>79</v>
      </c>
      <c r="J3" s="15"/>
      <c r="K3" s="16" t="s">
        <v>81</v>
      </c>
      <c r="L3" s="17" t="s">
        <v>82</v>
      </c>
      <c r="M3" s="15" t="s">
        <v>83</v>
      </c>
      <c r="N3" s="18" t="s">
        <v>84</v>
      </c>
      <c r="O3" s="18" t="s">
        <v>85</v>
      </c>
      <c r="P3" s="19" t="s">
        <v>86</v>
      </c>
      <c r="Q3" s="17" t="s">
        <v>87</v>
      </c>
      <c r="R3" s="20" t="s">
        <v>88</v>
      </c>
      <c r="S3" s="20" t="s">
        <v>1415</v>
      </c>
      <c r="T3" s="20" t="s">
        <v>89</v>
      </c>
      <c r="U3" s="20" t="s">
        <v>90</v>
      </c>
      <c r="V3" s="20" t="s">
        <v>91</v>
      </c>
      <c r="W3" s="20" t="s">
        <v>748</v>
      </c>
      <c r="X3" s="21" t="s">
        <v>92</v>
      </c>
      <c r="Y3" s="20" t="s">
        <v>93</v>
      </c>
      <c r="Z3" s="21"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1:44">
      <c r="B4" s="29">
        <v>2022</v>
      </c>
      <c r="C4" s="29">
        <v>5</v>
      </c>
      <c r="D4" s="29">
        <v>9</v>
      </c>
      <c r="E4" s="30" t="s">
        <v>468</v>
      </c>
      <c r="F4" s="29"/>
      <c r="G4" s="31"/>
      <c r="H4" s="32" t="s">
        <v>441</v>
      </c>
      <c r="I4" s="33" t="s">
        <v>58</v>
      </c>
      <c r="J4" s="32"/>
      <c r="K4" s="9"/>
      <c r="L4" s="10"/>
      <c r="M4" s="10"/>
      <c r="N4" s="10"/>
      <c r="O4" s="9"/>
      <c r="P4" s="9">
        <v>12</v>
      </c>
      <c r="Q4" s="34" t="s">
        <v>457</v>
      </c>
      <c r="R4" s="35">
        <v>1005</v>
      </c>
      <c r="S4" s="35"/>
      <c r="T4" s="36" t="s">
        <v>30</v>
      </c>
      <c r="U4" s="35">
        <v>200</v>
      </c>
      <c r="V4" s="35">
        <v>1000</v>
      </c>
      <c r="W4" s="35">
        <v>1000</v>
      </c>
      <c r="X4" s="9">
        <v>1</v>
      </c>
      <c r="Y4" s="35">
        <v>200</v>
      </c>
      <c r="Z4" s="9">
        <v>1</v>
      </c>
      <c r="AA4" s="35">
        <v>200</v>
      </c>
      <c r="AB4" s="35"/>
      <c r="AC4" s="37"/>
      <c r="AD4" s="178" t="s">
        <v>462</v>
      </c>
      <c r="AE4" s="38"/>
      <c r="AF4" s="39"/>
      <c r="AG4" s="39"/>
      <c r="AH4" s="38"/>
      <c r="AI4" s="9"/>
      <c r="AJ4" s="32"/>
      <c r="AK4" s="32"/>
      <c r="AL4" s="32"/>
      <c r="AM4" s="40"/>
      <c r="AN4" s="41"/>
      <c r="AO4" s="173"/>
      <c r="AP4" s="173"/>
      <c r="AQ4" s="170"/>
      <c r="AR4" s="170"/>
    </row>
    <row r="5" spans="1:44">
      <c r="A5">
        <v>1</v>
      </c>
      <c r="B5" s="29">
        <v>2022</v>
      </c>
      <c r="C5" s="29">
        <v>5</v>
      </c>
      <c r="D5" s="29">
        <v>9</v>
      </c>
      <c r="E5" s="30" t="s">
        <v>468</v>
      </c>
      <c r="F5" s="29">
        <v>4</v>
      </c>
      <c r="G5" s="31" t="s">
        <v>459</v>
      </c>
      <c r="H5" s="32" t="s">
        <v>441</v>
      </c>
      <c r="I5" s="33" t="s">
        <v>47</v>
      </c>
      <c r="J5" s="32"/>
      <c r="K5" s="9"/>
      <c r="L5" s="10"/>
      <c r="M5" s="10"/>
      <c r="N5" s="10" t="s">
        <v>461</v>
      </c>
      <c r="O5" s="9" t="s">
        <v>1440</v>
      </c>
      <c r="P5" s="9">
        <v>25</v>
      </c>
      <c r="Q5" s="34" t="s">
        <v>421</v>
      </c>
      <c r="R5" s="35">
        <v>1000</v>
      </c>
      <c r="S5" s="35"/>
      <c r="T5" s="36">
        <v>4000</v>
      </c>
      <c r="U5" s="36">
        <v>4000</v>
      </c>
      <c r="V5" s="35">
        <v>1000</v>
      </c>
      <c r="W5" s="35">
        <v>1000</v>
      </c>
      <c r="X5" s="9">
        <v>1</v>
      </c>
      <c r="Y5" s="36">
        <v>4000</v>
      </c>
      <c r="Z5" s="9">
        <v>1</v>
      </c>
      <c r="AA5" s="36">
        <v>4000</v>
      </c>
      <c r="AB5" s="35"/>
      <c r="AC5" s="37"/>
      <c r="AD5" s="37"/>
      <c r="AE5" s="38"/>
      <c r="AF5" s="39"/>
      <c r="AG5" s="39"/>
      <c r="AH5" s="38"/>
      <c r="AI5" s="9" t="s">
        <v>5</v>
      </c>
      <c r="AJ5" s="32"/>
      <c r="AK5" s="32" t="s">
        <v>17</v>
      </c>
      <c r="AL5" s="32"/>
      <c r="AM5" s="40" t="s">
        <v>460</v>
      </c>
      <c r="AN5" s="41"/>
      <c r="AO5" s="173"/>
      <c r="AP5" s="173"/>
      <c r="AQ5" s="170"/>
      <c r="AR5" s="170"/>
    </row>
    <row r="6" spans="1:44">
      <c r="B6" s="29">
        <v>2022</v>
      </c>
      <c r="C6" s="29">
        <v>5</v>
      </c>
      <c r="D6" s="29">
        <v>9</v>
      </c>
      <c r="E6" s="30" t="s">
        <v>468</v>
      </c>
      <c r="F6" s="29">
        <v>4</v>
      </c>
      <c r="G6" s="31" t="s">
        <v>459</v>
      </c>
      <c r="H6" s="32" t="s">
        <v>441</v>
      </c>
      <c r="I6" s="33" t="s">
        <v>47</v>
      </c>
      <c r="J6" s="32"/>
      <c r="K6" s="9"/>
      <c r="L6" s="10"/>
      <c r="M6" s="10"/>
      <c r="N6" s="10" t="s">
        <v>461</v>
      </c>
      <c r="O6" s="9" t="s">
        <v>1440</v>
      </c>
      <c r="P6" s="9">
        <v>25</v>
      </c>
      <c r="Q6" s="34" t="s">
        <v>421</v>
      </c>
      <c r="R6" s="35">
        <v>1000</v>
      </c>
      <c r="S6" s="35"/>
      <c r="T6" s="36">
        <v>4000</v>
      </c>
      <c r="U6" s="36">
        <v>4000</v>
      </c>
      <c r="V6" s="35">
        <v>1000</v>
      </c>
      <c r="W6" s="35">
        <v>1000</v>
      </c>
      <c r="X6" s="9">
        <v>1</v>
      </c>
      <c r="Y6" s="36">
        <v>4000</v>
      </c>
      <c r="Z6" s="9">
        <v>1</v>
      </c>
      <c r="AA6" s="36">
        <v>4000</v>
      </c>
      <c r="AB6" s="35"/>
      <c r="AC6" s="37"/>
      <c r="AD6" s="62"/>
      <c r="AE6" s="38"/>
      <c r="AF6" s="39"/>
      <c r="AG6" s="39"/>
      <c r="AH6" s="38"/>
      <c r="AI6" s="9" t="s">
        <v>5</v>
      </c>
      <c r="AJ6" s="32"/>
      <c r="AK6" s="32" t="s">
        <v>17</v>
      </c>
      <c r="AL6" s="32"/>
      <c r="AM6" s="40" t="s">
        <v>460</v>
      </c>
      <c r="AN6" s="41"/>
      <c r="AO6" s="173"/>
      <c r="AP6" s="173"/>
      <c r="AQ6" s="170"/>
      <c r="AR6" s="170"/>
    </row>
    <row r="7" spans="1:44">
      <c r="B7" s="29">
        <v>2022</v>
      </c>
      <c r="C7" s="29">
        <v>5</v>
      </c>
      <c r="D7" s="29">
        <v>9</v>
      </c>
      <c r="E7" s="30" t="s">
        <v>468</v>
      </c>
      <c r="F7" s="29">
        <v>4</v>
      </c>
      <c r="G7" s="31" t="s">
        <v>459</v>
      </c>
      <c r="H7" s="32" t="s">
        <v>441</v>
      </c>
      <c r="I7" s="33" t="s">
        <v>47</v>
      </c>
      <c r="J7" s="32"/>
      <c r="K7" s="9"/>
      <c r="L7" s="10"/>
      <c r="M7" s="10"/>
      <c r="N7" s="10" t="s">
        <v>461</v>
      </c>
      <c r="O7" s="9" t="s">
        <v>1440</v>
      </c>
      <c r="P7" s="9">
        <v>25</v>
      </c>
      <c r="Q7" s="34" t="s">
        <v>421</v>
      </c>
      <c r="R7" s="35">
        <v>1000</v>
      </c>
      <c r="S7" s="35"/>
      <c r="T7" s="36">
        <v>4000</v>
      </c>
      <c r="U7" s="36">
        <v>4000</v>
      </c>
      <c r="V7" s="35">
        <v>1000</v>
      </c>
      <c r="W7" s="35">
        <v>1000</v>
      </c>
      <c r="X7" s="9">
        <v>1</v>
      </c>
      <c r="Y7" s="36">
        <v>4000</v>
      </c>
      <c r="Z7" s="9">
        <v>1</v>
      </c>
      <c r="AA7" s="36">
        <v>4000</v>
      </c>
      <c r="AB7" s="35"/>
      <c r="AC7" s="37"/>
      <c r="AD7" s="62"/>
      <c r="AE7" s="38"/>
      <c r="AF7" s="39"/>
      <c r="AG7" s="39"/>
      <c r="AH7" s="38"/>
      <c r="AI7" s="9" t="s">
        <v>5</v>
      </c>
      <c r="AJ7" s="32"/>
      <c r="AK7" s="32" t="s">
        <v>17</v>
      </c>
      <c r="AL7" s="32"/>
      <c r="AM7" s="40" t="s">
        <v>460</v>
      </c>
      <c r="AN7" s="41"/>
      <c r="AO7" s="173"/>
      <c r="AP7" s="173"/>
      <c r="AQ7" s="170"/>
      <c r="AR7" s="170"/>
    </row>
    <row r="8" spans="1:44">
      <c r="B8" s="29">
        <v>2022</v>
      </c>
      <c r="C8" s="29">
        <v>5</v>
      </c>
      <c r="D8" s="29">
        <v>9</v>
      </c>
      <c r="E8" s="30" t="s">
        <v>468</v>
      </c>
      <c r="F8" s="29"/>
      <c r="G8" s="189"/>
      <c r="H8" s="32" t="s">
        <v>441</v>
      </c>
      <c r="I8" s="33" t="s">
        <v>43</v>
      </c>
      <c r="J8" s="32"/>
      <c r="K8" s="9"/>
      <c r="L8" s="10"/>
      <c r="M8" s="10"/>
      <c r="N8" s="10"/>
      <c r="O8" s="9"/>
      <c r="P8" s="176">
        <v>25</v>
      </c>
      <c r="Q8" s="34" t="s">
        <v>457</v>
      </c>
      <c r="R8" s="35">
        <v>1000</v>
      </c>
      <c r="S8" s="35"/>
      <c r="T8" s="36" t="s">
        <v>30</v>
      </c>
      <c r="U8" s="451">
        <v>500</v>
      </c>
      <c r="V8" s="35">
        <v>1000</v>
      </c>
      <c r="W8" s="35">
        <v>1000</v>
      </c>
      <c r="X8" s="9">
        <v>1</v>
      </c>
      <c r="Y8" s="35"/>
      <c r="Z8" s="9">
        <v>1</v>
      </c>
      <c r="AA8" s="451">
        <v>500</v>
      </c>
      <c r="AB8" s="35">
        <v>12700</v>
      </c>
      <c r="AC8" s="37" t="s">
        <v>879</v>
      </c>
      <c r="AD8" s="62"/>
      <c r="AE8" s="38"/>
      <c r="AF8" s="39"/>
      <c r="AG8" s="39"/>
      <c r="AH8" s="38"/>
      <c r="AI8" s="9"/>
      <c r="AJ8" s="32"/>
      <c r="AK8" s="32" t="s">
        <v>17</v>
      </c>
      <c r="AL8" s="32"/>
      <c r="AM8" s="40" t="s">
        <v>460</v>
      </c>
      <c r="AN8" s="41"/>
      <c r="AO8" s="173"/>
      <c r="AP8" s="173"/>
      <c r="AQ8" s="170"/>
      <c r="AR8" s="170"/>
    </row>
    <row r="10" spans="1:44">
      <c r="A10">
        <v>1</v>
      </c>
      <c r="B10" s="29">
        <v>2022</v>
      </c>
      <c r="C10" s="29">
        <v>5</v>
      </c>
      <c r="D10" s="29">
        <v>31</v>
      </c>
      <c r="E10" s="30" t="s">
        <v>468</v>
      </c>
      <c r="F10" s="29"/>
      <c r="G10" s="31"/>
      <c r="H10" s="32" t="s">
        <v>441</v>
      </c>
      <c r="I10" s="33" t="s">
        <v>58</v>
      </c>
      <c r="J10" s="32"/>
      <c r="K10" s="9"/>
      <c r="L10" s="10"/>
      <c r="M10" s="9"/>
      <c r="N10" s="10"/>
      <c r="O10" s="9"/>
      <c r="P10" s="9">
        <v>12</v>
      </c>
      <c r="Q10" s="34" t="s">
        <v>457</v>
      </c>
      <c r="R10" s="35">
        <v>1120</v>
      </c>
      <c r="S10" s="35"/>
      <c r="T10" s="36" t="s">
        <v>30</v>
      </c>
      <c r="U10" s="35">
        <v>200</v>
      </c>
      <c r="V10" s="35">
        <v>1120</v>
      </c>
      <c r="W10" s="35">
        <v>1120</v>
      </c>
      <c r="X10" s="9">
        <v>1</v>
      </c>
      <c r="Y10" s="35">
        <v>200</v>
      </c>
      <c r="Z10" s="9">
        <v>1</v>
      </c>
      <c r="AA10" s="35">
        <v>200</v>
      </c>
      <c r="AB10" s="35"/>
      <c r="AC10" s="37"/>
      <c r="AD10" s="178" t="s">
        <v>462</v>
      </c>
      <c r="AE10" s="38"/>
      <c r="AF10" s="39"/>
      <c r="AG10" s="39"/>
      <c r="AH10" s="38"/>
      <c r="AI10" s="9"/>
      <c r="AJ10" s="32"/>
      <c r="AK10" s="32"/>
      <c r="AL10" s="32"/>
      <c r="AM10" s="40"/>
      <c r="AN10" s="41"/>
      <c r="AO10" s="173"/>
      <c r="AP10" s="173"/>
      <c r="AQ10" s="170"/>
      <c r="AR10" s="170"/>
    </row>
    <row r="11" spans="1:44">
      <c r="A11">
        <v>1</v>
      </c>
      <c r="B11" s="29">
        <v>2022</v>
      </c>
      <c r="C11" s="29">
        <v>5</v>
      </c>
      <c r="D11" s="29">
        <v>31</v>
      </c>
      <c r="E11" s="30" t="s">
        <v>468</v>
      </c>
      <c r="F11" s="29">
        <v>5</v>
      </c>
      <c r="G11" s="31" t="s">
        <v>459</v>
      </c>
      <c r="H11" s="32" t="s">
        <v>441</v>
      </c>
      <c r="I11" s="33" t="s">
        <v>47</v>
      </c>
      <c r="J11" s="32"/>
      <c r="K11" s="9"/>
      <c r="L11" s="10"/>
      <c r="M11" s="10"/>
      <c r="N11" s="10" t="s">
        <v>461</v>
      </c>
      <c r="O11" s="9" t="s">
        <v>1917</v>
      </c>
      <c r="P11" s="9">
        <v>25</v>
      </c>
      <c r="Q11" s="34" t="s">
        <v>485</v>
      </c>
      <c r="R11" s="35">
        <v>1120</v>
      </c>
      <c r="S11" s="35"/>
      <c r="T11" s="36">
        <v>4000</v>
      </c>
      <c r="U11" s="36">
        <v>4000</v>
      </c>
      <c r="V11" s="35">
        <v>1120</v>
      </c>
      <c r="W11" s="35">
        <v>1120</v>
      </c>
      <c r="X11" s="9">
        <v>1</v>
      </c>
      <c r="Y11" s="36">
        <v>4000</v>
      </c>
      <c r="Z11" s="9">
        <v>1</v>
      </c>
      <c r="AA11" s="36">
        <v>4000</v>
      </c>
      <c r="AB11" s="35"/>
      <c r="AC11" s="37"/>
      <c r="AD11" s="37"/>
      <c r="AE11" s="38"/>
      <c r="AF11" s="39"/>
      <c r="AG11" s="39"/>
      <c r="AH11" s="38"/>
      <c r="AI11" s="9" t="s">
        <v>5</v>
      </c>
      <c r="AJ11" s="32"/>
      <c r="AK11" s="32" t="s">
        <v>17</v>
      </c>
      <c r="AL11" s="32"/>
      <c r="AM11" s="40" t="s">
        <v>460</v>
      </c>
      <c r="AN11" s="41"/>
      <c r="AO11" s="173"/>
      <c r="AP11" s="173"/>
      <c r="AQ11" s="170"/>
      <c r="AR11" s="170"/>
    </row>
    <row r="12" spans="1:44">
      <c r="B12" s="29">
        <v>2022</v>
      </c>
      <c r="C12" s="29">
        <v>5</v>
      </c>
      <c r="D12" s="29">
        <v>31</v>
      </c>
      <c r="E12" s="30" t="s">
        <v>468</v>
      </c>
      <c r="F12" s="29">
        <v>5</v>
      </c>
      <c r="G12" s="31" t="s">
        <v>459</v>
      </c>
      <c r="H12" s="32" t="s">
        <v>441</v>
      </c>
      <c r="I12" s="33" t="s">
        <v>47</v>
      </c>
      <c r="J12" s="32"/>
      <c r="K12" s="9"/>
      <c r="L12" s="10"/>
      <c r="M12" s="10"/>
      <c r="N12" s="10" t="s">
        <v>461</v>
      </c>
      <c r="O12" s="9" t="s">
        <v>1917</v>
      </c>
      <c r="P12" s="9">
        <v>25</v>
      </c>
      <c r="Q12" s="34" t="s">
        <v>485</v>
      </c>
      <c r="R12" s="35">
        <v>1120</v>
      </c>
      <c r="S12" s="35"/>
      <c r="T12" s="36">
        <v>4000</v>
      </c>
      <c r="U12" s="36">
        <v>4000</v>
      </c>
      <c r="V12" s="35">
        <v>1120</v>
      </c>
      <c r="W12" s="35">
        <v>1120</v>
      </c>
      <c r="X12" s="9">
        <v>1</v>
      </c>
      <c r="Y12" s="36">
        <v>4000</v>
      </c>
      <c r="Z12" s="9">
        <v>1</v>
      </c>
      <c r="AA12" s="36">
        <v>4000</v>
      </c>
      <c r="AB12" s="35"/>
      <c r="AC12" s="37"/>
      <c r="AD12" s="37"/>
      <c r="AE12" s="38"/>
      <c r="AF12" s="39"/>
      <c r="AG12" s="39"/>
      <c r="AH12" s="38"/>
      <c r="AI12" s="9" t="s">
        <v>5</v>
      </c>
      <c r="AJ12" s="32"/>
      <c r="AK12" s="32" t="s">
        <v>17</v>
      </c>
      <c r="AL12" s="32"/>
      <c r="AM12" s="40" t="s">
        <v>460</v>
      </c>
      <c r="AN12" s="41"/>
      <c r="AO12" s="173"/>
      <c r="AP12" s="173"/>
      <c r="AQ12" s="170"/>
      <c r="AR12" s="170"/>
    </row>
    <row r="13" spans="1:44">
      <c r="B13" s="29">
        <v>2022</v>
      </c>
      <c r="C13" s="29">
        <v>5</v>
      </c>
      <c r="D13" s="29">
        <v>31</v>
      </c>
      <c r="E13" s="30" t="s">
        <v>468</v>
      </c>
      <c r="F13" s="29">
        <v>5</v>
      </c>
      <c r="G13" s="31" t="s">
        <v>459</v>
      </c>
      <c r="H13" s="32" t="s">
        <v>441</v>
      </c>
      <c r="I13" s="33" t="s">
        <v>47</v>
      </c>
      <c r="J13" s="32"/>
      <c r="K13" s="9"/>
      <c r="L13" s="10"/>
      <c r="M13" s="10"/>
      <c r="N13" s="10" t="s">
        <v>461</v>
      </c>
      <c r="O13" s="9" t="s">
        <v>1917</v>
      </c>
      <c r="P13" s="9">
        <v>25</v>
      </c>
      <c r="Q13" s="34" t="s">
        <v>485</v>
      </c>
      <c r="R13" s="35">
        <v>1120</v>
      </c>
      <c r="S13" s="35"/>
      <c r="T13" s="36">
        <v>4000</v>
      </c>
      <c r="U13" s="36">
        <v>4000</v>
      </c>
      <c r="V13" s="35">
        <v>1120</v>
      </c>
      <c r="W13" s="35">
        <v>1120</v>
      </c>
      <c r="X13" s="9">
        <v>1</v>
      </c>
      <c r="Y13" s="36">
        <v>4000</v>
      </c>
      <c r="Z13" s="9">
        <v>1</v>
      </c>
      <c r="AA13" s="36">
        <v>4000</v>
      </c>
      <c r="AB13" s="35"/>
      <c r="AC13" s="37"/>
      <c r="AD13" s="62"/>
      <c r="AE13" s="38"/>
      <c r="AF13" s="39"/>
      <c r="AG13" s="39"/>
      <c r="AH13" s="38"/>
      <c r="AI13" s="9" t="s">
        <v>5</v>
      </c>
      <c r="AJ13" s="32"/>
      <c r="AK13" s="32" t="s">
        <v>17</v>
      </c>
      <c r="AL13" s="32"/>
      <c r="AM13" s="40" t="s">
        <v>460</v>
      </c>
      <c r="AN13" s="41"/>
      <c r="AO13" s="173"/>
      <c r="AP13" s="173"/>
      <c r="AQ13" s="170"/>
      <c r="AR13" s="170"/>
    </row>
    <row r="14" spans="1:44">
      <c r="B14" s="29">
        <v>2022</v>
      </c>
      <c r="C14" s="29">
        <v>5</v>
      </c>
      <c r="D14" s="29">
        <v>31</v>
      </c>
      <c r="E14" s="30" t="s">
        <v>468</v>
      </c>
      <c r="F14" s="29"/>
      <c r="G14" s="189"/>
      <c r="H14" s="32" t="s">
        <v>441</v>
      </c>
      <c r="I14" s="33" t="s">
        <v>43</v>
      </c>
      <c r="J14" s="32"/>
      <c r="K14" s="9"/>
      <c r="L14" s="10"/>
      <c r="M14" s="10"/>
      <c r="N14" s="10"/>
      <c r="O14" s="9"/>
      <c r="P14" s="176">
        <v>25</v>
      </c>
      <c r="Q14" s="34" t="s">
        <v>457</v>
      </c>
      <c r="R14" s="35">
        <v>1120</v>
      </c>
      <c r="S14" s="35"/>
      <c r="T14" s="36" t="s">
        <v>30</v>
      </c>
      <c r="U14" s="451">
        <v>500</v>
      </c>
      <c r="V14" s="35">
        <v>1120</v>
      </c>
      <c r="W14" s="35">
        <v>1120</v>
      </c>
      <c r="X14" s="9">
        <v>1</v>
      </c>
      <c r="Y14" s="35"/>
      <c r="Z14" s="9">
        <v>1</v>
      </c>
      <c r="AA14" s="451">
        <v>500</v>
      </c>
      <c r="AB14" s="35">
        <v>12700</v>
      </c>
      <c r="AC14" s="37" t="s">
        <v>726</v>
      </c>
      <c r="AD14" s="62"/>
      <c r="AE14" s="38"/>
      <c r="AF14" s="39"/>
      <c r="AG14" s="39"/>
      <c r="AH14" s="38"/>
      <c r="AI14" s="9"/>
      <c r="AJ14" s="32"/>
      <c r="AK14" s="32" t="s">
        <v>17</v>
      </c>
      <c r="AL14" s="32"/>
      <c r="AM14" s="40" t="s">
        <v>460</v>
      </c>
      <c r="AN14" s="41"/>
      <c r="AO14" s="173"/>
      <c r="AP14" s="173"/>
      <c r="AQ14" s="170"/>
      <c r="AR14" s="170"/>
    </row>
    <row r="16" spans="1:44">
      <c r="A16">
        <v>1</v>
      </c>
      <c r="B16" s="29">
        <v>2022</v>
      </c>
      <c r="C16" s="29">
        <v>5</v>
      </c>
      <c r="D16" s="29">
        <v>31</v>
      </c>
      <c r="E16" s="30" t="s">
        <v>468</v>
      </c>
      <c r="F16" s="29"/>
      <c r="G16" s="31"/>
      <c r="H16" s="32" t="s">
        <v>441</v>
      </c>
      <c r="I16" s="33" t="s">
        <v>58</v>
      </c>
      <c r="J16" s="32"/>
      <c r="K16" s="9"/>
      <c r="L16" s="10"/>
      <c r="M16" s="9"/>
      <c r="N16" s="10"/>
      <c r="O16" s="9"/>
      <c r="P16" s="9">
        <v>12</v>
      </c>
      <c r="Q16" s="34" t="s">
        <v>457</v>
      </c>
      <c r="R16" s="35">
        <v>1005</v>
      </c>
      <c r="S16" s="35"/>
      <c r="T16" s="36" t="s">
        <v>30</v>
      </c>
      <c r="U16" s="35">
        <v>200</v>
      </c>
      <c r="V16" s="35">
        <v>1005</v>
      </c>
      <c r="W16" s="35">
        <v>1005</v>
      </c>
      <c r="X16" s="9">
        <v>1</v>
      </c>
      <c r="Y16" s="35">
        <v>200</v>
      </c>
      <c r="Z16" s="9">
        <v>1</v>
      </c>
      <c r="AA16" s="35">
        <v>200</v>
      </c>
      <c r="AB16" s="35"/>
      <c r="AC16" s="37"/>
      <c r="AD16" s="37"/>
      <c r="AE16" s="38"/>
      <c r="AF16" s="39"/>
      <c r="AG16" s="39"/>
      <c r="AH16" s="38"/>
      <c r="AI16" s="9"/>
      <c r="AJ16" s="32"/>
      <c r="AK16" s="32"/>
      <c r="AL16" s="32"/>
      <c r="AM16" s="40"/>
      <c r="AN16" s="41"/>
      <c r="AO16" s="173"/>
      <c r="AP16" s="173"/>
      <c r="AQ16" s="170"/>
      <c r="AR16" s="170"/>
    </row>
    <row r="17" spans="1:44">
      <c r="A17">
        <v>1</v>
      </c>
      <c r="B17" s="29">
        <v>2022</v>
      </c>
      <c r="C17" s="29">
        <v>5</v>
      </c>
      <c r="D17" s="29">
        <v>31</v>
      </c>
      <c r="E17" s="30" t="s">
        <v>468</v>
      </c>
      <c r="F17" s="29">
        <v>5</v>
      </c>
      <c r="G17" s="31" t="s">
        <v>459</v>
      </c>
      <c r="H17" s="32" t="s">
        <v>441</v>
      </c>
      <c r="I17" s="33" t="s">
        <v>47</v>
      </c>
      <c r="J17" s="32"/>
      <c r="K17" s="9"/>
      <c r="L17" s="10"/>
      <c r="M17" s="10"/>
      <c r="N17" s="10" t="s">
        <v>461</v>
      </c>
      <c r="O17" s="9" t="s">
        <v>443</v>
      </c>
      <c r="P17" s="9">
        <v>50</v>
      </c>
      <c r="Q17" s="34" t="s">
        <v>485</v>
      </c>
      <c r="R17" s="35">
        <v>1000</v>
      </c>
      <c r="S17" s="35"/>
      <c r="T17" s="36">
        <v>4000</v>
      </c>
      <c r="U17" s="36">
        <v>4000</v>
      </c>
      <c r="V17" s="35">
        <v>1000</v>
      </c>
      <c r="W17" s="35">
        <v>1000</v>
      </c>
      <c r="X17" s="9">
        <v>1</v>
      </c>
      <c r="Y17" s="36">
        <v>4000</v>
      </c>
      <c r="Z17" s="9">
        <v>1</v>
      </c>
      <c r="AA17" s="36">
        <v>4000</v>
      </c>
      <c r="AB17" s="35"/>
      <c r="AC17" s="37"/>
      <c r="AD17" s="37"/>
      <c r="AE17" s="38"/>
      <c r="AF17" s="39"/>
      <c r="AG17" s="39"/>
      <c r="AH17" s="38"/>
      <c r="AI17" s="9" t="s">
        <v>5</v>
      </c>
      <c r="AJ17" s="32"/>
      <c r="AK17" s="32" t="s">
        <v>6</v>
      </c>
      <c r="AL17" s="32"/>
      <c r="AM17" s="40" t="s">
        <v>460</v>
      </c>
      <c r="AN17" s="41"/>
      <c r="AO17" s="173"/>
      <c r="AP17" s="173"/>
      <c r="AQ17" s="170"/>
      <c r="AR17" s="170"/>
    </row>
    <row r="18" spans="1:44">
      <c r="B18" s="29">
        <v>2022</v>
      </c>
      <c r="C18" s="29">
        <v>5</v>
      </c>
      <c r="D18" s="29">
        <v>31</v>
      </c>
      <c r="E18" s="30" t="s">
        <v>468</v>
      </c>
      <c r="F18" s="29">
        <v>5</v>
      </c>
      <c r="G18" s="31" t="s">
        <v>459</v>
      </c>
      <c r="H18" s="32" t="s">
        <v>441</v>
      </c>
      <c r="I18" s="33" t="s">
        <v>47</v>
      </c>
      <c r="J18" s="32"/>
      <c r="K18" s="9"/>
      <c r="L18" s="10"/>
      <c r="M18" s="10"/>
      <c r="N18" s="10" t="s">
        <v>461</v>
      </c>
      <c r="O18" s="9" t="s">
        <v>443</v>
      </c>
      <c r="P18" s="9">
        <v>50</v>
      </c>
      <c r="Q18" s="34" t="s">
        <v>485</v>
      </c>
      <c r="R18" s="35">
        <v>1000</v>
      </c>
      <c r="S18" s="35"/>
      <c r="T18" s="36">
        <v>4000</v>
      </c>
      <c r="U18" s="36">
        <v>4000</v>
      </c>
      <c r="V18" s="35">
        <v>1000</v>
      </c>
      <c r="W18" s="35">
        <v>1000</v>
      </c>
      <c r="X18" s="9">
        <v>1</v>
      </c>
      <c r="Y18" s="36">
        <v>4000</v>
      </c>
      <c r="Z18" s="9">
        <v>1</v>
      </c>
      <c r="AA18" s="36">
        <v>4000</v>
      </c>
      <c r="AB18" s="35"/>
      <c r="AC18" s="37"/>
      <c r="AD18" s="37"/>
      <c r="AE18" s="38"/>
      <c r="AF18" s="39"/>
      <c r="AG18" s="39"/>
      <c r="AH18" s="38"/>
      <c r="AI18" s="9" t="s">
        <v>5</v>
      </c>
      <c r="AJ18" s="32"/>
      <c r="AK18" s="32" t="s">
        <v>6</v>
      </c>
      <c r="AL18" s="32"/>
      <c r="AM18" s="40" t="s">
        <v>460</v>
      </c>
      <c r="AN18" s="41"/>
      <c r="AO18" s="173"/>
      <c r="AP18" s="173"/>
      <c r="AQ18" s="170"/>
      <c r="AR18" s="170"/>
    </row>
    <row r="19" spans="1:44">
      <c r="B19" s="29">
        <v>2022</v>
      </c>
      <c r="C19" s="29">
        <v>5</v>
      </c>
      <c r="D19" s="29">
        <v>31</v>
      </c>
      <c r="E19" s="30" t="s">
        <v>468</v>
      </c>
      <c r="F19" s="29">
        <v>5</v>
      </c>
      <c r="G19" s="31" t="s">
        <v>459</v>
      </c>
      <c r="H19" s="32" t="s">
        <v>441</v>
      </c>
      <c r="I19" s="33" t="s">
        <v>47</v>
      </c>
      <c r="J19" s="32"/>
      <c r="K19" s="9"/>
      <c r="L19" s="10"/>
      <c r="M19" s="10"/>
      <c r="N19" s="10" t="s">
        <v>461</v>
      </c>
      <c r="O19" s="9" t="s">
        <v>443</v>
      </c>
      <c r="P19" s="9">
        <v>50</v>
      </c>
      <c r="Q19" s="34" t="s">
        <v>485</v>
      </c>
      <c r="R19" s="35">
        <v>1000</v>
      </c>
      <c r="S19" s="35"/>
      <c r="T19" s="36">
        <v>4000</v>
      </c>
      <c r="U19" s="36">
        <v>4000</v>
      </c>
      <c r="V19" s="35">
        <v>1000</v>
      </c>
      <c r="W19" s="35">
        <v>1000</v>
      </c>
      <c r="X19" s="9">
        <v>1</v>
      </c>
      <c r="Y19" s="36">
        <v>4000</v>
      </c>
      <c r="Z19" s="9">
        <v>1</v>
      </c>
      <c r="AA19" s="36">
        <v>4000</v>
      </c>
      <c r="AB19" s="35"/>
      <c r="AC19" s="37"/>
      <c r="AD19" s="62"/>
      <c r="AE19" s="38"/>
      <c r="AF19" s="39"/>
      <c r="AG19" s="39"/>
      <c r="AH19" s="38"/>
      <c r="AI19" s="9" t="s">
        <v>5</v>
      </c>
      <c r="AJ19" s="32"/>
      <c r="AK19" s="32" t="s">
        <v>6</v>
      </c>
      <c r="AL19" s="32"/>
      <c r="AM19" s="40" t="s">
        <v>460</v>
      </c>
      <c r="AN19" s="41"/>
      <c r="AO19" s="173"/>
      <c r="AP19" s="173"/>
      <c r="AQ19" s="170"/>
      <c r="AR19" s="170"/>
    </row>
    <row r="20" spans="1:44">
      <c r="B20" s="29">
        <v>2022</v>
      </c>
      <c r="C20" s="29">
        <v>5</v>
      </c>
      <c r="D20" s="29">
        <v>31</v>
      </c>
      <c r="E20" s="30" t="s">
        <v>468</v>
      </c>
      <c r="F20" s="29"/>
      <c r="G20" s="189"/>
      <c r="H20" s="32" t="s">
        <v>441</v>
      </c>
      <c r="I20" s="33" t="s">
        <v>43</v>
      </c>
      <c r="J20" s="32"/>
      <c r="K20" s="9"/>
      <c r="L20" s="10"/>
      <c r="M20" s="10"/>
      <c r="N20" s="10"/>
      <c r="O20" s="9"/>
      <c r="P20" s="176">
        <v>25</v>
      </c>
      <c r="Q20" s="34" t="s">
        <v>457</v>
      </c>
      <c r="R20" s="35">
        <v>1000</v>
      </c>
      <c r="S20" s="35"/>
      <c r="T20" s="36" t="s">
        <v>30</v>
      </c>
      <c r="U20" s="177">
        <v>350</v>
      </c>
      <c r="V20" s="35">
        <v>1000</v>
      </c>
      <c r="W20" s="35">
        <v>1000</v>
      </c>
      <c r="X20" s="9">
        <v>1</v>
      </c>
      <c r="Y20" s="35"/>
      <c r="Z20" s="9">
        <v>1</v>
      </c>
      <c r="AA20" s="177">
        <v>350</v>
      </c>
      <c r="AB20" s="35">
        <v>12550</v>
      </c>
      <c r="AC20" s="37" t="s">
        <v>879</v>
      </c>
      <c r="AD20" s="62"/>
      <c r="AE20" s="38"/>
      <c r="AF20" s="39"/>
      <c r="AG20" s="39"/>
      <c r="AH20" s="38"/>
      <c r="AI20" s="9"/>
      <c r="AJ20" s="32"/>
      <c r="AK20" s="32" t="s">
        <v>6</v>
      </c>
      <c r="AL20" s="32"/>
      <c r="AM20" s="40" t="s">
        <v>460</v>
      </c>
      <c r="AN20" s="41"/>
      <c r="AO20" s="173"/>
      <c r="AP20" s="173"/>
      <c r="AQ20" s="170"/>
      <c r="AR20" s="170"/>
    </row>
    <row r="22" spans="1:44">
      <c r="A22">
        <v>1</v>
      </c>
      <c r="B22" s="29">
        <v>2022</v>
      </c>
      <c r="C22" s="29">
        <v>5</v>
      </c>
      <c r="D22" s="29">
        <v>31</v>
      </c>
      <c r="E22" s="30" t="s">
        <v>468</v>
      </c>
      <c r="F22" s="29"/>
      <c r="G22" s="31"/>
      <c r="H22" s="32" t="s">
        <v>441</v>
      </c>
      <c r="I22" s="33" t="s">
        <v>58</v>
      </c>
      <c r="J22" s="32"/>
      <c r="K22" s="9"/>
      <c r="L22" s="10"/>
      <c r="M22" s="9"/>
      <c r="N22" s="10"/>
      <c r="O22" s="9"/>
      <c r="P22" s="9">
        <v>12</v>
      </c>
      <c r="Q22" s="34" t="s">
        <v>457</v>
      </c>
      <c r="R22" s="35">
        <v>1120</v>
      </c>
      <c r="S22" s="35"/>
      <c r="T22" s="36" t="s">
        <v>30</v>
      </c>
      <c r="U22" s="35">
        <v>200</v>
      </c>
      <c r="V22" s="35">
        <v>1120</v>
      </c>
      <c r="W22" s="35">
        <v>1120</v>
      </c>
      <c r="X22" s="9">
        <v>1</v>
      </c>
      <c r="Y22" s="35">
        <v>200</v>
      </c>
      <c r="Z22" s="9">
        <v>1</v>
      </c>
      <c r="AA22" s="35">
        <v>200</v>
      </c>
      <c r="AB22" s="35"/>
      <c r="AC22" s="37"/>
      <c r="AD22" s="37"/>
      <c r="AE22" s="38"/>
      <c r="AF22" s="39"/>
      <c r="AG22" s="39"/>
      <c r="AH22" s="38"/>
      <c r="AI22" s="9"/>
      <c r="AJ22" s="32"/>
      <c r="AK22" s="32"/>
      <c r="AL22" s="32"/>
      <c r="AM22" s="40"/>
      <c r="AN22" s="41"/>
      <c r="AO22" s="173"/>
      <c r="AP22" s="173"/>
      <c r="AQ22" s="170"/>
      <c r="AR22" s="170"/>
    </row>
    <row r="23" spans="1:44">
      <c r="A23">
        <v>1</v>
      </c>
      <c r="B23" s="29">
        <v>2022</v>
      </c>
      <c r="C23" s="29">
        <v>5</v>
      </c>
      <c r="D23" s="29">
        <v>31</v>
      </c>
      <c r="E23" s="30" t="s">
        <v>468</v>
      </c>
      <c r="F23" s="29">
        <v>5</v>
      </c>
      <c r="G23" s="31" t="s">
        <v>459</v>
      </c>
      <c r="H23" s="32" t="s">
        <v>441</v>
      </c>
      <c r="I23" s="33" t="s">
        <v>47</v>
      </c>
      <c r="J23" s="32"/>
      <c r="K23" s="9"/>
      <c r="L23" s="10"/>
      <c r="M23" s="10"/>
      <c r="N23" s="10" t="s">
        <v>461</v>
      </c>
      <c r="O23" s="9" t="s">
        <v>1440</v>
      </c>
      <c r="P23" s="9">
        <v>50</v>
      </c>
      <c r="Q23" s="34" t="s">
        <v>485</v>
      </c>
      <c r="R23" s="35">
        <v>1120</v>
      </c>
      <c r="S23" s="35"/>
      <c r="T23" s="36">
        <v>4000</v>
      </c>
      <c r="U23" s="36">
        <v>4000</v>
      </c>
      <c r="V23" s="35">
        <v>1120</v>
      </c>
      <c r="W23" s="35">
        <v>1120</v>
      </c>
      <c r="X23" s="9">
        <v>1</v>
      </c>
      <c r="Y23" s="36">
        <v>4000</v>
      </c>
      <c r="Z23" s="9">
        <v>1</v>
      </c>
      <c r="AA23" s="36">
        <v>4000</v>
      </c>
      <c r="AB23" s="35"/>
      <c r="AC23" s="37"/>
      <c r="AD23" s="37"/>
      <c r="AE23" s="38"/>
      <c r="AF23" s="39"/>
      <c r="AG23" s="39"/>
      <c r="AH23" s="38"/>
      <c r="AI23" s="9" t="s">
        <v>5</v>
      </c>
      <c r="AJ23" s="32"/>
      <c r="AK23" s="32" t="s">
        <v>6</v>
      </c>
      <c r="AL23" s="32"/>
      <c r="AM23" s="40" t="s">
        <v>460</v>
      </c>
      <c r="AN23" s="41"/>
      <c r="AO23" s="173"/>
      <c r="AP23" s="173"/>
      <c r="AQ23" s="170"/>
      <c r="AR23" s="170"/>
    </row>
    <row r="24" spans="1:44">
      <c r="B24" s="29">
        <v>2022</v>
      </c>
      <c r="C24" s="29">
        <v>5</v>
      </c>
      <c r="D24" s="29">
        <v>31</v>
      </c>
      <c r="E24" s="30" t="s">
        <v>468</v>
      </c>
      <c r="F24" s="29">
        <v>5</v>
      </c>
      <c r="G24" s="31" t="s">
        <v>459</v>
      </c>
      <c r="H24" s="32" t="s">
        <v>441</v>
      </c>
      <c r="I24" s="33" t="s">
        <v>47</v>
      </c>
      <c r="J24" s="32"/>
      <c r="K24" s="9"/>
      <c r="L24" s="10"/>
      <c r="M24" s="10"/>
      <c r="N24" s="10" t="s">
        <v>461</v>
      </c>
      <c r="O24" s="9" t="s">
        <v>1440</v>
      </c>
      <c r="P24" s="9">
        <v>50</v>
      </c>
      <c r="Q24" s="34" t="s">
        <v>485</v>
      </c>
      <c r="R24" s="35">
        <v>1120</v>
      </c>
      <c r="S24" s="35"/>
      <c r="T24" s="36">
        <v>4000</v>
      </c>
      <c r="U24" s="36">
        <v>4000</v>
      </c>
      <c r="V24" s="35">
        <v>1120</v>
      </c>
      <c r="W24" s="35">
        <v>1120</v>
      </c>
      <c r="X24" s="9">
        <v>1</v>
      </c>
      <c r="Y24" s="36">
        <v>4000</v>
      </c>
      <c r="Z24" s="9">
        <v>1</v>
      </c>
      <c r="AA24" s="36">
        <v>4000</v>
      </c>
      <c r="AB24" s="35"/>
      <c r="AC24" s="37"/>
      <c r="AD24" s="37"/>
      <c r="AE24" s="38"/>
      <c r="AF24" s="39"/>
      <c r="AG24" s="39"/>
      <c r="AH24" s="38"/>
      <c r="AI24" s="9" t="s">
        <v>5</v>
      </c>
      <c r="AJ24" s="32"/>
      <c r="AK24" s="32" t="s">
        <v>6</v>
      </c>
      <c r="AL24" s="32"/>
      <c r="AM24" s="40" t="s">
        <v>460</v>
      </c>
      <c r="AN24" s="41"/>
      <c r="AO24" s="173"/>
      <c r="AP24" s="173"/>
      <c r="AQ24" s="170"/>
      <c r="AR24" s="170"/>
    </row>
    <row r="25" spans="1:44">
      <c r="B25" s="29">
        <v>2022</v>
      </c>
      <c r="C25" s="29">
        <v>5</v>
      </c>
      <c r="D25" s="29">
        <v>31</v>
      </c>
      <c r="E25" s="30" t="s">
        <v>468</v>
      </c>
      <c r="F25" s="29">
        <v>5</v>
      </c>
      <c r="G25" s="31" t="s">
        <v>459</v>
      </c>
      <c r="H25" s="32" t="s">
        <v>441</v>
      </c>
      <c r="I25" s="33" t="s">
        <v>47</v>
      </c>
      <c r="J25" s="32"/>
      <c r="K25" s="9"/>
      <c r="L25" s="10"/>
      <c r="M25" s="10"/>
      <c r="N25" s="10" t="s">
        <v>461</v>
      </c>
      <c r="O25" s="9" t="s">
        <v>1440</v>
      </c>
      <c r="P25" s="9">
        <v>50</v>
      </c>
      <c r="Q25" s="34" t="s">
        <v>485</v>
      </c>
      <c r="R25" s="35">
        <v>1120</v>
      </c>
      <c r="S25" s="35"/>
      <c r="T25" s="36">
        <v>4000</v>
      </c>
      <c r="U25" s="36">
        <v>4000</v>
      </c>
      <c r="V25" s="35">
        <v>1120</v>
      </c>
      <c r="W25" s="35">
        <v>1120</v>
      </c>
      <c r="X25" s="9">
        <v>1</v>
      </c>
      <c r="Y25" s="36">
        <v>4000</v>
      </c>
      <c r="Z25" s="9">
        <v>1</v>
      </c>
      <c r="AA25" s="36">
        <v>4000</v>
      </c>
      <c r="AB25" s="35"/>
      <c r="AC25" s="37"/>
      <c r="AD25" s="62"/>
      <c r="AE25" s="38"/>
      <c r="AF25" s="39"/>
      <c r="AG25" s="39"/>
      <c r="AH25" s="38"/>
      <c r="AI25" s="9" t="s">
        <v>5</v>
      </c>
      <c r="AJ25" s="32"/>
      <c r="AK25" s="32" t="s">
        <v>6</v>
      </c>
      <c r="AL25" s="32"/>
      <c r="AM25" s="40" t="s">
        <v>460</v>
      </c>
      <c r="AN25" s="41"/>
      <c r="AO25" s="173"/>
      <c r="AP25" s="173"/>
      <c r="AQ25" s="170"/>
      <c r="AR25" s="170"/>
    </row>
    <row r="26" spans="1:44">
      <c r="B26" s="29">
        <v>2022</v>
      </c>
      <c r="C26" s="29">
        <v>5</v>
      </c>
      <c r="D26" s="29">
        <v>31</v>
      </c>
      <c r="E26" s="30" t="s">
        <v>468</v>
      </c>
      <c r="F26" s="29"/>
      <c r="G26" s="189"/>
      <c r="H26" s="32" t="s">
        <v>441</v>
      </c>
      <c r="I26" s="33" t="s">
        <v>43</v>
      </c>
      <c r="J26" s="32"/>
      <c r="K26" s="9"/>
      <c r="L26" s="10"/>
      <c r="M26" s="10"/>
      <c r="N26" s="10"/>
      <c r="O26" s="9"/>
      <c r="P26" s="176">
        <v>25</v>
      </c>
      <c r="Q26" s="34" t="s">
        <v>457</v>
      </c>
      <c r="R26" s="35">
        <v>1120</v>
      </c>
      <c r="S26" s="35"/>
      <c r="T26" s="36" t="s">
        <v>30</v>
      </c>
      <c r="U26" s="177">
        <v>350</v>
      </c>
      <c r="V26" s="35">
        <v>1120</v>
      </c>
      <c r="W26" s="35">
        <v>1120</v>
      </c>
      <c r="X26" s="9">
        <v>1</v>
      </c>
      <c r="Y26" s="35"/>
      <c r="Z26" s="9">
        <v>1</v>
      </c>
      <c r="AA26" s="177">
        <v>350</v>
      </c>
      <c r="AB26" s="35">
        <v>12550</v>
      </c>
      <c r="AC26" s="37" t="s">
        <v>726</v>
      </c>
      <c r="AD26" s="62"/>
      <c r="AE26" s="38"/>
      <c r="AF26" s="39"/>
      <c r="AG26" s="39"/>
      <c r="AH26" s="38"/>
      <c r="AI26" s="9"/>
      <c r="AJ26" s="32"/>
      <c r="AK26" s="32" t="s">
        <v>6</v>
      </c>
      <c r="AL26" s="32"/>
      <c r="AM26" s="40" t="s">
        <v>460</v>
      </c>
      <c r="AN26" s="41"/>
      <c r="AO26" s="173"/>
      <c r="AP26" s="173"/>
      <c r="AQ26" s="170"/>
      <c r="AR26" s="170"/>
    </row>
    <row r="28" spans="1:44">
      <c r="A28">
        <v>1</v>
      </c>
      <c r="B28" s="29">
        <v>2022</v>
      </c>
      <c r="C28" s="29">
        <v>5</v>
      </c>
      <c r="D28" s="29">
        <v>7</v>
      </c>
      <c r="E28" s="30" t="s">
        <v>469</v>
      </c>
      <c r="F28" s="29"/>
      <c r="G28" s="31"/>
      <c r="H28" s="32" t="s">
        <v>441</v>
      </c>
      <c r="I28" s="33" t="s">
        <v>58</v>
      </c>
      <c r="J28" s="32"/>
      <c r="K28" s="9"/>
      <c r="L28" s="10"/>
      <c r="M28" s="9"/>
      <c r="N28" s="61"/>
      <c r="O28" s="9"/>
      <c r="P28" s="9">
        <v>12</v>
      </c>
      <c r="Q28" s="34" t="s">
        <v>457</v>
      </c>
      <c r="R28" s="35">
        <v>1005</v>
      </c>
      <c r="S28" s="35"/>
      <c r="T28" s="36" t="s">
        <v>30</v>
      </c>
      <c r="U28" s="35">
        <v>200</v>
      </c>
      <c r="V28" s="35">
        <v>1005</v>
      </c>
      <c r="W28" s="35">
        <v>1000</v>
      </c>
      <c r="X28" s="9">
        <v>1</v>
      </c>
      <c r="Y28" s="35">
        <v>200</v>
      </c>
      <c r="Z28" s="9">
        <v>1</v>
      </c>
      <c r="AA28" s="35">
        <v>200</v>
      </c>
      <c r="AB28" s="35"/>
      <c r="AC28" s="61"/>
      <c r="AD28" s="37"/>
      <c r="AE28" s="63"/>
      <c r="AF28" s="39"/>
      <c r="AG28" s="39"/>
      <c r="AH28" s="38"/>
      <c r="AI28" s="9"/>
      <c r="AJ28" s="32"/>
      <c r="AK28" s="32"/>
      <c r="AL28" s="32"/>
      <c r="AM28" s="40"/>
      <c r="AN28" s="41"/>
      <c r="AO28" s="173"/>
      <c r="AP28" s="173"/>
      <c r="AQ28" s="170"/>
      <c r="AR28" s="170"/>
    </row>
    <row r="29" spans="1:44">
      <c r="A29">
        <v>1</v>
      </c>
      <c r="B29" s="29">
        <v>2022</v>
      </c>
      <c r="C29" s="29">
        <v>5</v>
      </c>
      <c r="D29" s="29">
        <v>7</v>
      </c>
      <c r="E29" s="30" t="s">
        <v>469</v>
      </c>
      <c r="F29" s="29">
        <v>2</v>
      </c>
      <c r="G29" s="31" t="s">
        <v>459</v>
      </c>
      <c r="H29" s="32" t="s">
        <v>441</v>
      </c>
      <c r="I29" s="33" t="s">
        <v>47</v>
      </c>
      <c r="J29" s="32"/>
      <c r="K29" s="9"/>
      <c r="L29" s="10"/>
      <c r="M29" s="10"/>
      <c r="N29" s="10" t="s">
        <v>477</v>
      </c>
      <c r="O29" s="9" t="s">
        <v>1440</v>
      </c>
      <c r="P29" s="9">
        <v>50</v>
      </c>
      <c r="Q29" s="34" t="s">
        <v>273</v>
      </c>
      <c r="R29" s="35">
        <v>1000</v>
      </c>
      <c r="S29" s="35"/>
      <c r="T29" s="36">
        <v>4000</v>
      </c>
      <c r="U29" s="36">
        <v>4000</v>
      </c>
      <c r="V29" s="35">
        <v>1000</v>
      </c>
      <c r="W29" s="35">
        <v>1000</v>
      </c>
      <c r="X29" s="9">
        <v>1</v>
      </c>
      <c r="Y29" s="36">
        <v>4000</v>
      </c>
      <c r="Z29" s="9">
        <v>1</v>
      </c>
      <c r="AA29" s="36">
        <v>4000</v>
      </c>
      <c r="AB29" s="35"/>
      <c r="AC29" s="37"/>
      <c r="AD29" s="37"/>
      <c r="AE29" s="38"/>
      <c r="AF29" s="39"/>
      <c r="AG29" s="39"/>
      <c r="AH29" s="38"/>
      <c r="AI29" s="9" t="s">
        <v>5</v>
      </c>
      <c r="AJ29" s="32"/>
      <c r="AK29" s="32" t="s">
        <v>6</v>
      </c>
      <c r="AL29" s="32"/>
      <c r="AM29" s="40" t="s">
        <v>460</v>
      </c>
      <c r="AN29" s="41"/>
      <c r="AO29" s="173"/>
      <c r="AP29" s="173"/>
      <c r="AQ29" s="170"/>
      <c r="AR29" s="170"/>
    </row>
    <row r="30" spans="1:44">
      <c r="A30">
        <v>1</v>
      </c>
      <c r="B30" s="29">
        <v>2022</v>
      </c>
      <c r="C30" s="29">
        <v>5</v>
      </c>
      <c r="D30" s="29">
        <v>7</v>
      </c>
      <c r="E30" s="30" t="s">
        <v>469</v>
      </c>
      <c r="F30" s="29">
        <v>2</v>
      </c>
      <c r="G30" s="31" t="s">
        <v>459</v>
      </c>
      <c r="H30" s="32" t="s">
        <v>441</v>
      </c>
      <c r="I30" s="33" t="s">
        <v>47</v>
      </c>
      <c r="J30" s="32"/>
      <c r="K30" s="9"/>
      <c r="L30" s="10"/>
      <c r="M30" s="10"/>
      <c r="N30" s="10" t="s">
        <v>477</v>
      </c>
      <c r="O30" s="9" t="s">
        <v>1440</v>
      </c>
      <c r="P30" s="9">
        <v>50</v>
      </c>
      <c r="Q30" s="34" t="s">
        <v>273</v>
      </c>
      <c r="R30" s="35">
        <v>1000</v>
      </c>
      <c r="S30" s="35"/>
      <c r="T30" s="36">
        <v>4000</v>
      </c>
      <c r="U30" s="36">
        <v>4000</v>
      </c>
      <c r="V30" s="35">
        <v>1000</v>
      </c>
      <c r="W30" s="35">
        <v>1000</v>
      </c>
      <c r="X30" s="9">
        <v>1</v>
      </c>
      <c r="Y30" s="36">
        <v>4000</v>
      </c>
      <c r="Z30" s="9">
        <v>1</v>
      </c>
      <c r="AA30" s="36">
        <v>4000</v>
      </c>
      <c r="AB30" s="35"/>
      <c r="AC30" s="37"/>
      <c r="AD30" s="37"/>
      <c r="AE30" s="38"/>
      <c r="AF30" s="39"/>
      <c r="AG30" s="39"/>
      <c r="AH30" s="38"/>
      <c r="AI30" s="9" t="s">
        <v>5</v>
      </c>
      <c r="AJ30" s="32"/>
      <c r="AK30" s="32" t="s">
        <v>6</v>
      </c>
      <c r="AL30" s="32"/>
      <c r="AM30" s="40" t="s">
        <v>460</v>
      </c>
      <c r="AN30" s="41"/>
      <c r="AO30" s="173"/>
      <c r="AP30" s="173"/>
      <c r="AQ30" s="170"/>
      <c r="AR30" s="170"/>
    </row>
    <row r="31" spans="1:44">
      <c r="A31">
        <v>1</v>
      </c>
      <c r="B31" s="29">
        <v>2022</v>
      </c>
      <c r="C31" s="29">
        <v>5</v>
      </c>
      <c r="D31" s="29">
        <v>7</v>
      </c>
      <c r="E31" s="30" t="s">
        <v>469</v>
      </c>
      <c r="F31" s="29">
        <v>2</v>
      </c>
      <c r="G31" s="31" t="s">
        <v>459</v>
      </c>
      <c r="H31" s="32" t="s">
        <v>441</v>
      </c>
      <c r="I31" s="33" t="s">
        <v>47</v>
      </c>
      <c r="J31" s="32"/>
      <c r="K31" s="9"/>
      <c r="L31" s="10"/>
      <c r="M31" s="10"/>
      <c r="N31" s="10" t="s">
        <v>477</v>
      </c>
      <c r="O31" s="9" t="s">
        <v>1440</v>
      </c>
      <c r="P31" s="9">
        <v>50</v>
      </c>
      <c r="Q31" s="34" t="s">
        <v>273</v>
      </c>
      <c r="R31" s="35">
        <v>1000</v>
      </c>
      <c r="S31" s="35"/>
      <c r="T31" s="36">
        <v>4000</v>
      </c>
      <c r="U31" s="36">
        <v>4000</v>
      </c>
      <c r="V31" s="35">
        <v>1000</v>
      </c>
      <c r="W31" s="35">
        <v>1000</v>
      </c>
      <c r="X31" s="9">
        <v>1</v>
      </c>
      <c r="Y31" s="36">
        <v>4000</v>
      </c>
      <c r="Z31" s="9">
        <v>1</v>
      </c>
      <c r="AA31" s="36">
        <v>4000</v>
      </c>
      <c r="AB31" s="35"/>
      <c r="AC31" s="37"/>
      <c r="AD31" s="37"/>
      <c r="AE31" s="38"/>
      <c r="AF31" s="39"/>
      <c r="AG31" s="39"/>
      <c r="AH31" s="38"/>
      <c r="AI31" s="9" t="s">
        <v>5</v>
      </c>
      <c r="AJ31" s="32"/>
      <c r="AK31" s="32" t="s">
        <v>6</v>
      </c>
      <c r="AL31" s="32"/>
      <c r="AM31" s="40" t="s">
        <v>460</v>
      </c>
      <c r="AN31" s="41"/>
      <c r="AO31" s="173"/>
      <c r="AP31" s="173"/>
      <c r="AQ31" s="170"/>
      <c r="AR31" s="170"/>
    </row>
    <row r="32" spans="1:44">
      <c r="B32" s="29">
        <v>2022</v>
      </c>
      <c r="C32" s="29">
        <v>5</v>
      </c>
      <c r="D32" s="29">
        <v>7</v>
      </c>
      <c r="E32" s="30" t="s">
        <v>469</v>
      </c>
      <c r="F32" s="29"/>
      <c r="G32" s="189"/>
      <c r="H32" s="32" t="s">
        <v>441</v>
      </c>
      <c r="I32" s="59" t="s">
        <v>43</v>
      </c>
      <c r="J32" s="32"/>
      <c r="K32" s="9"/>
      <c r="L32" s="10"/>
      <c r="M32" s="10"/>
      <c r="N32" s="10"/>
      <c r="O32" s="60"/>
      <c r="P32" s="176">
        <v>25</v>
      </c>
      <c r="Q32" s="34" t="s">
        <v>457</v>
      </c>
      <c r="R32" s="35">
        <v>1000</v>
      </c>
      <c r="S32" s="35"/>
      <c r="T32" s="36" t="s">
        <v>30</v>
      </c>
      <c r="U32" s="177">
        <v>350</v>
      </c>
      <c r="V32" s="35">
        <v>1000</v>
      </c>
      <c r="W32" s="35">
        <v>1000</v>
      </c>
      <c r="X32" s="9">
        <v>1</v>
      </c>
      <c r="Y32" s="35"/>
      <c r="Z32" s="9">
        <v>1</v>
      </c>
      <c r="AA32" s="177">
        <v>350</v>
      </c>
      <c r="AB32" s="35">
        <v>12550</v>
      </c>
      <c r="AC32" s="37" t="s">
        <v>879</v>
      </c>
      <c r="AD32" s="37"/>
      <c r="AE32" s="63"/>
      <c r="AF32" s="64"/>
      <c r="AG32" s="64"/>
      <c r="AH32" s="63"/>
      <c r="AI32" s="60"/>
      <c r="AJ32" s="58"/>
      <c r="AK32" s="32" t="s">
        <v>6</v>
      </c>
      <c r="AL32" s="32"/>
      <c r="AM32" s="40" t="s">
        <v>460</v>
      </c>
      <c r="AN32" s="41"/>
      <c r="AO32" s="173"/>
      <c r="AP32" s="173"/>
      <c r="AQ32" s="170"/>
      <c r="AR32" s="170"/>
    </row>
    <row r="34" spans="1:44">
      <c r="B34" s="29">
        <v>2022</v>
      </c>
      <c r="C34" s="29">
        <v>5</v>
      </c>
      <c r="D34" s="29">
        <v>11</v>
      </c>
      <c r="E34" s="30" t="s">
        <v>469</v>
      </c>
      <c r="F34" s="29"/>
      <c r="G34" s="31"/>
      <c r="H34" s="32" t="s">
        <v>441</v>
      </c>
      <c r="I34" s="33" t="s">
        <v>58</v>
      </c>
      <c r="J34" s="32"/>
      <c r="K34" s="9"/>
      <c r="L34" s="10"/>
      <c r="M34" s="9"/>
      <c r="N34" s="10"/>
      <c r="O34" s="9"/>
      <c r="P34" s="9">
        <v>12</v>
      </c>
      <c r="Q34" s="34" t="s">
        <v>457</v>
      </c>
      <c r="R34" s="35">
        <v>1005</v>
      </c>
      <c r="S34" s="35"/>
      <c r="T34" s="36" t="s">
        <v>30</v>
      </c>
      <c r="U34" s="35">
        <v>200</v>
      </c>
      <c r="V34" s="35">
        <v>1005</v>
      </c>
      <c r="W34" s="35">
        <v>1005</v>
      </c>
      <c r="X34" s="9">
        <v>1</v>
      </c>
      <c r="Y34" s="35">
        <v>200</v>
      </c>
      <c r="Z34" s="9">
        <v>1</v>
      </c>
      <c r="AA34" s="35">
        <v>200</v>
      </c>
      <c r="AB34" s="35"/>
      <c r="AC34" s="37"/>
      <c r="AD34" s="178" t="s">
        <v>462</v>
      </c>
      <c r="AE34" s="38"/>
      <c r="AF34" s="39"/>
      <c r="AG34" s="39"/>
      <c r="AH34" s="38"/>
      <c r="AI34" s="9"/>
      <c r="AJ34" s="32"/>
      <c r="AK34" s="32"/>
      <c r="AL34" s="32"/>
      <c r="AM34" s="40"/>
      <c r="AN34" s="41"/>
      <c r="AO34" s="173"/>
      <c r="AP34" s="173"/>
      <c r="AQ34" s="170"/>
      <c r="AR34" s="170"/>
    </row>
    <row r="35" spans="1:44">
      <c r="B35" s="29">
        <v>2022</v>
      </c>
      <c r="C35" s="29">
        <v>5</v>
      </c>
      <c r="D35" s="29">
        <v>11</v>
      </c>
      <c r="E35" s="30" t="s">
        <v>470</v>
      </c>
      <c r="F35" s="29">
        <v>2</v>
      </c>
      <c r="G35" s="31" t="s">
        <v>459</v>
      </c>
      <c r="H35" s="32" t="s">
        <v>441</v>
      </c>
      <c r="I35" s="33" t="s">
        <v>47</v>
      </c>
      <c r="J35" s="32"/>
      <c r="K35" s="9"/>
      <c r="L35" s="10"/>
      <c r="M35" s="10"/>
      <c r="N35" s="10" t="s">
        <v>493</v>
      </c>
      <c r="O35" s="9" t="s">
        <v>1440</v>
      </c>
      <c r="P35" s="9">
        <v>38</v>
      </c>
      <c r="Q35" s="34" t="s">
        <v>729</v>
      </c>
      <c r="R35" s="35">
        <v>1005</v>
      </c>
      <c r="S35" s="35"/>
      <c r="T35" s="36">
        <v>4100</v>
      </c>
      <c r="U35" s="36">
        <v>4100</v>
      </c>
      <c r="V35" s="35">
        <v>1005</v>
      </c>
      <c r="W35" s="35">
        <v>1005</v>
      </c>
      <c r="X35" s="9">
        <v>1</v>
      </c>
      <c r="Y35" s="36">
        <v>4100</v>
      </c>
      <c r="Z35" s="9">
        <v>1</v>
      </c>
      <c r="AA35" s="36">
        <v>4100</v>
      </c>
      <c r="AB35" s="35"/>
      <c r="AC35" s="37"/>
      <c r="AD35" s="37"/>
      <c r="AE35" s="38"/>
      <c r="AF35" s="39"/>
      <c r="AG35" s="39"/>
      <c r="AH35" s="38"/>
      <c r="AI35" s="9" t="s">
        <v>5</v>
      </c>
      <c r="AJ35" s="32"/>
      <c r="AK35" s="32" t="s">
        <v>17</v>
      </c>
      <c r="AL35" s="32"/>
      <c r="AM35" s="40" t="s">
        <v>460</v>
      </c>
      <c r="AN35" s="41"/>
      <c r="AO35" s="173"/>
      <c r="AP35" s="173"/>
      <c r="AQ35" s="170"/>
      <c r="AR35" s="170"/>
    </row>
    <row r="36" spans="1:44">
      <c r="B36" s="29">
        <v>2022</v>
      </c>
      <c r="C36" s="29">
        <v>5</v>
      </c>
      <c r="D36" s="29">
        <v>11</v>
      </c>
      <c r="E36" s="30" t="s">
        <v>470</v>
      </c>
      <c r="F36" s="29">
        <v>2</v>
      </c>
      <c r="G36" s="31" t="s">
        <v>459</v>
      </c>
      <c r="H36" s="32" t="s">
        <v>441</v>
      </c>
      <c r="I36" s="33" t="s">
        <v>47</v>
      </c>
      <c r="J36" s="32"/>
      <c r="K36" s="9"/>
      <c r="L36" s="10"/>
      <c r="M36" s="10"/>
      <c r="N36" s="10" t="s">
        <v>493</v>
      </c>
      <c r="O36" s="9" t="s">
        <v>1440</v>
      </c>
      <c r="P36" s="9">
        <v>38</v>
      </c>
      <c r="Q36" s="34" t="s">
        <v>729</v>
      </c>
      <c r="R36" s="35">
        <v>1005</v>
      </c>
      <c r="S36" s="35"/>
      <c r="T36" s="36">
        <v>4100</v>
      </c>
      <c r="U36" s="36">
        <v>4100</v>
      </c>
      <c r="V36" s="35">
        <v>1005</v>
      </c>
      <c r="W36" s="35">
        <v>1005</v>
      </c>
      <c r="X36" s="9">
        <v>1</v>
      </c>
      <c r="Y36" s="36">
        <v>4100</v>
      </c>
      <c r="Z36" s="9">
        <v>1</v>
      </c>
      <c r="AA36" s="36">
        <v>4100</v>
      </c>
      <c r="AB36" s="35"/>
      <c r="AC36" s="37"/>
      <c r="AD36" s="37"/>
      <c r="AE36" s="38"/>
      <c r="AF36" s="39"/>
      <c r="AG36" s="39"/>
      <c r="AH36" s="38"/>
      <c r="AI36" s="9" t="s">
        <v>5</v>
      </c>
      <c r="AJ36" s="32"/>
      <c r="AK36" s="32" t="s">
        <v>17</v>
      </c>
      <c r="AL36" s="32"/>
      <c r="AM36" s="40" t="s">
        <v>460</v>
      </c>
      <c r="AN36" s="41"/>
      <c r="AO36" s="173"/>
      <c r="AP36" s="173"/>
      <c r="AQ36" s="170"/>
      <c r="AR36" s="170"/>
    </row>
    <row r="37" spans="1:44">
      <c r="B37" s="29">
        <v>2022</v>
      </c>
      <c r="C37" s="29">
        <v>5</v>
      </c>
      <c r="D37" s="29">
        <v>11</v>
      </c>
      <c r="E37" s="30" t="s">
        <v>470</v>
      </c>
      <c r="F37" s="29">
        <v>2</v>
      </c>
      <c r="G37" s="31" t="s">
        <v>459</v>
      </c>
      <c r="H37" s="32" t="s">
        <v>441</v>
      </c>
      <c r="I37" s="33" t="s">
        <v>47</v>
      </c>
      <c r="J37" s="32"/>
      <c r="K37" s="9"/>
      <c r="L37" s="10"/>
      <c r="M37" s="10"/>
      <c r="N37" s="10" t="s">
        <v>493</v>
      </c>
      <c r="O37" s="9" t="s">
        <v>1440</v>
      </c>
      <c r="P37" s="9">
        <v>38</v>
      </c>
      <c r="Q37" s="34" t="s">
        <v>729</v>
      </c>
      <c r="R37" s="35">
        <v>1005</v>
      </c>
      <c r="S37" s="35"/>
      <c r="T37" s="36">
        <v>4100</v>
      </c>
      <c r="U37" s="36">
        <v>4100</v>
      </c>
      <c r="V37" s="35">
        <v>1005</v>
      </c>
      <c r="W37" s="35">
        <v>1005</v>
      </c>
      <c r="X37" s="9">
        <v>1</v>
      </c>
      <c r="Y37" s="36">
        <v>4100</v>
      </c>
      <c r="Z37" s="9">
        <v>1</v>
      </c>
      <c r="AA37" s="36">
        <v>4100</v>
      </c>
      <c r="AB37" s="35"/>
      <c r="AC37" s="37"/>
      <c r="AD37" s="37"/>
      <c r="AE37" s="38"/>
      <c r="AF37" s="39"/>
      <c r="AG37" s="39"/>
      <c r="AH37" s="38"/>
      <c r="AI37" s="9" t="s">
        <v>5</v>
      </c>
      <c r="AJ37" s="32"/>
      <c r="AK37" s="32" t="s">
        <v>17</v>
      </c>
      <c r="AL37" s="32"/>
      <c r="AM37" s="40" t="s">
        <v>460</v>
      </c>
      <c r="AN37" s="41"/>
      <c r="AO37" s="173"/>
      <c r="AP37" s="173"/>
      <c r="AQ37" s="170"/>
      <c r="AR37" s="170"/>
    </row>
    <row r="38" spans="1:44">
      <c r="B38" s="29">
        <v>2022</v>
      </c>
      <c r="C38" s="29">
        <v>5</v>
      </c>
      <c r="D38" s="29">
        <v>11</v>
      </c>
      <c r="E38" s="30" t="s">
        <v>470</v>
      </c>
      <c r="F38" s="29"/>
      <c r="G38" s="31"/>
      <c r="H38" s="32" t="s">
        <v>441</v>
      </c>
      <c r="I38" s="33" t="s">
        <v>43</v>
      </c>
      <c r="J38" s="32"/>
      <c r="K38" s="9"/>
      <c r="L38" s="10"/>
      <c r="M38" s="10"/>
      <c r="N38" s="10"/>
      <c r="O38" s="9"/>
      <c r="P38" s="176">
        <v>25</v>
      </c>
      <c r="Q38" s="34" t="s">
        <v>457</v>
      </c>
      <c r="R38" s="35">
        <v>1005</v>
      </c>
      <c r="S38" s="35"/>
      <c r="T38" s="36" t="s">
        <v>30</v>
      </c>
      <c r="U38" s="177">
        <v>350</v>
      </c>
      <c r="V38" s="35">
        <v>1005</v>
      </c>
      <c r="W38" s="35">
        <v>1005</v>
      </c>
      <c r="X38" s="9">
        <v>1</v>
      </c>
      <c r="Y38" s="35"/>
      <c r="Z38" s="9">
        <v>1</v>
      </c>
      <c r="AA38" s="177">
        <v>350</v>
      </c>
      <c r="AB38" s="35">
        <v>12850</v>
      </c>
      <c r="AC38" s="37" t="s">
        <v>736</v>
      </c>
      <c r="AD38" s="37"/>
      <c r="AE38" s="38"/>
      <c r="AF38" s="39"/>
      <c r="AG38" s="39"/>
      <c r="AH38" s="38"/>
      <c r="AI38" s="9"/>
      <c r="AJ38" s="32"/>
      <c r="AK38" s="32" t="s">
        <v>17</v>
      </c>
      <c r="AL38" s="32"/>
      <c r="AM38" s="40" t="s">
        <v>460</v>
      </c>
      <c r="AN38" s="41"/>
      <c r="AO38" s="173"/>
      <c r="AP38" s="173"/>
      <c r="AQ38" s="170"/>
      <c r="AR38" s="170"/>
    </row>
    <row r="40" spans="1:44">
      <c r="B40" s="29">
        <v>2022</v>
      </c>
      <c r="C40" s="29">
        <v>5</v>
      </c>
      <c r="D40" s="29">
        <v>11</v>
      </c>
      <c r="E40" s="30" t="s">
        <v>469</v>
      </c>
      <c r="F40" s="29"/>
      <c r="G40" s="31"/>
      <c r="H40" s="32" t="s">
        <v>441</v>
      </c>
      <c r="I40" s="33" t="s">
        <v>58</v>
      </c>
      <c r="J40" s="32"/>
      <c r="K40" s="9"/>
      <c r="L40" s="10"/>
      <c r="M40" s="9"/>
      <c r="N40" s="10"/>
      <c r="O40" s="9"/>
      <c r="P40" s="9">
        <v>12</v>
      </c>
      <c r="Q40" s="34" t="s">
        <v>457</v>
      </c>
      <c r="R40" s="35">
        <v>1050</v>
      </c>
      <c r="S40" s="35"/>
      <c r="T40" s="36" t="s">
        <v>30</v>
      </c>
      <c r="U40" s="35">
        <v>200</v>
      </c>
      <c r="V40" s="35">
        <v>1050</v>
      </c>
      <c r="W40" s="35">
        <v>1050</v>
      </c>
      <c r="X40" s="9">
        <v>1</v>
      </c>
      <c r="Y40" s="35">
        <v>200</v>
      </c>
      <c r="Z40" s="9">
        <v>1</v>
      </c>
      <c r="AA40" s="35">
        <v>200</v>
      </c>
      <c r="AB40" s="35"/>
      <c r="AC40" s="37"/>
      <c r="AD40" s="182"/>
      <c r="AE40" s="38"/>
      <c r="AF40" s="39"/>
      <c r="AG40" s="39"/>
      <c r="AH40" s="38"/>
      <c r="AI40" s="9"/>
      <c r="AJ40" s="32"/>
      <c r="AK40" s="32"/>
      <c r="AL40" s="32"/>
      <c r="AM40" s="40"/>
      <c r="AN40" s="41"/>
      <c r="AO40" s="173"/>
      <c r="AP40" s="173"/>
      <c r="AQ40" s="170"/>
      <c r="AR40" s="170"/>
    </row>
    <row r="41" spans="1:44">
      <c r="B41" s="29">
        <v>2022</v>
      </c>
      <c r="C41" s="29">
        <v>5</v>
      </c>
      <c r="D41" s="29">
        <v>11</v>
      </c>
      <c r="E41" s="30" t="s">
        <v>469</v>
      </c>
      <c r="F41" s="29">
        <v>1</v>
      </c>
      <c r="G41" s="31" t="s">
        <v>459</v>
      </c>
      <c r="H41" s="32" t="s">
        <v>441</v>
      </c>
      <c r="I41" s="33" t="s">
        <v>47</v>
      </c>
      <c r="J41" s="32"/>
      <c r="K41" s="9"/>
      <c r="L41" s="10"/>
      <c r="M41" s="10"/>
      <c r="N41" s="10" t="s">
        <v>493</v>
      </c>
      <c r="O41" s="9" t="s">
        <v>1440</v>
      </c>
      <c r="P41" s="9">
        <v>50</v>
      </c>
      <c r="Q41" s="34" t="s">
        <v>729</v>
      </c>
      <c r="R41" s="35">
        <v>1050</v>
      </c>
      <c r="S41" s="35"/>
      <c r="T41" s="36">
        <v>4100</v>
      </c>
      <c r="U41" s="36">
        <v>4100</v>
      </c>
      <c r="V41" s="35">
        <v>1050</v>
      </c>
      <c r="W41" s="35">
        <v>1050</v>
      </c>
      <c r="X41" s="9">
        <v>1</v>
      </c>
      <c r="Y41" s="36">
        <v>4100</v>
      </c>
      <c r="Z41" s="9">
        <v>1</v>
      </c>
      <c r="AA41" s="36">
        <v>4100</v>
      </c>
      <c r="AB41" s="35"/>
      <c r="AC41" s="37"/>
      <c r="AD41" s="37"/>
      <c r="AE41" s="38"/>
      <c r="AF41" s="39"/>
      <c r="AG41" s="39"/>
      <c r="AH41" s="38"/>
      <c r="AI41" s="9" t="s">
        <v>5</v>
      </c>
      <c r="AJ41" s="32"/>
      <c r="AK41" s="32" t="s">
        <v>6</v>
      </c>
      <c r="AL41" s="32"/>
      <c r="AM41" s="40" t="s">
        <v>460</v>
      </c>
      <c r="AN41" s="41"/>
      <c r="AO41" s="173"/>
      <c r="AP41" s="173"/>
      <c r="AQ41" s="170"/>
      <c r="AR41" s="170"/>
    </row>
    <row r="42" spans="1:44">
      <c r="B42" s="29">
        <v>2022</v>
      </c>
      <c r="C42" s="29">
        <v>5</v>
      </c>
      <c r="D42" s="29">
        <v>11</v>
      </c>
      <c r="E42" s="30" t="s">
        <v>469</v>
      </c>
      <c r="F42" s="29">
        <v>1</v>
      </c>
      <c r="G42" s="31" t="s">
        <v>459</v>
      </c>
      <c r="H42" s="32" t="s">
        <v>441</v>
      </c>
      <c r="I42" s="33" t="s">
        <v>47</v>
      </c>
      <c r="J42" s="32"/>
      <c r="K42" s="9"/>
      <c r="L42" s="10"/>
      <c r="M42" s="10"/>
      <c r="N42" s="10" t="s">
        <v>493</v>
      </c>
      <c r="O42" s="9" t="s">
        <v>1440</v>
      </c>
      <c r="P42" s="9">
        <v>50</v>
      </c>
      <c r="Q42" s="34" t="s">
        <v>729</v>
      </c>
      <c r="R42" s="35">
        <v>1050</v>
      </c>
      <c r="S42" s="35"/>
      <c r="T42" s="36">
        <v>4100</v>
      </c>
      <c r="U42" s="36">
        <v>4100</v>
      </c>
      <c r="V42" s="35">
        <v>1050</v>
      </c>
      <c r="W42" s="35">
        <v>1050</v>
      </c>
      <c r="X42" s="9">
        <v>1</v>
      </c>
      <c r="Y42" s="36">
        <v>4100</v>
      </c>
      <c r="Z42" s="9">
        <v>1</v>
      </c>
      <c r="AA42" s="36">
        <v>4100</v>
      </c>
      <c r="AB42" s="35"/>
      <c r="AC42" s="37"/>
      <c r="AD42" s="37"/>
      <c r="AE42" s="38"/>
      <c r="AF42" s="39"/>
      <c r="AG42" s="39"/>
      <c r="AH42" s="38"/>
      <c r="AI42" s="9" t="s">
        <v>5</v>
      </c>
      <c r="AJ42" s="32"/>
      <c r="AK42" s="32" t="s">
        <v>6</v>
      </c>
      <c r="AL42" s="32"/>
      <c r="AM42" s="40" t="s">
        <v>460</v>
      </c>
      <c r="AN42" s="41"/>
      <c r="AO42" s="173"/>
      <c r="AP42" s="173"/>
      <c r="AQ42" s="170"/>
      <c r="AR42" s="170"/>
    </row>
    <row r="43" spans="1:44">
      <c r="B43" s="29">
        <v>2022</v>
      </c>
      <c r="C43" s="29">
        <v>5</v>
      </c>
      <c r="D43" s="29">
        <v>11</v>
      </c>
      <c r="E43" s="30" t="s">
        <v>470</v>
      </c>
      <c r="F43" s="29">
        <v>1</v>
      </c>
      <c r="G43" s="31" t="s">
        <v>459</v>
      </c>
      <c r="H43" s="32" t="s">
        <v>441</v>
      </c>
      <c r="I43" s="33" t="s">
        <v>47</v>
      </c>
      <c r="J43" s="32"/>
      <c r="K43" s="9"/>
      <c r="L43" s="10"/>
      <c r="M43" s="10"/>
      <c r="N43" s="10" t="s">
        <v>493</v>
      </c>
      <c r="O43" s="9" t="s">
        <v>1440</v>
      </c>
      <c r="P43" s="9">
        <v>50</v>
      </c>
      <c r="Q43" s="34" t="s">
        <v>729</v>
      </c>
      <c r="R43" s="35">
        <v>1050</v>
      </c>
      <c r="S43" s="35"/>
      <c r="T43" s="36">
        <v>4100</v>
      </c>
      <c r="U43" s="36">
        <v>4100</v>
      </c>
      <c r="V43" s="35">
        <v>1050</v>
      </c>
      <c r="W43" s="35">
        <v>1050</v>
      </c>
      <c r="X43" s="9">
        <v>1</v>
      </c>
      <c r="Y43" s="36">
        <v>4100</v>
      </c>
      <c r="Z43" s="9">
        <v>1</v>
      </c>
      <c r="AA43" s="36">
        <v>4100</v>
      </c>
      <c r="AB43" s="35"/>
      <c r="AC43" s="37"/>
      <c r="AD43" s="37"/>
      <c r="AE43" s="38"/>
      <c r="AF43" s="39"/>
      <c r="AG43" s="39"/>
      <c r="AH43" s="38"/>
      <c r="AI43" s="9" t="s">
        <v>5</v>
      </c>
      <c r="AJ43" s="32"/>
      <c r="AK43" s="32" t="s">
        <v>6</v>
      </c>
      <c r="AL43" s="32"/>
      <c r="AM43" s="40" t="s">
        <v>460</v>
      </c>
      <c r="AN43" s="41"/>
      <c r="AO43" s="173"/>
      <c r="AP43" s="173"/>
      <c r="AQ43" s="170"/>
      <c r="AR43" s="170"/>
    </row>
    <row r="44" spans="1:44">
      <c r="B44" s="29">
        <v>2022</v>
      </c>
      <c r="C44" s="29">
        <v>5</v>
      </c>
      <c r="D44" s="29">
        <v>11</v>
      </c>
      <c r="E44" s="30" t="s">
        <v>470</v>
      </c>
      <c r="F44" s="29"/>
      <c r="G44" s="189"/>
      <c r="H44" s="32" t="s">
        <v>441</v>
      </c>
      <c r="I44" s="33" t="s">
        <v>43</v>
      </c>
      <c r="J44" s="32"/>
      <c r="K44" s="9"/>
      <c r="L44" s="10"/>
      <c r="M44" s="10"/>
      <c r="N44" s="10"/>
      <c r="O44" s="9"/>
      <c r="P44" s="176">
        <v>25</v>
      </c>
      <c r="Q44" s="34" t="s">
        <v>457</v>
      </c>
      <c r="R44" s="35">
        <v>1050</v>
      </c>
      <c r="S44" s="35"/>
      <c r="T44" s="36" t="s">
        <v>30</v>
      </c>
      <c r="U44" s="177">
        <v>350</v>
      </c>
      <c r="V44" s="35">
        <v>1050</v>
      </c>
      <c r="W44" s="35">
        <v>1050</v>
      </c>
      <c r="X44" s="9">
        <v>1</v>
      </c>
      <c r="Y44" s="35"/>
      <c r="Z44" s="9">
        <v>1</v>
      </c>
      <c r="AA44" s="177">
        <v>350</v>
      </c>
      <c r="AB44" s="35">
        <v>12850</v>
      </c>
      <c r="AC44" s="37" t="s">
        <v>894</v>
      </c>
      <c r="AD44" s="37"/>
      <c r="AE44" s="38"/>
      <c r="AF44" s="39"/>
      <c r="AG44" s="39"/>
      <c r="AH44" s="38"/>
      <c r="AI44" s="9"/>
      <c r="AJ44" s="32"/>
      <c r="AK44" s="32" t="s">
        <v>6</v>
      </c>
      <c r="AL44" s="32"/>
      <c r="AM44" s="40" t="s">
        <v>460</v>
      </c>
      <c r="AN44" s="41"/>
      <c r="AO44" s="173"/>
      <c r="AP44" s="173"/>
      <c r="AQ44" s="170"/>
      <c r="AR44" s="170"/>
    </row>
    <row r="46" spans="1:44">
      <c r="B46" s="29">
        <v>2022</v>
      </c>
      <c r="C46" s="29">
        <v>5</v>
      </c>
      <c r="D46" s="29">
        <v>11</v>
      </c>
      <c r="E46" s="30" t="s">
        <v>468</v>
      </c>
      <c r="F46" s="29"/>
      <c r="G46" s="31"/>
      <c r="H46" s="32" t="s">
        <v>441</v>
      </c>
      <c r="I46" s="33" t="s">
        <v>58</v>
      </c>
      <c r="J46" s="32"/>
      <c r="K46" s="9"/>
      <c r="L46" s="10"/>
      <c r="M46" s="9"/>
      <c r="N46" s="10"/>
      <c r="O46" s="9"/>
      <c r="P46" s="9">
        <v>12</v>
      </c>
      <c r="Q46" s="34" t="s">
        <v>457</v>
      </c>
      <c r="R46" s="35">
        <v>1005</v>
      </c>
      <c r="S46" s="35"/>
      <c r="T46" s="36" t="s">
        <v>30</v>
      </c>
      <c r="U46" s="35">
        <v>1005</v>
      </c>
      <c r="V46" s="35">
        <v>1005</v>
      </c>
      <c r="W46" s="35">
        <v>1005</v>
      </c>
      <c r="X46" s="9">
        <v>1</v>
      </c>
      <c r="Y46" s="35">
        <v>200</v>
      </c>
      <c r="Z46" s="9">
        <v>1</v>
      </c>
      <c r="AA46" s="35">
        <v>200</v>
      </c>
      <c r="AB46" s="35"/>
      <c r="AC46" s="61"/>
      <c r="AD46" s="175" t="s">
        <v>458</v>
      </c>
      <c r="AE46" s="63"/>
      <c r="AF46" s="39"/>
      <c r="AG46" s="39"/>
      <c r="AH46" s="38"/>
      <c r="AI46" s="9"/>
      <c r="AJ46" s="32"/>
      <c r="AK46" s="32"/>
      <c r="AL46" s="32"/>
      <c r="AM46" s="40"/>
      <c r="AN46" s="41"/>
      <c r="AO46" s="173"/>
      <c r="AP46" s="173"/>
      <c r="AQ46" s="170"/>
      <c r="AR46" s="170"/>
    </row>
    <row r="47" spans="1:44">
      <c r="A47">
        <v>1</v>
      </c>
      <c r="B47" s="29">
        <v>2022</v>
      </c>
      <c r="C47" s="29">
        <v>5</v>
      </c>
      <c r="D47" s="29">
        <v>11</v>
      </c>
      <c r="E47" s="30" t="s">
        <v>468</v>
      </c>
      <c r="F47" s="29">
        <v>6</v>
      </c>
      <c r="G47" s="31" t="s">
        <v>459</v>
      </c>
      <c r="H47" s="32" t="s">
        <v>441</v>
      </c>
      <c r="I47" s="33" t="s">
        <v>47</v>
      </c>
      <c r="J47" s="32"/>
      <c r="K47" s="9"/>
      <c r="L47" s="10"/>
      <c r="M47" s="10"/>
      <c r="N47" s="10" t="s">
        <v>445</v>
      </c>
      <c r="O47" s="9" t="s">
        <v>1440</v>
      </c>
      <c r="P47" s="9">
        <v>50</v>
      </c>
      <c r="Q47" s="34" t="s">
        <v>693</v>
      </c>
      <c r="R47" s="35">
        <v>1005</v>
      </c>
      <c r="S47" s="35"/>
      <c r="T47" s="36">
        <v>4000</v>
      </c>
      <c r="U47" s="36">
        <v>4000</v>
      </c>
      <c r="V47" s="35">
        <v>1005</v>
      </c>
      <c r="W47" s="35">
        <v>1005</v>
      </c>
      <c r="X47" s="9">
        <v>1</v>
      </c>
      <c r="Y47" s="36">
        <v>4000</v>
      </c>
      <c r="Z47" s="9">
        <v>1</v>
      </c>
      <c r="AA47" s="36">
        <v>4000</v>
      </c>
      <c r="AB47" s="35"/>
      <c r="AC47" s="37"/>
      <c r="AD47" s="37"/>
      <c r="AE47" s="38"/>
      <c r="AF47" s="39"/>
      <c r="AG47" s="39"/>
      <c r="AH47" s="38"/>
      <c r="AI47" s="9" t="s">
        <v>5</v>
      </c>
      <c r="AJ47" s="32"/>
      <c r="AK47" s="32" t="s">
        <v>6</v>
      </c>
      <c r="AL47" s="32"/>
      <c r="AM47" s="40" t="s">
        <v>460</v>
      </c>
      <c r="AN47" s="41"/>
      <c r="AO47" s="174"/>
      <c r="AP47" s="173"/>
      <c r="AQ47" s="170"/>
      <c r="AR47" s="170"/>
    </row>
    <row r="48" spans="1:44">
      <c r="B48" s="29">
        <v>2022</v>
      </c>
      <c r="C48" s="29">
        <v>5</v>
      </c>
      <c r="D48" s="29">
        <v>11</v>
      </c>
      <c r="E48" s="30" t="s">
        <v>468</v>
      </c>
      <c r="F48" s="29">
        <v>6</v>
      </c>
      <c r="G48" s="31" t="s">
        <v>459</v>
      </c>
      <c r="H48" s="32" t="s">
        <v>441</v>
      </c>
      <c r="I48" s="33" t="s">
        <v>47</v>
      </c>
      <c r="J48" s="32"/>
      <c r="K48" s="9"/>
      <c r="L48" s="10"/>
      <c r="M48" s="10"/>
      <c r="N48" s="10" t="s">
        <v>445</v>
      </c>
      <c r="O48" s="9" t="s">
        <v>1440</v>
      </c>
      <c r="P48" s="9">
        <v>50</v>
      </c>
      <c r="Q48" s="34" t="s">
        <v>693</v>
      </c>
      <c r="R48" s="35">
        <v>1005</v>
      </c>
      <c r="S48" s="35"/>
      <c r="T48" s="36">
        <v>4000</v>
      </c>
      <c r="U48" s="36">
        <v>4000</v>
      </c>
      <c r="V48" s="35">
        <v>1005</v>
      </c>
      <c r="W48" s="35">
        <v>1005</v>
      </c>
      <c r="X48" s="9">
        <v>1</v>
      </c>
      <c r="Y48" s="36">
        <v>4000</v>
      </c>
      <c r="Z48" s="9">
        <v>1</v>
      </c>
      <c r="AA48" s="36">
        <v>4000</v>
      </c>
      <c r="AB48" s="35"/>
      <c r="AC48" s="37"/>
      <c r="AD48" s="37"/>
      <c r="AE48" s="38"/>
      <c r="AF48" s="39"/>
      <c r="AG48" s="39"/>
      <c r="AH48" s="38"/>
      <c r="AI48" s="9" t="s">
        <v>5</v>
      </c>
      <c r="AJ48" s="32"/>
      <c r="AK48" s="32" t="s">
        <v>6</v>
      </c>
      <c r="AL48" s="32"/>
      <c r="AM48" s="40" t="s">
        <v>460</v>
      </c>
      <c r="AN48" s="41"/>
      <c r="AO48" s="173"/>
      <c r="AP48" s="173"/>
      <c r="AQ48" s="170"/>
      <c r="AR48" s="170"/>
    </row>
    <row r="49" spans="1:44">
      <c r="B49" s="29">
        <v>2022</v>
      </c>
      <c r="C49" s="29">
        <v>5</v>
      </c>
      <c r="D49" s="29">
        <v>11</v>
      </c>
      <c r="E49" s="30" t="s">
        <v>468</v>
      </c>
      <c r="F49" s="29">
        <v>6</v>
      </c>
      <c r="G49" s="31" t="s">
        <v>459</v>
      </c>
      <c r="H49" s="32" t="s">
        <v>441</v>
      </c>
      <c r="I49" s="33" t="s">
        <v>47</v>
      </c>
      <c r="J49" s="32"/>
      <c r="K49" s="9"/>
      <c r="L49" s="10"/>
      <c r="M49" s="10"/>
      <c r="N49" s="10" t="s">
        <v>445</v>
      </c>
      <c r="O49" s="9" t="s">
        <v>1440</v>
      </c>
      <c r="P49" s="9">
        <v>50</v>
      </c>
      <c r="Q49" s="34" t="s">
        <v>693</v>
      </c>
      <c r="R49" s="35">
        <v>1005</v>
      </c>
      <c r="S49" s="35"/>
      <c r="T49" s="36">
        <v>4000</v>
      </c>
      <c r="U49" s="36">
        <v>4000</v>
      </c>
      <c r="V49" s="35">
        <v>1005</v>
      </c>
      <c r="W49" s="35">
        <v>1005</v>
      </c>
      <c r="X49" s="9">
        <v>1</v>
      </c>
      <c r="Y49" s="36">
        <v>4000</v>
      </c>
      <c r="Z49" s="9">
        <v>1</v>
      </c>
      <c r="AA49" s="36">
        <v>4000</v>
      </c>
      <c r="AB49" s="35"/>
      <c r="AC49" s="37"/>
      <c r="AD49" s="37"/>
      <c r="AE49" s="38"/>
      <c r="AF49" s="39"/>
      <c r="AG49" s="39"/>
      <c r="AH49" s="38"/>
      <c r="AI49" s="9" t="s">
        <v>5</v>
      </c>
      <c r="AJ49" s="32"/>
      <c r="AK49" s="32" t="s">
        <v>6</v>
      </c>
      <c r="AL49" s="32"/>
      <c r="AM49" s="40" t="s">
        <v>460</v>
      </c>
      <c r="AN49" s="41"/>
      <c r="AO49" s="173"/>
      <c r="AP49" s="173"/>
      <c r="AQ49" s="170"/>
      <c r="AR49" s="170"/>
    </row>
    <row r="50" spans="1:44">
      <c r="B50" s="29">
        <v>2022</v>
      </c>
      <c r="C50" s="29">
        <v>5</v>
      </c>
      <c r="D50" s="29">
        <v>11</v>
      </c>
      <c r="E50" s="30" t="s">
        <v>468</v>
      </c>
      <c r="F50" s="29"/>
      <c r="G50" s="189"/>
      <c r="H50" s="32" t="s">
        <v>441</v>
      </c>
      <c r="I50" s="59" t="s">
        <v>43</v>
      </c>
      <c r="J50" s="32"/>
      <c r="K50" s="9"/>
      <c r="L50" s="10"/>
      <c r="M50" s="10"/>
      <c r="N50" s="10"/>
      <c r="O50" s="60"/>
      <c r="P50" s="176">
        <v>25</v>
      </c>
      <c r="Q50" s="34" t="s">
        <v>457</v>
      </c>
      <c r="R50" s="35">
        <v>1005</v>
      </c>
      <c r="S50" s="35"/>
      <c r="T50" s="36" t="s">
        <v>30</v>
      </c>
      <c r="U50" s="177">
        <v>350</v>
      </c>
      <c r="V50" s="35">
        <v>1005</v>
      </c>
      <c r="W50" s="35">
        <v>1005</v>
      </c>
      <c r="X50" s="9">
        <v>1</v>
      </c>
      <c r="Y50" s="35"/>
      <c r="Z50" s="9">
        <v>1</v>
      </c>
      <c r="AA50" s="177">
        <v>350</v>
      </c>
      <c r="AB50" s="35">
        <v>12550</v>
      </c>
      <c r="AC50" s="37" t="s">
        <v>736</v>
      </c>
      <c r="AD50" s="37"/>
      <c r="AE50" s="63"/>
      <c r="AF50" s="64"/>
      <c r="AG50" s="64"/>
      <c r="AH50" s="63"/>
      <c r="AI50" s="60"/>
      <c r="AJ50" s="58"/>
      <c r="AK50" s="32" t="s">
        <v>6</v>
      </c>
      <c r="AL50" s="32"/>
      <c r="AM50" s="40" t="s">
        <v>460</v>
      </c>
      <c r="AN50" s="41"/>
      <c r="AO50" s="173"/>
      <c r="AP50" s="173"/>
      <c r="AQ50" s="170"/>
      <c r="AR50" s="170"/>
    </row>
    <row r="52" spans="1:44">
      <c r="B52" s="29">
        <v>2022</v>
      </c>
      <c r="C52" s="29">
        <v>5</v>
      </c>
      <c r="D52" s="29">
        <v>11</v>
      </c>
      <c r="E52" s="30" t="s">
        <v>469</v>
      </c>
      <c r="F52" s="29"/>
      <c r="G52" s="31"/>
      <c r="H52" s="32" t="s">
        <v>441</v>
      </c>
      <c r="I52" s="33" t="s">
        <v>58</v>
      </c>
      <c r="J52" s="32"/>
      <c r="K52" s="9"/>
      <c r="L52" s="10"/>
      <c r="M52" s="9"/>
      <c r="N52" s="61"/>
      <c r="O52" s="9"/>
      <c r="P52" s="9">
        <v>12</v>
      </c>
      <c r="Q52" s="34" t="s">
        <v>457</v>
      </c>
      <c r="R52" s="35">
        <v>1005</v>
      </c>
      <c r="S52" s="35"/>
      <c r="T52" s="36" t="s">
        <v>30</v>
      </c>
      <c r="U52" s="35">
        <v>1005</v>
      </c>
      <c r="V52" s="35">
        <v>1005</v>
      </c>
      <c r="W52" s="35">
        <v>1005</v>
      </c>
      <c r="X52" s="9">
        <v>1</v>
      </c>
      <c r="Y52" s="35">
        <v>200</v>
      </c>
      <c r="Z52" s="9">
        <v>1</v>
      </c>
      <c r="AA52" s="35">
        <v>200</v>
      </c>
      <c r="AB52" s="35"/>
      <c r="AC52" s="61"/>
      <c r="AD52" s="175" t="s">
        <v>458</v>
      </c>
      <c r="AE52" s="63"/>
      <c r="AF52" s="39"/>
      <c r="AG52" s="39"/>
      <c r="AH52" s="38"/>
      <c r="AI52" s="9"/>
      <c r="AJ52" s="32"/>
      <c r="AK52" s="32"/>
      <c r="AL52" s="32"/>
      <c r="AM52" s="40"/>
      <c r="AN52" s="41"/>
      <c r="AO52" s="173"/>
      <c r="AP52" s="173"/>
      <c r="AQ52" s="170"/>
      <c r="AR52" s="170"/>
    </row>
    <row r="53" spans="1:44">
      <c r="A53">
        <v>1</v>
      </c>
      <c r="B53" s="29">
        <v>2022</v>
      </c>
      <c r="C53" s="29">
        <v>5</v>
      </c>
      <c r="D53" s="29">
        <v>11</v>
      </c>
      <c r="E53" s="30" t="s">
        <v>469</v>
      </c>
      <c r="F53" s="29">
        <v>8</v>
      </c>
      <c r="G53" s="31" t="s">
        <v>459</v>
      </c>
      <c r="H53" s="32" t="s">
        <v>441</v>
      </c>
      <c r="I53" s="33" t="s">
        <v>47</v>
      </c>
      <c r="J53" s="32"/>
      <c r="K53" s="9"/>
      <c r="L53" s="10"/>
      <c r="M53" s="10"/>
      <c r="N53" s="222" t="s">
        <v>1356</v>
      </c>
      <c r="O53" s="9" t="s">
        <v>1440</v>
      </c>
      <c r="P53" s="9">
        <v>50</v>
      </c>
      <c r="Q53" s="34" t="s">
        <v>693</v>
      </c>
      <c r="R53" s="35">
        <v>1005</v>
      </c>
      <c r="S53" s="35"/>
      <c r="T53" s="36">
        <v>4000</v>
      </c>
      <c r="U53" s="36">
        <v>4000</v>
      </c>
      <c r="V53" s="35">
        <v>1005</v>
      </c>
      <c r="W53" s="35">
        <v>1005</v>
      </c>
      <c r="X53" s="9">
        <v>1</v>
      </c>
      <c r="Y53" s="36">
        <v>4000</v>
      </c>
      <c r="Z53" s="9">
        <v>1</v>
      </c>
      <c r="AA53" s="36">
        <v>4000</v>
      </c>
      <c r="AB53" s="35"/>
      <c r="AC53" s="37"/>
      <c r="AD53" s="37"/>
      <c r="AE53" s="38"/>
      <c r="AF53" s="39"/>
      <c r="AG53" s="39"/>
      <c r="AH53" s="38"/>
      <c r="AI53" s="9" t="s">
        <v>5</v>
      </c>
      <c r="AJ53" s="32"/>
      <c r="AK53" s="32" t="s">
        <v>6</v>
      </c>
      <c r="AL53" s="32"/>
      <c r="AM53" s="40" t="s">
        <v>460</v>
      </c>
      <c r="AN53" s="41"/>
      <c r="AO53" s="173"/>
      <c r="AP53" s="173"/>
      <c r="AQ53" s="170"/>
      <c r="AR53" s="170"/>
    </row>
    <row r="54" spans="1:44">
      <c r="B54" s="29">
        <v>2022</v>
      </c>
      <c r="C54" s="29">
        <v>5</v>
      </c>
      <c r="D54" s="29">
        <v>11</v>
      </c>
      <c r="E54" s="30" t="s">
        <v>469</v>
      </c>
      <c r="F54" s="29">
        <v>8</v>
      </c>
      <c r="G54" s="31" t="s">
        <v>459</v>
      </c>
      <c r="H54" s="32" t="s">
        <v>441</v>
      </c>
      <c r="I54" s="33" t="s">
        <v>47</v>
      </c>
      <c r="J54" s="32"/>
      <c r="K54" s="9"/>
      <c r="L54" s="10"/>
      <c r="M54" s="10"/>
      <c r="N54" s="222" t="s">
        <v>1356</v>
      </c>
      <c r="O54" s="9" t="s">
        <v>1440</v>
      </c>
      <c r="P54" s="9">
        <v>50</v>
      </c>
      <c r="Q54" s="34" t="s">
        <v>693</v>
      </c>
      <c r="R54" s="35">
        <v>1005</v>
      </c>
      <c r="S54" s="35"/>
      <c r="T54" s="36">
        <v>4000</v>
      </c>
      <c r="U54" s="36">
        <v>4000</v>
      </c>
      <c r="V54" s="35">
        <v>1005</v>
      </c>
      <c r="W54" s="35">
        <v>1005</v>
      </c>
      <c r="X54" s="9">
        <v>1</v>
      </c>
      <c r="Y54" s="36">
        <v>4000</v>
      </c>
      <c r="Z54" s="9">
        <v>1</v>
      </c>
      <c r="AA54" s="36">
        <v>4000</v>
      </c>
      <c r="AB54" s="35"/>
      <c r="AC54" s="37"/>
      <c r="AD54" s="37"/>
      <c r="AE54" s="38"/>
      <c r="AF54" s="39"/>
      <c r="AG54" s="39"/>
      <c r="AH54" s="38"/>
      <c r="AI54" s="9" t="s">
        <v>5</v>
      </c>
      <c r="AJ54" s="32"/>
      <c r="AK54" s="32" t="s">
        <v>6</v>
      </c>
      <c r="AL54" s="32"/>
      <c r="AM54" s="40" t="s">
        <v>460</v>
      </c>
      <c r="AN54" s="41"/>
      <c r="AO54" s="173"/>
      <c r="AP54" s="173"/>
      <c r="AQ54" s="170"/>
      <c r="AR54" s="170"/>
    </row>
    <row r="55" spans="1:44">
      <c r="B55" s="29">
        <v>2022</v>
      </c>
      <c r="C55" s="29">
        <v>5</v>
      </c>
      <c r="D55" s="29">
        <v>11</v>
      </c>
      <c r="E55" s="30" t="s">
        <v>469</v>
      </c>
      <c r="F55" s="29">
        <v>8</v>
      </c>
      <c r="G55" s="31" t="s">
        <v>459</v>
      </c>
      <c r="H55" s="32" t="s">
        <v>441</v>
      </c>
      <c r="I55" s="33" t="s">
        <v>47</v>
      </c>
      <c r="J55" s="32"/>
      <c r="K55" s="9"/>
      <c r="L55" s="10"/>
      <c r="M55" s="10"/>
      <c r="N55" s="222" t="s">
        <v>1356</v>
      </c>
      <c r="O55" s="9" t="s">
        <v>1440</v>
      </c>
      <c r="P55" s="9">
        <v>50</v>
      </c>
      <c r="Q55" s="34" t="s">
        <v>693</v>
      </c>
      <c r="R55" s="35">
        <v>1005</v>
      </c>
      <c r="S55" s="35"/>
      <c r="T55" s="36">
        <v>4000</v>
      </c>
      <c r="U55" s="36">
        <v>4000</v>
      </c>
      <c r="V55" s="35">
        <v>1005</v>
      </c>
      <c r="W55" s="35">
        <v>1005</v>
      </c>
      <c r="X55" s="9">
        <v>1</v>
      </c>
      <c r="Y55" s="36">
        <v>4000</v>
      </c>
      <c r="Z55" s="9">
        <v>1</v>
      </c>
      <c r="AA55" s="36">
        <v>4000</v>
      </c>
      <c r="AB55" s="35"/>
      <c r="AC55" s="37"/>
      <c r="AD55" s="37"/>
      <c r="AE55" s="38"/>
      <c r="AF55" s="39"/>
      <c r="AG55" s="39"/>
      <c r="AH55" s="38"/>
      <c r="AI55" s="9" t="s">
        <v>5</v>
      </c>
      <c r="AJ55" s="32"/>
      <c r="AK55" s="32" t="s">
        <v>6</v>
      </c>
      <c r="AL55" s="32"/>
      <c r="AM55" s="40" t="s">
        <v>460</v>
      </c>
      <c r="AN55" s="41"/>
      <c r="AO55" s="173"/>
      <c r="AP55" s="173"/>
      <c r="AQ55" s="170"/>
      <c r="AR55" s="170"/>
    </row>
    <row r="56" spans="1:44">
      <c r="B56" s="29">
        <v>2022</v>
      </c>
      <c r="C56" s="29">
        <v>5</v>
      </c>
      <c r="D56" s="29">
        <v>11</v>
      </c>
      <c r="E56" s="30" t="s">
        <v>469</v>
      </c>
      <c r="F56" s="29"/>
      <c r="G56" s="189"/>
      <c r="H56" s="32" t="s">
        <v>441</v>
      </c>
      <c r="I56" s="59" t="s">
        <v>43</v>
      </c>
      <c r="J56" s="32"/>
      <c r="K56" s="9"/>
      <c r="L56" s="10"/>
      <c r="M56" s="10"/>
      <c r="N56" s="10"/>
      <c r="O56" s="60"/>
      <c r="P56" s="176">
        <v>25</v>
      </c>
      <c r="Q56" s="34" t="s">
        <v>457</v>
      </c>
      <c r="R56" s="35">
        <v>1005</v>
      </c>
      <c r="S56" s="35"/>
      <c r="T56" s="36" t="s">
        <v>30</v>
      </c>
      <c r="U56" s="177">
        <v>350</v>
      </c>
      <c r="V56" s="35">
        <v>1005</v>
      </c>
      <c r="W56" s="35">
        <v>1005</v>
      </c>
      <c r="X56" s="9">
        <v>1</v>
      </c>
      <c r="Y56" s="35"/>
      <c r="Z56" s="9">
        <v>1</v>
      </c>
      <c r="AA56" s="177">
        <v>350</v>
      </c>
      <c r="AB56" s="35">
        <v>12550</v>
      </c>
      <c r="AC56" s="37" t="s">
        <v>736</v>
      </c>
      <c r="AD56" s="37"/>
      <c r="AE56" s="63"/>
      <c r="AF56" s="64"/>
      <c r="AG56" s="64"/>
      <c r="AH56" s="63"/>
      <c r="AI56" s="60"/>
      <c r="AJ56" s="58"/>
      <c r="AK56" s="32" t="s">
        <v>6</v>
      </c>
      <c r="AL56" s="32"/>
      <c r="AM56" s="40" t="s">
        <v>460</v>
      </c>
      <c r="AN56" s="41"/>
      <c r="AO56" s="173"/>
      <c r="AP56" s="173"/>
      <c r="AQ56" s="170"/>
      <c r="AR56" s="170"/>
    </row>
    <row r="58" spans="1:44">
      <c r="B58" s="29">
        <v>2022</v>
      </c>
      <c r="C58" s="29">
        <v>5</v>
      </c>
      <c r="D58" s="29">
        <v>12</v>
      </c>
      <c r="E58" s="30" t="s">
        <v>470</v>
      </c>
      <c r="F58" s="29"/>
      <c r="G58" s="31"/>
      <c r="H58" s="32" t="s">
        <v>441</v>
      </c>
      <c r="I58" s="33" t="s">
        <v>58</v>
      </c>
      <c r="J58" s="32"/>
      <c r="K58" s="9"/>
      <c r="L58" s="10"/>
      <c r="M58" s="9"/>
      <c r="N58" s="10"/>
      <c r="O58" s="9"/>
      <c r="P58" s="9">
        <v>12</v>
      </c>
      <c r="Q58" s="34" t="s">
        <v>457</v>
      </c>
      <c r="R58" s="35">
        <v>1005</v>
      </c>
      <c r="S58" s="35"/>
      <c r="T58" s="36" t="s">
        <v>30</v>
      </c>
      <c r="U58" s="35">
        <v>200</v>
      </c>
      <c r="V58" s="35">
        <v>1005</v>
      </c>
      <c r="W58" s="35">
        <v>1005</v>
      </c>
      <c r="X58" s="9">
        <v>1</v>
      </c>
      <c r="Y58" s="35">
        <v>200</v>
      </c>
      <c r="Z58" s="9">
        <v>1</v>
      </c>
      <c r="AA58" s="35">
        <v>200</v>
      </c>
      <c r="AB58" s="35"/>
      <c r="AC58" s="61"/>
      <c r="AD58" s="175" t="s">
        <v>458</v>
      </c>
      <c r="AE58" s="63"/>
      <c r="AF58" s="39"/>
      <c r="AG58" s="39"/>
      <c r="AH58" s="38"/>
      <c r="AI58" s="9"/>
      <c r="AJ58" s="32"/>
      <c r="AK58" s="32" t="s">
        <v>6</v>
      </c>
      <c r="AL58" s="32"/>
      <c r="AM58" s="40" t="s">
        <v>460</v>
      </c>
      <c r="AN58" s="41"/>
      <c r="AO58" s="173"/>
      <c r="AP58" s="173"/>
      <c r="AQ58" s="170"/>
      <c r="AR58" s="170"/>
    </row>
    <row r="59" spans="1:44">
      <c r="A59">
        <v>1</v>
      </c>
      <c r="B59" s="29">
        <v>2022</v>
      </c>
      <c r="C59" s="29">
        <v>5</v>
      </c>
      <c r="D59" s="29">
        <v>12</v>
      </c>
      <c r="E59" s="30" t="s">
        <v>470</v>
      </c>
      <c r="F59" s="29">
        <v>4</v>
      </c>
      <c r="G59" s="31" t="s">
        <v>459</v>
      </c>
      <c r="H59" s="32" t="s">
        <v>441</v>
      </c>
      <c r="I59" s="33" t="s">
        <v>47</v>
      </c>
      <c r="J59" s="32"/>
      <c r="K59" s="9"/>
      <c r="L59" s="10"/>
      <c r="M59" s="10"/>
      <c r="N59" s="169" t="s">
        <v>446</v>
      </c>
      <c r="O59" s="9" t="s">
        <v>1501</v>
      </c>
      <c r="P59" s="9">
        <v>50</v>
      </c>
      <c r="Q59" s="34" t="s">
        <v>729</v>
      </c>
      <c r="R59" s="35">
        <v>1005</v>
      </c>
      <c r="S59" s="35"/>
      <c r="T59" s="36">
        <v>4100</v>
      </c>
      <c r="U59" s="36">
        <v>4100</v>
      </c>
      <c r="V59" s="35">
        <v>1005</v>
      </c>
      <c r="W59" s="35">
        <v>1005</v>
      </c>
      <c r="X59" s="9">
        <v>1</v>
      </c>
      <c r="Y59" s="36">
        <v>4100</v>
      </c>
      <c r="Z59" s="9">
        <v>1</v>
      </c>
      <c r="AA59" s="36">
        <v>4100</v>
      </c>
      <c r="AB59" s="35"/>
      <c r="AC59" s="37"/>
      <c r="AD59" s="37"/>
      <c r="AE59" s="38"/>
      <c r="AF59" s="39"/>
      <c r="AG59" s="39"/>
      <c r="AH59" s="38"/>
      <c r="AI59" s="9" t="s">
        <v>5</v>
      </c>
      <c r="AJ59" s="32"/>
      <c r="AK59" s="32" t="s">
        <v>6</v>
      </c>
      <c r="AL59" s="32"/>
      <c r="AM59" s="40" t="s">
        <v>460</v>
      </c>
      <c r="AN59" s="41"/>
      <c r="AO59" s="173"/>
      <c r="AP59" s="173"/>
      <c r="AQ59" s="170"/>
      <c r="AR59" s="170"/>
    </row>
    <row r="60" spans="1:44">
      <c r="B60" s="29">
        <v>2022</v>
      </c>
      <c r="C60" s="29">
        <v>5</v>
      </c>
      <c r="D60" s="29">
        <v>12</v>
      </c>
      <c r="E60" s="30" t="s">
        <v>468</v>
      </c>
      <c r="F60" s="29">
        <v>4</v>
      </c>
      <c r="G60" s="31" t="s">
        <v>459</v>
      </c>
      <c r="H60" s="32" t="s">
        <v>441</v>
      </c>
      <c r="I60" s="33" t="s">
        <v>47</v>
      </c>
      <c r="J60" s="32"/>
      <c r="K60" s="9"/>
      <c r="L60" s="10"/>
      <c r="M60" s="10"/>
      <c r="N60" s="169" t="s">
        <v>446</v>
      </c>
      <c r="O60" s="9" t="s">
        <v>1501</v>
      </c>
      <c r="P60" s="9">
        <v>50</v>
      </c>
      <c r="Q60" s="34" t="s">
        <v>729</v>
      </c>
      <c r="R60" s="35">
        <v>1005</v>
      </c>
      <c r="S60" s="35"/>
      <c r="T60" s="36">
        <v>4100</v>
      </c>
      <c r="U60" s="36">
        <v>4100</v>
      </c>
      <c r="V60" s="35">
        <v>1005</v>
      </c>
      <c r="W60" s="35">
        <v>1005</v>
      </c>
      <c r="X60" s="9">
        <v>1</v>
      </c>
      <c r="Y60" s="36">
        <v>4100</v>
      </c>
      <c r="Z60" s="9">
        <v>1</v>
      </c>
      <c r="AA60" s="36">
        <v>4100</v>
      </c>
      <c r="AB60" s="35"/>
      <c r="AC60" s="37"/>
      <c r="AD60" s="37"/>
      <c r="AE60" s="38"/>
      <c r="AF60" s="39"/>
      <c r="AG60" s="39"/>
      <c r="AH60" s="38"/>
      <c r="AI60" s="9" t="s">
        <v>5</v>
      </c>
      <c r="AJ60" s="32"/>
      <c r="AK60" s="32" t="s">
        <v>6</v>
      </c>
      <c r="AL60" s="32"/>
      <c r="AM60" s="40" t="s">
        <v>460</v>
      </c>
      <c r="AN60" s="41"/>
      <c r="AO60" s="173"/>
      <c r="AP60" s="173"/>
      <c r="AQ60" s="170"/>
      <c r="AR60" s="170"/>
    </row>
    <row r="61" spans="1:44">
      <c r="B61" s="29">
        <v>2022</v>
      </c>
      <c r="C61" s="29">
        <v>5</v>
      </c>
      <c r="D61" s="29">
        <v>12</v>
      </c>
      <c r="E61" s="30" t="s">
        <v>468</v>
      </c>
      <c r="F61" s="29">
        <v>4</v>
      </c>
      <c r="G61" s="31" t="s">
        <v>459</v>
      </c>
      <c r="H61" s="32" t="s">
        <v>441</v>
      </c>
      <c r="I61" s="33" t="s">
        <v>47</v>
      </c>
      <c r="J61" s="32"/>
      <c r="K61" s="9"/>
      <c r="L61" s="10"/>
      <c r="M61" s="10"/>
      <c r="N61" s="169" t="s">
        <v>446</v>
      </c>
      <c r="O61" s="9" t="s">
        <v>1501</v>
      </c>
      <c r="P61" s="9">
        <v>50</v>
      </c>
      <c r="Q61" s="34" t="s">
        <v>729</v>
      </c>
      <c r="R61" s="35">
        <v>1005</v>
      </c>
      <c r="S61" s="35"/>
      <c r="T61" s="36">
        <v>4100</v>
      </c>
      <c r="U61" s="36">
        <v>4100</v>
      </c>
      <c r="V61" s="35">
        <v>1005</v>
      </c>
      <c r="W61" s="35">
        <v>1005</v>
      </c>
      <c r="X61" s="9">
        <v>1</v>
      </c>
      <c r="Y61" s="36">
        <v>4100</v>
      </c>
      <c r="Z61" s="9">
        <v>1</v>
      </c>
      <c r="AA61" s="36">
        <v>4100</v>
      </c>
      <c r="AB61" s="35"/>
      <c r="AC61" s="37"/>
      <c r="AD61" s="62"/>
      <c r="AE61" s="38"/>
      <c r="AF61" s="39"/>
      <c r="AG61" s="39"/>
      <c r="AH61" s="38"/>
      <c r="AI61" s="9" t="s">
        <v>5</v>
      </c>
      <c r="AJ61" s="32"/>
      <c r="AK61" s="32" t="s">
        <v>6</v>
      </c>
      <c r="AL61" s="32"/>
      <c r="AM61" s="40" t="s">
        <v>460</v>
      </c>
      <c r="AN61" s="41"/>
      <c r="AO61" s="173"/>
      <c r="AP61" s="173"/>
      <c r="AQ61" s="170"/>
      <c r="AR61" s="170"/>
    </row>
    <row r="62" spans="1:44">
      <c r="B62" s="29">
        <v>2022</v>
      </c>
      <c r="C62" s="29">
        <v>5</v>
      </c>
      <c r="D62" s="29">
        <v>12</v>
      </c>
      <c r="E62" s="30" t="s">
        <v>468</v>
      </c>
      <c r="F62" s="29"/>
      <c r="G62" s="189"/>
      <c r="H62" s="32" t="s">
        <v>441</v>
      </c>
      <c r="I62" s="59" t="s">
        <v>43</v>
      </c>
      <c r="J62" s="32"/>
      <c r="K62" s="9"/>
      <c r="L62" s="10"/>
      <c r="M62" s="10"/>
      <c r="N62" s="10"/>
      <c r="O62" s="60"/>
      <c r="P62" s="176">
        <v>25</v>
      </c>
      <c r="Q62" s="34" t="s">
        <v>457</v>
      </c>
      <c r="R62" s="35">
        <v>1005</v>
      </c>
      <c r="S62" s="35"/>
      <c r="T62" s="36" t="s">
        <v>30</v>
      </c>
      <c r="U62" s="177">
        <v>350</v>
      </c>
      <c r="V62" s="35">
        <v>1005</v>
      </c>
      <c r="W62" s="35">
        <v>1005</v>
      </c>
      <c r="X62" s="9">
        <v>1</v>
      </c>
      <c r="Y62" s="35"/>
      <c r="Z62" s="9">
        <v>1</v>
      </c>
      <c r="AA62" s="177">
        <v>350</v>
      </c>
      <c r="AB62" s="35">
        <v>12850</v>
      </c>
      <c r="AC62" s="37" t="s">
        <v>736</v>
      </c>
      <c r="AD62" s="62"/>
      <c r="AE62" s="63"/>
      <c r="AF62" s="64"/>
      <c r="AG62" s="64"/>
      <c r="AH62" s="63"/>
      <c r="AI62" s="60"/>
      <c r="AJ62" s="58"/>
      <c r="AK62" s="32" t="s">
        <v>6</v>
      </c>
      <c r="AL62" s="32"/>
      <c r="AM62" s="40" t="s">
        <v>460</v>
      </c>
      <c r="AN62" s="41"/>
      <c r="AO62" s="173"/>
      <c r="AP62" s="173"/>
      <c r="AQ62" s="170"/>
      <c r="AR62" s="170"/>
    </row>
    <row r="64" spans="1:44">
      <c r="B64" s="29">
        <v>2022</v>
      </c>
      <c r="C64" s="29">
        <v>5</v>
      </c>
      <c r="D64" s="29">
        <v>11</v>
      </c>
      <c r="E64" s="30" t="s">
        <v>470</v>
      </c>
      <c r="F64" s="29"/>
      <c r="G64" s="31"/>
      <c r="H64" s="32" t="s">
        <v>441</v>
      </c>
      <c r="I64" s="33" t="s">
        <v>58</v>
      </c>
      <c r="J64" s="32"/>
      <c r="K64" s="9"/>
      <c r="L64" s="10"/>
      <c r="M64" s="9"/>
      <c r="N64" s="10"/>
      <c r="O64" s="9"/>
      <c r="P64" s="9">
        <v>12</v>
      </c>
      <c r="Q64" s="34" t="s">
        <v>457</v>
      </c>
      <c r="R64" s="35">
        <v>1005</v>
      </c>
      <c r="S64" s="35"/>
      <c r="T64" s="36" t="s">
        <v>30</v>
      </c>
      <c r="U64" s="35">
        <v>200</v>
      </c>
      <c r="V64" s="35">
        <v>1005</v>
      </c>
      <c r="W64" s="35">
        <v>1005</v>
      </c>
      <c r="X64" s="9">
        <v>1</v>
      </c>
      <c r="Y64" s="35">
        <v>200</v>
      </c>
      <c r="Z64" s="9">
        <v>1</v>
      </c>
      <c r="AA64" s="35">
        <v>200</v>
      </c>
      <c r="AB64" s="35"/>
      <c r="AC64" s="37"/>
      <c r="AD64" s="175" t="s">
        <v>458</v>
      </c>
      <c r="AE64" s="38"/>
      <c r="AF64" s="39"/>
      <c r="AG64" s="39"/>
      <c r="AH64" s="38"/>
      <c r="AI64" s="9"/>
      <c r="AJ64" s="32"/>
      <c r="AK64" s="32"/>
      <c r="AL64" s="32"/>
      <c r="AM64" s="40"/>
      <c r="AN64" s="41"/>
      <c r="AO64" s="173"/>
      <c r="AP64" s="173"/>
      <c r="AQ64" s="170"/>
      <c r="AR64" s="170"/>
    </row>
    <row r="65" spans="1:44">
      <c r="A65">
        <v>1</v>
      </c>
      <c r="B65" s="29">
        <v>2022</v>
      </c>
      <c r="C65" s="29">
        <v>5</v>
      </c>
      <c r="D65" s="29">
        <v>11</v>
      </c>
      <c r="E65" s="30" t="s">
        <v>470</v>
      </c>
      <c r="F65" s="29">
        <v>4</v>
      </c>
      <c r="G65" s="31" t="s">
        <v>459</v>
      </c>
      <c r="H65" s="32" t="s">
        <v>441</v>
      </c>
      <c r="I65" s="33" t="s">
        <v>47</v>
      </c>
      <c r="J65" s="32"/>
      <c r="K65" s="9"/>
      <c r="L65" s="10"/>
      <c r="M65" s="10"/>
      <c r="N65" s="10" t="s">
        <v>478</v>
      </c>
      <c r="O65" s="9" t="s">
        <v>443</v>
      </c>
      <c r="P65" s="9">
        <v>38</v>
      </c>
      <c r="Q65" s="34" t="s">
        <v>426</v>
      </c>
      <c r="R65" s="35">
        <v>1005</v>
      </c>
      <c r="S65" s="35"/>
      <c r="T65" s="36">
        <v>2000</v>
      </c>
      <c r="U65" s="36">
        <v>2000</v>
      </c>
      <c r="V65" s="35">
        <v>1005</v>
      </c>
      <c r="W65" s="35">
        <v>1005</v>
      </c>
      <c r="X65" s="9">
        <v>1</v>
      </c>
      <c r="Y65" s="36">
        <v>2000</v>
      </c>
      <c r="Z65" s="9">
        <v>1</v>
      </c>
      <c r="AA65" s="36">
        <v>2000</v>
      </c>
      <c r="AB65" s="35"/>
      <c r="AC65" s="37"/>
      <c r="AD65" s="37"/>
      <c r="AE65" s="38"/>
      <c r="AF65" s="39"/>
      <c r="AG65" s="39"/>
      <c r="AH65" s="38"/>
      <c r="AI65" s="9" t="s">
        <v>5</v>
      </c>
      <c r="AJ65" s="32"/>
      <c r="AK65" s="32" t="s">
        <v>6</v>
      </c>
      <c r="AL65" s="32"/>
      <c r="AM65" s="40" t="s">
        <v>460</v>
      </c>
      <c r="AN65" s="41"/>
      <c r="AO65" s="173"/>
      <c r="AP65" s="173"/>
      <c r="AQ65" s="170"/>
      <c r="AR65" s="170"/>
    </row>
    <row r="66" spans="1:44">
      <c r="B66" s="29">
        <v>2022</v>
      </c>
      <c r="C66" s="29">
        <v>5</v>
      </c>
      <c r="D66" s="29">
        <v>11</v>
      </c>
      <c r="E66" s="30" t="s">
        <v>470</v>
      </c>
      <c r="F66" s="29">
        <v>4</v>
      </c>
      <c r="G66" s="31" t="s">
        <v>459</v>
      </c>
      <c r="H66" s="32" t="s">
        <v>441</v>
      </c>
      <c r="I66" s="33" t="s">
        <v>47</v>
      </c>
      <c r="J66" s="32"/>
      <c r="K66" s="9"/>
      <c r="L66" s="10"/>
      <c r="M66" s="10"/>
      <c r="N66" s="10" t="s">
        <v>478</v>
      </c>
      <c r="O66" s="9" t="s">
        <v>443</v>
      </c>
      <c r="P66" s="9">
        <v>38</v>
      </c>
      <c r="Q66" s="34" t="s">
        <v>426</v>
      </c>
      <c r="R66" s="35">
        <v>1005</v>
      </c>
      <c r="S66" s="35"/>
      <c r="T66" s="36">
        <v>2000</v>
      </c>
      <c r="U66" s="36">
        <v>2000</v>
      </c>
      <c r="V66" s="35">
        <v>1005</v>
      </c>
      <c r="W66" s="35">
        <v>1005</v>
      </c>
      <c r="X66" s="9">
        <v>1</v>
      </c>
      <c r="Y66" s="36">
        <v>2000</v>
      </c>
      <c r="Z66" s="9">
        <v>1</v>
      </c>
      <c r="AA66" s="36">
        <v>2000</v>
      </c>
      <c r="AB66" s="35"/>
      <c r="AC66" s="37"/>
      <c r="AD66" s="37"/>
      <c r="AE66" s="38"/>
      <c r="AF66" s="39"/>
      <c r="AG66" s="39"/>
      <c r="AH66" s="38"/>
      <c r="AI66" s="9" t="s">
        <v>5</v>
      </c>
      <c r="AJ66" s="32"/>
      <c r="AK66" s="32" t="s">
        <v>6</v>
      </c>
      <c r="AL66" s="32"/>
      <c r="AM66" s="40" t="s">
        <v>460</v>
      </c>
      <c r="AN66" s="41"/>
      <c r="AO66" s="173"/>
      <c r="AP66" s="173"/>
      <c r="AQ66" s="170"/>
      <c r="AR66" s="170"/>
    </row>
    <row r="67" spans="1:44">
      <c r="B67" s="29">
        <v>2022</v>
      </c>
      <c r="C67" s="29">
        <v>5</v>
      </c>
      <c r="D67" s="29">
        <v>11</v>
      </c>
      <c r="E67" s="30" t="s">
        <v>470</v>
      </c>
      <c r="F67" s="29">
        <v>4</v>
      </c>
      <c r="G67" s="31" t="s">
        <v>459</v>
      </c>
      <c r="H67" s="32" t="s">
        <v>441</v>
      </c>
      <c r="I67" s="33" t="s">
        <v>47</v>
      </c>
      <c r="J67" s="32"/>
      <c r="K67" s="9"/>
      <c r="L67" s="10"/>
      <c r="M67" s="10"/>
      <c r="N67" s="10" t="s">
        <v>478</v>
      </c>
      <c r="O67" s="9" t="s">
        <v>443</v>
      </c>
      <c r="P67" s="9">
        <v>38</v>
      </c>
      <c r="Q67" s="34" t="s">
        <v>426</v>
      </c>
      <c r="R67" s="35">
        <v>1005</v>
      </c>
      <c r="S67" s="35"/>
      <c r="T67" s="36">
        <v>2000</v>
      </c>
      <c r="U67" s="36">
        <v>2000</v>
      </c>
      <c r="V67" s="35">
        <v>1005</v>
      </c>
      <c r="W67" s="35">
        <v>1005</v>
      </c>
      <c r="X67" s="9">
        <v>1</v>
      </c>
      <c r="Y67" s="36">
        <v>2000</v>
      </c>
      <c r="Z67" s="9">
        <v>1</v>
      </c>
      <c r="AA67" s="36">
        <v>2000</v>
      </c>
      <c r="AB67" s="35"/>
      <c r="AC67" s="37"/>
      <c r="AD67" s="37"/>
      <c r="AE67" s="38"/>
      <c r="AF67" s="39"/>
      <c r="AG67" s="39"/>
      <c r="AH67" s="38"/>
      <c r="AI67" s="9" t="s">
        <v>5</v>
      </c>
      <c r="AJ67" s="32"/>
      <c r="AK67" s="32" t="s">
        <v>6</v>
      </c>
      <c r="AL67" s="32"/>
      <c r="AM67" s="40" t="s">
        <v>460</v>
      </c>
      <c r="AN67" s="41"/>
      <c r="AO67" s="173"/>
      <c r="AP67" s="173"/>
      <c r="AQ67" s="170"/>
      <c r="AR67" s="170"/>
    </row>
    <row r="68" spans="1:44">
      <c r="B68" s="29">
        <v>2022</v>
      </c>
      <c r="C68" s="29">
        <v>5</v>
      </c>
      <c r="D68" s="29">
        <v>11</v>
      </c>
      <c r="E68" s="30" t="s">
        <v>470</v>
      </c>
      <c r="F68" s="29"/>
      <c r="G68" s="189"/>
      <c r="H68" s="32" t="s">
        <v>441</v>
      </c>
      <c r="I68" s="33" t="s">
        <v>43</v>
      </c>
      <c r="J68" s="32"/>
      <c r="K68" s="9"/>
      <c r="L68" s="10"/>
      <c r="M68" s="10"/>
      <c r="N68" s="10"/>
      <c r="O68" s="9"/>
      <c r="P68" s="176">
        <v>25</v>
      </c>
      <c r="Q68" s="34" t="s">
        <v>457</v>
      </c>
      <c r="R68" s="35">
        <v>1005</v>
      </c>
      <c r="S68" s="35"/>
      <c r="T68" s="36" t="s">
        <v>30</v>
      </c>
      <c r="U68" s="177">
        <v>350</v>
      </c>
      <c r="V68" s="35">
        <v>1005</v>
      </c>
      <c r="W68" s="35">
        <v>1005</v>
      </c>
      <c r="X68" s="9">
        <v>1</v>
      </c>
      <c r="Y68" s="35"/>
      <c r="Z68" s="9">
        <v>1</v>
      </c>
      <c r="AA68" s="177">
        <v>350</v>
      </c>
      <c r="AB68" s="35">
        <v>6550</v>
      </c>
      <c r="AC68" s="37" t="s">
        <v>736</v>
      </c>
      <c r="AD68" s="37"/>
      <c r="AE68" s="38"/>
      <c r="AF68" s="39"/>
      <c r="AG68" s="39"/>
      <c r="AH68" s="38"/>
      <c r="AI68" s="9"/>
      <c r="AJ68" s="32"/>
      <c r="AK68" s="32" t="s">
        <v>6</v>
      </c>
      <c r="AL68" s="32"/>
      <c r="AM68" s="40" t="s">
        <v>460</v>
      </c>
      <c r="AN68" s="41"/>
      <c r="AO68" s="173"/>
      <c r="AP68" s="173"/>
      <c r="AQ68" s="170"/>
      <c r="AR68" s="170"/>
    </row>
    <row r="70" spans="1:44">
      <c r="B70" s="29">
        <v>2022</v>
      </c>
      <c r="C70" s="29">
        <v>5</v>
      </c>
      <c r="D70" s="29">
        <v>11</v>
      </c>
      <c r="E70" s="30" t="s">
        <v>470</v>
      </c>
      <c r="F70" s="29"/>
      <c r="G70" s="31"/>
      <c r="H70" s="32" t="s">
        <v>441</v>
      </c>
      <c r="I70" s="33" t="s">
        <v>58</v>
      </c>
      <c r="J70" s="32"/>
      <c r="K70" s="9"/>
      <c r="L70" s="10"/>
      <c r="M70" s="9"/>
      <c r="N70" s="10"/>
      <c r="O70" s="9"/>
      <c r="P70" s="9">
        <v>12</v>
      </c>
      <c r="Q70" s="34" t="s">
        <v>457</v>
      </c>
      <c r="R70" s="35">
        <v>1005</v>
      </c>
      <c r="S70" s="35"/>
      <c r="T70" s="36" t="s">
        <v>30</v>
      </c>
      <c r="U70" s="35">
        <v>200</v>
      </c>
      <c r="V70" s="35">
        <v>1005</v>
      </c>
      <c r="W70" s="35">
        <v>1005</v>
      </c>
      <c r="X70" s="9">
        <v>1</v>
      </c>
      <c r="Y70" s="35">
        <v>200</v>
      </c>
      <c r="Z70" s="9">
        <v>1</v>
      </c>
      <c r="AA70" s="35">
        <v>200</v>
      </c>
      <c r="AB70" s="35"/>
      <c r="AC70" s="37"/>
      <c r="AD70" s="175" t="s">
        <v>458</v>
      </c>
      <c r="AE70" s="38"/>
      <c r="AF70" s="39"/>
      <c r="AG70" s="39"/>
      <c r="AH70" s="38"/>
      <c r="AI70" s="9"/>
      <c r="AJ70" s="32"/>
      <c r="AK70" s="32"/>
      <c r="AL70" s="32"/>
      <c r="AM70" s="40"/>
      <c r="AN70" s="41"/>
      <c r="AO70" s="173"/>
      <c r="AP70" s="173"/>
      <c r="AQ70" s="170"/>
      <c r="AR70" s="170"/>
    </row>
    <row r="71" spans="1:44">
      <c r="A71">
        <v>1</v>
      </c>
      <c r="B71" s="29">
        <v>2022</v>
      </c>
      <c r="C71" s="29">
        <v>5</v>
      </c>
      <c r="D71" s="29">
        <v>11</v>
      </c>
      <c r="E71" s="30" t="s">
        <v>470</v>
      </c>
      <c r="F71" s="29">
        <v>4</v>
      </c>
      <c r="G71" s="31" t="s">
        <v>459</v>
      </c>
      <c r="H71" s="32" t="s">
        <v>441</v>
      </c>
      <c r="I71" s="33" t="s">
        <v>47</v>
      </c>
      <c r="J71" s="32"/>
      <c r="K71" s="9"/>
      <c r="L71" s="10"/>
      <c r="M71" s="10"/>
      <c r="N71" s="10" t="s">
        <v>478</v>
      </c>
      <c r="O71" s="9" t="s">
        <v>443</v>
      </c>
      <c r="P71" s="9">
        <v>50</v>
      </c>
      <c r="Q71" s="34" t="s">
        <v>426</v>
      </c>
      <c r="R71" s="35">
        <v>1005</v>
      </c>
      <c r="S71" s="35"/>
      <c r="T71" s="36">
        <v>4000</v>
      </c>
      <c r="U71" s="36">
        <v>4000</v>
      </c>
      <c r="V71" s="35">
        <v>1005</v>
      </c>
      <c r="W71" s="35">
        <v>1005</v>
      </c>
      <c r="X71" s="9">
        <v>1</v>
      </c>
      <c r="Y71" s="36">
        <v>4000</v>
      </c>
      <c r="Z71" s="9">
        <v>1</v>
      </c>
      <c r="AA71" s="35">
        <v>4000</v>
      </c>
      <c r="AB71" s="35"/>
      <c r="AC71" s="37"/>
      <c r="AD71" s="37"/>
      <c r="AE71" s="38"/>
      <c r="AF71" s="39"/>
      <c r="AG71" s="39"/>
      <c r="AH71" s="38"/>
      <c r="AI71" s="9" t="s">
        <v>5</v>
      </c>
      <c r="AJ71" s="32"/>
      <c r="AK71" s="32" t="s">
        <v>6</v>
      </c>
      <c r="AL71" s="32"/>
      <c r="AM71" s="40" t="s">
        <v>460</v>
      </c>
      <c r="AN71" s="41"/>
      <c r="AO71" s="173"/>
      <c r="AP71" s="173"/>
      <c r="AQ71" s="170"/>
      <c r="AR71" s="170"/>
    </row>
    <row r="72" spans="1:44">
      <c r="B72" s="29">
        <v>2022</v>
      </c>
      <c r="C72" s="29">
        <v>5</v>
      </c>
      <c r="D72" s="29">
        <v>11</v>
      </c>
      <c r="E72" s="30" t="s">
        <v>470</v>
      </c>
      <c r="F72" s="29">
        <v>4</v>
      </c>
      <c r="G72" s="31" t="s">
        <v>459</v>
      </c>
      <c r="H72" s="32" t="s">
        <v>441</v>
      </c>
      <c r="I72" s="33" t="s">
        <v>47</v>
      </c>
      <c r="J72" s="32"/>
      <c r="K72" s="9"/>
      <c r="L72" s="10"/>
      <c r="M72" s="10"/>
      <c r="N72" s="10" t="s">
        <v>478</v>
      </c>
      <c r="O72" s="9" t="s">
        <v>443</v>
      </c>
      <c r="P72" s="9">
        <v>50</v>
      </c>
      <c r="Q72" s="34" t="s">
        <v>426</v>
      </c>
      <c r="R72" s="35">
        <v>1005</v>
      </c>
      <c r="S72" s="35"/>
      <c r="T72" s="36">
        <v>4000</v>
      </c>
      <c r="U72" s="36">
        <v>4000</v>
      </c>
      <c r="V72" s="35">
        <v>1005</v>
      </c>
      <c r="W72" s="35">
        <v>1005</v>
      </c>
      <c r="X72" s="9">
        <v>1</v>
      </c>
      <c r="Y72" s="36">
        <v>4000</v>
      </c>
      <c r="Z72" s="9">
        <v>1</v>
      </c>
      <c r="AA72" s="35">
        <v>4000</v>
      </c>
      <c r="AB72" s="35"/>
      <c r="AC72" s="37"/>
      <c r="AD72" s="37"/>
      <c r="AE72" s="38"/>
      <c r="AF72" s="39"/>
      <c r="AG72" s="39"/>
      <c r="AH72" s="38"/>
      <c r="AI72" s="9" t="s">
        <v>5</v>
      </c>
      <c r="AJ72" s="32"/>
      <c r="AK72" s="32" t="s">
        <v>6</v>
      </c>
      <c r="AL72" s="32"/>
      <c r="AM72" s="40" t="s">
        <v>460</v>
      </c>
      <c r="AN72" s="41"/>
      <c r="AO72" s="173"/>
      <c r="AP72" s="173"/>
      <c r="AQ72" s="170"/>
      <c r="AR72" s="170"/>
    </row>
    <row r="73" spans="1:44">
      <c r="B73" s="29">
        <v>2022</v>
      </c>
      <c r="C73" s="29">
        <v>5</v>
      </c>
      <c r="D73" s="29">
        <v>11</v>
      </c>
      <c r="E73" s="30" t="s">
        <v>470</v>
      </c>
      <c r="F73" s="29">
        <v>4</v>
      </c>
      <c r="G73" s="31" t="s">
        <v>459</v>
      </c>
      <c r="H73" s="32" t="s">
        <v>441</v>
      </c>
      <c r="I73" s="33" t="s">
        <v>47</v>
      </c>
      <c r="J73" s="32"/>
      <c r="K73" s="9"/>
      <c r="L73" s="10"/>
      <c r="M73" s="10"/>
      <c r="N73" s="10" t="s">
        <v>478</v>
      </c>
      <c r="O73" s="9" t="s">
        <v>443</v>
      </c>
      <c r="P73" s="9">
        <v>50</v>
      </c>
      <c r="Q73" s="34" t="s">
        <v>426</v>
      </c>
      <c r="R73" s="35">
        <v>1005</v>
      </c>
      <c r="S73" s="35"/>
      <c r="T73" s="36">
        <v>4000</v>
      </c>
      <c r="U73" s="36">
        <v>4000</v>
      </c>
      <c r="V73" s="35">
        <v>1005</v>
      </c>
      <c r="W73" s="35">
        <v>1005</v>
      </c>
      <c r="X73" s="9">
        <v>1</v>
      </c>
      <c r="Y73" s="36">
        <v>4000</v>
      </c>
      <c r="Z73" s="9">
        <v>1</v>
      </c>
      <c r="AA73" s="35">
        <v>4000</v>
      </c>
      <c r="AB73" s="35"/>
      <c r="AC73" s="37"/>
      <c r="AD73" s="37"/>
      <c r="AE73" s="38"/>
      <c r="AF73" s="39"/>
      <c r="AG73" s="39"/>
      <c r="AH73" s="38"/>
      <c r="AI73" s="9" t="s">
        <v>5</v>
      </c>
      <c r="AJ73" s="32"/>
      <c r="AK73" s="32" t="s">
        <v>6</v>
      </c>
      <c r="AL73" s="32"/>
      <c r="AM73" s="40" t="s">
        <v>460</v>
      </c>
      <c r="AN73" s="41"/>
      <c r="AO73" s="173"/>
      <c r="AP73" s="173"/>
      <c r="AQ73" s="170"/>
      <c r="AR73" s="170"/>
    </row>
    <row r="74" spans="1:44">
      <c r="B74" s="29">
        <v>2022</v>
      </c>
      <c r="C74" s="29">
        <v>5</v>
      </c>
      <c r="D74" s="29">
        <v>11</v>
      </c>
      <c r="E74" s="30" t="s">
        <v>470</v>
      </c>
      <c r="F74" s="29"/>
      <c r="G74" s="189"/>
      <c r="H74" s="32" t="s">
        <v>441</v>
      </c>
      <c r="I74" s="33" t="s">
        <v>43</v>
      </c>
      <c r="J74" s="32"/>
      <c r="K74" s="9"/>
      <c r="L74" s="10"/>
      <c r="M74" s="10"/>
      <c r="N74" s="10"/>
      <c r="O74" s="9"/>
      <c r="P74" s="176">
        <v>25</v>
      </c>
      <c r="Q74" s="34" t="s">
        <v>457</v>
      </c>
      <c r="R74" s="35">
        <v>1005</v>
      </c>
      <c r="S74" s="35"/>
      <c r="T74" s="36" t="s">
        <v>30</v>
      </c>
      <c r="U74" s="177">
        <v>350</v>
      </c>
      <c r="V74" s="35">
        <v>1005</v>
      </c>
      <c r="W74" s="35">
        <v>1005</v>
      </c>
      <c r="X74" s="9">
        <v>1</v>
      </c>
      <c r="Y74" s="35"/>
      <c r="Z74" s="9">
        <v>1</v>
      </c>
      <c r="AA74" s="177">
        <v>350</v>
      </c>
      <c r="AB74" s="35">
        <v>12550</v>
      </c>
      <c r="AC74" s="37" t="s">
        <v>736</v>
      </c>
      <c r="AD74" s="37"/>
      <c r="AE74" s="38"/>
      <c r="AF74" s="39"/>
      <c r="AG74" s="39"/>
      <c r="AH74" s="38"/>
      <c r="AI74" s="9"/>
      <c r="AJ74" s="32"/>
      <c r="AK74" s="32" t="s">
        <v>6</v>
      </c>
      <c r="AL74" s="32"/>
      <c r="AM74" s="40" t="s">
        <v>460</v>
      </c>
      <c r="AN74" s="41"/>
      <c r="AO74" s="173"/>
      <c r="AP74" s="173"/>
      <c r="AQ74" s="170"/>
      <c r="AR74" s="170"/>
    </row>
    <row r="76" spans="1:44">
      <c r="B76" s="29">
        <v>2022</v>
      </c>
      <c r="C76" s="29">
        <v>5</v>
      </c>
      <c r="D76" s="29">
        <v>12</v>
      </c>
      <c r="E76" s="30" t="s">
        <v>470</v>
      </c>
      <c r="F76" s="29"/>
      <c r="G76" s="31"/>
      <c r="H76" s="32" t="s">
        <v>441</v>
      </c>
      <c r="I76" s="33" t="s">
        <v>58</v>
      </c>
      <c r="J76" s="32"/>
      <c r="K76" s="9"/>
      <c r="L76" s="10"/>
      <c r="M76" s="10"/>
      <c r="N76" s="61"/>
      <c r="O76" s="9"/>
      <c r="P76" s="9">
        <v>12</v>
      </c>
      <c r="Q76" s="34" t="s">
        <v>457</v>
      </c>
      <c r="R76" s="35">
        <v>1005</v>
      </c>
      <c r="S76" s="35"/>
      <c r="T76" s="36" t="s">
        <v>30</v>
      </c>
      <c r="U76" s="35">
        <v>200</v>
      </c>
      <c r="V76" s="35">
        <v>1005</v>
      </c>
      <c r="W76" s="35">
        <v>1005</v>
      </c>
      <c r="X76" s="9">
        <v>1</v>
      </c>
      <c r="Y76" s="35">
        <v>200</v>
      </c>
      <c r="Z76" s="9">
        <v>1</v>
      </c>
      <c r="AA76" s="35">
        <v>200</v>
      </c>
      <c r="AB76" s="35"/>
      <c r="AC76" s="61"/>
      <c r="AD76" s="175" t="s">
        <v>458</v>
      </c>
      <c r="AE76" s="63"/>
      <c r="AF76" s="39"/>
      <c r="AG76" s="39"/>
      <c r="AH76" s="38"/>
      <c r="AI76" s="9"/>
      <c r="AJ76" s="32"/>
      <c r="AK76" s="32"/>
      <c r="AL76" s="32"/>
      <c r="AM76" s="40"/>
      <c r="AN76" s="41"/>
      <c r="AO76" s="173"/>
      <c r="AP76" s="173"/>
      <c r="AQ76" s="170"/>
      <c r="AR76" s="170"/>
    </row>
    <row r="77" spans="1:44">
      <c r="A77">
        <v>1</v>
      </c>
      <c r="B77" s="29">
        <v>2022</v>
      </c>
      <c r="C77" s="29">
        <v>5</v>
      </c>
      <c r="D77" s="29">
        <v>12</v>
      </c>
      <c r="E77" s="30" t="s">
        <v>470</v>
      </c>
      <c r="F77" s="29">
        <v>2</v>
      </c>
      <c r="G77" s="31" t="s">
        <v>459</v>
      </c>
      <c r="H77" s="32" t="s">
        <v>441</v>
      </c>
      <c r="I77" s="33" t="s">
        <v>47</v>
      </c>
      <c r="J77" s="32"/>
      <c r="K77" s="9"/>
      <c r="L77" s="10"/>
      <c r="M77" s="10"/>
      <c r="N77" s="10" t="s">
        <v>466</v>
      </c>
      <c r="O77" s="9" t="s">
        <v>1440</v>
      </c>
      <c r="P77" s="9">
        <v>50</v>
      </c>
      <c r="Q77" s="34" t="s">
        <v>677</v>
      </c>
      <c r="R77" s="35">
        <v>1005</v>
      </c>
      <c r="S77" s="35"/>
      <c r="T77" s="36">
        <v>4100</v>
      </c>
      <c r="U77" s="36">
        <v>4100</v>
      </c>
      <c r="V77" s="35">
        <v>1005</v>
      </c>
      <c r="W77" s="35">
        <v>1005</v>
      </c>
      <c r="X77" s="9">
        <v>1</v>
      </c>
      <c r="Y77" s="36">
        <v>4100</v>
      </c>
      <c r="Z77" s="9">
        <v>1</v>
      </c>
      <c r="AA77" s="36">
        <v>4100</v>
      </c>
      <c r="AB77" s="35"/>
      <c r="AC77" s="37"/>
      <c r="AD77" s="37"/>
      <c r="AE77" s="38"/>
      <c r="AF77" s="39"/>
      <c r="AG77" s="39"/>
      <c r="AH77" s="38"/>
      <c r="AI77" s="9" t="s">
        <v>5</v>
      </c>
      <c r="AJ77" s="32"/>
      <c r="AK77" s="32" t="s">
        <v>6</v>
      </c>
      <c r="AL77" s="32"/>
      <c r="AM77" s="40" t="s">
        <v>460</v>
      </c>
      <c r="AN77" s="41"/>
      <c r="AO77" s="173"/>
      <c r="AP77" s="173"/>
      <c r="AQ77" s="170"/>
      <c r="AR77" s="170"/>
    </row>
    <row r="78" spans="1:44">
      <c r="B78" s="29">
        <v>2022</v>
      </c>
      <c r="C78" s="29">
        <v>5</v>
      </c>
      <c r="D78" s="29">
        <v>12</v>
      </c>
      <c r="E78" s="30" t="s">
        <v>470</v>
      </c>
      <c r="F78" s="29">
        <v>2</v>
      </c>
      <c r="G78" s="31" t="s">
        <v>459</v>
      </c>
      <c r="H78" s="32" t="s">
        <v>441</v>
      </c>
      <c r="I78" s="33" t="s">
        <v>47</v>
      </c>
      <c r="J78" s="32"/>
      <c r="K78" s="9"/>
      <c r="L78" s="10"/>
      <c r="M78" s="10"/>
      <c r="N78" s="10" t="s">
        <v>466</v>
      </c>
      <c r="O78" s="9" t="s">
        <v>1440</v>
      </c>
      <c r="P78" s="9">
        <v>50</v>
      </c>
      <c r="Q78" s="34" t="s">
        <v>677</v>
      </c>
      <c r="R78" s="35">
        <v>1005</v>
      </c>
      <c r="S78" s="35"/>
      <c r="T78" s="36">
        <v>4100</v>
      </c>
      <c r="U78" s="36">
        <v>4100</v>
      </c>
      <c r="V78" s="35">
        <v>1005</v>
      </c>
      <c r="W78" s="35">
        <v>1005</v>
      </c>
      <c r="X78" s="9">
        <v>1</v>
      </c>
      <c r="Y78" s="36">
        <v>4100</v>
      </c>
      <c r="Z78" s="9">
        <v>1</v>
      </c>
      <c r="AA78" s="36">
        <v>4100</v>
      </c>
      <c r="AB78" s="35"/>
      <c r="AC78" s="37"/>
      <c r="AD78" s="37"/>
      <c r="AE78" s="38"/>
      <c r="AF78" s="39"/>
      <c r="AG78" s="39"/>
      <c r="AH78" s="38"/>
      <c r="AI78" s="9" t="s">
        <v>5</v>
      </c>
      <c r="AJ78" s="32"/>
      <c r="AK78" s="32" t="s">
        <v>6</v>
      </c>
      <c r="AL78" s="32"/>
      <c r="AM78" s="40" t="s">
        <v>460</v>
      </c>
      <c r="AN78" s="41"/>
      <c r="AO78" s="173"/>
      <c r="AP78" s="173"/>
      <c r="AQ78" s="170"/>
      <c r="AR78" s="170"/>
    </row>
    <row r="79" spans="1:44">
      <c r="B79" s="29">
        <v>2022</v>
      </c>
      <c r="C79" s="29">
        <v>5</v>
      </c>
      <c r="D79" s="29">
        <v>12</v>
      </c>
      <c r="E79" s="30" t="s">
        <v>470</v>
      </c>
      <c r="F79" s="29">
        <v>2</v>
      </c>
      <c r="G79" s="31" t="s">
        <v>459</v>
      </c>
      <c r="H79" s="32" t="s">
        <v>441</v>
      </c>
      <c r="I79" s="33" t="s">
        <v>47</v>
      </c>
      <c r="J79" s="32"/>
      <c r="K79" s="9"/>
      <c r="L79" s="10"/>
      <c r="M79" s="10"/>
      <c r="N79" s="10" t="s">
        <v>466</v>
      </c>
      <c r="O79" s="9" t="s">
        <v>1440</v>
      </c>
      <c r="P79" s="9">
        <v>50</v>
      </c>
      <c r="Q79" s="34" t="s">
        <v>677</v>
      </c>
      <c r="R79" s="35">
        <v>1005</v>
      </c>
      <c r="S79" s="35"/>
      <c r="T79" s="36">
        <v>4100</v>
      </c>
      <c r="U79" s="36">
        <v>4100</v>
      </c>
      <c r="V79" s="35">
        <v>1005</v>
      </c>
      <c r="W79" s="35">
        <v>1005</v>
      </c>
      <c r="X79" s="9">
        <v>1</v>
      </c>
      <c r="Y79" s="36">
        <v>4100</v>
      </c>
      <c r="Z79" s="9">
        <v>1</v>
      </c>
      <c r="AA79" s="36">
        <v>4100</v>
      </c>
      <c r="AB79" s="35"/>
      <c r="AC79" s="37"/>
      <c r="AD79" s="62"/>
      <c r="AE79" s="38"/>
      <c r="AF79" s="39"/>
      <c r="AG79" s="39"/>
      <c r="AH79" s="38"/>
      <c r="AI79" s="9" t="s">
        <v>5</v>
      </c>
      <c r="AJ79" s="32"/>
      <c r="AK79" s="32" t="s">
        <v>6</v>
      </c>
      <c r="AL79" s="32"/>
      <c r="AM79" s="40" t="s">
        <v>460</v>
      </c>
      <c r="AN79" s="41"/>
      <c r="AO79" s="173"/>
      <c r="AP79" s="173"/>
      <c r="AQ79" s="170"/>
      <c r="AR79" s="170"/>
    </row>
    <row r="80" spans="1:44">
      <c r="B80" s="29">
        <v>2022</v>
      </c>
      <c r="C80" s="29">
        <v>5</v>
      </c>
      <c r="D80" s="29">
        <v>12</v>
      </c>
      <c r="E80" s="30" t="s">
        <v>470</v>
      </c>
      <c r="F80" s="29"/>
      <c r="G80" s="189"/>
      <c r="H80" s="32" t="s">
        <v>441</v>
      </c>
      <c r="I80" s="59" t="s">
        <v>43</v>
      </c>
      <c r="J80" s="32"/>
      <c r="K80" s="9"/>
      <c r="L80" s="10"/>
      <c r="M80" s="10"/>
      <c r="N80" s="10"/>
      <c r="O80" s="60"/>
      <c r="P80" s="176">
        <v>25</v>
      </c>
      <c r="Q80" s="34" t="s">
        <v>457</v>
      </c>
      <c r="R80" s="35">
        <v>1005</v>
      </c>
      <c r="S80" s="35"/>
      <c r="T80" s="36" t="s">
        <v>30</v>
      </c>
      <c r="U80" s="177">
        <v>350</v>
      </c>
      <c r="V80" s="35">
        <v>1005</v>
      </c>
      <c r="W80" s="35">
        <v>1005</v>
      </c>
      <c r="X80" s="9">
        <v>1</v>
      </c>
      <c r="Y80" s="35"/>
      <c r="Z80" s="9">
        <v>1</v>
      </c>
      <c r="AA80" s="177">
        <v>350</v>
      </c>
      <c r="AB80" s="35">
        <v>12850</v>
      </c>
      <c r="AC80" s="37" t="s">
        <v>736</v>
      </c>
      <c r="AD80" s="62"/>
      <c r="AE80" s="63"/>
      <c r="AF80" s="64"/>
      <c r="AG80" s="64"/>
      <c r="AH80" s="63"/>
      <c r="AI80" s="60"/>
      <c r="AJ80" s="58"/>
      <c r="AK80" s="32" t="s">
        <v>6</v>
      </c>
      <c r="AL80" s="32"/>
      <c r="AM80" s="40" t="s">
        <v>460</v>
      </c>
      <c r="AN80" s="41"/>
      <c r="AO80" s="173"/>
      <c r="AP80" s="173"/>
      <c r="AQ80" s="170"/>
      <c r="AR80" s="170"/>
    </row>
    <row r="82" spans="1:44">
      <c r="A82">
        <v>1</v>
      </c>
      <c r="B82" s="29">
        <v>2022</v>
      </c>
      <c r="C82" s="29">
        <v>6</v>
      </c>
      <c r="D82" s="29">
        <v>6</v>
      </c>
      <c r="E82" s="30" t="s">
        <v>468</v>
      </c>
      <c r="F82" s="29"/>
      <c r="G82" s="31"/>
      <c r="H82" s="32" t="s">
        <v>441</v>
      </c>
      <c r="I82" s="33" t="s">
        <v>58</v>
      </c>
      <c r="J82" s="32"/>
      <c r="K82" s="9"/>
      <c r="L82" s="10"/>
      <c r="M82" s="10"/>
      <c r="N82" s="61"/>
      <c r="O82" s="9"/>
      <c r="P82" s="9">
        <v>12</v>
      </c>
      <c r="Q82" s="34" t="s">
        <v>457</v>
      </c>
      <c r="R82" s="35">
        <v>1005</v>
      </c>
      <c r="S82" s="35"/>
      <c r="T82" s="36" t="s">
        <v>30</v>
      </c>
      <c r="U82" s="35">
        <v>200</v>
      </c>
      <c r="V82" s="35">
        <v>1005</v>
      </c>
      <c r="W82" s="35">
        <v>1005</v>
      </c>
      <c r="X82" s="9">
        <v>1</v>
      </c>
      <c r="Y82" s="35">
        <v>200</v>
      </c>
      <c r="Z82" s="9">
        <v>1</v>
      </c>
      <c r="AA82" s="35">
        <v>200</v>
      </c>
      <c r="AB82" s="35"/>
      <c r="AC82" s="61"/>
      <c r="AD82" s="175" t="s">
        <v>458</v>
      </c>
      <c r="AE82" s="63"/>
      <c r="AF82" s="39"/>
      <c r="AG82" s="39"/>
      <c r="AH82" s="38"/>
      <c r="AI82" s="9"/>
      <c r="AJ82" s="32"/>
      <c r="AK82" s="32"/>
      <c r="AL82" s="32"/>
      <c r="AM82" s="40"/>
      <c r="AN82" s="41"/>
      <c r="AO82" s="173"/>
      <c r="AP82" s="173"/>
      <c r="AQ82" s="170"/>
      <c r="AR82" s="170"/>
    </row>
    <row r="83" spans="1:44">
      <c r="B83" s="29">
        <v>2022</v>
      </c>
      <c r="C83" s="29">
        <v>6</v>
      </c>
      <c r="D83" s="29">
        <v>6</v>
      </c>
      <c r="E83" s="30" t="s">
        <v>468</v>
      </c>
      <c r="F83" s="29">
        <v>1</v>
      </c>
      <c r="G83" s="31" t="s">
        <v>459</v>
      </c>
      <c r="H83" s="32" t="s">
        <v>441</v>
      </c>
      <c r="I83" s="33" t="s">
        <v>47</v>
      </c>
      <c r="J83" s="32"/>
      <c r="K83" s="9"/>
      <c r="L83" s="10"/>
      <c r="M83" s="10"/>
      <c r="N83" s="10" t="s">
        <v>487</v>
      </c>
      <c r="O83" s="9" t="s">
        <v>1481</v>
      </c>
      <c r="P83" s="9">
        <v>50</v>
      </c>
      <c r="Q83" s="34" t="s">
        <v>677</v>
      </c>
      <c r="R83" s="35">
        <v>1005</v>
      </c>
      <c r="S83" s="35"/>
      <c r="T83" s="36">
        <v>4100</v>
      </c>
      <c r="U83" s="36">
        <v>4100</v>
      </c>
      <c r="V83" s="35">
        <v>1005</v>
      </c>
      <c r="W83" s="35">
        <v>1005</v>
      </c>
      <c r="X83" s="9">
        <v>1</v>
      </c>
      <c r="Y83" s="36">
        <v>4100</v>
      </c>
      <c r="Z83" s="9">
        <v>1</v>
      </c>
      <c r="AA83" s="36">
        <v>4100</v>
      </c>
      <c r="AB83" s="35"/>
      <c r="AC83" s="37"/>
      <c r="AD83" s="37"/>
      <c r="AE83" s="38"/>
      <c r="AF83" s="39"/>
      <c r="AG83" s="39"/>
      <c r="AH83" s="38"/>
      <c r="AI83" s="9" t="s">
        <v>5</v>
      </c>
      <c r="AJ83" s="32"/>
      <c r="AK83" s="32" t="s">
        <v>6</v>
      </c>
      <c r="AL83" s="32"/>
      <c r="AM83" s="40" t="s">
        <v>460</v>
      </c>
      <c r="AN83" s="41"/>
      <c r="AO83" s="173"/>
      <c r="AP83" s="173"/>
      <c r="AQ83" s="170"/>
      <c r="AR83" s="170"/>
    </row>
    <row r="84" spans="1:44">
      <c r="A84">
        <v>1</v>
      </c>
      <c r="B84" s="29">
        <v>2022</v>
      </c>
      <c r="C84" s="29">
        <v>6</v>
      </c>
      <c r="D84" s="29">
        <v>6</v>
      </c>
      <c r="E84" s="30" t="s">
        <v>468</v>
      </c>
      <c r="F84" s="29">
        <v>1</v>
      </c>
      <c r="G84" s="31" t="s">
        <v>459</v>
      </c>
      <c r="H84" s="32" t="s">
        <v>441</v>
      </c>
      <c r="I84" s="33" t="s">
        <v>47</v>
      </c>
      <c r="J84" s="32"/>
      <c r="K84" s="9"/>
      <c r="L84" s="10"/>
      <c r="M84" s="10"/>
      <c r="N84" s="10" t="s">
        <v>487</v>
      </c>
      <c r="O84" s="9" t="s">
        <v>1481</v>
      </c>
      <c r="P84" s="9">
        <v>50</v>
      </c>
      <c r="Q84" s="34" t="s">
        <v>677</v>
      </c>
      <c r="R84" s="35">
        <v>1005</v>
      </c>
      <c r="S84" s="35"/>
      <c r="T84" s="36">
        <v>4100</v>
      </c>
      <c r="U84" s="36">
        <v>4100</v>
      </c>
      <c r="V84" s="35">
        <v>1005</v>
      </c>
      <c r="W84" s="35">
        <v>1005</v>
      </c>
      <c r="X84" s="9">
        <v>1</v>
      </c>
      <c r="Y84" s="36">
        <v>4100</v>
      </c>
      <c r="Z84" s="9">
        <v>1</v>
      </c>
      <c r="AA84" s="36">
        <v>4100</v>
      </c>
      <c r="AB84" s="35"/>
      <c r="AC84" s="37"/>
      <c r="AD84" s="62"/>
      <c r="AE84" s="38"/>
      <c r="AF84" s="39"/>
      <c r="AG84" s="39"/>
      <c r="AH84" s="38"/>
      <c r="AI84" s="9" t="s">
        <v>5</v>
      </c>
      <c r="AJ84" s="32"/>
      <c r="AK84" s="32" t="s">
        <v>6</v>
      </c>
      <c r="AL84" s="32"/>
      <c r="AM84" s="40" t="s">
        <v>460</v>
      </c>
      <c r="AN84" s="41"/>
      <c r="AO84" s="173"/>
      <c r="AP84" s="173"/>
      <c r="AQ84" s="170"/>
      <c r="AR84" s="170"/>
    </row>
    <row r="85" spans="1:44">
      <c r="A85">
        <v>1</v>
      </c>
      <c r="B85" s="29">
        <v>2022</v>
      </c>
      <c r="C85" s="29">
        <v>6</v>
      </c>
      <c r="D85" s="29">
        <v>6</v>
      </c>
      <c r="E85" s="30" t="s">
        <v>468</v>
      </c>
      <c r="F85" s="29">
        <v>1</v>
      </c>
      <c r="G85" s="31" t="s">
        <v>459</v>
      </c>
      <c r="H85" s="32" t="s">
        <v>441</v>
      </c>
      <c r="I85" s="33" t="s">
        <v>47</v>
      </c>
      <c r="J85" s="32"/>
      <c r="K85" s="9"/>
      <c r="L85" s="10"/>
      <c r="M85" s="10"/>
      <c r="N85" s="10" t="s">
        <v>487</v>
      </c>
      <c r="O85" s="9" t="s">
        <v>1481</v>
      </c>
      <c r="P85" s="9">
        <v>50</v>
      </c>
      <c r="Q85" s="34" t="s">
        <v>677</v>
      </c>
      <c r="R85" s="35">
        <v>1005</v>
      </c>
      <c r="S85" s="35"/>
      <c r="T85" s="36">
        <v>4100</v>
      </c>
      <c r="U85" s="36">
        <v>4100</v>
      </c>
      <c r="V85" s="35">
        <v>1005</v>
      </c>
      <c r="W85" s="35">
        <v>1005</v>
      </c>
      <c r="X85" s="9">
        <v>1</v>
      </c>
      <c r="Y85" s="36">
        <v>4100</v>
      </c>
      <c r="Z85" s="9">
        <v>1</v>
      </c>
      <c r="AA85" s="36">
        <v>4100</v>
      </c>
      <c r="AB85" s="35"/>
      <c r="AC85" s="37"/>
      <c r="AD85" s="62"/>
      <c r="AE85" s="38"/>
      <c r="AF85" s="39"/>
      <c r="AG85" s="39"/>
      <c r="AH85" s="38"/>
      <c r="AI85" s="9" t="s">
        <v>5</v>
      </c>
      <c r="AJ85" s="32"/>
      <c r="AK85" s="32" t="s">
        <v>6</v>
      </c>
      <c r="AL85" s="32"/>
      <c r="AM85" s="40" t="s">
        <v>460</v>
      </c>
      <c r="AN85" s="41"/>
      <c r="AO85" s="173"/>
      <c r="AP85" s="173"/>
      <c r="AQ85" s="170"/>
      <c r="AR85" s="170"/>
    </row>
    <row r="86" spans="1:44">
      <c r="A86">
        <v>1</v>
      </c>
      <c r="B86" s="29">
        <v>2022</v>
      </c>
      <c r="C86" s="29">
        <v>6</v>
      </c>
      <c r="D86" s="29">
        <v>6</v>
      </c>
      <c r="E86" s="30" t="s">
        <v>468</v>
      </c>
      <c r="F86" s="29"/>
      <c r="G86" s="31"/>
      <c r="H86" s="32" t="s">
        <v>441</v>
      </c>
      <c r="I86" s="59" t="s">
        <v>43</v>
      </c>
      <c r="J86" s="32"/>
      <c r="K86" s="9"/>
      <c r="L86" s="10"/>
      <c r="M86" s="10"/>
      <c r="N86" s="10"/>
      <c r="O86" s="60"/>
      <c r="P86" s="176">
        <v>25</v>
      </c>
      <c r="Q86" s="34" t="s">
        <v>457</v>
      </c>
      <c r="R86" s="35">
        <v>1005</v>
      </c>
      <c r="S86" s="35"/>
      <c r="T86" s="36" t="s">
        <v>30</v>
      </c>
      <c r="U86" s="177">
        <v>350</v>
      </c>
      <c r="V86" s="35">
        <v>1005</v>
      </c>
      <c r="W86" s="35">
        <v>1005</v>
      </c>
      <c r="X86" s="9">
        <v>1</v>
      </c>
      <c r="Y86" s="35"/>
      <c r="Z86" s="9">
        <v>1</v>
      </c>
      <c r="AA86" s="177">
        <v>350</v>
      </c>
      <c r="AB86" s="35">
        <v>12850</v>
      </c>
      <c r="AC86" s="37" t="s">
        <v>736</v>
      </c>
      <c r="AD86" s="62"/>
      <c r="AE86" s="63"/>
      <c r="AF86" s="64"/>
      <c r="AG86" s="64"/>
      <c r="AH86" s="63"/>
      <c r="AI86" s="60"/>
      <c r="AJ86" s="58"/>
      <c r="AK86" s="32" t="s">
        <v>6</v>
      </c>
      <c r="AL86" s="32"/>
      <c r="AM86" s="40" t="s">
        <v>460</v>
      </c>
      <c r="AN86" s="41"/>
      <c r="AO86" s="173"/>
      <c r="AP86" s="173"/>
      <c r="AQ86" s="170"/>
      <c r="AR86" s="170"/>
    </row>
    <row r="88" spans="1:44">
      <c r="A88">
        <v>1</v>
      </c>
      <c r="B88" s="29">
        <v>2022</v>
      </c>
      <c r="C88" s="29">
        <v>6</v>
      </c>
      <c r="D88" s="29">
        <v>2</v>
      </c>
      <c r="E88" s="30" t="s">
        <v>469</v>
      </c>
      <c r="F88" s="29"/>
      <c r="G88" s="31"/>
      <c r="H88" s="32" t="s">
        <v>441</v>
      </c>
      <c r="I88" s="33" t="s">
        <v>58</v>
      </c>
      <c r="J88" s="32"/>
      <c r="K88" s="9"/>
      <c r="L88" s="10"/>
      <c r="M88" s="9"/>
      <c r="N88" s="61"/>
      <c r="O88" s="9"/>
      <c r="P88" s="9">
        <v>12</v>
      </c>
      <c r="Q88" s="34" t="s">
        <v>457</v>
      </c>
      <c r="R88" s="35">
        <v>1120</v>
      </c>
      <c r="S88" s="35"/>
      <c r="T88" s="36" t="s">
        <v>30</v>
      </c>
      <c r="U88" s="35">
        <v>200</v>
      </c>
      <c r="V88" s="35">
        <v>1120</v>
      </c>
      <c r="W88" s="35">
        <v>1120</v>
      </c>
      <c r="X88" s="9">
        <v>1</v>
      </c>
      <c r="Y88" s="35">
        <v>200</v>
      </c>
      <c r="Z88" s="9">
        <v>1</v>
      </c>
      <c r="AA88" s="35">
        <v>200</v>
      </c>
      <c r="AB88" s="35"/>
      <c r="AC88" s="61"/>
      <c r="AD88" s="37"/>
      <c r="AE88" s="63"/>
      <c r="AF88" s="39"/>
      <c r="AG88" s="39"/>
      <c r="AH88" s="38"/>
      <c r="AI88" s="9"/>
      <c r="AJ88" s="32"/>
      <c r="AK88" s="32"/>
      <c r="AL88" s="32"/>
      <c r="AM88" s="40"/>
      <c r="AN88" s="41"/>
      <c r="AO88" s="173"/>
      <c r="AP88" s="173"/>
      <c r="AQ88" s="170"/>
      <c r="AR88" s="170"/>
    </row>
    <row r="89" spans="1:44">
      <c r="A89">
        <v>1</v>
      </c>
      <c r="B89" s="29">
        <v>2022</v>
      </c>
      <c r="C89" s="29">
        <v>6</v>
      </c>
      <c r="D89" s="29">
        <v>2</v>
      </c>
      <c r="E89" s="30" t="s">
        <v>469</v>
      </c>
      <c r="F89" s="29">
        <v>9</v>
      </c>
      <c r="G89" s="31" t="s">
        <v>459</v>
      </c>
      <c r="H89" s="32" t="s">
        <v>441</v>
      </c>
      <c r="I89" s="33" t="s">
        <v>47</v>
      </c>
      <c r="J89" s="32"/>
      <c r="K89" s="9"/>
      <c r="L89" s="10"/>
      <c r="M89" s="10"/>
      <c r="N89" s="10" t="s">
        <v>474</v>
      </c>
      <c r="O89" s="9" t="s">
        <v>1447</v>
      </c>
      <c r="P89" s="9">
        <v>50</v>
      </c>
      <c r="Q89" s="34" t="s">
        <v>273</v>
      </c>
      <c r="R89" s="35">
        <v>1120</v>
      </c>
      <c r="S89" s="35"/>
      <c r="T89" s="36">
        <v>4000</v>
      </c>
      <c r="U89" s="36">
        <v>4000</v>
      </c>
      <c r="V89" s="35">
        <v>1120</v>
      </c>
      <c r="W89" s="35">
        <v>1120</v>
      </c>
      <c r="X89" s="9">
        <v>1</v>
      </c>
      <c r="Y89" s="36">
        <v>4000</v>
      </c>
      <c r="Z89" s="9">
        <v>1</v>
      </c>
      <c r="AA89" s="36">
        <v>4000</v>
      </c>
      <c r="AB89" s="35"/>
      <c r="AC89" s="37"/>
      <c r="AD89" s="37"/>
      <c r="AE89" s="38"/>
      <c r="AF89" s="39"/>
      <c r="AG89" s="39"/>
      <c r="AH89" s="38"/>
      <c r="AI89" s="9" t="s">
        <v>5</v>
      </c>
      <c r="AJ89" s="32"/>
      <c r="AK89" s="32" t="s">
        <v>6</v>
      </c>
      <c r="AL89" s="32"/>
      <c r="AM89" s="40" t="s">
        <v>460</v>
      </c>
      <c r="AN89" s="41"/>
      <c r="AO89" s="173"/>
      <c r="AP89" s="173"/>
      <c r="AQ89" s="170"/>
      <c r="AR89" s="170"/>
    </row>
    <row r="90" spans="1:44">
      <c r="A90">
        <v>1</v>
      </c>
      <c r="B90" s="29">
        <v>2022</v>
      </c>
      <c r="C90" s="29">
        <v>6</v>
      </c>
      <c r="D90" s="29">
        <v>2</v>
      </c>
      <c r="E90" s="30" t="s">
        <v>469</v>
      </c>
      <c r="F90" s="29">
        <v>9</v>
      </c>
      <c r="G90" s="31" t="s">
        <v>459</v>
      </c>
      <c r="H90" s="32" t="s">
        <v>441</v>
      </c>
      <c r="I90" s="33" t="s">
        <v>47</v>
      </c>
      <c r="J90" s="32"/>
      <c r="K90" s="9"/>
      <c r="L90" s="10"/>
      <c r="M90" s="10"/>
      <c r="N90" s="10" t="s">
        <v>474</v>
      </c>
      <c r="O90" s="9" t="s">
        <v>1447</v>
      </c>
      <c r="P90" s="9">
        <v>50</v>
      </c>
      <c r="Q90" s="34" t="s">
        <v>273</v>
      </c>
      <c r="R90" s="35">
        <v>1120</v>
      </c>
      <c r="S90" s="35"/>
      <c r="T90" s="36">
        <v>4000</v>
      </c>
      <c r="U90" s="36">
        <v>4000</v>
      </c>
      <c r="V90" s="35">
        <v>1120</v>
      </c>
      <c r="W90" s="35">
        <v>1120</v>
      </c>
      <c r="X90" s="9">
        <v>1</v>
      </c>
      <c r="Y90" s="36">
        <v>4000</v>
      </c>
      <c r="Z90" s="9">
        <v>1</v>
      </c>
      <c r="AA90" s="36">
        <v>4000</v>
      </c>
      <c r="AB90" s="35"/>
      <c r="AC90" s="37"/>
      <c r="AD90" s="37"/>
      <c r="AE90" s="38"/>
      <c r="AF90" s="39"/>
      <c r="AG90" s="39"/>
      <c r="AH90" s="38"/>
      <c r="AI90" s="9" t="s">
        <v>5</v>
      </c>
      <c r="AJ90" s="32"/>
      <c r="AK90" s="32" t="s">
        <v>6</v>
      </c>
      <c r="AL90" s="32"/>
      <c r="AM90" s="40" t="s">
        <v>460</v>
      </c>
      <c r="AN90" s="41"/>
      <c r="AO90" s="173"/>
      <c r="AP90" s="173"/>
      <c r="AQ90" s="170"/>
      <c r="AR90" s="170"/>
    </row>
    <row r="91" spans="1:44">
      <c r="B91" s="29">
        <v>2022</v>
      </c>
      <c r="C91" s="29">
        <v>6</v>
      </c>
      <c r="D91" s="29">
        <v>2</v>
      </c>
      <c r="E91" s="30" t="s">
        <v>469</v>
      </c>
      <c r="F91" s="29">
        <v>9</v>
      </c>
      <c r="G91" s="31" t="s">
        <v>459</v>
      </c>
      <c r="H91" s="32" t="s">
        <v>441</v>
      </c>
      <c r="I91" s="33" t="s">
        <v>47</v>
      </c>
      <c r="J91" s="32"/>
      <c r="K91" s="9"/>
      <c r="L91" s="10"/>
      <c r="M91" s="10"/>
      <c r="N91" s="10" t="s">
        <v>474</v>
      </c>
      <c r="O91" s="9" t="s">
        <v>1447</v>
      </c>
      <c r="P91" s="9">
        <v>50</v>
      </c>
      <c r="Q91" s="34" t="s">
        <v>273</v>
      </c>
      <c r="R91" s="35">
        <v>1120</v>
      </c>
      <c r="S91" s="35"/>
      <c r="T91" s="36">
        <v>4000</v>
      </c>
      <c r="U91" s="36">
        <v>4000</v>
      </c>
      <c r="V91" s="35">
        <v>1120</v>
      </c>
      <c r="W91" s="35">
        <v>1120</v>
      </c>
      <c r="X91" s="9">
        <v>1</v>
      </c>
      <c r="Y91" s="36">
        <v>4000</v>
      </c>
      <c r="Z91" s="9">
        <v>1</v>
      </c>
      <c r="AA91" s="36">
        <v>4000</v>
      </c>
      <c r="AB91" s="35"/>
      <c r="AC91" s="37"/>
      <c r="AD91" s="62"/>
      <c r="AE91" s="38"/>
      <c r="AF91" s="39"/>
      <c r="AG91" s="39"/>
      <c r="AH91" s="38"/>
      <c r="AI91" s="9" t="s">
        <v>5</v>
      </c>
      <c r="AJ91" s="32"/>
      <c r="AK91" s="32" t="s">
        <v>6</v>
      </c>
      <c r="AL91" s="32"/>
      <c r="AM91" s="40" t="s">
        <v>460</v>
      </c>
      <c r="AN91" s="41"/>
      <c r="AO91" s="173"/>
      <c r="AP91" s="173"/>
      <c r="AQ91" s="170"/>
      <c r="AR91" s="170"/>
    </row>
    <row r="92" spans="1:44">
      <c r="A92">
        <v>1</v>
      </c>
      <c r="B92" s="29">
        <v>2022</v>
      </c>
      <c r="C92" s="29">
        <v>6</v>
      </c>
      <c r="D92" s="29">
        <v>2</v>
      </c>
      <c r="E92" s="30" t="s">
        <v>469</v>
      </c>
      <c r="F92" s="29"/>
      <c r="G92" s="31"/>
      <c r="H92" s="32" t="s">
        <v>441</v>
      </c>
      <c r="I92" s="59" t="s">
        <v>43</v>
      </c>
      <c r="J92" s="32"/>
      <c r="K92" s="9"/>
      <c r="L92" s="10"/>
      <c r="M92" s="10"/>
      <c r="N92" s="10"/>
      <c r="O92" s="60"/>
      <c r="P92" s="176">
        <v>25</v>
      </c>
      <c r="Q92" s="34" t="s">
        <v>457</v>
      </c>
      <c r="R92" s="35">
        <v>1120</v>
      </c>
      <c r="S92" s="35"/>
      <c r="T92" s="36" t="s">
        <v>30</v>
      </c>
      <c r="U92" s="177">
        <v>350</v>
      </c>
      <c r="V92" s="35">
        <v>1120</v>
      </c>
      <c r="W92" s="35">
        <v>1120</v>
      </c>
      <c r="X92" s="9">
        <v>1</v>
      </c>
      <c r="Y92" s="35"/>
      <c r="Z92" s="9">
        <v>1</v>
      </c>
      <c r="AA92" s="177">
        <v>350</v>
      </c>
      <c r="AB92" s="35">
        <v>12550</v>
      </c>
      <c r="AC92" s="37" t="s">
        <v>726</v>
      </c>
      <c r="AD92" s="62"/>
      <c r="AE92" s="63"/>
      <c r="AF92" s="64"/>
      <c r="AG92" s="64"/>
      <c r="AH92" s="63"/>
      <c r="AI92" s="60"/>
      <c r="AJ92" s="58"/>
      <c r="AK92" s="32" t="s">
        <v>6</v>
      </c>
      <c r="AL92" s="32"/>
      <c r="AM92" s="40" t="s">
        <v>460</v>
      </c>
      <c r="AN92" s="41"/>
      <c r="AO92" s="173"/>
      <c r="AP92" s="173"/>
      <c r="AQ92" s="170"/>
      <c r="AR92" s="170"/>
    </row>
    <row r="94" spans="1:44">
      <c r="A94">
        <v>1</v>
      </c>
      <c r="B94" s="29">
        <v>2022</v>
      </c>
      <c r="C94" s="29">
        <v>6</v>
      </c>
      <c r="D94" s="29">
        <v>2</v>
      </c>
      <c r="E94" s="30" t="s">
        <v>469</v>
      </c>
      <c r="F94" s="29"/>
      <c r="G94" s="31"/>
      <c r="H94" s="32" t="s">
        <v>441</v>
      </c>
      <c r="I94" s="33" t="s">
        <v>58</v>
      </c>
      <c r="J94" s="32"/>
      <c r="K94" s="9"/>
      <c r="L94" s="10"/>
      <c r="M94" s="9"/>
      <c r="N94" s="61"/>
      <c r="O94" s="9"/>
      <c r="P94" s="9">
        <v>12</v>
      </c>
      <c r="Q94" s="34" t="s">
        <v>457</v>
      </c>
      <c r="R94" s="35">
        <v>1120</v>
      </c>
      <c r="S94" s="35"/>
      <c r="T94" s="36" t="s">
        <v>30</v>
      </c>
      <c r="U94" s="35">
        <v>200</v>
      </c>
      <c r="V94" s="35">
        <v>1120</v>
      </c>
      <c r="W94" s="35">
        <v>1120</v>
      </c>
      <c r="X94" s="9">
        <v>1</v>
      </c>
      <c r="Y94" s="35">
        <v>200</v>
      </c>
      <c r="Z94" s="9">
        <v>1</v>
      </c>
      <c r="AA94" s="35">
        <v>200</v>
      </c>
      <c r="AB94" s="35"/>
      <c r="AC94" s="61"/>
      <c r="AD94" s="37"/>
      <c r="AE94" s="63"/>
      <c r="AF94" s="39"/>
      <c r="AG94" s="39"/>
      <c r="AH94" s="38"/>
      <c r="AI94" s="9"/>
      <c r="AJ94" s="32"/>
      <c r="AK94" s="32"/>
      <c r="AL94" s="32"/>
      <c r="AM94" s="40"/>
      <c r="AN94" s="41"/>
      <c r="AO94" s="173"/>
      <c r="AP94" s="173"/>
      <c r="AQ94" s="170"/>
      <c r="AR94" s="170"/>
    </row>
    <row r="95" spans="1:44">
      <c r="A95">
        <v>1</v>
      </c>
      <c r="B95" s="29">
        <v>2022</v>
      </c>
      <c r="C95" s="29">
        <v>6</v>
      </c>
      <c r="D95" s="29">
        <v>2</v>
      </c>
      <c r="E95" s="30" t="s">
        <v>469</v>
      </c>
      <c r="F95" s="29">
        <v>9</v>
      </c>
      <c r="G95" s="31" t="s">
        <v>459</v>
      </c>
      <c r="H95" s="32" t="s">
        <v>441</v>
      </c>
      <c r="I95" s="33" t="s">
        <v>47</v>
      </c>
      <c r="J95" s="32"/>
      <c r="K95" s="9"/>
      <c r="L95" s="10"/>
      <c r="M95" s="10"/>
      <c r="N95" s="10" t="s">
        <v>601</v>
      </c>
      <c r="O95" s="9" t="s">
        <v>1447</v>
      </c>
      <c r="P95" s="9">
        <v>50</v>
      </c>
      <c r="Q95" s="34" t="s">
        <v>273</v>
      </c>
      <c r="R95" s="35">
        <v>1120</v>
      </c>
      <c r="S95" s="35"/>
      <c r="T95" s="36">
        <v>4000</v>
      </c>
      <c r="U95" s="36">
        <v>4000</v>
      </c>
      <c r="V95" s="35">
        <v>1120</v>
      </c>
      <c r="W95" s="35">
        <v>1120</v>
      </c>
      <c r="X95" s="9">
        <v>1</v>
      </c>
      <c r="Y95" s="36">
        <v>4000</v>
      </c>
      <c r="Z95" s="9">
        <v>1</v>
      </c>
      <c r="AA95" s="36">
        <v>4000</v>
      </c>
      <c r="AB95" s="35"/>
      <c r="AC95" s="37"/>
      <c r="AD95" s="37"/>
      <c r="AE95" s="38"/>
      <c r="AF95" s="39"/>
      <c r="AG95" s="39"/>
      <c r="AH95" s="38"/>
      <c r="AI95" s="9" t="s">
        <v>5</v>
      </c>
      <c r="AJ95" s="32"/>
      <c r="AK95" s="32" t="s">
        <v>6</v>
      </c>
      <c r="AL95" s="32"/>
      <c r="AM95" s="40" t="s">
        <v>460</v>
      </c>
      <c r="AN95" s="41"/>
      <c r="AO95" s="173"/>
      <c r="AP95" s="173"/>
      <c r="AQ95" s="170"/>
      <c r="AR95" s="170"/>
    </row>
    <row r="96" spans="1:44">
      <c r="A96">
        <v>1</v>
      </c>
      <c r="B96" s="29">
        <v>2022</v>
      </c>
      <c r="C96" s="29">
        <v>6</v>
      </c>
      <c r="D96" s="29">
        <v>2</v>
      </c>
      <c r="E96" s="30" t="s">
        <v>469</v>
      </c>
      <c r="F96" s="29">
        <v>9</v>
      </c>
      <c r="G96" s="31" t="s">
        <v>459</v>
      </c>
      <c r="H96" s="32" t="s">
        <v>441</v>
      </c>
      <c r="I96" s="33" t="s">
        <v>47</v>
      </c>
      <c r="J96" s="32"/>
      <c r="K96" s="9"/>
      <c r="L96" s="10"/>
      <c r="M96" s="10"/>
      <c r="N96" s="10" t="s">
        <v>601</v>
      </c>
      <c r="O96" s="9" t="s">
        <v>1447</v>
      </c>
      <c r="P96" s="9">
        <v>50</v>
      </c>
      <c r="Q96" s="34" t="s">
        <v>273</v>
      </c>
      <c r="R96" s="35">
        <v>1120</v>
      </c>
      <c r="S96" s="35"/>
      <c r="T96" s="36">
        <v>4000</v>
      </c>
      <c r="U96" s="36">
        <v>4000</v>
      </c>
      <c r="V96" s="35">
        <v>1120</v>
      </c>
      <c r="W96" s="35">
        <v>1120</v>
      </c>
      <c r="X96" s="9">
        <v>1</v>
      </c>
      <c r="Y96" s="36">
        <v>4000</v>
      </c>
      <c r="Z96" s="9">
        <v>1</v>
      </c>
      <c r="AA96" s="36">
        <v>4000</v>
      </c>
      <c r="AB96" s="35"/>
      <c r="AC96" s="37"/>
      <c r="AD96" s="37"/>
      <c r="AE96" s="38"/>
      <c r="AF96" s="39"/>
      <c r="AG96" s="39"/>
      <c r="AH96" s="38"/>
      <c r="AI96" s="9" t="s">
        <v>5</v>
      </c>
      <c r="AJ96" s="32"/>
      <c r="AK96" s="32" t="s">
        <v>6</v>
      </c>
      <c r="AL96" s="32"/>
      <c r="AM96" s="40" t="s">
        <v>460</v>
      </c>
      <c r="AN96" s="41"/>
      <c r="AO96" s="173"/>
      <c r="AP96" s="173"/>
      <c r="AQ96" s="170"/>
      <c r="AR96" s="170"/>
    </row>
    <row r="97" spans="1:44">
      <c r="B97" s="29">
        <v>2022</v>
      </c>
      <c r="C97" s="29">
        <v>6</v>
      </c>
      <c r="D97" s="29">
        <v>2</v>
      </c>
      <c r="E97" s="30" t="s">
        <v>469</v>
      </c>
      <c r="F97" s="29">
        <v>9</v>
      </c>
      <c r="G97" s="31" t="s">
        <v>459</v>
      </c>
      <c r="H97" s="32" t="s">
        <v>441</v>
      </c>
      <c r="I97" s="33" t="s">
        <v>47</v>
      </c>
      <c r="J97" s="32"/>
      <c r="K97" s="9"/>
      <c r="L97" s="10"/>
      <c r="M97" s="10"/>
      <c r="N97" s="10" t="s">
        <v>601</v>
      </c>
      <c r="O97" s="9" t="s">
        <v>1447</v>
      </c>
      <c r="P97" s="9">
        <v>50</v>
      </c>
      <c r="Q97" s="34" t="s">
        <v>273</v>
      </c>
      <c r="R97" s="35">
        <v>1120</v>
      </c>
      <c r="S97" s="35"/>
      <c r="T97" s="36">
        <v>4000</v>
      </c>
      <c r="U97" s="36">
        <v>4000</v>
      </c>
      <c r="V97" s="35">
        <v>1120</v>
      </c>
      <c r="W97" s="35">
        <v>1120</v>
      </c>
      <c r="X97" s="9">
        <v>1</v>
      </c>
      <c r="Y97" s="36">
        <v>4000</v>
      </c>
      <c r="Z97" s="9">
        <v>1</v>
      </c>
      <c r="AA97" s="36">
        <v>4000</v>
      </c>
      <c r="AB97" s="35"/>
      <c r="AC97" s="37"/>
      <c r="AD97" s="62"/>
      <c r="AE97" s="38"/>
      <c r="AF97" s="39"/>
      <c r="AG97" s="39"/>
      <c r="AH97" s="38"/>
      <c r="AI97" s="9" t="s">
        <v>5</v>
      </c>
      <c r="AJ97" s="32"/>
      <c r="AK97" s="32" t="s">
        <v>6</v>
      </c>
      <c r="AL97" s="32"/>
      <c r="AM97" s="40" t="s">
        <v>460</v>
      </c>
      <c r="AN97" s="41"/>
      <c r="AO97" s="173"/>
      <c r="AP97" s="173"/>
      <c r="AQ97" s="170"/>
      <c r="AR97" s="170"/>
    </row>
    <row r="98" spans="1:44">
      <c r="A98">
        <v>1</v>
      </c>
      <c r="B98" s="29">
        <v>2022</v>
      </c>
      <c r="C98" s="29">
        <v>6</v>
      </c>
      <c r="D98" s="29">
        <v>2</v>
      </c>
      <c r="E98" s="30" t="s">
        <v>469</v>
      </c>
      <c r="F98" s="29"/>
      <c r="G98" s="31"/>
      <c r="H98" s="32" t="s">
        <v>441</v>
      </c>
      <c r="I98" s="59" t="s">
        <v>43</v>
      </c>
      <c r="J98" s="32"/>
      <c r="K98" s="9"/>
      <c r="L98" s="10"/>
      <c r="M98" s="10"/>
      <c r="N98" s="10"/>
      <c r="O98" s="60"/>
      <c r="P98" s="176">
        <v>25</v>
      </c>
      <c r="Q98" s="34" t="s">
        <v>457</v>
      </c>
      <c r="R98" s="35">
        <v>1120</v>
      </c>
      <c r="S98" s="35"/>
      <c r="T98" s="36" t="s">
        <v>30</v>
      </c>
      <c r="U98" s="177">
        <v>350</v>
      </c>
      <c r="V98" s="35">
        <v>1120</v>
      </c>
      <c r="W98" s="35">
        <v>1120</v>
      </c>
      <c r="X98" s="9">
        <v>1</v>
      </c>
      <c r="Y98" s="35"/>
      <c r="Z98" s="9">
        <v>1</v>
      </c>
      <c r="AA98" s="177">
        <v>350</v>
      </c>
      <c r="AB98" s="35">
        <v>12550</v>
      </c>
      <c r="AC98" s="37" t="s">
        <v>726</v>
      </c>
      <c r="AD98" s="62"/>
      <c r="AE98" s="63"/>
      <c r="AF98" s="64"/>
      <c r="AG98" s="64"/>
      <c r="AH98" s="63"/>
      <c r="AI98" s="60"/>
      <c r="AJ98" s="58"/>
      <c r="AK98" s="32" t="s">
        <v>6</v>
      </c>
      <c r="AL98" s="32"/>
      <c r="AM98" s="40" t="s">
        <v>460</v>
      </c>
      <c r="AN98" s="41"/>
      <c r="AO98" s="173"/>
      <c r="AP98" s="173"/>
      <c r="AQ98" s="170"/>
      <c r="AR98" s="170"/>
    </row>
    <row r="100" spans="1:44">
      <c r="A100">
        <v>1</v>
      </c>
      <c r="B100" s="29">
        <v>2022</v>
      </c>
      <c r="C100" s="29">
        <v>6</v>
      </c>
      <c r="D100" s="29">
        <v>2</v>
      </c>
      <c r="E100" s="30" t="s">
        <v>469</v>
      </c>
      <c r="F100" s="29"/>
      <c r="G100" s="31"/>
      <c r="H100" s="32" t="s">
        <v>441</v>
      </c>
      <c r="I100" s="33" t="s">
        <v>58</v>
      </c>
      <c r="J100" s="32"/>
      <c r="K100" s="9"/>
      <c r="L100" s="10"/>
      <c r="M100" s="9"/>
      <c r="N100" s="61"/>
      <c r="O100" s="9"/>
      <c r="P100" s="9">
        <v>12</v>
      </c>
      <c r="Q100" s="34" t="s">
        <v>457</v>
      </c>
      <c r="R100" s="35">
        <v>1120</v>
      </c>
      <c r="S100" s="35"/>
      <c r="T100" s="36" t="s">
        <v>30</v>
      </c>
      <c r="U100" s="35">
        <v>200</v>
      </c>
      <c r="V100" s="35">
        <v>1120</v>
      </c>
      <c r="W100" s="35">
        <v>1120</v>
      </c>
      <c r="X100" s="9">
        <v>1</v>
      </c>
      <c r="Y100" s="35">
        <v>200</v>
      </c>
      <c r="Z100" s="9">
        <v>1</v>
      </c>
      <c r="AA100" s="35">
        <v>200</v>
      </c>
      <c r="AB100" s="35"/>
      <c r="AC100" s="37"/>
      <c r="AD100" s="178" t="s">
        <v>462</v>
      </c>
      <c r="AE100" s="63"/>
      <c r="AF100" s="39"/>
      <c r="AG100" s="39"/>
      <c r="AH100" s="38"/>
      <c r="AI100" s="9"/>
      <c r="AJ100" s="32"/>
      <c r="AK100" s="32"/>
      <c r="AL100" s="32"/>
      <c r="AM100" s="40"/>
      <c r="AN100" s="41"/>
      <c r="AO100" s="173"/>
      <c r="AP100" s="173"/>
      <c r="AQ100" s="170"/>
      <c r="AR100" s="170"/>
    </row>
    <row r="101" spans="1:44">
      <c r="A101">
        <v>1</v>
      </c>
      <c r="B101" s="29">
        <v>2022</v>
      </c>
      <c r="C101" s="29">
        <v>6</v>
      </c>
      <c r="D101" s="29">
        <v>2</v>
      </c>
      <c r="E101" s="30" t="s">
        <v>469</v>
      </c>
      <c r="F101" s="29">
        <v>9</v>
      </c>
      <c r="G101" s="31" t="s">
        <v>459</v>
      </c>
      <c r="H101" s="32" t="s">
        <v>441</v>
      </c>
      <c r="I101" s="33" t="s">
        <v>47</v>
      </c>
      <c r="J101" s="32"/>
      <c r="K101" s="9"/>
      <c r="L101" s="10"/>
      <c r="M101" s="10"/>
      <c r="N101" s="10" t="s">
        <v>1355</v>
      </c>
      <c r="O101" s="9" t="s">
        <v>1447</v>
      </c>
      <c r="P101" s="9">
        <v>50</v>
      </c>
      <c r="Q101" s="34" t="s">
        <v>455</v>
      </c>
      <c r="R101" s="35">
        <v>1120</v>
      </c>
      <c r="S101" s="35"/>
      <c r="T101" s="36">
        <v>4000</v>
      </c>
      <c r="U101" s="36">
        <v>4000</v>
      </c>
      <c r="V101" s="35">
        <v>1120</v>
      </c>
      <c r="W101" s="35">
        <v>1120</v>
      </c>
      <c r="X101" s="9">
        <v>1</v>
      </c>
      <c r="Y101" s="36">
        <v>4000</v>
      </c>
      <c r="Z101" s="9">
        <v>1</v>
      </c>
      <c r="AA101" s="36">
        <v>4000</v>
      </c>
      <c r="AB101" s="35"/>
      <c r="AC101" s="37"/>
      <c r="AD101" s="37"/>
      <c r="AE101" s="38"/>
      <c r="AF101" s="39"/>
      <c r="AG101" s="39"/>
      <c r="AH101" s="38"/>
      <c r="AI101" s="9" t="s">
        <v>5</v>
      </c>
      <c r="AJ101" s="32"/>
      <c r="AK101" s="32" t="s">
        <v>17</v>
      </c>
      <c r="AL101" s="32"/>
      <c r="AM101" s="40" t="s">
        <v>460</v>
      </c>
      <c r="AN101" s="41"/>
      <c r="AO101" s="173"/>
      <c r="AP101" s="173"/>
      <c r="AQ101" s="170"/>
      <c r="AR101" s="170"/>
    </row>
    <row r="102" spans="1:44">
      <c r="B102" s="29">
        <v>2022</v>
      </c>
      <c r="C102" s="29">
        <v>6</v>
      </c>
      <c r="D102" s="29"/>
      <c r="E102" s="30"/>
      <c r="F102" s="29"/>
      <c r="G102" s="31" t="s">
        <v>459</v>
      </c>
      <c r="H102" s="32" t="s">
        <v>441</v>
      </c>
      <c r="I102" s="33" t="s">
        <v>47</v>
      </c>
      <c r="J102" s="32"/>
      <c r="K102" s="9"/>
      <c r="L102" s="10"/>
      <c r="M102" s="10"/>
      <c r="N102" s="10" t="s">
        <v>1355</v>
      </c>
      <c r="O102" s="9" t="s">
        <v>1447</v>
      </c>
      <c r="P102" s="9">
        <v>50</v>
      </c>
      <c r="Q102" s="34" t="s">
        <v>455</v>
      </c>
      <c r="R102" s="35">
        <v>1120</v>
      </c>
      <c r="S102" s="35"/>
      <c r="T102" s="36">
        <v>4000</v>
      </c>
      <c r="U102" s="36">
        <v>4000</v>
      </c>
      <c r="V102" s="35">
        <v>1120</v>
      </c>
      <c r="W102" s="35">
        <v>1120</v>
      </c>
      <c r="X102" s="9">
        <v>1</v>
      </c>
      <c r="Y102" s="36">
        <v>4000</v>
      </c>
      <c r="Z102" s="9">
        <v>1</v>
      </c>
      <c r="AA102" s="36">
        <v>4000</v>
      </c>
      <c r="AB102" s="35"/>
      <c r="AC102" s="37"/>
      <c r="AD102" s="37"/>
      <c r="AE102" s="38"/>
      <c r="AF102" s="39"/>
      <c r="AG102" s="39"/>
      <c r="AH102" s="38"/>
      <c r="AI102" s="9" t="s">
        <v>5</v>
      </c>
      <c r="AJ102" s="32"/>
      <c r="AK102" s="32" t="s">
        <v>17</v>
      </c>
      <c r="AL102" s="32"/>
      <c r="AM102" s="40" t="s">
        <v>460</v>
      </c>
      <c r="AN102" s="41"/>
      <c r="AO102" s="173"/>
      <c r="AP102" s="173"/>
      <c r="AQ102" s="170"/>
      <c r="AR102" s="170"/>
    </row>
    <row r="103" spans="1:44">
      <c r="B103" s="29">
        <v>2022</v>
      </c>
      <c r="C103" s="29">
        <v>6</v>
      </c>
      <c r="D103" s="29"/>
      <c r="E103" s="30"/>
      <c r="F103" s="29"/>
      <c r="G103" s="31" t="s">
        <v>459</v>
      </c>
      <c r="H103" s="32" t="s">
        <v>441</v>
      </c>
      <c r="I103" s="33" t="s">
        <v>47</v>
      </c>
      <c r="J103" s="32"/>
      <c r="K103" s="9"/>
      <c r="L103" s="10"/>
      <c r="M103" s="10"/>
      <c r="N103" s="10" t="s">
        <v>1355</v>
      </c>
      <c r="O103" s="9" t="s">
        <v>1447</v>
      </c>
      <c r="P103" s="9">
        <v>50</v>
      </c>
      <c r="Q103" s="34" t="s">
        <v>455</v>
      </c>
      <c r="R103" s="35">
        <v>1120</v>
      </c>
      <c r="S103" s="35"/>
      <c r="T103" s="36">
        <v>4000</v>
      </c>
      <c r="U103" s="36">
        <v>4000</v>
      </c>
      <c r="V103" s="35">
        <v>1120</v>
      </c>
      <c r="W103" s="35">
        <v>1120</v>
      </c>
      <c r="X103" s="9">
        <v>1</v>
      </c>
      <c r="Y103" s="36">
        <v>4000</v>
      </c>
      <c r="Z103" s="9">
        <v>1</v>
      </c>
      <c r="AA103" s="36">
        <v>4000</v>
      </c>
      <c r="AB103" s="35"/>
      <c r="AC103" s="37"/>
      <c r="AD103" s="37"/>
      <c r="AE103" s="38"/>
      <c r="AF103" s="39"/>
      <c r="AG103" s="39"/>
      <c r="AH103" s="38"/>
      <c r="AI103" s="9" t="s">
        <v>5</v>
      </c>
      <c r="AJ103" s="32"/>
      <c r="AK103" s="32" t="s">
        <v>17</v>
      </c>
      <c r="AL103" s="32"/>
      <c r="AM103" s="40" t="s">
        <v>460</v>
      </c>
      <c r="AN103" s="41"/>
      <c r="AO103" s="173"/>
      <c r="AP103" s="173"/>
      <c r="AQ103" s="170"/>
      <c r="AR103" s="170"/>
    </row>
    <row r="104" spans="1:44">
      <c r="B104" s="29">
        <v>2022</v>
      </c>
      <c r="C104" s="29">
        <v>6</v>
      </c>
      <c r="D104" s="29"/>
      <c r="E104" s="30"/>
      <c r="F104" s="29"/>
      <c r="G104" s="31"/>
      <c r="H104" s="32" t="s">
        <v>441</v>
      </c>
      <c r="I104" s="33" t="s">
        <v>43</v>
      </c>
      <c r="J104" s="32"/>
      <c r="K104" s="9"/>
      <c r="L104" s="10"/>
      <c r="M104" s="10"/>
      <c r="N104" s="10"/>
      <c r="O104" s="9"/>
      <c r="P104" s="176">
        <v>25</v>
      </c>
      <c r="Q104" s="34" t="s">
        <v>457</v>
      </c>
      <c r="R104" s="35">
        <v>1120</v>
      </c>
      <c r="S104" s="35"/>
      <c r="T104" s="36" t="s">
        <v>30</v>
      </c>
      <c r="U104" s="177">
        <v>350</v>
      </c>
      <c r="V104" s="35">
        <v>1120</v>
      </c>
      <c r="W104" s="35">
        <v>1120</v>
      </c>
      <c r="X104" s="9">
        <v>1</v>
      </c>
      <c r="Y104" s="35"/>
      <c r="Z104" s="9">
        <v>1</v>
      </c>
      <c r="AA104" s="177">
        <v>350</v>
      </c>
      <c r="AB104" s="35">
        <v>12550</v>
      </c>
      <c r="AC104" s="37" t="s">
        <v>726</v>
      </c>
      <c r="AD104" s="37"/>
      <c r="AE104" s="38"/>
      <c r="AF104" s="39"/>
      <c r="AG104" s="39"/>
      <c r="AH104" s="38"/>
      <c r="AI104" s="9"/>
      <c r="AJ104" s="32"/>
      <c r="AK104" s="32" t="s">
        <v>17</v>
      </c>
      <c r="AL104" s="32"/>
      <c r="AM104" s="40" t="s">
        <v>460</v>
      </c>
      <c r="AN104" s="41"/>
      <c r="AO104" s="173"/>
      <c r="AP104" s="173"/>
      <c r="AQ104" s="170"/>
      <c r="AR104" s="170"/>
    </row>
    <row r="106" spans="1:44">
      <c r="A106">
        <v>1</v>
      </c>
      <c r="B106" s="29">
        <v>2022</v>
      </c>
      <c r="C106" s="29">
        <v>6</v>
      </c>
      <c r="D106" s="29">
        <v>2</v>
      </c>
      <c r="E106" s="30" t="s">
        <v>469</v>
      </c>
      <c r="F106" s="29"/>
      <c r="G106" s="31"/>
      <c r="H106" s="32" t="s">
        <v>441</v>
      </c>
      <c r="I106" s="33" t="s">
        <v>58</v>
      </c>
      <c r="J106" s="32"/>
      <c r="K106" s="9"/>
      <c r="L106" s="10"/>
      <c r="M106" s="9"/>
      <c r="N106" s="61"/>
      <c r="O106" s="9"/>
      <c r="P106" s="9">
        <v>12</v>
      </c>
      <c r="Q106" s="34" t="s">
        <v>457</v>
      </c>
      <c r="R106" s="35">
        <v>1120</v>
      </c>
      <c r="S106" s="35"/>
      <c r="T106" s="36" t="s">
        <v>30</v>
      </c>
      <c r="U106" s="35">
        <v>200</v>
      </c>
      <c r="V106" s="35">
        <v>1120</v>
      </c>
      <c r="W106" s="35">
        <v>1120</v>
      </c>
      <c r="X106" s="9">
        <v>1</v>
      </c>
      <c r="Y106" s="35">
        <v>200</v>
      </c>
      <c r="Z106" s="9">
        <v>1</v>
      </c>
      <c r="AA106" s="35">
        <v>200</v>
      </c>
      <c r="AB106" s="35"/>
      <c r="AC106" s="37"/>
      <c r="AD106" s="178" t="s">
        <v>462</v>
      </c>
      <c r="AE106" s="63"/>
      <c r="AF106" s="39"/>
      <c r="AG106" s="39"/>
      <c r="AH106" s="38"/>
      <c r="AI106" s="9"/>
      <c r="AJ106" s="32"/>
      <c r="AK106" s="32"/>
      <c r="AL106" s="32"/>
      <c r="AM106" s="40"/>
      <c r="AN106" s="41"/>
      <c r="AO106" s="173"/>
      <c r="AP106" s="173"/>
      <c r="AQ106" s="170"/>
      <c r="AR106" s="170"/>
    </row>
    <row r="107" spans="1:44">
      <c r="A107">
        <v>1</v>
      </c>
      <c r="B107" s="29">
        <v>2022</v>
      </c>
      <c r="C107" s="29">
        <v>6</v>
      </c>
      <c r="D107" s="29">
        <v>2</v>
      </c>
      <c r="E107" s="30" t="s">
        <v>469</v>
      </c>
      <c r="F107" s="29">
        <v>9</v>
      </c>
      <c r="G107" s="31" t="s">
        <v>459</v>
      </c>
      <c r="H107" s="32" t="s">
        <v>441</v>
      </c>
      <c r="I107" s="33" t="s">
        <v>47</v>
      </c>
      <c r="J107" s="32"/>
      <c r="K107" s="9"/>
      <c r="L107" s="10"/>
      <c r="M107" s="10"/>
      <c r="N107" s="10" t="s">
        <v>883</v>
      </c>
      <c r="O107" s="9" t="s">
        <v>1447</v>
      </c>
      <c r="P107" s="9">
        <v>50</v>
      </c>
      <c r="Q107" s="34" t="s">
        <v>455</v>
      </c>
      <c r="R107" s="35">
        <v>1120</v>
      </c>
      <c r="S107" s="35"/>
      <c r="T107" s="36">
        <v>4000</v>
      </c>
      <c r="U107" s="36">
        <v>4000</v>
      </c>
      <c r="V107" s="35">
        <v>1120</v>
      </c>
      <c r="W107" s="35">
        <v>1120</v>
      </c>
      <c r="X107" s="9">
        <v>1</v>
      </c>
      <c r="Y107" s="36">
        <v>4000</v>
      </c>
      <c r="Z107" s="9">
        <v>1</v>
      </c>
      <c r="AA107" s="36">
        <v>4000</v>
      </c>
      <c r="AB107" s="35"/>
      <c r="AC107" s="37"/>
      <c r="AD107" s="37"/>
      <c r="AE107" s="38"/>
      <c r="AF107" s="39"/>
      <c r="AG107" s="39"/>
      <c r="AH107" s="38"/>
      <c r="AI107" s="9" t="s">
        <v>5</v>
      </c>
      <c r="AJ107" s="32"/>
      <c r="AK107" s="32" t="s">
        <v>17</v>
      </c>
      <c r="AL107" s="32"/>
      <c r="AM107" s="40" t="s">
        <v>460</v>
      </c>
      <c r="AN107" s="41"/>
      <c r="AO107" s="173"/>
      <c r="AP107" s="173"/>
      <c r="AQ107" s="170"/>
      <c r="AR107" s="170"/>
    </row>
    <row r="108" spans="1:44">
      <c r="B108" s="29">
        <v>2022</v>
      </c>
      <c r="C108" s="29">
        <v>6</v>
      </c>
      <c r="D108" s="29"/>
      <c r="E108" s="30"/>
      <c r="F108" s="29"/>
      <c r="G108" s="31" t="s">
        <v>459</v>
      </c>
      <c r="H108" s="32" t="s">
        <v>441</v>
      </c>
      <c r="I108" s="33" t="s">
        <v>47</v>
      </c>
      <c r="J108" s="32"/>
      <c r="K108" s="9"/>
      <c r="L108" s="10"/>
      <c r="M108" s="10"/>
      <c r="N108" s="10" t="s">
        <v>883</v>
      </c>
      <c r="O108" s="9" t="s">
        <v>1447</v>
      </c>
      <c r="P108" s="9">
        <v>50</v>
      </c>
      <c r="Q108" s="34" t="s">
        <v>455</v>
      </c>
      <c r="R108" s="35">
        <v>1120</v>
      </c>
      <c r="S108" s="35"/>
      <c r="T108" s="36">
        <v>4000</v>
      </c>
      <c r="U108" s="36">
        <v>4000</v>
      </c>
      <c r="V108" s="35">
        <v>1120</v>
      </c>
      <c r="W108" s="35">
        <v>1120</v>
      </c>
      <c r="X108" s="9">
        <v>1</v>
      </c>
      <c r="Y108" s="36">
        <v>4000</v>
      </c>
      <c r="Z108" s="9">
        <v>1</v>
      </c>
      <c r="AA108" s="36">
        <v>4000</v>
      </c>
      <c r="AB108" s="35"/>
      <c r="AC108" s="37"/>
      <c r="AD108" s="37"/>
      <c r="AE108" s="38"/>
      <c r="AF108" s="39"/>
      <c r="AG108" s="39"/>
      <c r="AH108" s="38"/>
      <c r="AI108" s="9" t="s">
        <v>5</v>
      </c>
      <c r="AJ108" s="32"/>
      <c r="AK108" s="32" t="s">
        <v>17</v>
      </c>
      <c r="AL108" s="32"/>
      <c r="AM108" s="40" t="s">
        <v>460</v>
      </c>
      <c r="AN108" s="41"/>
      <c r="AO108" s="173"/>
      <c r="AP108" s="173"/>
      <c r="AQ108" s="170"/>
      <c r="AR108" s="170"/>
    </row>
    <row r="109" spans="1:44">
      <c r="B109" s="29">
        <v>2022</v>
      </c>
      <c r="C109" s="29">
        <v>6</v>
      </c>
      <c r="D109" s="29"/>
      <c r="E109" s="30"/>
      <c r="F109" s="29"/>
      <c r="G109" s="31" t="s">
        <v>459</v>
      </c>
      <c r="H109" s="32" t="s">
        <v>441</v>
      </c>
      <c r="I109" s="33" t="s">
        <v>47</v>
      </c>
      <c r="J109" s="32"/>
      <c r="K109" s="9"/>
      <c r="L109" s="10"/>
      <c r="M109" s="10"/>
      <c r="N109" s="10" t="s">
        <v>883</v>
      </c>
      <c r="O109" s="9" t="s">
        <v>1447</v>
      </c>
      <c r="P109" s="9">
        <v>50</v>
      </c>
      <c r="Q109" s="34" t="s">
        <v>455</v>
      </c>
      <c r="R109" s="35">
        <v>1120</v>
      </c>
      <c r="S109" s="35"/>
      <c r="T109" s="36">
        <v>4000</v>
      </c>
      <c r="U109" s="36">
        <v>4000</v>
      </c>
      <c r="V109" s="35">
        <v>1120</v>
      </c>
      <c r="W109" s="35">
        <v>1120</v>
      </c>
      <c r="X109" s="9">
        <v>1</v>
      </c>
      <c r="Y109" s="36">
        <v>4000</v>
      </c>
      <c r="Z109" s="9">
        <v>1</v>
      </c>
      <c r="AA109" s="36">
        <v>4000</v>
      </c>
      <c r="AB109" s="35"/>
      <c r="AC109" s="37"/>
      <c r="AD109" s="37"/>
      <c r="AE109" s="38"/>
      <c r="AF109" s="39"/>
      <c r="AG109" s="39"/>
      <c r="AH109" s="38"/>
      <c r="AI109" s="9" t="s">
        <v>5</v>
      </c>
      <c r="AJ109" s="32"/>
      <c r="AK109" s="32" t="s">
        <v>17</v>
      </c>
      <c r="AL109" s="32"/>
      <c r="AM109" s="40" t="s">
        <v>460</v>
      </c>
      <c r="AN109" s="41"/>
      <c r="AO109" s="173"/>
      <c r="AP109" s="173"/>
      <c r="AQ109" s="170"/>
      <c r="AR109" s="170"/>
    </row>
    <row r="110" spans="1:44">
      <c r="B110" s="29">
        <v>2022</v>
      </c>
      <c r="C110" s="29">
        <v>6</v>
      </c>
      <c r="D110" s="29"/>
      <c r="E110" s="30"/>
      <c r="F110" s="29"/>
      <c r="G110" s="31"/>
      <c r="H110" s="32" t="s">
        <v>441</v>
      </c>
      <c r="I110" s="33" t="s">
        <v>43</v>
      </c>
      <c r="J110" s="32"/>
      <c r="K110" s="9"/>
      <c r="L110" s="10"/>
      <c r="M110" s="10"/>
      <c r="N110" s="10"/>
      <c r="O110" s="9"/>
      <c r="P110" s="176">
        <v>25</v>
      </c>
      <c r="Q110" s="34" t="s">
        <v>457</v>
      </c>
      <c r="R110" s="35">
        <v>1120</v>
      </c>
      <c r="S110" s="35"/>
      <c r="T110" s="36" t="s">
        <v>30</v>
      </c>
      <c r="U110" s="177">
        <v>350</v>
      </c>
      <c r="V110" s="35">
        <v>1120</v>
      </c>
      <c r="W110" s="35">
        <v>1120</v>
      </c>
      <c r="X110" s="9">
        <v>1</v>
      </c>
      <c r="Y110" s="35"/>
      <c r="Z110" s="9">
        <v>1</v>
      </c>
      <c r="AA110" s="177">
        <v>350</v>
      </c>
      <c r="AB110" s="35">
        <v>12550</v>
      </c>
      <c r="AC110" s="37" t="s">
        <v>726</v>
      </c>
      <c r="AD110" s="37"/>
      <c r="AE110" s="38"/>
      <c r="AF110" s="39"/>
      <c r="AG110" s="39"/>
      <c r="AH110" s="38"/>
      <c r="AI110" s="9"/>
      <c r="AJ110" s="32"/>
      <c r="AK110" s="32" t="s">
        <v>17</v>
      </c>
      <c r="AL110" s="32"/>
      <c r="AM110" s="40" t="s">
        <v>460</v>
      </c>
      <c r="AN110" s="41"/>
      <c r="AO110" s="173"/>
      <c r="AP110" s="173"/>
      <c r="AQ110" s="170"/>
      <c r="AR110" s="170"/>
    </row>
    <row r="112" spans="1:44">
      <c r="B112" s="29">
        <v>2022</v>
      </c>
      <c r="C112" s="29">
        <v>5</v>
      </c>
      <c r="D112" s="29">
        <v>12</v>
      </c>
      <c r="E112" s="30" t="s">
        <v>469</v>
      </c>
      <c r="F112" s="29"/>
      <c r="G112" s="31"/>
      <c r="H112" s="32" t="s">
        <v>441</v>
      </c>
      <c r="I112" s="33" t="s">
        <v>58</v>
      </c>
      <c r="J112" s="32"/>
      <c r="K112" s="9"/>
      <c r="L112" s="10"/>
      <c r="M112" s="9"/>
      <c r="N112" s="61"/>
      <c r="O112" s="9"/>
      <c r="P112" s="9">
        <v>12</v>
      </c>
      <c r="Q112" s="34" t="s">
        <v>457</v>
      </c>
      <c r="R112" s="35">
        <v>1120</v>
      </c>
      <c r="S112" s="35"/>
      <c r="T112" s="36" t="s">
        <v>30</v>
      </c>
      <c r="U112" s="35">
        <v>200</v>
      </c>
      <c r="V112" s="35">
        <v>1120</v>
      </c>
      <c r="W112" s="35">
        <v>1120</v>
      </c>
      <c r="X112" s="9">
        <v>1</v>
      </c>
      <c r="Y112" s="35">
        <v>200</v>
      </c>
      <c r="Z112" s="9">
        <v>1</v>
      </c>
      <c r="AA112" s="35">
        <v>200</v>
      </c>
      <c r="AB112" s="35"/>
      <c r="AC112" s="178" t="s">
        <v>462</v>
      </c>
      <c r="AD112" s="175" t="s">
        <v>463</v>
      </c>
      <c r="AE112" s="63"/>
      <c r="AF112" s="39"/>
      <c r="AG112" s="39"/>
      <c r="AH112" s="38"/>
      <c r="AI112" s="9"/>
      <c r="AJ112" s="32"/>
      <c r="AK112" s="32"/>
      <c r="AL112" s="32"/>
      <c r="AM112" s="40"/>
      <c r="AN112" s="41"/>
      <c r="AO112" s="173"/>
      <c r="AP112" s="173"/>
      <c r="AQ112" s="170"/>
      <c r="AR112" s="170"/>
    </row>
    <row r="113" spans="1:44">
      <c r="B113" s="29">
        <v>2022</v>
      </c>
      <c r="C113" s="29">
        <v>5</v>
      </c>
      <c r="D113" s="29">
        <v>12</v>
      </c>
      <c r="E113" s="30" t="s">
        <v>469</v>
      </c>
      <c r="F113" s="29">
        <v>8</v>
      </c>
      <c r="G113" s="31" t="s">
        <v>459</v>
      </c>
      <c r="H113" s="32" t="s">
        <v>441</v>
      </c>
      <c r="I113" s="33" t="s">
        <v>47</v>
      </c>
      <c r="J113" s="32"/>
      <c r="K113" s="9"/>
      <c r="L113" s="10"/>
      <c r="M113" s="10"/>
      <c r="N113" s="10" t="s">
        <v>464</v>
      </c>
      <c r="O113" s="9" t="s">
        <v>1480</v>
      </c>
      <c r="P113" s="9">
        <v>50</v>
      </c>
      <c r="Q113" s="34" t="s">
        <v>326</v>
      </c>
      <c r="R113" s="35">
        <v>1120</v>
      </c>
      <c r="S113" s="35"/>
      <c r="T113" s="36">
        <v>4000</v>
      </c>
      <c r="U113" s="36">
        <v>4000</v>
      </c>
      <c r="V113" s="35">
        <v>1120</v>
      </c>
      <c r="W113" s="35">
        <v>1120</v>
      </c>
      <c r="X113" s="9">
        <v>1</v>
      </c>
      <c r="Y113" s="36">
        <v>4000</v>
      </c>
      <c r="Z113" s="9">
        <v>1</v>
      </c>
      <c r="AA113" s="36">
        <v>4000</v>
      </c>
      <c r="AB113" s="35"/>
      <c r="AC113" s="37"/>
      <c r="AD113" s="37"/>
      <c r="AE113" s="38"/>
      <c r="AF113" s="39"/>
      <c r="AG113" s="39"/>
      <c r="AH113" s="38"/>
      <c r="AI113" s="9" t="s">
        <v>5</v>
      </c>
      <c r="AJ113" s="32"/>
      <c r="AK113" s="32" t="s">
        <v>17</v>
      </c>
      <c r="AL113" s="32"/>
      <c r="AM113" s="40" t="s">
        <v>460</v>
      </c>
      <c r="AN113" s="41"/>
      <c r="AO113" s="173"/>
      <c r="AP113" s="173"/>
      <c r="AQ113" s="170"/>
      <c r="AR113" s="170"/>
    </row>
    <row r="114" spans="1:44">
      <c r="B114" s="29">
        <v>2022</v>
      </c>
      <c r="C114" s="29">
        <v>5</v>
      </c>
      <c r="D114" s="29">
        <v>12</v>
      </c>
      <c r="E114" s="30" t="s">
        <v>469</v>
      </c>
      <c r="F114" s="29">
        <v>8</v>
      </c>
      <c r="G114" s="31" t="s">
        <v>459</v>
      </c>
      <c r="H114" s="32" t="s">
        <v>441</v>
      </c>
      <c r="I114" s="33" t="s">
        <v>47</v>
      </c>
      <c r="J114" s="32"/>
      <c r="K114" s="9"/>
      <c r="L114" s="10"/>
      <c r="M114" s="10"/>
      <c r="N114" s="10" t="s">
        <v>464</v>
      </c>
      <c r="O114" s="9" t="s">
        <v>1480</v>
      </c>
      <c r="P114" s="9">
        <v>50</v>
      </c>
      <c r="Q114" s="34" t="s">
        <v>326</v>
      </c>
      <c r="R114" s="35">
        <v>1120</v>
      </c>
      <c r="S114" s="35"/>
      <c r="T114" s="36">
        <v>4000</v>
      </c>
      <c r="U114" s="36">
        <v>4000</v>
      </c>
      <c r="V114" s="35">
        <v>1120</v>
      </c>
      <c r="W114" s="35">
        <v>1120</v>
      </c>
      <c r="X114" s="9">
        <v>1</v>
      </c>
      <c r="Y114" s="36">
        <v>4000</v>
      </c>
      <c r="Z114" s="9">
        <v>1</v>
      </c>
      <c r="AA114" s="36">
        <v>4000</v>
      </c>
      <c r="AB114" s="35"/>
      <c r="AC114" s="37"/>
      <c r="AD114" s="62"/>
      <c r="AE114" s="38"/>
      <c r="AF114" s="39"/>
      <c r="AG114" s="39"/>
      <c r="AH114" s="38"/>
      <c r="AI114" s="9" t="s">
        <v>5</v>
      </c>
      <c r="AJ114" s="32"/>
      <c r="AK114" s="32" t="s">
        <v>17</v>
      </c>
      <c r="AL114" s="32"/>
      <c r="AM114" s="40" t="s">
        <v>460</v>
      </c>
      <c r="AN114" s="41"/>
      <c r="AO114" s="173"/>
      <c r="AP114" s="173"/>
      <c r="AQ114" s="170"/>
      <c r="AR114" s="170"/>
    </row>
    <row r="115" spans="1:44">
      <c r="B115" s="29">
        <v>2022</v>
      </c>
      <c r="C115" s="29">
        <v>5</v>
      </c>
      <c r="D115" s="29">
        <v>12</v>
      </c>
      <c r="E115" s="30" t="s">
        <v>469</v>
      </c>
      <c r="F115" s="29">
        <v>8</v>
      </c>
      <c r="G115" s="31" t="s">
        <v>459</v>
      </c>
      <c r="H115" s="32" t="s">
        <v>441</v>
      </c>
      <c r="I115" s="33" t="s">
        <v>47</v>
      </c>
      <c r="J115" s="32"/>
      <c r="K115" s="9"/>
      <c r="L115" s="10"/>
      <c r="M115" s="10"/>
      <c r="N115" s="10" t="s">
        <v>464</v>
      </c>
      <c r="O115" s="9" t="s">
        <v>1480</v>
      </c>
      <c r="P115" s="9">
        <v>50</v>
      </c>
      <c r="Q115" s="34" t="s">
        <v>326</v>
      </c>
      <c r="R115" s="35">
        <v>1120</v>
      </c>
      <c r="S115" s="35"/>
      <c r="T115" s="36">
        <v>4000</v>
      </c>
      <c r="U115" s="36">
        <v>4000</v>
      </c>
      <c r="V115" s="35">
        <v>1120</v>
      </c>
      <c r="W115" s="35">
        <v>1120</v>
      </c>
      <c r="X115" s="9">
        <v>1</v>
      </c>
      <c r="Y115" s="36">
        <v>4000</v>
      </c>
      <c r="Z115" s="9">
        <v>1</v>
      </c>
      <c r="AA115" s="36">
        <v>4000</v>
      </c>
      <c r="AB115" s="35"/>
      <c r="AC115" s="37"/>
      <c r="AD115" s="62"/>
      <c r="AE115" s="38"/>
      <c r="AF115" s="39"/>
      <c r="AG115" s="39"/>
      <c r="AH115" s="38"/>
      <c r="AI115" s="9" t="s">
        <v>5</v>
      </c>
      <c r="AJ115" s="32"/>
      <c r="AK115" s="32" t="s">
        <v>17</v>
      </c>
      <c r="AL115" s="32"/>
      <c r="AM115" s="40" t="s">
        <v>460</v>
      </c>
      <c r="AN115" s="41"/>
      <c r="AO115" s="173"/>
      <c r="AP115" s="173"/>
      <c r="AQ115" s="170"/>
      <c r="AR115" s="170"/>
    </row>
    <row r="116" spans="1:44">
      <c r="B116" s="29">
        <v>2022</v>
      </c>
      <c r="C116" s="29">
        <v>5</v>
      </c>
      <c r="D116" s="29">
        <v>12</v>
      </c>
      <c r="E116" s="30" t="s">
        <v>469</v>
      </c>
      <c r="F116" s="29"/>
      <c r="G116" s="31"/>
      <c r="H116" s="32" t="s">
        <v>441</v>
      </c>
      <c r="I116" s="59" t="s">
        <v>43</v>
      </c>
      <c r="J116" s="32"/>
      <c r="K116" s="9"/>
      <c r="L116" s="10"/>
      <c r="M116" s="10"/>
      <c r="N116" s="10"/>
      <c r="O116" s="60"/>
      <c r="P116" s="176">
        <v>25</v>
      </c>
      <c r="Q116" s="34" t="s">
        <v>457</v>
      </c>
      <c r="R116" s="35">
        <v>1120</v>
      </c>
      <c r="S116" s="35"/>
      <c r="T116" s="36" t="s">
        <v>30</v>
      </c>
      <c r="U116" s="177">
        <v>350</v>
      </c>
      <c r="V116" s="35">
        <v>1120</v>
      </c>
      <c r="W116" s="35">
        <v>1120</v>
      </c>
      <c r="X116" s="9">
        <v>1</v>
      </c>
      <c r="Y116" s="35"/>
      <c r="Z116" s="9">
        <v>1</v>
      </c>
      <c r="AA116" s="177">
        <v>350</v>
      </c>
      <c r="AB116" s="35">
        <v>12550</v>
      </c>
      <c r="AC116" s="37" t="s">
        <v>726</v>
      </c>
      <c r="AD116" s="62"/>
      <c r="AE116" s="63"/>
      <c r="AF116" s="64"/>
      <c r="AG116" s="64"/>
      <c r="AH116" s="63"/>
      <c r="AI116" s="60"/>
      <c r="AJ116" s="58"/>
      <c r="AK116" s="32" t="s">
        <v>17</v>
      </c>
      <c r="AL116" s="32"/>
      <c r="AM116" s="40" t="s">
        <v>460</v>
      </c>
      <c r="AN116" s="41"/>
      <c r="AO116" s="173"/>
      <c r="AP116" s="173"/>
      <c r="AQ116" s="170"/>
      <c r="AR116" s="170"/>
    </row>
    <row r="117" spans="1:44" ht="15.75" customHeight="1"/>
    <row r="118" spans="1:44">
      <c r="B118" s="29">
        <v>2022</v>
      </c>
      <c r="C118" s="29">
        <v>5</v>
      </c>
      <c r="D118" s="29">
        <v>12</v>
      </c>
      <c r="E118" s="30" t="s">
        <v>469</v>
      </c>
      <c r="F118" s="29"/>
      <c r="G118" s="31"/>
      <c r="H118" s="32" t="s">
        <v>441</v>
      </c>
      <c r="I118" s="33" t="s">
        <v>58</v>
      </c>
      <c r="J118" s="32"/>
      <c r="K118" s="9"/>
      <c r="L118" s="10"/>
      <c r="M118" s="9"/>
      <c r="N118" s="61"/>
      <c r="O118" s="9"/>
      <c r="P118" s="9">
        <v>12</v>
      </c>
      <c r="Q118" s="34" t="s">
        <v>457</v>
      </c>
      <c r="R118" s="35">
        <v>1120</v>
      </c>
      <c r="S118" s="35"/>
      <c r="T118" s="36" t="s">
        <v>30</v>
      </c>
      <c r="U118" s="35">
        <v>200</v>
      </c>
      <c r="V118" s="35">
        <v>1120</v>
      </c>
      <c r="W118" s="35">
        <v>1120</v>
      </c>
      <c r="X118" s="9">
        <v>1</v>
      </c>
      <c r="Y118" s="35">
        <v>200</v>
      </c>
      <c r="Z118" s="9">
        <v>1</v>
      </c>
      <c r="AA118" s="35">
        <v>200</v>
      </c>
      <c r="AB118" s="35"/>
      <c r="AC118" s="178" t="s">
        <v>462</v>
      </c>
      <c r="AD118" s="175" t="s">
        <v>463</v>
      </c>
      <c r="AE118" s="63"/>
      <c r="AF118" s="39"/>
      <c r="AG118" s="39"/>
      <c r="AH118" s="38"/>
      <c r="AI118" s="9"/>
      <c r="AJ118" s="32"/>
      <c r="AK118" s="32"/>
      <c r="AL118" s="32"/>
      <c r="AM118" s="40"/>
      <c r="AN118" s="41"/>
      <c r="AO118" s="173"/>
      <c r="AP118" s="173"/>
      <c r="AQ118" s="170"/>
      <c r="AR118" s="170"/>
    </row>
    <row r="119" spans="1:44">
      <c r="B119" s="29">
        <v>2022</v>
      </c>
      <c r="C119" s="29">
        <v>5</v>
      </c>
      <c r="D119" s="29">
        <v>12</v>
      </c>
      <c r="E119" s="30" t="s">
        <v>469</v>
      </c>
      <c r="F119" s="29">
        <v>8</v>
      </c>
      <c r="G119" s="31" t="s">
        <v>459</v>
      </c>
      <c r="H119" s="32" t="s">
        <v>441</v>
      </c>
      <c r="I119" s="33" t="s">
        <v>47</v>
      </c>
      <c r="J119" s="32"/>
      <c r="K119" s="9"/>
      <c r="L119" s="10"/>
      <c r="M119" s="10"/>
      <c r="N119" s="10" t="s">
        <v>464</v>
      </c>
      <c r="O119" s="9" t="s">
        <v>34</v>
      </c>
      <c r="P119" s="9">
        <v>25</v>
      </c>
      <c r="Q119" s="34" t="s">
        <v>326</v>
      </c>
      <c r="R119" s="35">
        <v>1120</v>
      </c>
      <c r="S119" s="35"/>
      <c r="T119" s="36">
        <v>4000</v>
      </c>
      <c r="U119" s="36">
        <v>4000</v>
      </c>
      <c r="V119" s="35">
        <v>1120</v>
      </c>
      <c r="W119" s="35">
        <v>1120</v>
      </c>
      <c r="X119" s="9">
        <v>1</v>
      </c>
      <c r="Y119" s="36">
        <v>4000</v>
      </c>
      <c r="Z119" s="9">
        <v>1</v>
      </c>
      <c r="AA119" s="36">
        <v>4000</v>
      </c>
      <c r="AB119" s="35"/>
      <c r="AC119" s="37"/>
      <c r="AD119" s="37"/>
      <c r="AE119" s="38"/>
      <c r="AF119" s="39"/>
      <c r="AG119" s="39"/>
      <c r="AH119" s="38"/>
      <c r="AI119" s="9" t="s">
        <v>5</v>
      </c>
      <c r="AJ119" s="32"/>
      <c r="AK119" s="32" t="s">
        <v>17</v>
      </c>
      <c r="AL119" s="32"/>
      <c r="AM119" s="40" t="s">
        <v>460</v>
      </c>
      <c r="AN119" s="41"/>
      <c r="AO119" s="173"/>
      <c r="AP119" s="173"/>
      <c r="AQ119" s="170"/>
      <c r="AR119" s="170"/>
    </row>
    <row r="120" spans="1:44">
      <c r="B120" s="29">
        <v>2022</v>
      </c>
      <c r="C120" s="29">
        <v>5</v>
      </c>
      <c r="D120" s="29">
        <v>12</v>
      </c>
      <c r="E120" s="30" t="s">
        <v>469</v>
      </c>
      <c r="F120" s="29">
        <v>8</v>
      </c>
      <c r="G120" s="31" t="s">
        <v>459</v>
      </c>
      <c r="H120" s="32" t="s">
        <v>441</v>
      </c>
      <c r="I120" s="33" t="s">
        <v>47</v>
      </c>
      <c r="J120" s="32"/>
      <c r="K120" s="9"/>
      <c r="L120" s="10"/>
      <c r="M120" s="10"/>
      <c r="N120" s="10" t="s">
        <v>464</v>
      </c>
      <c r="O120" s="9" t="s">
        <v>34</v>
      </c>
      <c r="P120" s="9">
        <v>25</v>
      </c>
      <c r="Q120" s="34" t="s">
        <v>326</v>
      </c>
      <c r="R120" s="35">
        <v>1120</v>
      </c>
      <c r="S120" s="35"/>
      <c r="T120" s="36">
        <v>4000</v>
      </c>
      <c r="U120" s="36">
        <v>4000</v>
      </c>
      <c r="V120" s="35">
        <v>1120</v>
      </c>
      <c r="W120" s="35">
        <v>1120</v>
      </c>
      <c r="X120" s="9">
        <v>1</v>
      </c>
      <c r="Y120" s="36">
        <v>4000</v>
      </c>
      <c r="Z120" s="9">
        <v>1</v>
      </c>
      <c r="AA120" s="36">
        <v>4000</v>
      </c>
      <c r="AB120" s="35"/>
      <c r="AC120" s="37"/>
      <c r="AD120" s="62"/>
      <c r="AE120" s="38"/>
      <c r="AF120" s="39"/>
      <c r="AG120" s="39"/>
      <c r="AH120" s="38"/>
      <c r="AI120" s="9" t="s">
        <v>5</v>
      </c>
      <c r="AJ120" s="32"/>
      <c r="AK120" s="32" t="s">
        <v>17</v>
      </c>
      <c r="AL120" s="32"/>
      <c r="AM120" s="40" t="s">
        <v>460</v>
      </c>
      <c r="AN120" s="41"/>
      <c r="AO120" s="173"/>
      <c r="AP120" s="173"/>
      <c r="AQ120" s="170"/>
      <c r="AR120" s="170"/>
    </row>
    <row r="121" spans="1:44">
      <c r="B121" s="29">
        <v>2022</v>
      </c>
      <c r="C121" s="29">
        <v>5</v>
      </c>
      <c r="D121" s="29">
        <v>12</v>
      </c>
      <c r="E121" s="30" t="s">
        <v>469</v>
      </c>
      <c r="F121" s="29">
        <v>8</v>
      </c>
      <c r="G121" s="31" t="s">
        <v>459</v>
      </c>
      <c r="H121" s="32" t="s">
        <v>441</v>
      </c>
      <c r="I121" s="33" t="s">
        <v>47</v>
      </c>
      <c r="J121" s="32"/>
      <c r="K121" s="9"/>
      <c r="L121" s="10"/>
      <c r="M121" s="10"/>
      <c r="N121" s="10" t="s">
        <v>464</v>
      </c>
      <c r="O121" s="9" t="s">
        <v>34</v>
      </c>
      <c r="P121" s="9">
        <v>25</v>
      </c>
      <c r="Q121" s="34" t="s">
        <v>326</v>
      </c>
      <c r="R121" s="35">
        <v>1120</v>
      </c>
      <c r="S121" s="35"/>
      <c r="T121" s="36">
        <v>4000</v>
      </c>
      <c r="U121" s="36">
        <v>4000</v>
      </c>
      <c r="V121" s="35">
        <v>1120</v>
      </c>
      <c r="W121" s="35">
        <v>1120</v>
      </c>
      <c r="X121" s="9">
        <v>1</v>
      </c>
      <c r="Y121" s="36">
        <v>4000</v>
      </c>
      <c r="Z121" s="9">
        <v>1</v>
      </c>
      <c r="AA121" s="36">
        <v>4000</v>
      </c>
      <c r="AB121" s="35"/>
      <c r="AC121" s="37"/>
      <c r="AD121" s="62"/>
      <c r="AE121" s="38"/>
      <c r="AF121" s="39"/>
      <c r="AG121" s="39"/>
      <c r="AH121" s="38"/>
      <c r="AI121" s="9" t="s">
        <v>5</v>
      </c>
      <c r="AJ121" s="32"/>
      <c r="AK121" s="32" t="s">
        <v>17</v>
      </c>
      <c r="AL121" s="32"/>
      <c r="AM121" s="40" t="s">
        <v>460</v>
      </c>
      <c r="AN121" s="41"/>
      <c r="AO121" s="173"/>
      <c r="AP121" s="173"/>
      <c r="AQ121" s="170"/>
      <c r="AR121" s="170"/>
    </row>
    <row r="122" spans="1:44">
      <c r="B122" s="29">
        <v>2022</v>
      </c>
      <c r="C122" s="29">
        <v>5</v>
      </c>
      <c r="D122" s="29">
        <v>12</v>
      </c>
      <c r="E122" s="30" t="s">
        <v>469</v>
      </c>
      <c r="F122" s="29"/>
      <c r="G122" s="31"/>
      <c r="H122" s="32" t="s">
        <v>441</v>
      </c>
      <c r="I122" s="59" t="s">
        <v>43</v>
      </c>
      <c r="J122" s="32"/>
      <c r="K122" s="9"/>
      <c r="L122" s="10"/>
      <c r="M122" s="10"/>
      <c r="N122" s="10"/>
      <c r="O122" s="60"/>
      <c r="P122" s="176">
        <v>25</v>
      </c>
      <c r="Q122" s="34" t="s">
        <v>457</v>
      </c>
      <c r="R122" s="35">
        <v>1120</v>
      </c>
      <c r="S122" s="35"/>
      <c r="T122" s="36" t="s">
        <v>30</v>
      </c>
      <c r="U122" s="177">
        <v>350</v>
      </c>
      <c r="V122" s="35">
        <v>1120</v>
      </c>
      <c r="W122" s="35">
        <v>1120</v>
      </c>
      <c r="X122" s="9">
        <v>1</v>
      </c>
      <c r="Y122" s="35"/>
      <c r="Z122" s="9">
        <v>1</v>
      </c>
      <c r="AA122" s="177">
        <v>350</v>
      </c>
      <c r="AB122" s="35">
        <v>12550</v>
      </c>
      <c r="AC122" s="37" t="s">
        <v>726</v>
      </c>
      <c r="AD122" s="62"/>
      <c r="AE122" s="63"/>
      <c r="AF122" s="64"/>
      <c r="AG122" s="64"/>
      <c r="AH122" s="63"/>
      <c r="AI122" s="60"/>
      <c r="AJ122" s="58"/>
      <c r="AK122" s="32" t="s">
        <v>17</v>
      </c>
      <c r="AL122" s="32"/>
      <c r="AM122" s="40" t="s">
        <v>460</v>
      </c>
      <c r="AN122" s="41"/>
      <c r="AO122" s="173"/>
      <c r="AP122" s="173"/>
      <c r="AQ122" s="170"/>
      <c r="AR122" s="170"/>
    </row>
    <row r="123" spans="1:44" ht="15.75" customHeight="1"/>
    <row r="124" spans="1:44">
      <c r="B124" s="29">
        <v>2022</v>
      </c>
      <c r="C124" s="29">
        <v>5</v>
      </c>
      <c r="D124" s="29">
        <v>12</v>
      </c>
      <c r="E124" s="30" t="s">
        <v>469</v>
      </c>
      <c r="F124" s="29"/>
      <c r="G124" s="31"/>
      <c r="H124" s="32" t="s">
        <v>441</v>
      </c>
      <c r="I124" s="33" t="s">
        <v>58</v>
      </c>
      <c r="J124" s="32"/>
      <c r="K124" s="9"/>
      <c r="L124" s="10"/>
      <c r="M124" s="9"/>
      <c r="N124" s="10"/>
      <c r="O124" s="9"/>
      <c r="P124" s="9">
        <v>12</v>
      </c>
      <c r="Q124" s="34" t="s">
        <v>457</v>
      </c>
      <c r="R124" s="35">
        <v>1100</v>
      </c>
      <c r="S124" s="35"/>
      <c r="T124" s="36" t="s">
        <v>30</v>
      </c>
      <c r="U124" s="35">
        <v>200</v>
      </c>
      <c r="V124" s="35">
        <v>1100</v>
      </c>
      <c r="W124" s="35">
        <v>1100</v>
      </c>
      <c r="X124" s="9">
        <v>1</v>
      </c>
      <c r="Y124" s="35">
        <v>200</v>
      </c>
      <c r="Z124" s="9">
        <v>1</v>
      </c>
      <c r="AA124" s="35">
        <v>200</v>
      </c>
      <c r="AB124" s="35"/>
      <c r="AC124" s="37"/>
      <c r="AD124" s="182"/>
      <c r="AE124" s="38"/>
      <c r="AF124" s="39"/>
      <c r="AG124" s="39"/>
      <c r="AH124" s="38"/>
      <c r="AI124" s="9"/>
      <c r="AJ124" s="32"/>
      <c r="AK124" s="32"/>
      <c r="AL124" s="32"/>
      <c r="AM124" s="40"/>
      <c r="AN124" s="41"/>
      <c r="AO124" s="173"/>
      <c r="AP124" s="173"/>
      <c r="AQ124" s="170"/>
      <c r="AR124" s="170"/>
    </row>
    <row r="125" spans="1:44">
      <c r="A125">
        <v>1</v>
      </c>
      <c r="B125" s="29">
        <v>2022</v>
      </c>
      <c r="C125" s="29">
        <v>5</v>
      </c>
      <c r="D125" s="29">
        <v>12</v>
      </c>
      <c r="E125" s="30" t="s">
        <v>469</v>
      </c>
      <c r="F125" s="29">
        <v>7</v>
      </c>
      <c r="G125" s="31" t="s">
        <v>459</v>
      </c>
      <c r="H125" s="32" t="s">
        <v>441</v>
      </c>
      <c r="I125" s="33" t="s">
        <v>47</v>
      </c>
      <c r="J125" s="32"/>
      <c r="K125" s="9"/>
      <c r="L125" s="10"/>
      <c r="M125" s="10"/>
      <c r="N125" s="10" t="s">
        <v>472</v>
      </c>
      <c r="O125" s="9" t="s">
        <v>1440</v>
      </c>
      <c r="P125" s="9">
        <v>25</v>
      </c>
      <c r="Q125" s="34" t="s">
        <v>333</v>
      </c>
      <c r="R125" s="35">
        <v>1100</v>
      </c>
      <c r="S125" s="35"/>
      <c r="T125" s="36">
        <v>6000</v>
      </c>
      <c r="U125" s="36">
        <v>6000</v>
      </c>
      <c r="V125" s="35">
        <v>1100</v>
      </c>
      <c r="W125" s="35">
        <v>1100</v>
      </c>
      <c r="X125" s="9">
        <v>1</v>
      </c>
      <c r="Y125" s="36">
        <v>6000</v>
      </c>
      <c r="Z125" s="9">
        <v>1</v>
      </c>
      <c r="AA125" s="36">
        <v>6000</v>
      </c>
      <c r="AB125" s="35"/>
      <c r="AC125" s="37"/>
      <c r="AD125" s="37"/>
      <c r="AE125" s="38"/>
      <c r="AF125" s="39"/>
      <c r="AG125" s="39"/>
      <c r="AH125" s="38"/>
      <c r="AI125" s="9" t="s">
        <v>5</v>
      </c>
      <c r="AJ125" s="32"/>
      <c r="AK125" s="32" t="s">
        <v>6</v>
      </c>
      <c r="AL125" s="32"/>
      <c r="AM125" s="40" t="s">
        <v>460</v>
      </c>
      <c r="AN125" s="41"/>
      <c r="AO125" s="212" t="s">
        <v>2072</v>
      </c>
      <c r="AP125" s="173"/>
      <c r="AQ125" s="170"/>
      <c r="AR125" s="170"/>
    </row>
    <row r="126" spans="1:44">
      <c r="B126" s="29">
        <v>2022</v>
      </c>
      <c r="C126" s="29">
        <v>5</v>
      </c>
      <c r="D126" s="29">
        <v>12</v>
      </c>
      <c r="E126" s="30" t="s">
        <v>469</v>
      </c>
      <c r="F126" s="29">
        <v>7</v>
      </c>
      <c r="G126" s="31" t="s">
        <v>459</v>
      </c>
      <c r="H126" s="32" t="s">
        <v>441</v>
      </c>
      <c r="I126" s="33" t="s">
        <v>47</v>
      </c>
      <c r="J126" s="32"/>
      <c r="K126" s="9"/>
      <c r="L126" s="10"/>
      <c r="M126" s="10"/>
      <c r="N126" s="10" t="s">
        <v>472</v>
      </c>
      <c r="O126" s="9" t="s">
        <v>1440</v>
      </c>
      <c r="P126" s="9">
        <v>25</v>
      </c>
      <c r="Q126" s="34" t="s">
        <v>333</v>
      </c>
      <c r="R126" s="35">
        <v>1100</v>
      </c>
      <c r="S126" s="35"/>
      <c r="T126" s="36">
        <v>6000</v>
      </c>
      <c r="U126" s="36">
        <v>6000</v>
      </c>
      <c r="V126" s="35">
        <v>1100</v>
      </c>
      <c r="W126" s="35">
        <v>1100</v>
      </c>
      <c r="X126" s="9">
        <v>1</v>
      </c>
      <c r="Y126" s="36">
        <v>6000</v>
      </c>
      <c r="Z126" s="9">
        <v>1</v>
      </c>
      <c r="AA126" s="36">
        <v>6000</v>
      </c>
      <c r="AB126" s="35"/>
      <c r="AC126" s="37"/>
      <c r="AD126" s="62"/>
      <c r="AE126" s="63"/>
      <c r="AF126" s="64"/>
      <c r="AG126" s="64"/>
      <c r="AH126" s="63"/>
      <c r="AI126" s="9" t="s">
        <v>5</v>
      </c>
      <c r="AJ126" s="32"/>
      <c r="AK126" s="32" t="s">
        <v>6</v>
      </c>
      <c r="AL126" s="32"/>
      <c r="AM126" s="40" t="s">
        <v>460</v>
      </c>
      <c r="AN126" s="41"/>
      <c r="AO126" s="212" t="s">
        <v>2072</v>
      </c>
      <c r="AP126" s="173"/>
      <c r="AQ126" s="170"/>
      <c r="AR126" s="170"/>
    </row>
    <row r="127" spans="1:44">
      <c r="B127" s="29">
        <v>2022</v>
      </c>
      <c r="C127" s="29">
        <v>5</v>
      </c>
      <c r="D127" s="29">
        <v>12</v>
      </c>
      <c r="E127" s="30" t="s">
        <v>469</v>
      </c>
      <c r="F127" s="29">
        <v>7</v>
      </c>
      <c r="G127" s="31" t="s">
        <v>459</v>
      </c>
      <c r="H127" s="32" t="s">
        <v>441</v>
      </c>
      <c r="I127" s="33" t="s">
        <v>47</v>
      </c>
      <c r="J127" s="32"/>
      <c r="K127" s="9"/>
      <c r="L127" s="10"/>
      <c r="M127" s="10"/>
      <c r="N127" s="10" t="s">
        <v>472</v>
      </c>
      <c r="O127" s="9" t="s">
        <v>1440</v>
      </c>
      <c r="P127" s="9">
        <v>25</v>
      </c>
      <c r="Q127" s="34" t="s">
        <v>333</v>
      </c>
      <c r="R127" s="35">
        <v>1100</v>
      </c>
      <c r="S127" s="35"/>
      <c r="T127" s="36">
        <v>6000</v>
      </c>
      <c r="U127" s="36">
        <v>6000</v>
      </c>
      <c r="V127" s="35">
        <v>1100</v>
      </c>
      <c r="W127" s="35">
        <v>1100</v>
      </c>
      <c r="X127" s="9">
        <v>1</v>
      </c>
      <c r="Y127" s="36">
        <v>6000</v>
      </c>
      <c r="Z127" s="9">
        <v>1</v>
      </c>
      <c r="AA127" s="36">
        <v>6000</v>
      </c>
      <c r="AB127" s="35"/>
      <c r="AC127" s="37"/>
      <c r="AD127" s="62"/>
      <c r="AE127" s="63"/>
      <c r="AF127" s="64"/>
      <c r="AG127" s="64"/>
      <c r="AH127" s="63"/>
      <c r="AI127" s="9" t="s">
        <v>5</v>
      </c>
      <c r="AJ127" s="32"/>
      <c r="AK127" s="32" t="s">
        <v>6</v>
      </c>
      <c r="AL127" s="32"/>
      <c r="AM127" s="40" t="s">
        <v>460</v>
      </c>
      <c r="AN127" s="41"/>
      <c r="AO127" s="212" t="s">
        <v>2072</v>
      </c>
      <c r="AP127" s="173"/>
      <c r="AQ127" s="170"/>
      <c r="AR127" s="170"/>
    </row>
    <row r="128" spans="1:44">
      <c r="B128" s="29">
        <v>2022</v>
      </c>
      <c r="C128" s="29">
        <v>5</v>
      </c>
      <c r="D128" s="29">
        <v>12</v>
      </c>
      <c r="E128" s="30" t="s">
        <v>469</v>
      </c>
      <c r="F128" s="29"/>
      <c r="G128" s="31"/>
      <c r="H128" s="32" t="s">
        <v>441</v>
      </c>
      <c r="I128" s="59" t="s">
        <v>43</v>
      </c>
      <c r="J128" s="32"/>
      <c r="K128" s="9"/>
      <c r="L128" s="10"/>
      <c r="M128" s="10"/>
      <c r="N128" s="10"/>
      <c r="O128" s="60"/>
      <c r="P128" s="176">
        <v>25</v>
      </c>
      <c r="Q128" s="34" t="s">
        <v>457</v>
      </c>
      <c r="R128" s="35">
        <v>1100</v>
      </c>
      <c r="S128" s="35"/>
      <c r="T128" s="36" t="s">
        <v>30</v>
      </c>
      <c r="U128" s="451">
        <v>500</v>
      </c>
      <c r="V128" s="35">
        <v>1100</v>
      </c>
      <c r="W128" s="35">
        <v>1100</v>
      </c>
      <c r="X128" s="9">
        <v>1</v>
      </c>
      <c r="Y128" s="35"/>
      <c r="Z128" s="9">
        <v>1</v>
      </c>
      <c r="AA128" s="451">
        <v>500</v>
      </c>
      <c r="AB128" s="35">
        <v>18700</v>
      </c>
      <c r="AC128" s="37" t="s">
        <v>893</v>
      </c>
      <c r="AD128" s="62"/>
      <c r="AE128" s="63"/>
      <c r="AF128" s="64"/>
      <c r="AG128" s="64"/>
      <c r="AH128" s="63"/>
      <c r="AI128" s="60"/>
      <c r="AJ128" s="58"/>
      <c r="AK128" s="32" t="s">
        <v>6</v>
      </c>
      <c r="AL128" s="32"/>
      <c r="AM128" s="40" t="s">
        <v>460</v>
      </c>
      <c r="AN128" s="41"/>
      <c r="AO128" s="42" t="s">
        <v>1362</v>
      </c>
      <c r="AP128" s="173"/>
      <c r="AQ128" s="170"/>
      <c r="AR128" s="170"/>
    </row>
    <row r="130" spans="1:44">
      <c r="B130" s="29">
        <v>2022</v>
      </c>
      <c r="C130" s="29">
        <v>5</v>
      </c>
      <c r="D130" s="29">
        <v>12</v>
      </c>
      <c r="E130" s="30" t="s">
        <v>469</v>
      </c>
      <c r="F130" s="29"/>
      <c r="G130" s="31"/>
      <c r="H130" s="32" t="s">
        <v>441</v>
      </c>
      <c r="I130" s="33" t="s">
        <v>58</v>
      </c>
      <c r="J130" s="32"/>
      <c r="K130" s="9"/>
      <c r="L130" s="10"/>
      <c r="M130" s="9"/>
      <c r="N130" s="10"/>
      <c r="O130" s="9"/>
      <c r="P130" s="9">
        <v>12</v>
      </c>
      <c r="Q130" s="34" t="s">
        <v>457</v>
      </c>
      <c r="R130" s="35">
        <v>1100</v>
      </c>
      <c r="S130" s="35"/>
      <c r="T130" s="36" t="s">
        <v>30</v>
      </c>
      <c r="U130" s="35">
        <v>200</v>
      </c>
      <c r="V130" s="35">
        <v>1100</v>
      </c>
      <c r="W130" s="35">
        <v>1100</v>
      </c>
      <c r="X130" s="9">
        <v>1</v>
      </c>
      <c r="Y130" s="35">
        <v>200</v>
      </c>
      <c r="Z130" s="9">
        <v>1</v>
      </c>
      <c r="AA130" s="35">
        <v>200</v>
      </c>
      <c r="AB130" s="35"/>
      <c r="AC130" s="37"/>
      <c r="AD130" s="182"/>
      <c r="AE130" s="38"/>
      <c r="AF130" s="39"/>
      <c r="AG130" s="39"/>
      <c r="AH130" s="38"/>
      <c r="AI130" s="9"/>
      <c r="AJ130" s="32"/>
      <c r="AK130" s="32"/>
      <c r="AL130" s="32"/>
      <c r="AM130" s="40"/>
      <c r="AN130" s="41"/>
      <c r="AO130" s="173"/>
      <c r="AP130" s="173"/>
      <c r="AQ130" s="170"/>
      <c r="AR130" s="170"/>
    </row>
    <row r="131" spans="1:44">
      <c r="A131">
        <v>1</v>
      </c>
      <c r="B131" s="29">
        <v>2022</v>
      </c>
      <c r="C131" s="29">
        <v>5</v>
      </c>
      <c r="D131" s="29">
        <v>12</v>
      </c>
      <c r="E131" s="30" t="s">
        <v>469</v>
      </c>
      <c r="F131" s="29">
        <v>7</v>
      </c>
      <c r="G131" s="31" t="s">
        <v>459</v>
      </c>
      <c r="H131" s="32" t="s">
        <v>441</v>
      </c>
      <c r="I131" s="33" t="s">
        <v>47</v>
      </c>
      <c r="J131" s="32"/>
      <c r="K131" s="9"/>
      <c r="L131" s="10"/>
      <c r="M131" s="10"/>
      <c r="N131" s="10" t="s">
        <v>472</v>
      </c>
      <c r="O131" s="9" t="s">
        <v>443</v>
      </c>
      <c r="P131" s="9">
        <v>25</v>
      </c>
      <c r="Q131" s="34" t="s">
        <v>333</v>
      </c>
      <c r="R131" s="35">
        <v>1100</v>
      </c>
      <c r="S131" s="35"/>
      <c r="T131" s="36">
        <v>6000</v>
      </c>
      <c r="U131" s="36">
        <v>6000</v>
      </c>
      <c r="V131" s="35">
        <v>1100</v>
      </c>
      <c r="W131" s="35">
        <v>1100</v>
      </c>
      <c r="X131" s="9">
        <v>1</v>
      </c>
      <c r="Y131" s="36">
        <v>6000</v>
      </c>
      <c r="Z131" s="9">
        <v>1</v>
      </c>
      <c r="AA131" s="36">
        <v>6000</v>
      </c>
      <c r="AB131" s="35"/>
      <c r="AC131" s="37"/>
      <c r="AD131" s="37"/>
      <c r="AE131" s="38"/>
      <c r="AF131" s="39"/>
      <c r="AG131" s="39"/>
      <c r="AH131" s="38"/>
      <c r="AI131" s="9" t="s">
        <v>5</v>
      </c>
      <c r="AJ131" s="32"/>
      <c r="AK131" s="32" t="s">
        <v>6</v>
      </c>
      <c r="AL131" s="32"/>
      <c r="AM131" s="40" t="s">
        <v>460</v>
      </c>
      <c r="AN131" s="41"/>
      <c r="AO131" s="212" t="s">
        <v>2072</v>
      </c>
      <c r="AP131" s="173"/>
      <c r="AQ131" s="170"/>
      <c r="AR131" s="170"/>
    </row>
    <row r="132" spans="1:44">
      <c r="B132" s="29">
        <v>2022</v>
      </c>
      <c r="C132" s="29">
        <v>5</v>
      </c>
      <c r="D132" s="29">
        <v>12</v>
      </c>
      <c r="E132" s="30" t="s">
        <v>469</v>
      </c>
      <c r="F132" s="29">
        <v>7</v>
      </c>
      <c r="G132" s="31" t="s">
        <v>459</v>
      </c>
      <c r="H132" s="32" t="s">
        <v>441</v>
      </c>
      <c r="I132" s="33" t="s">
        <v>47</v>
      </c>
      <c r="J132" s="32"/>
      <c r="K132" s="9"/>
      <c r="L132" s="10"/>
      <c r="M132" s="10"/>
      <c r="N132" s="10" t="s">
        <v>472</v>
      </c>
      <c r="O132" s="9" t="s">
        <v>443</v>
      </c>
      <c r="P132" s="9">
        <v>25</v>
      </c>
      <c r="Q132" s="34" t="s">
        <v>333</v>
      </c>
      <c r="R132" s="35">
        <v>1100</v>
      </c>
      <c r="S132" s="35"/>
      <c r="T132" s="36">
        <v>6000</v>
      </c>
      <c r="U132" s="36">
        <v>6000</v>
      </c>
      <c r="V132" s="35">
        <v>1100</v>
      </c>
      <c r="W132" s="35">
        <v>1100</v>
      </c>
      <c r="X132" s="9">
        <v>1</v>
      </c>
      <c r="Y132" s="36">
        <v>6000</v>
      </c>
      <c r="Z132" s="9">
        <v>1</v>
      </c>
      <c r="AA132" s="36">
        <v>6000</v>
      </c>
      <c r="AB132" s="35"/>
      <c r="AC132" s="37"/>
      <c r="AD132" s="62"/>
      <c r="AE132" s="63"/>
      <c r="AF132" s="64"/>
      <c r="AG132" s="64"/>
      <c r="AH132" s="63"/>
      <c r="AI132" s="9" t="s">
        <v>5</v>
      </c>
      <c r="AJ132" s="32"/>
      <c r="AK132" s="32" t="s">
        <v>6</v>
      </c>
      <c r="AL132" s="32"/>
      <c r="AM132" s="40" t="s">
        <v>460</v>
      </c>
      <c r="AN132" s="41"/>
      <c r="AO132" s="212" t="s">
        <v>2072</v>
      </c>
      <c r="AP132" s="173"/>
      <c r="AQ132" s="170"/>
      <c r="AR132" s="170"/>
    </row>
    <row r="133" spans="1:44">
      <c r="B133" s="29">
        <v>2022</v>
      </c>
      <c r="C133" s="29">
        <v>5</v>
      </c>
      <c r="D133" s="29">
        <v>12</v>
      </c>
      <c r="E133" s="30" t="s">
        <v>469</v>
      </c>
      <c r="F133" s="29">
        <v>7</v>
      </c>
      <c r="G133" s="31" t="s">
        <v>459</v>
      </c>
      <c r="H133" s="32" t="s">
        <v>441</v>
      </c>
      <c r="I133" s="33" t="s">
        <v>47</v>
      </c>
      <c r="J133" s="32"/>
      <c r="K133" s="9"/>
      <c r="L133" s="10"/>
      <c r="M133" s="10"/>
      <c r="N133" s="10" t="s">
        <v>472</v>
      </c>
      <c r="O133" s="9" t="s">
        <v>443</v>
      </c>
      <c r="P133" s="9">
        <v>25</v>
      </c>
      <c r="Q133" s="34" t="s">
        <v>333</v>
      </c>
      <c r="R133" s="35">
        <v>1100</v>
      </c>
      <c r="S133" s="35"/>
      <c r="T133" s="36">
        <v>6000</v>
      </c>
      <c r="U133" s="36">
        <v>6000</v>
      </c>
      <c r="V133" s="35">
        <v>1100</v>
      </c>
      <c r="W133" s="35">
        <v>1100</v>
      </c>
      <c r="X133" s="9">
        <v>1</v>
      </c>
      <c r="Y133" s="36">
        <v>6000</v>
      </c>
      <c r="Z133" s="9">
        <v>1</v>
      </c>
      <c r="AA133" s="36">
        <v>6000</v>
      </c>
      <c r="AB133" s="35"/>
      <c r="AC133" s="37"/>
      <c r="AD133" s="62"/>
      <c r="AE133" s="63"/>
      <c r="AF133" s="64"/>
      <c r="AG133" s="64"/>
      <c r="AH133" s="63"/>
      <c r="AI133" s="9" t="s">
        <v>5</v>
      </c>
      <c r="AJ133" s="32"/>
      <c r="AK133" s="32" t="s">
        <v>6</v>
      </c>
      <c r="AL133" s="32"/>
      <c r="AM133" s="40" t="s">
        <v>460</v>
      </c>
      <c r="AN133" s="41"/>
      <c r="AO133" s="212" t="s">
        <v>2072</v>
      </c>
      <c r="AP133" s="173"/>
      <c r="AQ133" s="170"/>
      <c r="AR133" s="170"/>
    </row>
    <row r="134" spans="1:44">
      <c r="B134" s="29">
        <v>2022</v>
      </c>
      <c r="C134" s="29">
        <v>5</v>
      </c>
      <c r="D134" s="29">
        <v>12</v>
      </c>
      <c r="E134" s="30" t="s">
        <v>469</v>
      </c>
      <c r="F134" s="29"/>
      <c r="G134" s="31"/>
      <c r="H134" s="32" t="s">
        <v>441</v>
      </c>
      <c r="I134" s="59" t="s">
        <v>43</v>
      </c>
      <c r="J134" s="32"/>
      <c r="K134" s="9"/>
      <c r="L134" s="10"/>
      <c r="M134" s="10"/>
      <c r="N134" s="10"/>
      <c r="O134" s="60"/>
      <c r="P134" s="176">
        <v>25</v>
      </c>
      <c r="Q134" s="34" t="s">
        <v>457</v>
      </c>
      <c r="R134" s="35">
        <v>1100</v>
      </c>
      <c r="S134" s="35"/>
      <c r="T134" s="36" t="s">
        <v>30</v>
      </c>
      <c r="U134" s="451">
        <v>500</v>
      </c>
      <c r="V134" s="35">
        <v>1100</v>
      </c>
      <c r="W134" s="35">
        <v>1100</v>
      </c>
      <c r="X134" s="9">
        <v>1</v>
      </c>
      <c r="Y134" s="35"/>
      <c r="Z134" s="9">
        <v>1</v>
      </c>
      <c r="AA134" s="451">
        <v>500</v>
      </c>
      <c r="AB134" s="35">
        <v>18700</v>
      </c>
      <c r="AC134" s="37" t="s">
        <v>893</v>
      </c>
      <c r="AD134" s="62"/>
      <c r="AE134" s="63"/>
      <c r="AF134" s="64"/>
      <c r="AG134" s="64"/>
      <c r="AH134" s="63"/>
      <c r="AI134" s="60"/>
      <c r="AJ134" s="58"/>
      <c r="AK134" s="32" t="s">
        <v>6</v>
      </c>
      <c r="AL134" s="32"/>
      <c r="AM134" s="40" t="s">
        <v>460</v>
      </c>
      <c r="AN134" s="41"/>
      <c r="AO134" s="42" t="s">
        <v>1362</v>
      </c>
      <c r="AP134" s="173"/>
      <c r="AQ134" s="170"/>
      <c r="AR134" s="170"/>
    </row>
    <row r="136" spans="1:44" ht="13.5" customHeight="1">
      <c r="A136">
        <v>1</v>
      </c>
      <c r="B136" s="29">
        <v>2022</v>
      </c>
      <c r="C136" s="29">
        <v>6</v>
      </c>
      <c r="D136" s="29">
        <v>3</v>
      </c>
      <c r="E136" s="30" t="s">
        <v>469</v>
      </c>
      <c r="F136" s="29"/>
      <c r="G136" s="31"/>
      <c r="H136" s="32" t="s">
        <v>441</v>
      </c>
      <c r="I136" s="33" t="s">
        <v>58</v>
      </c>
      <c r="J136" s="32"/>
      <c r="K136" s="9"/>
      <c r="L136" s="10"/>
      <c r="M136" s="9"/>
      <c r="N136" s="10"/>
      <c r="O136" s="9"/>
      <c r="P136" s="9">
        <v>12</v>
      </c>
      <c r="Q136" s="34" t="s">
        <v>457</v>
      </c>
      <c r="R136" s="35">
        <v>1005</v>
      </c>
      <c r="S136" s="35"/>
      <c r="T136" s="36" t="s">
        <v>30</v>
      </c>
      <c r="U136" s="35">
        <v>200</v>
      </c>
      <c r="V136" s="35">
        <v>1005</v>
      </c>
      <c r="W136" s="35">
        <v>1005</v>
      </c>
      <c r="X136" s="9">
        <v>1</v>
      </c>
      <c r="Y136" s="35">
        <v>200</v>
      </c>
      <c r="Z136" s="9">
        <v>1</v>
      </c>
      <c r="AA136" s="35">
        <v>200</v>
      </c>
      <c r="AB136" s="35"/>
      <c r="AC136" s="468" t="s">
        <v>839</v>
      </c>
      <c r="AD136" s="175" t="s">
        <v>458</v>
      </c>
      <c r="AE136" s="38"/>
      <c r="AF136" s="39"/>
      <c r="AG136" s="39"/>
      <c r="AH136" s="38"/>
      <c r="AI136" s="9"/>
      <c r="AJ136" s="32"/>
      <c r="AK136" s="32"/>
      <c r="AL136" s="32"/>
      <c r="AM136" s="40"/>
      <c r="AN136" s="41"/>
      <c r="AO136" s="173"/>
      <c r="AP136" s="173"/>
      <c r="AQ136" s="170"/>
      <c r="AR136" s="170"/>
    </row>
    <row r="137" spans="1:44">
      <c r="B137" s="29">
        <v>2022</v>
      </c>
      <c r="C137" s="29">
        <v>6</v>
      </c>
      <c r="D137" s="29">
        <v>3</v>
      </c>
      <c r="E137" s="30" t="s">
        <v>469</v>
      </c>
      <c r="F137" s="29">
        <v>10</v>
      </c>
      <c r="G137" s="31" t="s">
        <v>459</v>
      </c>
      <c r="H137" s="32" t="s">
        <v>441</v>
      </c>
      <c r="I137" s="33" t="s">
        <v>47</v>
      </c>
      <c r="J137" s="32"/>
      <c r="K137" s="9"/>
      <c r="L137" s="10"/>
      <c r="M137" s="10"/>
      <c r="N137" s="10" t="s">
        <v>486</v>
      </c>
      <c r="O137" s="9" t="s">
        <v>1440</v>
      </c>
      <c r="P137" s="9">
        <v>50</v>
      </c>
      <c r="Q137" s="246" t="s">
        <v>667</v>
      </c>
      <c r="R137" s="35">
        <v>1005</v>
      </c>
      <c r="S137" s="35"/>
      <c r="T137" s="35">
        <v>4100</v>
      </c>
      <c r="U137" s="35">
        <v>4100</v>
      </c>
      <c r="V137" s="35">
        <v>1005</v>
      </c>
      <c r="W137" s="35">
        <v>1005</v>
      </c>
      <c r="X137" s="9">
        <v>1</v>
      </c>
      <c r="Y137" s="35">
        <v>4100</v>
      </c>
      <c r="Z137" s="9">
        <v>1</v>
      </c>
      <c r="AA137" s="35">
        <v>4100</v>
      </c>
      <c r="AB137" s="35"/>
      <c r="AC137" s="37"/>
      <c r="AD137" s="37"/>
      <c r="AE137" s="38"/>
      <c r="AF137" s="39"/>
      <c r="AG137" s="39"/>
      <c r="AH137" s="38"/>
      <c r="AI137" s="9" t="s">
        <v>5</v>
      </c>
      <c r="AJ137" s="32"/>
      <c r="AK137" s="32" t="s">
        <v>6</v>
      </c>
      <c r="AL137" s="32"/>
      <c r="AM137" s="40" t="s">
        <v>460</v>
      </c>
      <c r="AN137" s="41"/>
      <c r="AO137" s="173"/>
      <c r="AP137" s="173"/>
      <c r="AQ137" s="170"/>
      <c r="AR137" s="170"/>
    </row>
    <row r="138" spans="1:44">
      <c r="B138" s="29">
        <v>2022</v>
      </c>
      <c r="C138" s="29">
        <v>6</v>
      </c>
      <c r="D138" s="29">
        <v>3</v>
      </c>
      <c r="E138" s="30" t="s">
        <v>469</v>
      </c>
      <c r="F138" s="29">
        <v>10</v>
      </c>
      <c r="G138" s="31" t="s">
        <v>459</v>
      </c>
      <c r="H138" s="32" t="s">
        <v>441</v>
      </c>
      <c r="I138" s="33" t="s">
        <v>47</v>
      </c>
      <c r="J138" s="32"/>
      <c r="K138" s="9"/>
      <c r="L138" s="10"/>
      <c r="M138" s="10"/>
      <c r="N138" s="10" t="s">
        <v>486</v>
      </c>
      <c r="O138" s="9" t="s">
        <v>1440</v>
      </c>
      <c r="P138" s="9">
        <v>50</v>
      </c>
      <c r="Q138" s="246" t="s">
        <v>667</v>
      </c>
      <c r="R138" s="35">
        <v>1005</v>
      </c>
      <c r="S138" s="35"/>
      <c r="T138" s="35">
        <v>4100</v>
      </c>
      <c r="U138" s="35">
        <v>4100</v>
      </c>
      <c r="V138" s="35">
        <v>1005</v>
      </c>
      <c r="W138" s="35">
        <v>1005</v>
      </c>
      <c r="X138" s="9">
        <v>1</v>
      </c>
      <c r="Y138" s="35">
        <v>4100</v>
      </c>
      <c r="Z138" s="9">
        <v>1</v>
      </c>
      <c r="AA138" s="35">
        <v>4100</v>
      </c>
      <c r="AB138" s="35"/>
      <c r="AC138" s="37"/>
      <c r="AD138" s="62"/>
      <c r="AE138" s="38"/>
      <c r="AF138" s="39"/>
      <c r="AG138" s="39"/>
      <c r="AH138" s="38"/>
      <c r="AI138" s="9" t="s">
        <v>5</v>
      </c>
      <c r="AJ138" s="32"/>
      <c r="AK138" s="32" t="s">
        <v>6</v>
      </c>
      <c r="AL138" s="32"/>
      <c r="AM138" s="40" t="s">
        <v>460</v>
      </c>
      <c r="AN138" s="41"/>
      <c r="AO138" s="173"/>
      <c r="AP138" s="173"/>
      <c r="AQ138" s="170"/>
      <c r="AR138" s="170"/>
    </row>
    <row r="139" spans="1:44">
      <c r="B139" s="29">
        <v>2022</v>
      </c>
      <c r="C139" s="29">
        <v>6</v>
      </c>
      <c r="D139" s="29">
        <v>3</v>
      </c>
      <c r="E139" s="30" t="s">
        <v>469</v>
      </c>
      <c r="F139" s="29">
        <v>10</v>
      </c>
      <c r="G139" s="31" t="s">
        <v>459</v>
      </c>
      <c r="H139" s="32" t="s">
        <v>441</v>
      </c>
      <c r="I139" s="33" t="s">
        <v>47</v>
      </c>
      <c r="J139" s="32"/>
      <c r="K139" s="9"/>
      <c r="L139" s="10"/>
      <c r="M139" s="10"/>
      <c r="N139" s="10" t="s">
        <v>486</v>
      </c>
      <c r="O139" s="9" t="s">
        <v>1440</v>
      </c>
      <c r="P139" s="9">
        <v>50</v>
      </c>
      <c r="Q139" s="246" t="s">
        <v>667</v>
      </c>
      <c r="R139" s="35">
        <v>1005</v>
      </c>
      <c r="S139" s="35"/>
      <c r="T139" s="35">
        <v>4100</v>
      </c>
      <c r="U139" s="35">
        <v>4100</v>
      </c>
      <c r="V139" s="35">
        <v>1005</v>
      </c>
      <c r="W139" s="35">
        <v>1005</v>
      </c>
      <c r="X139" s="9">
        <v>1</v>
      </c>
      <c r="Y139" s="35">
        <v>4100</v>
      </c>
      <c r="Z139" s="9">
        <v>1</v>
      </c>
      <c r="AA139" s="35">
        <v>4100</v>
      </c>
      <c r="AB139" s="35"/>
      <c r="AC139" s="37"/>
      <c r="AD139" s="62"/>
      <c r="AE139" s="38"/>
      <c r="AF139" s="39"/>
      <c r="AG139" s="39"/>
      <c r="AH139" s="38"/>
      <c r="AI139" s="9" t="s">
        <v>5</v>
      </c>
      <c r="AJ139" s="32"/>
      <c r="AK139" s="32" t="s">
        <v>6</v>
      </c>
      <c r="AL139" s="32"/>
      <c r="AM139" s="40" t="s">
        <v>460</v>
      </c>
      <c r="AN139" s="41"/>
      <c r="AO139" s="173"/>
      <c r="AP139" s="173"/>
      <c r="AQ139" s="170"/>
      <c r="AR139" s="170"/>
    </row>
    <row r="140" spans="1:44">
      <c r="B140" s="29">
        <v>2022</v>
      </c>
      <c r="C140" s="29">
        <v>6</v>
      </c>
      <c r="D140" s="29">
        <v>3</v>
      </c>
      <c r="E140" s="30" t="s">
        <v>469</v>
      </c>
      <c r="F140" s="29"/>
      <c r="G140" s="31"/>
      <c r="H140" s="32" t="s">
        <v>441</v>
      </c>
      <c r="I140" s="33" t="s">
        <v>43</v>
      </c>
      <c r="J140" s="32"/>
      <c r="K140" s="9"/>
      <c r="L140" s="10"/>
      <c r="M140" s="9"/>
      <c r="N140" s="10"/>
      <c r="O140" s="9"/>
      <c r="P140" s="176">
        <v>25</v>
      </c>
      <c r="Q140" s="34" t="s">
        <v>457</v>
      </c>
      <c r="R140" s="35">
        <v>1005</v>
      </c>
      <c r="S140" s="35"/>
      <c r="T140" s="36" t="s">
        <v>877</v>
      </c>
      <c r="U140" s="177">
        <v>350</v>
      </c>
      <c r="V140" s="35">
        <v>1005</v>
      </c>
      <c r="W140" s="35">
        <v>1005</v>
      </c>
      <c r="X140" s="9">
        <v>1</v>
      </c>
      <c r="Y140" s="35"/>
      <c r="Z140" s="9">
        <v>1</v>
      </c>
      <c r="AA140" s="177">
        <v>350</v>
      </c>
      <c r="AB140" s="35">
        <v>12850</v>
      </c>
      <c r="AC140" s="37" t="s">
        <v>1223</v>
      </c>
      <c r="AD140" s="62"/>
      <c r="AE140" s="38"/>
      <c r="AF140" s="39"/>
      <c r="AG140" s="39"/>
      <c r="AH140" s="38"/>
      <c r="AI140" s="9"/>
      <c r="AJ140" s="32"/>
      <c r="AK140" s="32" t="s">
        <v>6</v>
      </c>
      <c r="AL140" s="32"/>
      <c r="AM140" s="40" t="s">
        <v>460</v>
      </c>
      <c r="AN140" s="41"/>
      <c r="AO140" s="173"/>
      <c r="AP140" s="173"/>
      <c r="AQ140" s="170"/>
      <c r="AR140" s="170"/>
    </row>
    <row r="142" spans="1:44">
      <c r="B142" s="29">
        <v>2022</v>
      </c>
      <c r="C142" s="29">
        <v>6</v>
      </c>
      <c r="D142" s="29">
        <v>29</v>
      </c>
      <c r="E142" s="30" t="s">
        <v>470</v>
      </c>
      <c r="F142" s="29"/>
      <c r="G142" s="31"/>
      <c r="H142" s="32" t="s">
        <v>441</v>
      </c>
      <c r="I142" s="33" t="s">
        <v>58</v>
      </c>
      <c r="J142" s="32"/>
      <c r="K142" s="9"/>
      <c r="L142" s="10"/>
      <c r="M142" s="9"/>
      <c r="N142" s="10"/>
      <c r="O142" s="9"/>
      <c r="P142" s="9">
        <v>12</v>
      </c>
      <c r="Q142" s="34" t="s">
        <v>457</v>
      </c>
      <c r="R142" s="35">
        <v>1005</v>
      </c>
      <c r="S142" s="35"/>
      <c r="T142" s="36" t="s">
        <v>30</v>
      </c>
      <c r="U142" s="35">
        <v>200</v>
      </c>
      <c r="V142" s="35">
        <v>1005</v>
      </c>
      <c r="W142" s="35">
        <v>1005</v>
      </c>
      <c r="X142" s="9">
        <v>1</v>
      </c>
      <c r="Y142" s="35">
        <v>200</v>
      </c>
      <c r="Z142" s="9">
        <v>1</v>
      </c>
      <c r="AA142" s="35">
        <v>200</v>
      </c>
      <c r="AB142" s="35"/>
      <c r="AC142" s="468" t="s">
        <v>839</v>
      </c>
      <c r="AD142" s="175" t="s">
        <v>458</v>
      </c>
      <c r="AE142" s="38"/>
      <c r="AF142" s="39"/>
      <c r="AG142" s="39"/>
      <c r="AH142" s="38"/>
      <c r="AI142" s="9"/>
      <c r="AJ142" s="32"/>
      <c r="AK142" s="32"/>
      <c r="AL142" s="32"/>
      <c r="AM142" s="40"/>
      <c r="AN142" s="41"/>
      <c r="AO142" s="173"/>
      <c r="AP142" s="173"/>
      <c r="AQ142" s="170"/>
      <c r="AR142" s="170"/>
    </row>
    <row r="143" spans="1:44">
      <c r="B143" s="29">
        <v>2022</v>
      </c>
      <c r="C143" s="29">
        <v>6</v>
      </c>
      <c r="D143" s="29">
        <v>29</v>
      </c>
      <c r="E143" s="30" t="s">
        <v>470</v>
      </c>
      <c r="F143" s="29">
        <v>9</v>
      </c>
      <c r="G143" s="31" t="s">
        <v>459</v>
      </c>
      <c r="H143" s="32" t="s">
        <v>441</v>
      </c>
      <c r="I143" s="33" t="s">
        <v>47</v>
      </c>
      <c r="J143" s="32"/>
      <c r="K143" s="9"/>
      <c r="L143" s="10"/>
      <c r="M143" s="10"/>
      <c r="N143" s="10" t="s">
        <v>486</v>
      </c>
      <c r="O143" s="9" t="s">
        <v>443</v>
      </c>
      <c r="P143" s="9">
        <v>50</v>
      </c>
      <c r="Q143" s="246" t="s">
        <v>427</v>
      </c>
      <c r="R143" s="35">
        <v>1005</v>
      </c>
      <c r="S143" s="35"/>
      <c r="T143" s="35">
        <v>4100</v>
      </c>
      <c r="U143" s="35">
        <v>4100</v>
      </c>
      <c r="V143" s="35">
        <v>1005</v>
      </c>
      <c r="W143" s="35">
        <v>1005</v>
      </c>
      <c r="X143" s="9">
        <v>1</v>
      </c>
      <c r="Y143" s="35">
        <v>4100</v>
      </c>
      <c r="Z143" s="9">
        <v>1</v>
      </c>
      <c r="AA143" s="35">
        <v>4100</v>
      </c>
      <c r="AB143" s="35"/>
      <c r="AC143" s="37"/>
      <c r="AD143" s="37"/>
      <c r="AE143" s="38"/>
      <c r="AF143" s="39"/>
      <c r="AG143" s="39"/>
      <c r="AH143" s="38"/>
      <c r="AI143" s="9" t="s">
        <v>5</v>
      </c>
      <c r="AJ143" s="32"/>
      <c r="AK143" s="32" t="s">
        <v>6</v>
      </c>
      <c r="AL143" s="32"/>
      <c r="AM143" s="40" t="s">
        <v>460</v>
      </c>
      <c r="AN143" s="41"/>
      <c r="AO143" s="173"/>
      <c r="AP143" s="173"/>
      <c r="AQ143" s="170"/>
      <c r="AR143" s="170"/>
    </row>
    <row r="144" spans="1:44">
      <c r="B144" s="29">
        <v>2022</v>
      </c>
      <c r="C144" s="29">
        <v>6</v>
      </c>
      <c r="D144" s="29">
        <v>29</v>
      </c>
      <c r="E144" s="30" t="s">
        <v>470</v>
      </c>
      <c r="F144" s="29">
        <v>9</v>
      </c>
      <c r="G144" s="31" t="s">
        <v>459</v>
      </c>
      <c r="H144" s="32" t="s">
        <v>441</v>
      </c>
      <c r="I144" s="33" t="s">
        <v>47</v>
      </c>
      <c r="J144" s="32"/>
      <c r="K144" s="9"/>
      <c r="L144" s="10"/>
      <c r="M144" s="10"/>
      <c r="N144" s="10" t="s">
        <v>486</v>
      </c>
      <c r="O144" s="9" t="s">
        <v>443</v>
      </c>
      <c r="P144" s="9">
        <v>50</v>
      </c>
      <c r="Q144" s="246" t="s">
        <v>667</v>
      </c>
      <c r="R144" s="35">
        <v>1005</v>
      </c>
      <c r="S144" s="35"/>
      <c r="T144" s="35">
        <v>4100</v>
      </c>
      <c r="U144" s="35">
        <v>4100</v>
      </c>
      <c r="V144" s="35">
        <v>1005</v>
      </c>
      <c r="W144" s="35">
        <v>1005</v>
      </c>
      <c r="X144" s="9">
        <v>1</v>
      </c>
      <c r="Y144" s="35">
        <v>4100</v>
      </c>
      <c r="Z144" s="9">
        <v>1</v>
      </c>
      <c r="AA144" s="35">
        <v>4100</v>
      </c>
      <c r="AB144" s="35"/>
      <c r="AC144" s="37"/>
      <c r="AD144" s="62"/>
      <c r="AE144" s="38"/>
      <c r="AF144" s="39"/>
      <c r="AG144" s="39"/>
      <c r="AH144" s="38"/>
      <c r="AI144" s="9" t="s">
        <v>5</v>
      </c>
      <c r="AJ144" s="32"/>
      <c r="AK144" s="32" t="s">
        <v>6</v>
      </c>
      <c r="AL144" s="32"/>
      <c r="AM144" s="40" t="s">
        <v>460</v>
      </c>
      <c r="AN144" s="41"/>
      <c r="AO144" s="173"/>
      <c r="AP144" s="173"/>
      <c r="AQ144" s="170"/>
      <c r="AR144" s="170"/>
    </row>
    <row r="145" spans="1:46">
      <c r="B145" s="29">
        <v>2022</v>
      </c>
      <c r="C145" s="29">
        <v>6</v>
      </c>
      <c r="D145" s="29">
        <v>29</v>
      </c>
      <c r="E145" s="30" t="s">
        <v>470</v>
      </c>
      <c r="F145" s="29">
        <v>9</v>
      </c>
      <c r="G145" s="31" t="s">
        <v>459</v>
      </c>
      <c r="H145" s="32" t="s">
        <v>441</v>
      </c>
      <c r="I145" s="33" t="s">
        <v>47</v>
      </c>
      <c r="J145" s="32"/>
      <c r="K145" s="9"/>
      <c r="L145" s="10"/>
      <c r="M145" s="10"/>
      <c r="N145" s="10" t="s">
        <v>486</v>
      </c>
      <c r="O145" s="9" t="s">
        <v>443</v>
      </c>
      <c r="P145" s="9">
        <v>50</v>
      </c>
      <c r="Q145" s="246" t="s">
        <v>667</v>
      </c>
      <c r="R145" s="35">
        <v>1005</v>
      </c>
      <c r="S145" s="35"/>
      <c r="T145" s="35">
        <v>4100</v>
      </c>
      <c r="U145" s="35">
        <v>4100</v>
      </c>
      <c r="V145" s="35">
        <v>1005</v>
      </c>
      <c r="W145" s="35">
        <v>1005</v>
      </c>
      <c r="X145" s="9">
        <v>1</v>
      </c>
      <c r="Y145" s="35">
        <v>4100</v>
      </c>
      <c r="Z145" s="9">
        <v>1</v>
      </c>
      <c r="AA145" s="35">
        <v>4100</v>
      </c>
      <c r="AB145" s="35"/>
      <c r="AC145" s="37"/>
      <c r="AD145" s="62"/>
      <c r="AE145" s="38"/>
      <c r="AF145" s="39"/>
      <c r="AG145" s="39"/>
      <c r="AH145" s="38"/>
      <c r="AI145" s="9" t="s">
        <v>5</v>
      </c>
      <c r="AJ145" s="32"/>
      <c r="AK145" s="32" t="s">
        <v>6</v>
      </c>
      <c r="AL145" s="32"/>
      <c r="AM145" s="40" t="s">
        <v>460</v>
      </c>
      <c r="AN145" s="41"/>
      <c r="AO145" s="173"/>
      <c r="AP145" s="173"/>
      <c r="AQ145" s="170"/>
      <c r="AR145" s="170"/>
    </row>
    <row r="146" spans="1:46">
      <c r="B146" s="29">
        <v>2022</v>
      </c>
      <c r="C146" s="29">
        <v>6</v>
      </c>
      <c r="D146" s="29">
        <v>29</v>
      </c>
      <c r="E146" s="30" t="s">
        <v>470</v>
      </c>
      <c r="F146" s="29"/>
      <c r="G146" s="31"/>
      <c r="H146" s="32" t="s">
        <v>441</v>
      </c>
      <c r="I146" s="33" t="s">
        <v>43</v>
      </c>
      <c r="J146" s="32"/>
      <c r="K146" s="9"/>
      <c r="L146" s="10"/>
      <c r="M146" s="10"/>
      <c r="N146" s="10"/>
      <c r="O146" s="9"/>
      <c r="P146" s="176">
        <v>25</v>
      </c>
      <c r="Q146" s="34" t="s">
        <v>457</v>
      </c>
      <c r="R146" s="35">
        <v>1005</v>
      </c>
      <c r="S146" s="35"/>
      <c r="T146" s="36" t="s">
        <v>30</v>
      </c>
      <c r="U146" s="177">
        <v>350</v>
      </c>
      <c r="V146" s="35">
        <v>1005</v>
      </c>
      <c r="W146" s="35">
        <v>1005</v>
      </c>
      <c r="X146" s="9">
        <v>1</v>
      </c>
      <c r="Y146" s="35"/>
      <c r="Z146" s="9">
        <v>1</v>
      </c>
      <c r="AA146" s="177">
        <v>350</v>
      </c>
      <c r="AB146" s="35">
        <v>12550</v>
      </c>
      <c r="AC146" s="37" t="s">
        <v>736</v>
      </c>
      <c r="AD146" s="62"/>
      <c r="AE146" s="38"/>
      <c r="AF146" s="39"/>
      <c r="AG146" s="39"/>
      <c r="AH146" s="38"/>
      <c r="AI146" s="9"/>
      <c r="AJ146" s="32"/>
      <c r="AK146" s="32" t="s">
        <v>6</v>
      </c>
      <c r="AL146" s="32"/>
      <c r="AM146" s="40" t="s">
        <v>460</v>
      </c>
      <c r="AN146" s="168"/>
      <c r="AO146" s="173"/>
      <c r="AP146" s="173"/>
      <c r="AQ146" s="170"/>
      <c r="AR146" s="170"/>
    </row>
    <row r="148" spans="1:46">
      <c r="B148" s="29">
        <v>2022</v>
      </c>
      <c r="C148" s="29">
        <v>7</v>
      </c>
      <c r="D148" s="29">
        <v>12</v>
      </c>
      <c r="E148" s="30" t="s">
        <v>470</v>
      </c>
      <c r="F148" s="29"/>
      <c r="G148" s="31"/>
      <c r="H148" s="32" t="s">
        <v>441</v>
      </c>
      <c r="I148" s="33" t="s">
        <v>58</v>
      </c>
      <c r="J148" s="32"/>
      <c r="K148" s="9"/>
      <c r="L148" s="10"/>
      <c r="M148" s="9"/>
      <c r="N148" s="224"/>
      <c r="O148" s="9"/>
      <c r="P148" s="9">
        <v>12</v>
      </c>
      <c r="Q148" s="246" t="s">
        <v>457</v>
      </c>
      <c r="R148" s="35">
        <v>1120</v>
      </c>
      <c r="S148" s="35"/>
      <c r="T148" s="36" t="s">
        <v>30</v>
      </c>
      <c r="U148" s="35">
        <v>200</v>
      </c>
      <c r="V148" s="35">
        <v>1120</v>
      </c>
      <c r="W148" s="35">
        <v>1120</v>
      </c>
      <c r="X148" s="9">
        <v>1</v>
      </c>
      <c r="Y148" s="35">
        <v>200</v>
      </c>
      <c r="Z148" s="9">
        <v>1</v>
      </c>
      <c r="AA148" s="35">
        <v>200</v>
      </c>
      <c r="AB148" s="35"/>
      <c r="AC148" s="61"/>
      <c r="AD148" s="37"/>
      <c r="AE148" s="63"/>
      <c r="AF148" s="39"/>
      <c r="AG148" s="39"/>
      <c r="AH148" s="38"/>
      <c r="AI148" s="9"/>
      <c r="AJ148" s="32"/>
      <c r="AK148" s="32"/>
      <c r="AL148" s="32"/>
      <c r="AM148" s="40"/>
      <c r="AN148" s="41"/>
      <c r="AO148" s="173"/>
      <c r="AP148" s="173"/>
      <c r="AQ148" s="170"/>
      <c r="AR148" s="170"/>
    </row>
    <row r="149" spans="1:46">
      <c r="A149">
        <v>1</v>
      </c>
      <c r="B149" s="29">
        <v>2022</v>
      </c>
      <c r="C149" s="29">
        <v>7</v>
      </c>
      <c r="D149" s="29">
        <v>12</v>
      </c>
      <c r="E149" s="30" t="s">
        <v>470</v>
      </c>
      <c r="F149" s="29">
        <v>1</v>
      </c>
      <c r="G149" s="31" t="s">
        <v>459</v>
      </c>
      <c r="H149" s="32" t="s">
        <v>441</v>
      </c>
      <c r="I149" s="33" t="s">
        <v>47</v>
      </c>
      <c r="J149" s="32"/>
      <c r="K149" s="9"/>
      <c r="L149" s="10"/>
      <c r="M149" s="10"/>
      <c r="N149" s="222" t="s">
        <v>600</v>
      </c>
      <c r="O149" s="9" t="s">
        <v>15</v>
      </c>
      <c r="P149" s="9">
        <v>50</v>
      </c>
      <c r="Q149" s="246" t="s">
        <v>273</v>
      </c>
      <c r="R149" s="35">
        <v>1120</v>
      </c>
      <c r="S149" s="35"/>
      <c r="T149" s="36">
        <v>4000</v>
      </c>
      <c r="U149" s="36">
        <v>4000</v>
      </c>
      <c r="V149" s="35">
        <v>1120</v>
      </c>
      <c r="W149" s="35">
        <v>1120</v>
      </c>
      <c r="X149" s="9">
        <v>1</v>
      </c>
      <c r="Y149" s="36">
        <v>4000</v>
      </c>
      <c r="Z149" s="9">
        <v>1</v>
      </c>
      <c r="AA149" s="36">
        <v>4000</v>
      </c>
      <c r="AB149" s="35"/>
      <c r="AC149" s="37"/>
      <c r="AD149" s="37"/>
      <c r="AE149" s="38"/>
      <c r="AF149" s="39"/>
      <c r="AG149" s="39"/>
      <c r="AH149" s="38"/>
      <c r="AI149" s="9" t="s">
        <v>5</v>
      </c>
      <c r="AJ149" s="32"/>
      <c r="AK149" s="32" t="s">
        <v>6</v>
      </c>
      <c r="AL149" s="32"/>
      <c r="AM149" s="40" t="s">
        <v>460</v>
      </c>
      <c r="AN149" s="168"/>
      <c r="AO149" s="169"/>
      <c r="AP149" s="169"/>
      <c r="AQ149" s="170"/>
      <c r="AR149" s="170"/>
    </row>
    <row r="150" spans="1:46">
      <c r="B150" s="29">
        <v>2022</v>
      </c>
      <c r="C150" s="29">
        <v>7</v>
      </c>
      <c r="D150" s="29">
        <v>12</v>
      </c>
      <c r="E150" s="30" t="s">
        <v>470</v>
      </c>
      <c r="F150" s="29">
        <v>1</v>
      </c>
      <c r="G150" s="31" t="s">
        <v>459</v>
      </c>
      <c r="H150" s="32" t="s">
        <v>441</v>
      </c>
      <c r="I150" s="33" t="s">
        <v>47</v>
      </c>
      <c r="J150" s="32"/>
      <c r="K150" s="9"/>
      <c r="L150" s="10"/>
      <c r="M150" s="10"/>
      <c r="N150" s="222" t="s">
        <v>600</v>
      </c>
      <c r="O150" s="9" t="s">
        <v>15</v>
      </c>
      <c r="P150" s="9">
        <v>50</v>
      </c>
      <c r="Q150" s="246" t="s">
        <v>273</v>
      </c>
      <c r="R150" s="35">
        <v>1120</v>
      </c>
      <c r="S150" s="35"/>
      <c r="T150" s="36">
        <v>4000</v>
      </c>
      <c r="U150" s="36">
        <v>4000</v>
      </c>
      <c r="V150" s="35">
        <v>1120</v>
      </c>
      <c r="W150" s="35">
        <v>1120</v>
      </c>
      <c r="X150" s="9">
        <v>1</v>
      </c>
      <c r="Y150" s="36">
        <v>4000</v>
      </c>
      <c r="Z150" s="9">
        <v>1</v>
      </c>
      <c r="AA150" s="36">
        <v>4000</v>
      </c>
      <c r="AB150" s="35"/>
      <c r="AC150" s="37"/>
      <c r="AD150" s="37"/>
      <c r="AE150" s="38"/>
      <c r="AF150" s="39"/>
      <c r="AG150" s="39"/>
      <c r="AH150" s="38"/>
      <c r="AI150" s="9" t="s">
        <v>5</v>
      </c>
      <c r="AJ150" s="32"/>
      <c r="AK150" s="32" t="s">
        <v>6</v>
      </c>
      <c r="AL150" s="32"/>
      <c r="AM150" s="40" t="s">
        <v>460</v>
      </c>
      <c r="AN150" s="41"/>
      <c r="AO150" s="173"/>
      <c r="AP150" s="169"/>
      <c r="AQ150" s="170"/>
      <c r="AR150" s="170"/>
    </row>
    <row r="151" spans="1:46">
      <c r="B151" s="29">
        <v>2022</v>
      </c>
      <c r="C151" s="29">
        <v>7</v>
      </c>
      <c r="D151" s="29">
        <v>12</v>
      </c>
      <c r="E151" s="30" t="s">
        <v>470</v>
      </c>
      <c r="F151" s="29">
        <v>1</v>
      </c>
      <c r="G151" s="31" t="s">
        <v>459</v>
      </c>
      <c r="H151" s="32" t="s">
        <v>441</v>
      </c>
      <c r="I151" s="33" t="s">
        <v>47</v>
      </c>
      <c r="J151" s="32"/>
      <c r="K151" s="9"/>
      <c r="L151" s="10"/>
      <c r="M151" s="10"/>
      <c r="N151" s="222" t="s">
        <v>600</v>
      </c>
      <c r="O151" s="9" t="s">
        <v>15</v>
      </c>
      <c r="P151" s="9">
        <v>50</v>
      </c>
      <c r="Q151" s="246" t="s">
        <v>273</v>
      </c>
      <c r="R151" s="35">
        <v>1120</v>
      </c>
      <c r="S151" s="35"/>
      <c r="T151" s="36">
        <v>4000</v>
      </c>
      <c r="U151" s="36">
        <v>4000</v>
      </c>
      <c r="V151" s="35">
        <v>1120</v>
      </c>
      <c r="W151" s="35">
        <v>1120</v>
      </c>
      <c r="X151" s="9">
        <v>1</v>
      </c>
      <c r="Y151" s="36">
        <v>4000</v>
      </c>
      <c r="Z151" s="9">
        <v>1</v>
      </c>
      <c r="AA151" s="36">
        <v>4000</v>
      </c>
      <c r="AB151" s="35"/>
      <c r="AC151" s="37"/>
      <c r="AD151" s="62"/>
      <c r="AE151" s="38"/>
      <c r="AF151" s="39"/>
      <c r="AG151" s="39"/>
      <c r="AH151" s="38"/>
      <c r="AI151" s="9" t="s">
        <v>5</v>
      </c>
      <c r="AJ151" s="32"/>
      <c r="AK151" s="32" t="s">
        <v>6</v>
      </c>
      <c r="AL151" s="32"/>
      <c r="AM151" s="40" t="s">
        <v>460</v>
      </c>
      <c r="AN151" s="168"/>
      <c r="AO151" s="169"/>
      <c r="AP151" s="169"/>
      <c r="AQ151" s="170"/>
      <c r="AR151" s="170"/>
    </row>
    <row r="152" spans="1:46">
      <c r="B152" s="29">
        <v>2022</v>
      </c>
      <c r="C152" s="29">
        <v>7</v>
      </c>
      <c r="D152" s="29">
        <v>12</v>
      </c>
      <c r="E152" s="30" t="s">
        <v>470</v>
      </c>
      <c r="F152" s="29"/>
      <c r="G152" s="31"/>
      <c r="H152" s="32" t="s">
        <v>441</v>
      </c>
      <c r="I152" s="59" t="s">
        <v>43</v>
      </c>
      <c r="J152" s="32"/>
      <c r="K152" s="9"/>
      <c r="L152" s="10"/>
      <c r="M152" s="10"/>
      <c r="N152" s="222"/>
      <c r="O152" s="60"/>
      <c r="P152" s="176">
        <v>25</v>
      </c>
      <c r="Q152" s="246" t="s">
        <v>457</v>
      </c>
      <c r="R152" s="35">
        <v>1120</v>
      </c>
      <c r="S152" s="35"/>
      <c r="T152" s="36" t="s">
        <v>30</v>
      </c>
      <c r="U152" s="177">
        <v>350</v>
      </c>
      <c r="V152" s="35">
        <v>1120</v>
      </c>
      <c r="W152" s="35">
        <v>1120</v>
      </c>
      <c r="X152" s="9">
        <v>1</v>
      </c>
      <c r="Y152" s="35"/>
      <c r="Z152" s="9">
        <v>1</v>
      </c>
      <c r="AA152" s="177">
        <v>350</v>
      </c>
      <c r="AB152" s="35">
        <v>12550</v>
      </c>
      <c r="AC152" s="37" t="s">
        <v>726</v>
      </c>
      <c r="AD152" s="62"/>
      <c r="AE152" s="63"/>
      <c r="AF152" s="64"/>
      <c r="AG152" s="64"/>
      <c r="AH152" s="63"/>
      <c r="AI152" s="60"/>
      <c r="AJ152" s="58"/>
      <c r="AK152" s="32" t="s">
        <v>6</v>
      </c>
      <c r="AL152" s="32"/>
      <c r="AM152" s="40" t="s">
        <v>460</v>
      </c>
      <c r="AN152" s="41"/>
      <c r="AO152" s="173"/>
      <c r="AP152" s="173"/>
      <c r="AQ152" s="170"/>
      <c r="AR152" s="170"/>
    </row>
    <row r="154" spans="1:46" ht="14.25">
      <c r="B154" s="29">
        <v>2023</v>
      </c>
      <c r="C154" s="29">
        <v>4</v>
      </c>
      <c r="D154" s="29"/>
      <c r="E154" s="227"/>
      <c r="F154" s="29"/>
      <c r="G154" s="31"/>
      <c r="H154" s="32" t="s">
        <v>441</v>
      </c>
      <c r="I154" s="33" t="s">
        <v>58</v>
      </c>
      <c r="J154" s="32"/>
      <c r="K154" s="9"/>
      <c r="L154" s="10"/>
      <c r="M154" s="9"/>
      <c r="N154" s="10"/>
      <c r="O154" s="9"/>
      <c r="P154" s="9">
        <v>12</v>
      </c>
      <c r="Q154" s="34" t="s">
        <v>457</v>
      </c>
      <c r="R154" s="35">
        <v>1050</v>
      </c>
      <c r="S154" s="35"/>
      <c r="T154" s="36" t="s">
        <v>30</v>
      </c>
      <c r="U154" s="35">
        <v>200</v>
      </c>
      <c r="V154" s="35">
        <v>1050</v>
      </c>
      <c r="W154" s="35">
        <v>1050</v>
      </c>
      <c r="X154" s="9">
        <v>1</v>
      </c>
      <c r="Y154" s="35">
        <v>200</v>
      </c>
      <c r="Z154" s="9">
        <v>1</v>
      </c>
      <c r="AA154" s="35">
        <v>200</v>
      </c>
      <c r="AB154" s="35"/>
      <c r="AC154" s="37"/>
      <c r="AD154" s="37"/>
      <c r="AE154" s="38"/>
      <c r="AF154" s="39"/>
      <c r="AG154" s="39"/>
      <c r="AH154" s="38"/>
      <c r="AI154" s="9"/>
      <c r="AJ154" s="32"/>
      <c r="AK154" s="32"/>
      <c r="AL154" s="32"/>
      <c r="AM154" s="40"/>
      <c r="AN154" s="41"/>
      <c r="AO154" s="173"/>
      <c r="AP154" s="173"/>
      <c r="AQ154" s="170"/>
      <c r="AR154" s="170"/>
      <c r="AS154" s="223" t="str">
        <f>IF(IF(AE154&gt;AF154,1-AE154+AF154,AF154-AE154)=0,"",IF(AE154&gt;AF154,1-AE154+AF154,AF154-AE154))</f>
        <v/>
      </c>
      <c r="AT154" s="223" t="str">
        <f>IF(IF(AG154&gt;AH154,1-AG154+AH154,AH154-AG154)=0,"",IF(AG154&gt;AH154,1-AG154+AH154,AH154-AG154))</f>
        <v/>
      </c>
    </row>
    <row r="155" spans="1:46" ht="14.25">
      <c r="B155" s="29">
        <v>2023</v>
      </c>
      <c r="C155" s="29">
        <v>4</v>
      </c>
      <c r="D155" s="29"/>
      <c r="E155" s="227"/>
      <c r="F155" s="29"/>
      <c r="G155" s="31" t="s">
        <v>459</v>
      </c>
      <c r="H155" s="32" t="s">
        <v>441</v>
      </c>
      <c r="I155" s="33" t="s">
        <v>47</v>
      </c>
      <c r="J155" s="32"/>
      <c r="K155" s="9"/>
      <c r="L155" s="10"/>
      <c r="M155" s="10"/>
      <c r="N155" s="10" t="s">
        <v>493</v>
      </c>
      <c r="O155" s="9" t="s">
        <v>443</v>
      </c>
      <c r="P155" s="9">
        <v>75</v>
      </c>
      <c r="Q155" s="34" t="s">
        <v>729</v>
      </c>
      <c r="R155" s="35">
        <v>1050</v>
      </c>
      <c r="S155" s="35"/>
      <c r="T155" s="36">
        <v>2000</v>
      </c>
      <c r="U155" s="36">
        <v>2000</v>
      </c>
      <c r="V155" s="35">
        <v>1050</v>
      </c>
      <c r="W155" s="35">
        <v>1050</v>
      </c>
      <c r="X155" s="9">
        <v>1</v>
      </c>
      <c r="Y155" s="36">
        <v>2000</v>
      </c>
      <c r="Z155" s="9">
        <v>1</v>
      </c>
      <c r="AA155" s="36">
        <v>2000</v>
      </c>
      <c r="AB155" s="35"/>
      <c r="AC155" s="37"/>
      <c r="AD155" s="37"/>
      <c r="AE155" s="38"/>
      <c r="AF155" s="39"/>
      <c r="AG155" s="39"/>
      <c r="AH155" s="38"/>
      <c r="AI155" s="9" t="s">
        <v>5</v>
      </c>
      <c r="AJ155" s="32"/>
      <c r="AK155" s="32" t="s">
        <v>6</v>
      </c>
      <c r="AL155" s="32"/>
      <c r="AM155" s="40" t="s">
        <v>460</v>
      </c>
      <c r="AN155" s="41"/>
      <c r="AO155" s="173"/>
      <c r="AP155" s="173"/>
      <c r="AQ155" s="170"/>
      <c r="AR155" s="170"/>
      <c r="AS155" s="223" t="str">
        <f>IF(IF(AE155&gt;AF155,1-AE155+AF155,AF155-AE155)=0,"",IF(AE155&gt;AF155,1-AE155+AF155,AF155-AE155))</f>
        <v/>
      </c>
      <c r="AT155" s="223" t="str">
        <f>IF(IF(AG155&gt;AH155,1-AG155+AH155,AH155-AG155)=0,"",IF(AG155&gt;AH155,1-AG155+AH155,AH155-AG155))</f>
        <v/>
      </c>
    </row>
    <row r="156" spans="1:46" ht="14.25">
      <c r="B156" s="29">
        <v>2023</v>
      </c>
      <c r="C156" s="29">
        <v>4</v>
      </c>
      <c r="D156" s="29"/>
      <c r="E156" s="227"/>
      <c r="F156" s="29"/>
      <c r="G156" s="31" t="s">
        <v>459</v>
      </c>
      <c r="H156" s="32" t="s">
        <v>441</v>
      </c>
      <c r="I156" s="33" t="s">
        <v>47</v>
      </c>
      <c r="J156" s="32"/>
      <c r="K156" s="9"/>
      <c r="L156" s="10"/>
      <c r="M156" s="10"/>
      <c r="N156" s="10" t="s">
        <v>493</v>
      </c>
      <c r="O156" s="9" t="s">
        <v>443</v>
      </c>
      <c r="P156" s="9">
        <v>75</v>
      </c>
      <c r="Q156" s="34" t="s">
        <v>729</v>
      </c>
      <c r="R156" s="35">
        <v>1050</v>
      </c>
      <c r="S156" s="35"/>
      <c r="T156" s="36">
        <v>2000</v>
      </c>
      <c r="U156" s="36">
        <v>2000</v>
      </c>
      <c r="V156" s="35">
        <v>1050</v>
      </c>
      <c r="W156" s="35">
        <v>1050</v>
      </c>
      <c r="X156" s="9">
        <v>1</v>
      </c>
      <c r="Y156" s="36">
        <v>2000</v>
      </c>
      <c r="Z156" s="9">
        <v>1</v>
      </c>
      <c r="AA156" s="36">
        <v>2000</v>
      </c>
      <c r="AB156" s="35"/>
      <c r="AC156" s="37"/>
      <c r="AD156" s="37"/>
      <c r="AE156" s="38"/>
      <c r="AF156" s="39"/>
      <c r="AG156" s="39"/>
      <c r="AH156" s="38"/>
      <c r="AI156" s="9" t="s">
        <v>5</v>
      </c>
      <c r="AJ156" s="32"/>
      <c r="AK156" s="32" t="s">
        <v>6</v>
      </c>
      <c r="AL156" s="32"/>
      <c r="AM156" s="40" t="s">
        <v>460</v>
      </c>
      <c r="AN156" s="41"/>
      <c r="AO156" s="173"/>
      <c r="AP156" s="173"/>
      <c r="AQ156" s="170"/>
      <c r="AR156" s="170"/>
      <c r="AS156" s="223" t="str">
        <f>IF(IF(AE156&gt;AF156,1-AE156+AF156,AF156-AE156)=0,"",IF(AE156&gt;AF156,1-AE156+AF156,AF156-AE156))</f>
        <v/>
      </c>
      <c r="AT156" s="223" t="str">
        <f>IF(IF(AG156&gt;AH156,1-AG156+AH156,AH156-AG156)=0,"",IF(AG156&gt;AH156,1-AG156+AH156,AH156-AG156))</f>
        <v/>
      </c>
    </row>
    <row r="157" spans="1:46" ht="14.25">
      <c r="B157" s="29">
        <v>2023</v>
      </c>
      <c r="C157" s="29">
        <v>4</v>
      </c>
      <c r="D157" s="29"/>
      <c r="E157" s="227"/>
      <c r="F157" s="29"/>
      <c r="G157" s="31" t="s">
        <v>459</v>
      </c>
      <c r="H157" s="32" t="s">
        <v>441</v>
      </c>
      <c r="I157" s="33" t="s">
        <v>47</v>
      </c>
      <c r="J157" s="32"/>
      <c r="K157" s="9"/>
      <c r="L157" s="10"/>
      <c r="M157" s="10"/>
      <c r="N157" s="10" t="s">
        <v>493</v>
      </c>
      <c r="O157" s="9" t="s">
        <v>443</v>
      </c>
      <c r="P157" s="9">
        <v>75</v>
      </c>
      <c r="Q157" s="34" t="s">
        <v>729</v>
      </c>
      <c r="R157" s="35">
        <v>1050</v>
      </c>
      <c r="S157" s="35"/>
      <c r="T157" s="36">
        <v>2000</v>
      </c>
      <c r="U157" s="36">
        <v>2000</v>
      </c>
      <c r="V157" s="35">
        <v>1050</v>
      </c>
      <c r="W157" s="35">
        <v>1050</v>
      </c>
      <c r="X157" s="9">
        <v>1</v>
      </c>
      <c r="Y157" s="36">
        <v>2000</v>
      </c>
      <c r="Z157" s="9">
        <v>1</v>
      </c>
      <c r="AA157" s="36">
        <v>2000</v>
      </c>
      <c r="AB157" s="35"/>
      <c r="AC157" s="37"/>
      <c r="AD157" s="62"/>
      <c r="AE157" s="38"/>
      <c r="AF157" s="39"/>
      <c r="AG157" s="39"/>
      <c r="AH157" s="38"/>
      <c r="AI157" s="9" t="s">
        <v>5</v>
      </c>
      <c r="AJ157" s="32"/>
      <c r="AK157" s="32" t="s">
        <v>6</v>
      </c>
      <c r="AL157" s="32"/>
      <c r="AM157" s="40" t="s">
        <v>460</v>
      </c>
      <c r="AN157" s="41"/>
      <c r="AO157" s="173"/>
      <c r="AP157" s="173"/>
      <c r="AQ157" s="170"/>
      <c r="AR157" s="170"/>
      <c r="AS157" s="223" t="str">
        <f>IF(IF(AE157&gt;AF157,1-AE157+AF157,AF157-AE157)=0,"",IF(AE157&gt;AF157,1-AE157+AF157,AF157-AE157))</f>
        <v/>
      </c>
      <c r="AT157" s="223" t="str">
        <f>IF(IF(AG157&gt;AH157,1-AG157+AH157,AH157-AG157)=0,"",IF(AG157&gt;AH157,1-AG157+AH157,AH157-AG157))</f>
        <v/>
      </c>
    </row>
    <row r="158" spans="1:46" ht="14.25">
      <c r="B158" s="29">
        <v>2023</v>
      </c>
      <c r="C158" s="29">
        <v>4</v>
      </c>
      <c r="D158" s="29"/>
      <c r="E158" s="227"/>
      <c r="F158" s="29"/>
      <c r="G158" s="189"/>
      <c r="H158" s="32" t="s">
        <v>441</v>
      </c>
      <c r="I158" s="33" t="s">
        <v>43</v>
      </c>
      <c r="J158" s="32"/>
      <c r="K158" s="9"/>
      <c r="L158" s="10"/>
      <c r="M158" s="10"/>
      <c r="N158" s="10"/>
      <c r="O158" s="9"/>
      <c r="P158" s="176">
        <v>25</v>
      </c>
      <c r="Q158" s="34" t="s">
        <v>457</v>
      </c>
      <c r="R158" s="35">
        <v>1050</v>
      </c>
      <c r="S158" s="35"/>
      <c r="T158" s="36" t="s">
        <v>30</v>
      </c>
      <c r="U158" s="177">
        <v>350</v>
      </c>
      <c r="V158" s="35">
        <v>1050</v>
      </c>
      <c r="W158" s="35">
        <v>1050</v>
      </c>
      <c r="X158" s="9">
        <v>1</v>
      </c>
      <c r="Y158" s="35"/>
      <c r="Z158" s="9">
        <v>1</v>
      </c>
      <c r="AA158" s="177">
        <v>350</v>
      </c>
      <c r="AB158" s="35">
        <v>6550</v>
      </c>
      <c r="AC158" s="37" t="s">
        <v>894</v>
      </c>
      <c r="AD158" s="62"/>
      <c r="AE158" s="38"/>
      <c r="AF158" s="39"/>
      <c r="AG158" s="39"/>
      <c r="AH158" s="38"/>
      <c r="AI158" s="9"/>
      <c r="AJ158" s="32"/>
      <c r="AK158" s="32" t="s">
        <v>6</v>
      </c>
      <c r="AL158" s="32"/>
      <c r="AM158" s="40" t="s">
        <v>460</v>
      </c>
      <c r="AN158" s="41"/>
      <c r="AO158" s="173"/>
      <c r="AP158" s="173"/>
      <c r="AQ158" s="170"/>
      <c r="AR158" s="170"/>
      <c r="AS158" s="223" t="str">
        <f>IF(IF(AE158&gt;AF158,1-AE158+AF158,AF158-AE158)=0,"",IF(AE158&gt;AF158,1-AE158+AF158,AF158-AE158))</f>
        <v/>
      </c>
      <c r="AT158" s="223" t="str">
        <f>IF(IF(AG158&gt;AH158,1-AG158+AH158,AH158-AG158)=0,"",IF(AG158&gt;AH158,1-AG158+AH158,AH158-AG158))</f>
        <v/>
      </c>
    </row>
    <row r="160" spans="1:46">
      <c r="B160" s="29">
        <v>2023</v>
      </c>
      <c r="C160" s="29">
        <v>10</v>
      </c>
      <c r="D160" s="29"/>
      <c r="E160" s="227"/>
      <c r="F160" s="29"/>
      <c r="G160" s="347"/>
      <c r="H160" s="32" t="s">
        <v>441</v>
      </c>
      <c r="I160" s="33" t="s">
        <v>58</v>
      </c>
      <c r="J160" s="32"/>
      <c r="K160" s="9"/>
      <c r="L160" s="10"/>
      <c r="M160" s="9"/>
      <c r="N160" s="10"/>
      <c r="O160" s="9"/>
      <c r="P160" s="9">
        <v>12</v>
      </c>
      <c r="Q160" s="34" t="s">
        <v>457</v>
      </c>
      <c r="R160" s="35">
        <v>1005</v>
      </c>
      <c r="S160" s="35"/>
      <c r="T160" s="36" t="s">
        <v>30</v>
      </c>
      <c r="U160" s="35">
        <v>200</v>
      </c>
      <c r="V160" s="35">
        <v>1005</v>
      </c>
      <c r="W160" s="35">
        <v>1005</v>
      </c>
      <c r="X160" s="9">
        <v>1</v>
      </c>
      <c r="Y160" s="35">
        <v>200</v>
      </c>
      <c r="Z160" s="9">
        <v>1</v>
      </c>
      <c r="AA160" s="35">
        <v>200</v>
      </c>
      <c r="AB160" s="35"/>
      <c r="AC160" s="37"/>
      <c r="AD160" s="37"/>
      <c r="AE160" s="38"/>
      <c r="AF160" s="39"/>
      <c r="AG160" s="39"/>
      <c r="AH160" s="38"/>
      <c r="AI160" s="9"/>
      <c r="AJ160" s="32"/>
      <c r="AK160" s="32"/>
      <c r="AL160" s="32"/>
      <c r="AM160" s="32"/>
      <c r="AN160" s="43"/>
      <c r="AO160" s="34"/>
      <c r="AP160" s="34"/>
      <c r="AQ160" s="34"/>
      <c r="AR160" s="34"/>
    </row>
    <row r="161" spans="2:44">
      <c r="B161" s="29">
        <v>2023</v>
      </c>
      <c r="C161" s="29">
        <v>10</v>
      </c>
      <c r="D161" s="29"/>
      <c r="E161" s="227"/>
      <c r="F161" s="29"/>
      <c r="G161" s="347" t="s">
        <v>459</v>
      </c>
      <c r="H161" s="32" t="s">
        <v>441</v>
      </c>
      <c r="I161" s="33" t="s">
        <v>47</v>
      </c>
      <c r="J161" s="32"/>
      <c r="K161" s="9"/>
      <c r="L161" s="10"/>
      <c r="M161" s="10"/>
      <c r="N161" s="10" t="s">
        <v>461</v>
      </c>
      <c r="O161" s="9" t="s">
        <v>443</v>
      </c>
      <c r="P161" s="9">
        <v>75</v>
      </c>
      <c r="Q161" s="34" t="s">
        <v>485</v>
      </c>
      <c r="R161" s="35">
        <v>1000</v>
      </c>
      <c r="S161" s="35"/>
      <c r="T161" s="36">
        <v>2000</v>
      </c>
      <c r="U161" s="36">
        <v>2000</v>
      </c>
      <c r="V161" s="35">
        <v>1000</v>
      </c>
      <c r="W161" s="35">
        <v>1000</v>
      </c>
      <c r="X161" s="9">
        <v>1</v>
      </c>
      <c r="Y161" s="36">
        <v>2000</v>
      </c>
      <c r="Z161" s="9">
        <v>1</v>
      </c>
      <c r="AA161" s="36">
        <v>2000</v>
      </c>
      <c r="AB161" s="35"/>
      <c r="AC161" s="37"/>
      <c r="AD161" s="37"/>
      <c r="AE161" s="38"/>
      <c r="AF161" s="39"/>
      <c r="AG161" s="39"/>
      <c r="AH161" s="38"/>
      <c r="AI161" s="9" t="s">
        <v>5</v>
      </c>
      <c r="AJ161" s="32"/>
      <c r="AK161" s="32" t="s">
        <v>6</v>
      </c>
      <c r="AL161" s="32"/>
      <c r="AM161" s="32" t="s">
        <v>460</v>
      </c>
      <c r="AN161" s="43"/>
      <c r="AO161" s="34"/>
      <c r="AP161" s="34"/>
      <c r="AQ161" s="34"/>
      <c r="AR161" s="34"/>
    </row>
    <row r="162" spans="2:44">
      <c r="B162" s="29">
        <v>2023</v>
      </c>
      <c r="C162" s="29">
        <v>10</v>
      </c>
      <c r="D162" s="29"/>
      <c r="E162" s="227"/>
      <c r="F162" s="29"/>
      <c r="G162" s="347" t="s">
        <v>459</v>
      </c>
      <c r="H162" s="32" t="s">
        <v>441</v>
      </c>
      <c r="I162" s="33" t="s">
        <v>47</v>
      </c>
      <c r="J162" s="32"/>
      <c r="K162" s="9"/>
      <c r="L162" s="10"/>
      <c r="M162" s="10"/>
      <c r="N162" s="10" t="s">
        <v>461</v>
      </c>
      <c r="O162" s="9" t="s">
        <v>443</v>
      </c>
      <c r="P162" s="9">
        <v>75</v>
      </c>
      <c r="Q162" s="34" t="s">
        <v>485</v>
      </c>
      <c r="R162" s="35">
        <v>1000</v>
      </c>
      <c r="S162" s="35"/>
      <c r="T162" s="36">
        <v>2000</v>
      </c>
      <c r="U162" s="36">
        <v>2000</v>
      </c>
      <c r="V162" s="35">
        <v>1000</v>
      </c>
      <c r="W162" s="35">
        <v>1000</v>
      </c>
      <c r="X162" s="9">
        <v>1</v>
      </c>
      <c r="Y162" s="36">
        <v>2000</v>
      </c>
      <c r="Z162" s="9">
        <v>1</v>
      </c>
      <c r="AA162" s="36">
        <v>2000</v>
      </c>
      <c r="AB162" s="35"/>
      <c r="AC162" s="37"/>
      <c r="AD162" s="37"/>
      <c r="AE162" s="38"/>
      <c r="AF162" s="39"/>
      <c r="AG162" s="39"/>
      <c r="AH162" s="38"/>
      <c r="AI162" s="9" t="s">
        <v>5</v>
      </c>
      <c r="AJ162" s="32"/>
      <c r="AK162" s="32" t="s">
        <v>6</v>
      </c>
      <c r="AL162" s="32"/>
      <c r="AM162" s="32" t="s">
        <v>460</v>
      </c>
      <c r="AN162" s="43"/>
      <c r="AO162" s="34"/>
      <c r="AP162" s="34"/>
      <c r="AQ162" s="34"/>
      <c r="AR162" s="34"/>
    </row>
    <row r="163" spans="2:44">
      <c r="B163" s="29">
        <v>2023</v>
      </c>
      <c r="C163" s="29">
        <v>10</v>
      </c>
      <c r="D163" s="29"/>
      <c r="E163" s="227"/>
      <c r="F163" s="29"/>
      <c r="G163" s="347" t="s">
        <v>459</v>
      </c>
      <c r="H163" s="32" t="s">
        <v>441</v>
      </c>
      <c r="I163" s="33" t="s">
        <v>47</v>
      </c>
      <c r="J163" s="32"/>
      <c r="K163" s="9"/>
      <c r="L163" s="10"/>
      <c r="M163" s="10"/>
      <c r="N163" s="10" t="s">
        <v>461</v>
      </c>
      <c r="O163" s="9" t="s">
        <v>443</v>
      </c>
      <c r="P163" s="9">
        <v>75</v>
      </c>
      <c r="Q163" s="34" t="s">
        <v>485</v>
      </c>
      <c r="R163" s="35">
        <v>1000</v>
      </c>
      <c r="S163" s="35"/>
      <c r="T163" s="36">
        <v>2000</v>
      </c>
      <c r="U163" s="36">
        <v>2000</v>
      </c>
      <c r="V163" s="35">
        <v>1000</v>
      </c>
      <c r="W163" s="35">
        <v>1000</v>
      </c>
      <c r="X163" s="9">
        <v>1</v>
      </c>
      <c r="Y163" s="36">
        <v>2000</v>
      </c>
      <c r="Z163" s="9">
        <v>1</v>
      </c>
      <c r="AA163" s="36">
        <v>2000</v>
      </c>
      <c r="AB163" s="35"/>
      <c r="AC163" s="37"/>
      <c r="AD163" s="62"/>
      <c r="AE163" s="38"/>
      <c r="AF163" s="39"/>
      <c r="AG163" s="39"/>
      <c r="AH163" s="38"/>
      <c r="AI163" s="9" t="s">
        <v>5</v>
      </c>
      <c r="AJ163" s="32"/>
      <c r="AK163" s="32" t="s">
        <v>6</v>
      </c>
      <c r="AL163" s="32"/>
      <c r="AM163" s="32" t="s">
        <v>460</v>
      </c>
      <c r="AN163" s="43"/>
      <c r="AO163" s="34"/>
      <c r="AP163" s="34"/>
      <c r="AQ163" s="34"/>
      <c r="AR163" s="34"/>
    </row>
    <row r="164" spans="2:44">
      <c r="B164" s="29">
        <v>2023</v>
      </c>
      <c r="C164" s="29">
        <v>10</v>
      </c>
      <c r="D164" s="29"/>
      <c r="E164" s="227"/>
      <c r="F164" s="29"/>
      <c r="G164" s="348"/>
      <c r="H164" s="32" t="s">
        <v>441</v>
      </c>
      <c r="I164" s="33" t="s">
        <v>43</v>
      </c>
      <c r="J164" s="32"/>
      <c r="K164" s="9"/>
      <c r="L164" s="10"/>
      <c r="M164" s="10"/>
      <c r="N164" s="10"/>
      <c r="O164" s="9"/>
      <c r="P164" s="176">
        <v>25</v>
      </c>
      <c r="Q164" s="34" t="s">
        <v>457</v>
      </c>
      <c r="R164" s="35">
        <v>1000</v>
      </c>
      <c r="S164" s="35"/>
      <c r="T164" s="36" t="s">
        <v>30</v>
      </c>
      <c r="U164" s="177">
        <v>350</v>
      </c>
      <c r="V164" s="35">
        <v>1000</v>
      </c>
      <c r="W164" s="35">
        <v>1000</v>
      </c>
      <c r="X164" s="9">
        <v>1</v>
      </c>
      <c r="Y164" s="35"/>
      <c r="Z164" s="9">
        <v>1</v>
      </c>
      <c r="AA164" s="177">
        <v>350</v>
      </c>
      <c r="AB164" s="35">
        <v>6550</v>
      </c>
      <c r="AC164" s="37" t="s">
        <v>879</v>
      </c>
      <c r="AD164" s="62"/>
      <c r="AE164" s="38"/>
      <c r="AF164" s="39"/>
      <c r="AG164" s="39"/>
      <c r="AH164" s="38"/>
      <c r="AI164" s="9"/>
      <c r="AJ164" s="32"/>
      <c r="AK164" s="32" t="s">
        <v>6</v>
      </c>
      <c r="AL164" s="32"/>
      <c r="AM164" s="32" t="s">
        <v>460</v>
      </c>
      <c r="AN164" s="43"/>
      <c r="AO164" s="34"/>
      <c r="AP164" s="34"/>
      <c r="AQ164" s="34"/>
      <c r="AR164" s="34"/>
    </row>
  </sheetData>
  <phoneticPr fontId="9"/>
  <conditionalFormatting sqref="AL132">
    <cfRule type="cellIs" dxfId="518" priority="215" operator="equal">
      <formula>"ＮＧ"</formula>
    </cfRule>
    <cfRule type="cellIs" dxfId="517" priority="216" operator="equal">
      <formula>"良短"</formula>
    </cfRule>
    <cfRule type="cellIs" dxfId="516" priority="217" operator="equal">
      <formula>"保留"</formula>
    </cfRule>
    <cfRule type="cellIs" dxfId="515" priority="218" operator="equal">
      <formula>"合短"</formula>
    </cfRule>
  </conditionalFormatting>
  <conditionalFormatting sqref="AL130:AL131 AL133:AL134">
    <cfRule type="cellIs" dxfId="514" priority="226" operator="equal">
      <formula>"良短"</formula>
    </cfRule>
    <cfRule type="cellIs" dxfId="513" priority="227" operator="equal">
      <formula>"保留"</formula>
    </cfRule>
    <cfRule type="cellIs" dxfId="512" priority="228" operator="equal">
      <formula>"合短"</formula>
    </cfRule>
  </conditionalFormatting>
  <conditionalFormatting sqref="AL130:AL131 AL133:AL134">
    <cfRule type="cellIs" dxfId="511" priority="222" operator="equal">
      <formula>"ＮＧ"</formula>
    </cfRule>
    <cfRule type="cellIs" dxfId="510" priority="223" operator="equal">
      <formula>"良短"</formula>
    </cfRule>
    <cfRule type="cellIs" dxfId="509" priority="224" operator="equal">
      <formula>"保留"</formula>
    </cfRule>
    <cfRule type="cellIs" dxfId="508" priority="225" operator="equal">
      <formula>"合短"</formula>
    </cfRule>
  </conditionalFormatting>
  <conditionalFormatting sqref="AL17:AL20">
    <cfRule type="cellIs" dxfId="507" priority="202" operator="equal">
      <formula>"良短"</formula>
    </cfRule>
    <cfRule type="cellIs" dxfId="506" priority="203" operator="equal">
      <formula>"保留"</formula>
    </cfRule>
    <cfRule type="cellIs" dxfId="505" priority="204" operator="equal">
      <formula>"合短"</formula>
    </cfRule>
  </conditionalFormatting>
  <conditionalFormatting sqref="AL17:AL20">
    <cfRule type="cellIs" dxfId="504" priority="198" operator="equal">
      <formula>"ＮＧ"</formula>
    </cfRule>
    <cfRule type="cellIs" dxfId="503" priority="199" operator="equal">
      <formula>"良短"</formula>
    </cfRule>
    <cfRule type="cellIs" dxfId="502" priority="200" operator="equal">
      <formula>"保留"</formula>
    </cfRule>
    <cfRule type="cellIs" dxfId="501" priority="201" operator="equal">
      <formula>"合短"</formula>
    </cfRule>
  </conditionalFormatting>
  <conditionalFormatting sqref="AL41:AL44">
    <cfRule type="cellIs" dxfId="500" priority="415" operator="equal">
      <formula>"ＮＧ"</formula>
    </cfRule>
    <cfRule type="cellIs" dxfId="499" priority="416" operator="equal">
      <formula>"良短"</formula>
    </cfRule>
    <cfRule type="cellIs" dxfId="498" priority="417" operator="equal">
      <formula>"保留"</formula>
    </cfRule>
    <cfRule type="cellIs" dxfId="497" priority="418" operator="equal">
      <formula>"合短"</formula>
    </cfRule>
  </conditionalFormatting>
  <conditionalFormatting sqref="AL23:AL26">
    <cfRule type="cellIs" dxfId="496" priority="343" operator="equal">
      <formula>"ＮＧ"</formula>
    </cfRule>
    <cfRule type="cellIs" dxfId="495" priority="344" operator="equal">
      <formula>"良短"</formula>
    </cfRule>
    <cfRule type="cellIs" dxfId="494" priority="345" operator="equal">
      <formula>"保留"</formula>
    </cfRule>
    <cfRule type="cellIs" dxfId="493" priority="346" operator="equal">
      <formula>"合短"</formula>
    </cfRule>
  </conditionalFormatting>
  <conditionalFormatting sqref="AL132">
    <cfRule type="cellIs" dxfId="492" priority="219" operator="equal">
      <formula>"良短"</formula>
    </cfRule>
    <cfRule type="cellIs" dxfId="491" priority="220" operator="equal">
      <formula>"保留"</formula>
    </cfRule>
    <cfRule type="cellIs" dxfId="490" priority="221" operator="equal">
      <formula>"合短"</formula>
    </cfRule>
  </conditionalFormatting>
  <conditionalFormatting sqref="AL143 AL145:AL146">
    <cfRule type="cellIs" dxfId="489" priority="95" operator="equal">
      <formula>"良短"</formula>
    </cfRule>
    <cfRule type="cellIs" dxfId="488" priority="96" operator="equal">
      <formula>"保留"</formula>
    </cfRule>
    <cfRule type="cellIs" dxfId="487" priority="97" operator="equal">
      <formula>"合短"</formula>
    </cfRule>
  </conditionalFormatting>
  <conditionalFormatting sqref="AL142">
    <cfRule type="cellIs" dxfId="486" priority="92" operator="equal">
      <formula>"良短"</formula>
    </cfRule>
    <cfRule type="cellIs" dxfId="485" priority="93" operator="equal">
      <formula>"保留"</formula>
    </cfRule>
    <cfRule type="cellIs" dxfId="484" priority="94" operator="equal">
      <formula>"合短"</formula>
    </cfRule>
  </conditionalFormatting>
  <conditionalFormatting sqref="AL142">
    <cfRule type="cellIs" dxfId="483" priority="89" operator="equal">
      <formula>"良短"</formula>
    </cfRule>
    <cfRule type="cellIs" dxfId="482" priority="90" operator="equal">
      <formula>"保留"</formula>
    </cfRule>
    <cfRule type="cellIs" dxfId="481" priority="91" operator="equal">
      <formula>"合短"</formula>
    </cfRule>
  </conditionalFormatting>
  <conditionalFormatting sqref="AL144">
    <cfRule type="cellIs" dxfId="480" priority="86" operator="equal">
      <formula>"良短"</formula>
    </cfRule>
    <cfRule type="cellIs" dxfId="479" priority="87" operator="equal">
      <formula>"保留"</formula>
    </cfRule>
    <cfRule type="cellIs" dxfId="478" priority="88" operator="equal">
      <formula>"合短"</formula>
    </cfRule>
  </conditionalFormatting>
  <conditionalFormatting sqref="AL70">
    <cfRule type="cellIs" dxfId="477" priority="334" operator="equal">
      <formula>"良短"</formula>
    </cfRule>
    <cfRule type="cellIs" dxfId="476" priority="335" operator="equal">
      <formula>"保留"</formula>
    </cfRule>
    <cfRule type="cellIs" dxfId="475" priority="336" operator="equal">
      <formula>"合短"</formula>
    </cfRule>
  </conditionalFormatting>
  <conditionalFormatting sqref="AL76:AL80">
    <cfRule type="cellIs" dxfId="474" priority="331" operator="equal">
      <formula>"良短"</formula>
    </cfRule>
    <cfRule type="cellIs" dxfId="473" priority="332" operator="equal">
      <formula>"保留"</formula>
    </cfRule>
    <cfRule type="cellIs" dxfId="472" priority="333" operator="equal">
      <formula>"合短"</formula>
    </cfRule>
  </conditionalFormatting>
  <conditionalFormatting sqref="AL77:AL80">
    <cfRule type="cellIs" dxfId="471" priority="327" operator="equal">
      <formula>"ＮＧ"</formula>
    </cfRule>
    <cfRule type="cellIs" dxfId="470" priority="328" operator="equal">
      <formula>"良短"</formula>
    </cfRule>
    <cfRule type="cellIs" dxfId="469" priority="329" operator="equal">
      <formula>"保留"</formula>
    </cfRule>
    <cfRule type="cellIs" dxfId="468" priority="330" operator="equal">
      <formula>"合短"</formula>
    </cfRule>
  </conditionalFormatting>
  <conditionalFormatting sqref="AL76">
    <cfRule type="cellIs" dxfId="467" priority="323" operator="equal">
      <formula>"ＮＧ"</formula>
    </cfRule>
    <cfRule type="cellIs" dxfId="466" priority="324" operator="equal">
      <formula>"良短"</formula>
    </cfRule>
    <cfRule type="cellIs" dxfId="465" priority="325" operator="equal">
      <formula>"保留"</formula>
    </cfRule>
    <cfRule type="cellIs" dxfId="464" priority="326" operator="equal">
      <formula>"合短"</formula>
    </cfRule>
  </conditionalFormatting>
  <conditionalFormatting sqref="AL83 AL85:AL86">
    <cfRule type="cellIs" dxfId="463" priority="316" operator="equal">
      <formula>"ＮＧ"</formula>
    </cfRule>
    <cfRule type="cellIs" dxfId="462" priority="317" operator="equal">
      <formula>"良短"</formula>
    </cfRule>
    <cfRule type="cellIs" dxfId="461" priority="318" operator="equal">
      <formula>"保留"</formula>
    </cfRule>
    <cfRule type="cellIs" dxfId="460" priority="319" operator="equal">
      <formula>"合短"</formula>
    </cfRule>
  </conditionalFormatting>
  <conditionalFormatting sqref="AL82:AL83 AL85:AL86">
    <cfRule type="cellIs" dxfId="459" priority="320" operator="equal">
      <formula>"良短"</formula>
    </cfRule>
    <cfRule type="cellIs" dxfId="458" priority="321" operator="equal">
      <formula>"保留"</formula>
    </cfRule>
    <cfRule type="cellIs" dxfId="457" priority="322" operator="equal">
      <formula>"合短"</formula>
    </cfRule>
  </conditionalFormatting>
  <conditionalFormatting sqref="AL94">
    <cfRule type="cellIs" dxfId="456" priority="283" operator="equal">
      <formula>"ＮＧ"</formula>
    </cfRule>
    <cfRule type="cellIs" dxfId="455" priority="284" operator="equal">
      <formula>"良短"</formula>
    </cfRule>
    <cfRule type="cellIs" dxfId="454" priority="285" operator="equal">
      <formula>"保留"</formula>
    </cfRule>
    <cfRule type="cellIs" dxfId="453" priority="286" operator="equal">
      <formula>"合短"</formula>
    </cfRule>
  </conditionalFormatting>
  <conditionalFormatting sqref="AL101">
    <cfRule type="cellIs" dxfId="452" priority="276" operator="equal">
      <formula>"ＮＧ"</formula>
    </cfRule>
    <cfRule type="cellIs" dxfId="451" priority="277" operator="equal">
      <formula>"良短"</formula>
    </cfRule>
    <cfRule type="cellIs" dxfId="450" priority="278" operator="equal">
      <formula>"保留"</formula>
    </cfRule>
    <cfRule type="cellIs" dxfId="449" priority="279" operator="equal">
      <formula>"合短"</formula>
    </cfRule>
  </conditionalFormatting>
  <conditionalFormatting sqref="AL100:AL101">
    <cfRule type="cellIs" dxfId="448" priority="280" operator="equal">
      <formula>"良短"</formula>
    </cfRule>
    <cfRule type="cellIs" dxfId="447" priority="281" operator="equal">
      <formula>"保留"</formula>
    </cfRule>
    <cfRule type="cellIs" dxfId="446" priority="282" operator="equal">
      <formula>"合短"</formula>
    </cfRule>
  </conditionalFormatting>
  <conditionalFormatting sqref="AL84">
    <cfRule type="cellIs" dxfId="445" priority="305" operator="equal">
      <formula>"ＮＧ"</formula>
    </cfRule>
    <cfRule type="cellIs" dxfId="444" priority="306" operator="equal">
      <formula>"良短"</formula>
    </cfRule>
    <cfRule type="cellIs" dxfId="443" priority="307" operator="equal">
      <formula>"保留"</formula>
    </cfRule>
    <cfRule type="cellIs" dxfId="442" priority="308" operator="equal">
      <formula>"合短"</formula>
    </cfRule>
  </conditionalFormatting>
  <conditionalFormatting sqref="AL88:AL92">
    <cfRule type="cellIs" dxfId="441" priority="302" operator="equal">
      <formula>"良短"</formula>
    </cfRule>
    <cfRule type="cellIs" dxfId="440" priority="303" operator="equal">
      <formula>"保留"</formula>
    </cfRule>
    <cfRule type="cellIs" dxfId="439" priority="304" operator="equal">
      <formula>"合短"</formula>
    </cfRule>
  </conditionalFormatting>
  <conditionalFormatting sqref="AL95:AL98">
    <cfRule type="cellIs" dxfId="438" priority="287" operator="equal">
      <formula>"ＮＧ"</formula>
    </cfRule>
    <cfRule type="cellIs" dxfId="437" priority="288" operator="equal">
      <formula>"良短"</formula>
    </cfRule>
    <cfRule type="cellIs" dxfId="436" priority="289" operator="equal">
      <formula>"保留"</formula>
    </cfRule>
    <cfRule type="cellIs" dxfId="435" priority="290" operator="equal">
      <formula>"合短"</formula>
    </cfRule>
  </conditionalFormatting>
  <conditionalFormatting sqref="AL102:AL104">
    <cfRule type="cellIs" dxfId="434" priority="265" operator="equal">
      <formula>"ＮＧ"</formula>
    </cfRule>
    <cfRule type="cellIs" dxfId="433" priority="266" operator="equal">
      <formula>"良短"</formula>
    </cfRule>
    <cfRule type="cellIs" dxfId="432" priority="267" operator="equal">
      <formula>"保留"</formula>
    </cfRule>
    <cfRule type="cellIs" dxfId="431" priority="268" operator="equal">
      <formula>"合短"</formula>
    </cfRule>
  </conditionalFormatting>
  <conditionalFormatting sqref="AL108:AL110">
    <cfRule type="cellIs" dxfId="430" priority="262" operator="equal">
      <formula>"良短"</formula>
    </cfRule>
    <cfRule type="cellIs" dxfId="429" priority="263" operator="equal">
      <formula>"保留"</formula>
    </cfRule>
    <cfRule type="cellIs" dxfId="428" priority="264" operator="equal">
      <formula>"合短"</formula>
    </cfRule>
  </conditionalFormatting>
  <conditionalFormatting sqref="AL108:AL110">
    <cfRule type="cellIs" dxfId="427" priority="258" operator="equal">
      <formula>"ＮＧ"</formula>
    </cfRule>
    <cfRule type="cellIs" dxfId="426" priority="259" operator="equal">
      <formula>"良短"</formula>
    </cfRule>
    <cfRule type="cellIs" dxfId="425" priority="260" operator="equal">
      <formula>"保留"</formula>
    </cfRule>
    <cfRule type="cellIs" dxfId="424" priority="261" operator="equal">
      <formula>"合短"</formula>
    </cfRule>
  </conditionalFormatting>
  <conditionalFormatting sqref="AL106">
    <cfRule type="cellIs" dxfId="423" priority="247" operator="equal">
      <formula>"ＮＧ"</formula>
    </cfRule>
    <cfRule type="cellIs" dxfId="422" priority="248" operator="equal">
      <formula>"良短"</formula>
    </cfRule>
    <cfRule type="cellIs" dxfId="421" priority="249" operator="equal">
      <formula>"保留"</formula>
    </cfRule>
    <cfRule type="cellIs" dxfId="420" priority="250" operator="equal">
      <formula>"合短"</formula>
    </cfRule>
  </conditionalFormatting>
  <conditionalFormatting sqref="AL112">
    <cfRule type="cellIs" dxfId="419" priority="236" operator="equal">
      <formula>"ＮＧ"</formula>
    </cfRule>
    <cfRule type="cellIs" dxfId="418" priority="237" operator="equal">
      <formula>"良短"</formula>
    </cfRule>
    <cfRule type="cellIs" dxfId="417" priority="238" operator="equal">
      <formula>"保留"</formula>
    </cfRule>
    <cfRule type="cellIs" dxfId="416" priority="239" operator="equal">
      <formula>"合短"</formula>
    </cfRule>
  </conditionalFormatting>
  <conditionalFormatting sqref="AL113 AL115:AL116">
    <cfRule type="cellIs" dxfId="415" priority="240" operator="equal">
      <formula>"ＮＧ"</formula>
    </cfRule>
    <cfRule type="cellIs" dxfId="414" priority="241" operator="equal">
      <formula>"良短"</formula>
    </cfRule>
    <cfRule type="cellIs" dxfId="413" priority="242" operator="equal">
      <formula>"保留"</formula>
    </cfRule>
    <cfRule type="cellIs" dxfId="412" priority="243" operator="equal">
      <formula>"合短"</formula>
    </cfRule>
  </conditionalFormatting>
  <conditionalFormatting sqref="AL112:AL113 AL115:AL116">
    <cfRule type="cellIs" dxfId="411" priority="244" operator="equal">
      <formula>"良短"</formula>
    </cfRule>
    <cfRule type="cellIs" dxfId="410" priority="245" operator="equal">
      <formula>"保留"</formula>
    </cfRule>
    <cfRule type="cellIs" dxfId="409" priority="246" operator="equal">
      <formula>"合短"</formula>
    </cfRule>
  </conditionalFormatting>
  <conditionalFormatting sqref="AL114">
    <cfRule type="cellIs" dxfId="408" priority="233" operator="equal">
      <formula>"良短"</formula>
    </cfRule>
    <cfRule type="cellIs" dxfId="407" priority="234" operator="equal">
      <formula>"保留"</formula>
    </cfRule>
    <cfRule type="cellIs" dxfId="406" priority="235" operator="equal">
      <formula>"合短"</formula>
    </cfRule>
  </conditionalFormatting>
  <conditionalFormatting sqref="AL114">
    <cfRule type="cellIs" dxfId="405" priority="229" operator="equal">
      <formula>"ＮＧ"</formula>
    </cfRule>
    <cfRule type="cellIs" dxfId="404" priority="230" operator="equal">
      <formula>"良短"</formula>
    </cfRule>
    <cfRule type="cellIs" dxfId="403" priority="231" operator="equal">
      <formula>"保留"</formula>
    </cfRule>
    <cfRule type="cellIs" dxfId="402" priority="232" operator="equal">
      <formula>"合短"</formula>
    </cfRule>
  </conditionalFormatting>
  <conditionalFormatting sqref="AL35">
    <cfRule type="cellIs" dxfId="401" priority="164" operator="equal">
      <formula>"ＮＧ"</formula>
    </cfRule>
    <cfRule type="cellIs" dxfId="400" priority="165" operator="equal">
      <formula>"良短"</formula>
    </cfRule>
    <cfRule type="cellIs" dxfId="399" priority="166" operator="equal">
      <formula>"保留"</formula>
    </cfRule>
    <cfRule type="cellIs" dxfId="398" priority="167" operator="equal">
      <formula>"合短"</formula>
    </cfRule>
  </conditionalFormatting>
  <conditionalFormatting sqref="AL35">
    <cfRule type="cellIs" dxfId="397" priority="146" operator="equal">
      <formula>"ＮＧ"</formula>
    </cfRule>
    <cfRule type="cellIs" dxfId="396" priority="147" operator="equal">
      <formula>"良短"</formula>
    </cfRule>
    <cfRule type="cellIs" dxfId="395" priority="148" operator="equal">
      <formula>"保留"</formula>
    </cfRule>
    <cfRule type="cellIs" dxfId="394" priority="149" operator="equal">
      <formula>"合短"</formula>
    </cfRule>
  </conditionalFormatting>
  <conditionalFormatting sqref="AL34">
    <cfRule type="cellIs" dxfId="393" priority="135" operator="equal">
      <formula>"ＮＧ"</formula>
    </cfRule>
    <cfRule type="cellIs" dxfId="392" priority="136" operator="equal">
      <formula>"良短"</formula>
    </cfRule>
    <cfRule type="cellIs" dxfId="391" priority="137" operator="equal">
      <formula>"保留"</formula>
    </cfRule>
    <cfRule type="cellIs" dxfId="390" priority="138" operator="equal">
      <formula>"合短"</formula>
    </cfRule>
  </conditionalFormatting>
  <conditionalFormatting sqref="AL3">
    <cfRule type="cellIs" dxfId="389" priority="472" operator="equal">
      <formula>"良短"</formula>
    </cfRule>
    <cfRule type="cellIs" dxfId="388" priority="473" operator="equal">
      <formula>"保留"</formula>
    </cfRule>
    <cfRule type="cellIs" dxfId="387" priority="474" operator="equal">
      <formula>"合短"</formula>
    </cfRule>
  </conditionalFormatting>
  <conditionalFormatting sqref="AL10:AL14">
    <cfRule type="cellIs" dxfId="386" priority="469" operator="equal">
      <formula>"良短"</formula>
    </cfRule>
    <cfRule type="cellIs" dxfId="385" priority="470" operator="equal">
      <formula>"保留"</formula>
    </cfRule>
    <cfRule type="cellIs" dxfId="384" priority="471" operator="equal">
      <formula>"合短"</formula>
    </cfRule>
  </conditionalFormatting>
  <conditionalFormatting sqref="AL10">
    <cfRule type="cellIs" dxfId="383" priority="465" operator="equal">
      <formula>"ＮＧ"</formula>
    </cfRule>
    <cfRule type="cellIs" dxfId="382" priority="466" operator="equal">
      <formula>"良短"</formula>
    </cfRule>
    <cfRule type="cellIs" dxfId="381" priority="467" operator="equal">
      <formula>"保留"</formula>
    </cfRule>
    <cfRule type="cellIs" dxfId="380" priority="468" operator="equal">
      <formula>"合短"</formula>
    </cfRule>
  </conditionalFormatting>
  <conditionalFormatting sqref="AL11:AL14">
    <cfRule type="cellIs" dxfId="379" priority="462" operator="equal">
      <formula>"良短"</formula>
    </cfRule>
    <cfRule type="cellIs" dxfId="378" priority="463" operator="equal">
      <formula>"保留"</formula>
    </cfRule>
    <cfRule type="cellIs" dxfId="377" priority="464" operator="equal">
      <formula>"合短"</formula>
    </cfRule>
  </conditionalFormatting>
  <conditionalFormatting sqref="AL11:AL14">
    <cfRule type="cellIs" dxfId="376" priority="459" operator="equal">
      <formula>"良短"</formula>
    </cfRule>
    <cfRule type="cellIs" dxfId="375" priority="460" operator="equal">
      <formula>"保留"</formula>
    </cfRule>
    <cfRule type="cellIs" dxfId="374" priority="461" operator="equal">
      <formula>"合短"</formula>
    </cfRule>
  </conditionalFormatting>
  <conditionalFormatting sqref="AL11:AL14">
    <cfRule type="cellIs" dxfId="373" priority="455" operator="equal">
      <formula>"ＮＧ"</formula>
    </cfRule>
    <cfRule type="cellIs" dxfId="372" priority="456" operator="equal">
      <formula>"良短"</formula>
    </cfRule>
    <cfRule type="cellIs" dxfId="371" priority="457" operator="equal">
      <formula>"保留"</formula>
    </cfRule>
    <cfRule type="cellIs" dxfId="370" priority="458" operator="equal">
      <formula>"合短"</formula>
    </cfRule>
  </conditionalFormatting>
  <conditionalFormatting sqref="AL11:AL14">
    <cfRule type="cellIs" dxfId="369" priority="451" operator="equal">
      <formula>"ＮＧ"</formula>
    </cfRule>
    <cfRule type="cellIs" dxfId="368" priority="452" operator="equal">
      <formula>"良短"</formula>
    </cfRule>
    <cfRule type="cellIs" dxfId="367" priority="453" operator="equal">
      <formula>"保留"</formula>
    </cfRule>
    <cfRule type="cellIs" dxfId="366" priority="454" operator="equal">
      <formula>"合短"</formula>
    </cfRule>
  </conditionalFormatting>
  <conditionalFormatting sqref="AL29:AL32">
    <cfRule type="cellIs" dxfId="365" priority="444" operator="equal">
      <formula>"ＮＧ"</formula>
    </cfRule>
    <cfRule type="cellIs" dxfId="364" priority="445" operator="equal">
      <formula>"良短"</formula>
    </cfRule>
    <cfRule type="cellIs" dxfId="363" priority="446" operator="equal">
      <formula>"保留"</formula>
    </cfRule>
    <cfRule type="cellIs" dxfId="362" priority="447" operator="equal">
      <formula>"合短"</formula>
    </cfRule>
  </conditionalFormatting>
  <conditionalFormatting sqref="AL29:AL32">
    <cfRule type="cellIs" dxfId="361" priority="448" operator="equal">
      <formula>"良短"</formula>
    </cfRule>
    <cfRule type="cellIs" dxfId="360" priority="449" operator="equal">
      <formula>"保留"</formula>
    </cfRule>
    <cfRule type="cellIs" dxfId="359" priority="450" operator="equal">
      <formula>"合短"</formula>
    </cfRule>
  </conditionalFormatting>
  <conditionalFormatting sqref="AL28">
    <cfRule type="cellIs" dxfId="358" priority="437" operator="equal">
      <formula>"ＮＧ"</formula>
    </cfRule>
    <cfRule type="cellIs" dxfId="357" priority="438" operator="equal">
      <formula>"良短"</formula>
    </cfRule>
    <cfRule type="cellIs" dxfId="356" priority="439" operator="equal">
      <formula>"保留"</formula>
    </cfRule>
    <cfRule type="cellIs" dxfId="355" priority="440" operator="equal">
      <formula>"合短"</formula>
    </cfRule>
  </conditionalFormatting>
  <conditionalFormatting sqref="AL28">
    <cfRule type="cellIs" dxfId="354" priority="441" operator="equal">
      <formula>"良短"</formula>
    </cfRule>
    <cfRule type="cellIs" dxfId="353" priority="442" operator="equal">
      <formula>"保留"</formula>
    </cfRule>
    <cfRule type="cellIs" dxfId="352" priority="443" operator="equal">
      <formula>"合短"</formula>
    </cfRule>
  </conditionalFormatting>
  <conditionalFormatting sqref="AL41:AL44">
    <cfRule type="cellIs" dxfId="351" priority="411" operator="equal">
      <formula>"ＮＧ"</formula>
    </cfRule>
    <cfRule type="cellIs" dxfId="350" priority="412" operator="equal">
      <formula>"良短"</formula>
    </cfRule>
    <cfRule type="cellIs" dxfId="349" priority="413" operator="equal">
      <formula>"保留"</formula>
    </cfRule>
    <cfRule type="cellIs" dxfId="348" priority="414" operator="equal">
      <formula>"合短"</formula>
    </cfRule>
  </conditionalFormatting>
  <conditionalFormatting sqref="AL40">
    <cfRule type="cellIs" dxfId="347" priority="404" operator="equal">
      <formula>"ＮＧ"</formula>
    </cfRule>
    <cfRule type="cellIs" dxfId="346" priority="405" operator="equal">
      <formula>"良短"</formula>
    </cfRule>
    <cfRule type="cellIs" dxfId="345" priority="406" operator="equal">
      <formula>"保留"</formula>
    </cfRule>
    <cfRule type="cellIs" dxfId="344" priority="407" operator="equal">
      <formula>"合短"</formula>
    </cfRule>
  </conditionalFormatting>
  <conditionalFormatting sqref="AL40">
    <cfRule type="cellIs" dxfId="343" priority="408" operator="equal">
      <formula>"良短"</formula>
    </cfRule>
    <cfRule type="cellIs" dxfId="342" priority="409" operator="equal">
      <formula>"保留"</formula>
    </cfRule>
    <cfRule type="cellIs" dxfId="341" priority="410" operator="equal">
      <formula>"合短"</formula>
    </cfRule>
  </conditionalFormatting>
  <conditionalFormatting sqref="AL41:AL44">
    <cfRule type="cellIs" dxfId="340" priority="433" operator="equal">
      <formula>"ＮＧ"</formula>
    </cfRule>
    <cfRule type="cellIs" dxfId="339" priority="434" operator="equal">
      <formula>"良短"</formula>
    </cfRule>
    <cfRule type="cellIs" dxfId="338" priority="435" operator="equal">
      <formula>"保留"</formula>
    </cfRule>
    <cfRule type="cellIs" dxfId="337" priority="436" operator="equal">
      <formula>"合短"</formula>
    </cfRule>
  </conditionalFormatting>
  <conditionalFormatting sqref="AL41:AL44">
    <cfRule type="cellIs" dxfId="336" priority="430" operator="equal">
      <formula>"良短"</formula>
    </cfRule>
    <cfRule type="cellIs" dxfId="335" priority="431" operator="equal">
      <formula>"保留"</formula>
    </cfRule>
    <cfRule type="cellIs" dxfId="334" priority="432" operator="equal">
      <formula>"合短"</formula>
    </cfRule>
  </conditionalFormatting>
  <conditionalFormatting sqref="AL41:AL44">
    <cfRule type="cellIs" dxfId="333" priority="427" operator="equal">
      <formula>"良短"</formula>
    </cfRule>
    <cfRule type="cellIs" dxfId="332" priority="428" operator="equal">
      <formula>"保留"</formula>
    </cfRule>
    <cfRule type="cellIs" dxfId="331" priority="429" operator="equal">
      <formula>"合短"</formula>
    </cfRule>
  </conditionalFormatting>
  <conditionalFormatting sqref="AL41:AL44">
    <cfRule type="cellIs" dxfId="330" priority="423" operator="equal">
      <formula>"ＮＧ"</formula>
    </cfRule>
    <cfRule type="cellIs" dxfId="329" priority="424" operator="equal">
      <formula>"良短"</formula>
    </cfRule>
    <cfRule type="cellIs" dxfId="328" priority="425" operator="equal">
      <formula>"保留"</formula>
    </cfRule>
    <cfRule type="cellIs" dxfId="327" priority="426" operator="equal">
      <formula>"合短"</formula>
    </cfRule>
  </conditionalFormatting>
  <conditionalFormatting sqref="AL41:AL44">
    <cfRule type="cellIs" dxfId="326" priority="419" operator="equal">
      <formula>"ＮＧ"</formula>
    </cfRule>
    <cfRule type="cellIs" dxfId="325" priority="420" operator="equal">
      <formula>"良短"</formula>
    </cfRule>
    <cfRule type="cellIs" dxfId="324" priority="421" operator="equal">
      <formula>"保留"</formula>
    </cfRule>
    <cfRule type="cellIs" dxfId="323" priority="422" operator="equal">
      <formula>"合短"</formula>
    </cfRule>
  </conditionalFormatting>
  <conditionalFormatting sqref="AL47:AL50">
    <cfRule type="cellIs" dxfId="322" priority="397" operator="equal">
      <formula>"ＮＧ"</formula>
    </cfRule>
    <cfRule type="cellIs" dxfId="321" priority="398" operator="equal">
      <formula>"良短"</formula>
    </cfRule>
    <cfRule type="cellIs" dxfId="320" priority="399" operator="equal">
      <formula>"保留"</formula>
    </cfRule>
    <cfRule type="cellIs" dxfId="319" priority="400" operator="equal">
      <formula>"合短"</formula>
    </cfRule>
  </conditionalFormatting>
  <conditionalFormatting sqref="AL46">
    <cfRule type="cellIs" dxfId="318" priority="393" operator="equal">
      <formula>"ＮＧ"</formula>
    </cfRule>
    <cfRule type="cellIs" dxfId="317" priority="394" operator="equal">
      <formula>"良短"</formula>
    </cfRule>
    <cfRule type="cellIs" dxfId="316" priority="395" operator="equal">
      <formula>"保留"</formula>
    </cfRule>
    <cfRule type="cellIs" dxfId="315" priority="396" operator="equal">
      <formula>"合短"</formula>
    </cfRule>
  </conditionalFormatting>
  <conditionalFormatting sqref="AL46:AL50">
    <cfRule type="cellIs" dxfId="314" priority="401" operator="equal">
      <formula>"良短"</formula>
    </cfRule>
    <cfRule type="cellIs" dxfId="313" priority="402" operator="equal">
      <formula>"保留"</formula>
    </cfRule>
    <cfRule type="cellIs" dxfId="312" priority="403" operator="equal">
      <formula>"合短"</formula>
    </cfRule>
  </conditionalFormatting>
  <conditionalFormatting sqref="AL52:AL56">
    <cfRule type="cellIs" dxfId="311" priority="390" operator="equal">
      <formula>"良短"</formula>
    </cfRule>
    <cfRule type="cellIs" dxfId="310" priority="391" operator="equal">
      <formula>"保留"</formula>
    </cfRule>
    <cfRule type="cellIs" dxfId="309" priority="392" operator="equal">
      <formula>"合短"</formula>
    </cfRule>
  </conditionalFormatting>
  <conditionalFormatting sqref="AL53:AL56">
    <cfRule type="cellIs" dxfId="308" priority="386" operator="equal">
      <formula>"ＮＧ"</formula>
    </cfRule>
    <cfRule type="cellIs" dxfId="307" priority="387" operator="equal">
      <formula>"良短"</formula>
    </cfRule>
    <cfRule type="cellIs" dxfId="306" priority="388" operator="equal">
      <formula>"保留"</formula>
    </cfRule>
    <cfRule type="cellIs" dxfId="305" priority="389" operator="equal">
      <formula>"合短"</formula>
    </cfRule>
  </conditionalFormatting>
  <conditionalFormatting sqref="AL52">
    <cfRule type="cellIs" dxfId="304" priority="382" operator="equal">
      <formula>"ＮＧ"</formula>
    </cfRule>
    <cfRule type="cellIs" dxfId="303" priority="383" operator="equal">
      <formula>"良短"</formula>
    </cfRule>
    <cfRule type="cellIs" dxfId="302" priority="384" operator="equal">
      <formula>"保留"</formula>
    </cfRule>
    <cfRule type="cellIs" dxfId="301" priority="385" operator="equal">
      <formula>"合短"</formula>
    </cfRule>
  </conditionalFormatting>
  <conditionalFormatting sqref="AL58:AL62">
    <cfRule type="cellIs" dxfId="300" priority="379" operator="equal">
      <formula>"良短"</formula>
    </cfRule>
    <cfRule type="cellIs" dxfId="299" priority="380" operator="equal">
      <formula>"保留"</formula>
    </cfRule>
    <cfRule type="cellIs" dxfId="298" priority="381" operator="equal">
      <formula>"合短"</formula>
    </cfRule>
  </conditionalFormatting>
  <conditionalFormatting sqref="AL58:AL62">
    <cfRule type="cellIs" dxfId="297" priority="375" operator="equal">
      <formula>"ＮＧ"</formula>
    </cfRule>
    <cfRule type="cellIs" dxfId="296" priority="376" operator="equal">
      <formula>"良短"</formula>
    </cfRule>
    <cfRule type="cellIs" dxfId="295" priority="377" operator="equal">
      <formula>"保留"</formula>
    </cfRule>
    <cfRule type="cellIs" dxfId="294" priority="378" operator="equal">
      <formula>"合短"</formula>
    </cfRule>
  </conditionalFormatting>
  <conditionalFormatting sqref="AL58">
    <cfRule type="cellIs" dxfId="293" priority="364" operator="equal">
      <formula>"ＮＧ"</formula>
    </cfRule>
    <cfRule type="cellIs" dxfId="292" priority="365" operator="equal">
      <formula>"良短"</formula>
    </cfRule>
    <cfRule type="cellIs" dxfId="291" priority="366" operator="equal">
      <formula>"保留"</formula>
    </cfRule>
    <cfRule type="cellIs" dxfId="290" priority="367" operator="equal">
      <formula>"合短"</formula>
    </cfRule>
  </conditionalFormatting>
  <conditionalFormatting sqref="AL59:AL62">
    <cfRule type="cellIs" dxfId="289" priority="368" operator="equal">
      <formula>"ＮＧ"</formula>
    </cfRule>
    <cfRule type="cellIs" dxfId="288" priority="369" operator="equal">
      <formula>"良短"</formula>
    </cfRule>
    <cfRule type="cellIs" dxfId="287" priority="370" operator="equal">
      <formula>"保留"</formula>
    </cfRule>
    <cfRule type="cellIs" dxfId="286" priority="371" operator="equal">
      <formula>"合短"</formula>
    </cfRule>
  </conditionalFormatting>
  <conditionalFormatting sqref="AL58:AL62">
    <cfRule type="cellIs" dxfId="285" priority="372" operator="equal">
      <formula>"良短"</formula>
    </cfRule>
    <cfRule type="cellIs" dxfId="284" priority="373" operator="equal">
      <formula>"保留"</formula>
    </cfRule>
    <cfRule type="cellIs" dxfId="283" priority="374" operator="equal">
      <formula>"合短"</formula>
    </cfRule>
  </conditionalFormatting>
  <conditionalFormatting sqref="AL22:AL26">
    <cfRule type="cellIs" dxfId="282" priority="361" operator="equal">
      <formula>"良短"</formula>
    </cfRule>
    <cfRule type="cellIs" dxfId="281" priority="362" operator="equal">
      <formula>"保留"</formula>
    </cfRule>
    <cfRule type="cellIs" dxfId="280" priority="363" operator="equal">
      <formula>"合短"</formula>
    </cfRule>
  </conditionalFormatting>
  <conditionalFormatting sqref="AL22">
    <cfRule type="cellIs" dxfId="279" priority="357" operator="equal">
      <formula>"ＮＧ"</formula>
    </cfRule>
    <cfRule type="cellIs" dxfId="278" priority="358" operator="equal">
      <formula>"良短"</formula>
    </cfRule>
    <cfRule type="cellIs" dxfId="277" priority="359" operator="equal">
      <formula>"保留"</formula>
    </cfRule>
    <cfRule type="cellIs" dxfId="276" priority="360" operator="equal">
      <formula>"合短"</formula>
    </cfRule>
  </conditionalFormatting>
  <conditionalFormatting sqref="AL23:AL26">
    <cfRule type="cellIs" dxfId="275" priority="354" operator="equal">
      <formula>"良短"</formula>
    </cfRule>
    <cfRule type="cellIs" dxfId="274" priority="355" operator="equal">
      <formula>"保留"</formula>
    </cfRule>
    <cfRule type="cellIs" dxfId="273" priority="356" operator="equal">
      <formula>"合短"</formula>
    </cfRule>
  </conditionalFormatting>
  <conditionalFormatting sqref="AL23:AL26">
    <cfRule type="cellIs" dxfId="272" priority="351" operator="equal">
      <formula>"良短"</formula>
    </cfRule>
    <cfRule type="cellIs" dxfId="271" priority="352" operator="equal">
      <formula>"保留"</formula>
    </cfRule>
    <cfRule type="cellIs" dxfId="270" priority="353" operator="equal">
      <formula>"合短"</formula>
    </cfRule>
  </conditionalFormatting>
  <conditionalFormatting sqref="AL23:AL26">
    <cfRule type="cellIs" dxfId="269" priority="347" operator="equal">
      <formula>"ＮＧ"</formula>
    </cfRule>
    <cfRule type="cellIs" dxfId="268" priority="348" operator="equal">
      <formula>"良短"</formula>
    </cfRule>
    <cfRule type="cellIs" dxfId="267" priority="349" operator="equal">
      <formula>"保留"</formula>
    </cfRule>
    <cfRule type="cellIs" dxfId="266" priority="350" operator="equal">
      <formula>"合短"</formula>
    </cfRule>
  </conditionalFormatting>
  <conditionalFormatting sqref="AL70">
    <cfRule type="cellIs" dxfId="265" priority="337" operator="equal">
      <formula>"良短"</formula>
    </cfRule>
    <cfRule type="cellIs" dxfId="264" priority="338" operator="equal">
      <formula>"保留"</formula>
    </cfRule>
    <cfRule type="cellIs" dxfId="263" priority="339" operator="equal">
      <formula>"合短"</formula>
    </cfRule>
  </conditionalFormatting>
  <conditionalFormatting sqref="AL71:AL74">
    <cfRule type="cellIs" dxfId="262" priority="340" operator="equal">
      <formula>"良短"</formula>
    </cfRule>
    <cfRule type="cellIs" dxfId="261" priority="341" operator="equal">
      <formula>"保留"</formula>
    </cfRule>
    <cfRule type="cellIs" dxfId="260" priority="342" operator="equal">
      <formula>"合短"</formula>
    </cfRule>
  </conditionalFormatting>
  <conditionalFormatting sqref="AL82">
    <cfRule type="cellIs" dxfId="259" priority="312" operator="equal">
      <formula>"ＮＧ"</formula>
    </cfRule>
    <cfRule type="cellIs" dxfId="258" priority="313" operator="equal">
      <formula>"良短"</formula>
    </cfRule>
    <cfRule type="cellIs" dxfId="257" priority="314" operator="equal">
      <formula>"保留"</formula>
    </cfRule>
    <cfRule type="cellIs" dxfId="256" priority="315" operator="equal">
      <formula>"合短"</formula>
    </cfRule>
  </conditionalFormatting>
  <conditionalFormatting sqref="AL84">
    <cfRule type="cellIs" dxfId="255" priority="309" operator="equal">
      <formula>"良短"</formula>
    </cfRule>
    <cfRule type="cellIs" dxfId="254" priority="310" operator="equal">
      <formula>"保留"</formula>
    </cfRule>
    <cfRule type="cellIs" dxfId="253" priority="311" operator="equal">
      <formula>"合短"</formula>
    </cfRule>
  </conditionalFormatting>
  <conditionalFormatting sqref="AL88">
    <cfRule type="cellIs" dxfId="252" priority="294" operator="equal">
      <formula>"ＮＧ"</formula>
    </cfRule>
    <cfRule type="cellIs" dxfId="251" priority="295" operator="equal">
      <formula>"良短"</formula>
    </cfRule>
    <cfRule type="cellIs" dxfId="250" priority="296" operator="equal">
      <formula>"保留"</formula>
    </cfRule>
    <cfRule type="cellIs" dxfId="249" priority="297" operator="equal">
      <formula>"合短"</formula>
    </cfRule>
  </conditionalFormatting>
  <conditionalFormatting sqref="AL89:AL92">
    <cfRule type="cellIs" dxfId="248" priority="298" operator="equal">
      <formula>"ＮＧ"</formula>
    </cfRule>
    <cfRule type="cellIs" dxfId="247" priority="299" operator="equal">
      <formula>"良短"</formula>
    </cfRule>
    <cfRule type="cellIs" dxfId="246" priority="300" operator="equal">
      <formula>"保留"</formula>
    </cfRule>
    <cfRule type="cellIs" dxfId="245" priority="301" operator="equal">
      <formula>"合短"</formula>
    </cfRule>
  </conditionalFormatting>
  <conditionalFormatting sqref="AL94:AL98">
    <cfRule type="cellIs" dxfId="244" priority="291" operator="equal">
      <formula>"良短"</formula>
    </cfRule>
    <cfRule type="cellIs" dxfId="243" priority="292" operator="equal">
      <formula>"保留"</formula>
    </cfRule>
    <cfRule type="cellIs" dxfId="242" priority="293" operator="equal">
      <formula>"合短"</formula>
    </cfRule>
  </conditionalFormatting>
  <conditionalFormatting sqref="AL100">
    <cfRule type="cellIs" dxfId="241" priority="272" operator="equal">
      <formula>"ＮＧ"</formula>
    </cfRule>
    <cfRule type="cellIs" dxfId="240" priority="273" operator="equal">
      <formula>"良短"</formula>
    </cfRule>
    <cfRule type="cellIs" dxfId="239" priority="274" operator="equal">
      <formula>"保留"</formula>
    </cfRule>
    <cfRule type="cellIs" dxfId="238" priority="275" operator="equal">
      <formula>"合短"</formula>
    </cfRule>
  </conditionalFormatting>
  <conditionalFormatting sqref="AL102:AL104">
    <cfRule type="cellIs" dxfId="237" priority="269" operator="equal">
      <formula>"良短"</formula>
    </cfRule>
    <cfRule type="cellIs" dxfId="236" priority="270" operator="equal">
      <formula>"保留"</formula>
    </cfRule>
    <cfRule type="cellIs" dxfId="235" priority="271" operator="equal">
      <formula>"合短"</formula>
    </cfRule>
  </conditionalFormatting>
  <conditionalFormatting sqref="AL107">
    <cfRule type="cellIs" dxfId="234" priority="251" operator="equal">
      <formula>"ＮＧ"</formula>
    </cfRule>
    <cfRule type="cellIs" dxfId="233" priority="252" operator="equal">
      <formula>"良短"</formula>
    </cfRule>
    <cfRule type="cellIs" dxfId="232" priority="253" operator="equal">
      <formula>"保留"</formula>
    </cfRule>
    <cfRule type="cellIs" dxfId="231" priority="254" operator="equal">
      <formula>"合短"</formula>
    </cfRule>
  </conditionalFormatting>
  <conditionalFormatting sqref="AL106:AL107">
    <cfRule type="cellIs" dxfId="230" priority="255" operator="equal">
      <formula>"良短"</formula>
    </cfRule>
    <cfRule type="cellIs" dxfId="229" priority="256" operator="equal">
      <formula>"保留"</formula>
    </cfRule>
    <cfRule type="cellIs" dxfId="228" priority="257" operator="equal">
      <formula>"合短"</formula>
    </cfRule>
  </conditionalFormatting>
  <conditionalFormatting sqref="AL16:AL20">
    <cfRule type="cellIs" dxfId="227" priority="212" operator="equal">
      <formula>"良短"</formula>
    </cfRule>
    <cfRule type="cellIs" dxfId="226" priority="213" operator="equal">
      <formula>"保留"</formula>
    </cfRule>
    <cfRule type="cellIs" dxfId="225" priority="214" operator="equal">
      <formula>"合短"</formula>
    </cfRule>
  </conditionalFormatting>
  <conditionalFormatting sqref="AL16">
    <cfRule type="cellIs" dxfId="224" priority="208" operator="equal">
      <formula>"ＮＧ"</formula>
    </cfRule>
    <cfRule type="cellIs" dxfId="223" priority="209" operator="equal">
      <formula>"良短"</formula>
    </cfRule>
    <cfRule type="cellIs" dxfId="222" priority="210" operator="equal">
      <formula>"保留"</formula>
    </cfRule>
    <cfRule type="cellIs" dxfId="221" priority="211" operator="equal">
      <formula>"合短"</formula>
    </cfRule>
  </conditionalFormatting>
  <conditionalFormatting sqref="AL17:AL20">
    <cfRule type="cellIs" dxfId="220" priority="205" operator="equal">
      <formula>"良短"</formula>
    </cfRule>
    <cfRule type="cellIs" dxfId="219" priority="206" operator="equal">
      <formula>"保留"</formula>
    </cfRule>
    <cfRule type="cellIs" dxfId="218" priority="207" operator="equal">
      <formula>"合短"</formula>
    </cfRule>
  </conditionalFormatting>
  <conditionalFormatting sqref="AL17:AL20">
    <cfRule type="cellIs" dxfId="217" priority="194" operator="equal">
      <formula>"ＮＧ"</formula>
    </cfRule>
    <cfRule type="cellIs" dxfId="216" priority="195" operator="equal">
      <formula>"良短"</formula>
    </cfRule>
    <cfRule type="cellIs" dxfId="215" priority="196" operator="equal">
      <formula>"保留"</formula>
    </cfRule>
    <cfRule type="cellIs" dxfId="214" priority="197" operator="equal">
      <formula>"合短"</formula>
    </cfRule>
  </conditionalFormatting>
  <conditionalFormatting sqref="AL36:AL38">
    <cfRule type="cellIs" dxfId="213" priority="168" operator="equal">
      <formula>"ＮＧ"</formula>
    </cfRule>
    <cfRule type="cellIs" dxfId="212" priority="169" operator="equal">
      <formula>"良短"</formula>
    </cfRule>
    <cfRule type="cellIs" dxfId="211" priority="170" operator="equal">
      <formula>"保留"</formula>
    </cfRule>
    <cfRule type="cellIs" dxfId="210" priority="171" operator="equal">
      <formula>"合短"</formula>
    </cfRule>
  </conditionalFormatting>
  <conditionalFormatting sqref="AL36:AL38">
    <cfRule type="cellIs" dxfId="209" priority="190" operator="equal">
      <formula>"ＮＧ"</formula>
    </cfRule>
    <cfRule type="cellIs" dxfId="208" priority="191" operator="equal">
      <formula>"良短"</formula>
    </cfRule>
    <cfRule type="cellIs" dxfId="207" priority="192" operator="equal">
      <formula>"保留"</formula>
    </cfRule>
    <cfRule type="cellIs" dxfId="206" priority="193" operator="equal">
      <formula>"合短"</formula>
    </cfRule>
  </conditionalFormatting>
  <conditionalFormatting sqref="AL36:AL38">
    <cfRule type="cellIs" dxfId="205" priority="187" operator="equal">
      <formula>"良短"</formula>
    </cfRule>
    <cfRule type="cellIs" dxfId="204" priority="188" operator="equal">
      <formula>"保留"</formula>
    </cfRule>
    <cfRule type="cellIs" dxfId="203" priority="189" operator="equal">
      <formula>"合短"</formula>
    </cfRule>
  </conditionalFormatting>
  <conditionalFormatting sqref="AL36:AL38">
    <cfRule type="cellIs" dxfId="202" priority="184" operator="equal">
      <formula>"良短"</formula>
    </cfRule>
    <cfRule type="cellIs" dxfId="201" priority="185" operator="equal">
      <formula>"保留"</formula>
    </cfRule>
    <cfRule type="cellIs" dxfId="200" priority="186" operator="equal">
      <formula>"合短"</formula>
    </cfRule>
  </conditionalFormatting>
  <conditionalFormatting sqref="AL36:AL38">
    <cfRule type="cellIs" dxfId="199" priority="180" operator="equal">
      <formula>"ＮＧ"</formula>
    </cfRule>
    <cfRule type="cellIs" dxfId="198" priority="181" operator="equal">
      <formula>"良短"</formula>
    </cfRule>
    <cfRule type="cellIs" dxfId="197" priority="182" operator="equal">
      <formula>"保留"</formula>
    </cfRule>
    <cfRule type="cellIs" dxfId="196" priority="183" operator="equal">
      <formula>"合短"</formula>
    </cfRule>
  </conditionalFormatting>
  <conditionalFormatting sqref="AL36:AL38">
    <cfRule type="cellIs" dxfId="195" priority="176" operator="equal">
      <formula>"ＮＧ"</formula>
    </cfRule>
    <cfRule type="cellIs" dxfId="194" priority="177" operator="equal">
      <formula>"良短"</formula>
    </cfRule>
    <cfRule type="cellIs" dxfId="193" priority="178" operator="equal">
      <formula>"保留"</formula>
    </cfRule>
    <cfRule type="cellIs" dxfId="192" priority="179" operator="equal">
      <formula>"合短"</formula>
    </cfRule>
  </conditionalFormatting>
  <conditionalFormatting sqref="AL36:AL38">
    <cfRule type="cellIs" dxfId="191" priority="172" operator="equal">
      <formula>"ＮＧ"</formula>
    </cfRule>
    <cfRule type="cellIs" dxfId="190" priority="173" operator="equal">
      <formula>"良短"</formula>
    </cfRule>
    <cfRule type="cellIs" dxfId="189" priority="174" operator="equal">
      <formula>"保留"</formula>
    </cfRule>
    <cfRule type="cellIs" dxfId="188" priority="175" operator="equal">
      <formula>"合短"</formula>
    </cfRule>
  </conditionalFormatting>
  <conditionalFormatting sqref="AL35">
    <cfRule type="cellIs" dxfId="187" priority="142" operator="equal">
      <formula>"ＮＧ"</formula>
    </cfRule>
    <cfRule type="cellIs" dxfId="186" priority="143" operator="equal">
      <formula>"良短"</formula>
    </cfRule>
    <cfRule type="cellIs" dxfId="185" priority="144" operator="equal">
      <formula>"保留"</formula>
    </cfRule>
    <cfRule type="cellIs" dxfId="184" priority="145" operator="equal">
      <formula>"合短"</formula>
    </cfRule>
  </conditionalFormatting>
  <conditionalFormatting sqref="AL35">
    <cfRule type="cellIs" dxfId="183" priority="161" operator="equal">
      <formula>"良短"</formula>
    </cfRule>
    <cfRule type="cellIs" dxfId="182" priority="162" operator="equal">
      <formula>"保留"</formula>
    </cfRule>
    <cfRule type="cellIs" dxfId="181" priority="163" operator="equal">
      <formula>"合短"</formula>
    </cfRule>
  </conditionalFormatting>
  <conditionalFormatting sqref="AL35">
    <cfRule type="cellIs" dxfId="180" priority="158" operator="equal">
      <formula>"良短"</formula>
    </cfRule>
    <cfRule type="cellIs" dxfId="179" priority="159" operator="equal">
      <formula>"保留"</formula>
    </cfRule>
    <cfRule type="cellIs" dxfId="178" priority="160" operator="equal">
      <formula>"合短"</formula>
    </cfRule>
  </conditionalFormatting>
  <conditionalFormatting sqref="AL35">
    <cfRule type="cellIs" dxfId="177" priority="154" operator="equal">
      <formula>"ＮＧ"</formula>
    </cfRule>
    <cfRule type="cellIs" dxfId="176" priority="155" operator="equal">
      <formula>"良短"</formula>
    </cfRule>
    <cfRule type="cellIs" dxfId="175" priority="156" operator="equal">
      <formula>"保留"</formula>
    </cfRule>
    <cfRule type="cellIs" dxfId="174" priority="157" operator="equal">
      <formula>"合短"</formula>
    </cfRule>
  </conditionalFormatting>
  <conditionalFormatting sqref="AL35">
    <cfRule type="cellIs" dxfId="173" priority="150" operator="equal">
      <formula>"ＮＧ"</formula>
    </cfRule>
    <cfRule type="cellIs" dxfId="172" priority="151" operator="equal">
      <formula>"良短"</formula>
    </cfRule>
    <cfRule type="cellIs" dxfId="171" priority="152" operator="equal">
      <formula>"保留"</formula>
    </cfRule>
    <cfRule type="cellIs" dxfId="170" priority="153" operator="equal">
      <formula>"合短"</formula>
    </cfRule>
  </conditionalFormatting>
  <conditionalFormatting sqref="AL34">
    <cfRule type="cellIs" dxfId="169" priority="139" operator="equal">
      <formula>"良短"</formula>
    </cfRule>
    <cfRule type="cellIs" dxfId="168" priority="140" operator="equal">
      <formula>"保留"</formula>
    </cfRule>
    <cfRule type="cellIs" dxfId="167" priority="141" operator="equal">
      <formula>"合短"</formula>
    </cfRule>
  </conditionalFormatting>
  <conditionalFormatting sqref="AL136:AL137 AL139:AL140">
    <cfRule type="cellIs" dxfId="166" priority="132" operator="equal">
      <formula>"良短"</formula>
    </cfRule>
    <cfRule type="cellIs" dxfId="165" priority="133" operator="equal">
      <formula>"保留"</formula>
    </cfRule>
    <cfRule type="cellIs" dxfId="164" priority="134" operator="equal">
      <formula>"合短"</formula>
    </cfRule>
  </conditionalFormatting>
  <conditionalFormatting sqref="AL136">
    <cfRule type="cellIs" dxfId="163" priority="129" operator="equal">
      <formula>"良短"</formula>
    </cfRule>
    <cfRule type="cellIs" dxfId="162" priority="130" operator="equal">
      <formula>"保留"</formula>
    </cfRule>
    <cfRule type="cellIs" dxfId="161" priority="131" operator="equal">
      <formula>"合短"</formula>
    </cfRule>
  </conditionalFormatting>
  <conditionalFormatting sqref="AL137 AL139:AL140">
    <cfRule type="cellIs" dxfId="160" priority="126" operator="equal">
      <formula>"良短"</formula>
    </cfRule>
    <cfRule type="cellIs" dxfId="159" priority="127" operator="equal">
      <formula>"保留"</formula>
    </cfRule>
    <cfRule type="cellIs" dxfId="158" priority="128" operator="equal">
      <formula>"合短"</formula>
    </cfRule>
  </conditionalFormatting>
  <conditionalFormatting sqref="AL138">
    <cfRule type="cellIs" dxfId="157" priority="123" operator="equal">
      <formula>"良短"</formula>
    </cfRule>
    <cfRule type="cellIs" dxfId="156" priority="124" operator="equal">
      <formula>"保留"</formula>
    </cfRule>
    <cfRule type="cellIs" dxfId="155" priority="125" operator="equal">
      <formula>"合短"</formula>
    </cfRule>
  </conditionalFormatting>
  <conditionalFormatting sqref="AL138">
    <cfRule type="cellIs" dxfId="154" priority="120" operator="equal">
      <formula>"良短"</formula>
    </cfRule>
    <cfRule type="cellIs" dxfId="153" priority="121" operator="equal">
      <formula>"保留"</formula>
    </cfRule>
    <cfRule type="cellIs" dxfId="152" priority="122" operator="equal">
      <formula>"合短"</formula>
    </cfRule>
  </conditionalFormatting>
  <conditionalFormatting sqref="AL4">
    <cfRule type="cellIs" dxfId="151" priority="114" operator="equal">
      <formula>"良短"</formula>
    </cfRule>
    <cfRule type="cellIs" dxfId="150" priority="115" operator="equal">
      <formula>"保留"</formula>
    </cfRule>
    <cfRule type="cellIs" dxfId="149" priority="116" operator="equal">
      <formula>"合短"</formula>
    </cfRule>
  </conditionalFormatting>
  <conditionalFormatting sqref="AM4">
    <cfRule type="cellIs" dxfId="148" priority="117" operator="equal">
      <formula>"良短"</formula>
    </cfRule>
    <cfRule type="cellIs" dxfId="147" priority="118" operator="equal">
      <formula>"保留"</formula>
    </cfRule>
    <cfRule type="cellIs" dxfId="146" priority="119" operator="equal">
      <formula>"合短"</formula>
    </cfRule>
  </conditionalFormatting>
  <conditionalFormatting sqref="AL5 AL7:AL8">
    <cfRule type="cellIs" dxfId="145" priority="106" operator="equal">
      <formula>"ＮＧ"</formula>
    </cfRule>
    <cfRule type="cellIs" dxfId="144" priority="107" operator="equal">
      <formula>"良短"</formula>
    </cfRule>
    <cfRule type="cellIs" dxfId="143" priority="108" operator="equal">
      <formula>"保留"</formula>
    </cfRule>
    <cfRule type="cellIs" dxfId="142" priority="109" operator="equal">
      <formula>"合短"</formula>
    </cfRule>
  </conditionalFormatting>
  <conditionalFormatting sqref="AL5 AL7:AL8">
    <cfRule type="cellIs" dxfId="141" priority="110" operator="equal">
      <formula>"ＮＧ"</formula>
    </cfRule>
    <cfRule type="cellIs" dxfId="140" priority="111" operator="equal">
      <formula>"良短"</formula>
    </cfRule>
    <cfRule type="cellIs" dxfId="139" priority="112" operator="equal">
      <formula>"保留"</formula>
    </cfRule>
    <cfRule type="cellIs" dxfId="138" priority="113" operator="equal">
      <formula>"合短"</formula>
    </cfRule>
  </conditionalFormatting>
  <conditionalFormatting sqref="AL6">
    <cfRule type="cellIs" dxfId="137" priority="98" operator="equal">
      <formula>"ＮＧ"</formula>
    </cfRule>
    <cfRule type="cellIs" dxfId="136" priority="99" operator="equal">
      <formula>"良短"</formula>
    </cfRule>
    <cfRule type="cellIs" dxfId="135" priority="100" operator="equal">
      <formula>"保留"</formula>
    </cfRule>
    <cfRule type="cellIs" dxfId="134" priority="101" operator="equal">
      <formula>"合短"</formula>
    </cfRule>
  </conditionalFormatting>
  <conditionalFormatting sqref="AL6">
    <cfRule type="cellIs" dxfId="133" priority="102" operator="equal">
      <formula>"ＮＧ"</formula>
    </cfRule>
    <cfRule type="cellIs" dxfId="132" priority="103" operator="equal">
      <formula>"良短"</formula>
    </cfRule>
    <cfRule type="cellIs" dxfId="131" priority="104" operator="equal">
      <formula>"保留"</formula>
    </cfRule>
    <cfRule type="cellIs" dxfId="130" priority="105" operator="equal">
      <formula>"合短"</formula>
    </cfRule>
  </conditionalFormatting>
  <conditionalFormatting sqref="AL148:AL152">
    <cfRule type="cellIs" dxfId="129" priority="84" operator="equal">
      <formula>"ＮＧ"</formula>
    </cfRule>
    <cfRule type="cellIs" dxfId="128" priority="85" operator="equal">
      <formula>"保留"</formula>
    </cfRule>
  </conditionalFormatting>
  <conditionalFormatting sqref="AL154:AL158">
    <cfRule type="cellIs" dxfId="127" priority="81" operator="equal">
      <formula>"良短"</formula>
    </cfRule>
    <cfRule type="cellIs" dxfId="126" priority="82" operator="equal">
      <formula>"保留"</formula>
    </cfRule>
    <cfRule type="cellIs" dxfId="125" priority="83" operator="equal">
      <formula>"合短"</formula>
    </cfRule>
  </conditionalFormatting>
  <conditionalFormatting sqref="AL154">
    <cfRule type="cellIs" dxfId="124" priority="77" operator="equal">
      <formula>"ＮＧ"</formula>
    </cfRule>
    <cfRule type="cellIs" dxfId="123" priority="78" operator="equal">
      <formula>"良短"</formula>
    </cfRule>
    <cfRule type="cellIs" dxfId="122" priority="79" operator="equal">
      <formula>"保留"</formula>
    </cfRule>
    <cfRule type="cellIs" dxfId="121" priority="80" operator="equal">
      <formula>"合短"</formula>
    </cfRule>
  </conditionalFormatting>
  <conditionalFormatting sqref="AL155:AL158">
    <cfRule type="cellIs" dxfId="120" priority="74" operator="equal">
      <formula>"良短"</formula>
    </cfRule>
    <cfRule type="cellIs" dxfId="119" priority="75" operator="equal">
      <formula>"保留"</formula>
    </cfRule>
    <cfRule type="cellIs" dxfId="118" priority="76" operator="equal">
      <formula>"合短"</formula>
    </cfRule>
  </conditionalFormatting>
  <conditionalFormatting sqref="AL155:AL158">
    <cfRule type="cellIs" dxfId="117" priority="71" operator="equal">
      <formula>"良短"</formula>
    </cfRule>
    <cfRule type="cellIs" dxfId="116" priority="72" operator="equal">
      <formula>"保留"</formula>
    </cfRule>
    <cfRule type="cellIs" dxfId="115" priority="73" operator="equal">
      <formula>"合短"</formula>
    </cfRule>
  </conditionalFormatting>
  <conditionalFormatting sqref="AL155:AL158">
    <cfRule type="cellIs" dxfId="114" priority="67" operator="equal">
      <formula>"ＮＧ"</formula>
    </cfRule>
    <cfRule type="cellIs" dxfId="113" priority="68" operator="equal">
      <formula>"良短"</formula>
    </cfRule>
    <cfRule type="cellIs" dxfId="112" priority="69" operator="equal">
      <formula>"保留"</formula>
    </cfRule>
    <cfRule type="cellIs" dxfId="111" priority="70" operator="equal">
      <formula>"合短"</formula>
    </cfRule>
  </conditionalFormatting>
  <conditionalFormatting sqref="AL155:AL158">
    <cfRule type="cellIs" dxfId="110" priority="63" operator="equal">
      <formula>"ＮＧ"</formula>
    </cfRule>
    <cfRule type="cellIs" dxfId="109" priority="64" operator="equal">
      <formula>"良短"</formula>
    </cfRule>
    <cfRule type="cellIs" dxfId="108" priority="65" operator="equal">
      <formula>"保留"</formula>
    </cfRule>
    <cfRule type="cellIs" dxfId="107" priority="66" operator="equal">
      <formula>"合短"</formula>
    </cfRule>
  </conditionalFormatting>
  <conditionalFormatting sqref="AL160:AL164">
    <cfRule type="cellIs" dxfId="106" priority="60" operator="equal">
      <formula>"良短"</formula>
    </cfRule>
    <cfRule type="cellIs" dxfId="105" priority="61" operator="equal">
      <formula>"保留"</formula>
    </cfRule>
    <cfRule type="cellIs" dxfId="104" priority="62" operator="equal">
      <formula>"合短"</formula>
    </cfRule>
  </conditionalFormatting>
  <conditionalFormatting sqref="AL160">
    <cfRule type="cellIs" dxfId="103" priority="56" operator="equal">
      <formula>"ＮＧ"</formula>
    </cfRule>
    <cfRule type="cellIs" dxfId="102" priority="57" operator="equal">
      <formula>"良短"</formula>
    </cfRule>
    <cfRule type="cellIs" dxfId="101" priority="58" operator="equal">
      <formula>"保留"</formula>
    </cfRule>
    <cfRule type="cellIs" dxfId="100" priority="59" operator="equal">
      <formula>"合短"</formula>
    </cfRule>
  </conditionalFormatting>
  <conditionalFormatting sqref="AL161:AL164">
    <cfRule type="cellIs" dxfId="99" priority="53" operator="equal">
      <formula>"良短"</formula>
    </cfRule>
    <cfRule type="cellIs" dxfId="98" priority="54" operator="equal">
      <formula>"保留"</formula>
    </cfRule>
    <cfRule type="cellIs" dxfId="97" priority="55" operator="equal">
      <formula>"合短"</formula>
    </cfRule>
  </conditionalFormatting>
  <conditionalFormatting sqref="AL161:AL164">
    <cfRule type="cellIs" dxfId="96" priority="50" operator="equal">
      <formula>"良短"</formula>
    </cfRule>
    <cfRule type="cellIs" dxfId="95" priority="51" operator="equal">
      <formula>"保留"</formula>
    </cfRule>
    <cfRule type="cellIs" dxfId="94" priority="52" operator="equal">
      <formula>"合短"</formula>
    </cfRule>
  </conditionalFormatting>
  <conditionalFormatting sqref="AL161:AL164">
    <cfRule type="cellIs" dxfId="93" priority="46" operator="equal">
      <formula>"ＮＧ"</formula>
    </cfRule>
    <cfRule type="cellIs" dxfId="92" priority="47" operator="equal">
      <formula>"良短"</formula>
    </cfRule>
    <cfRule type="cellIs" dxfId="91" priority="48" operator="equal">
      <formula>"保留"</formula>
    </cfRule>
    <cfRule type="cellIs" dxfId="90" priority="49" operator="equal">
      <formula>"合短"</formula>
    </cfRule>
  </conditionalFormatting>
  <conditionalFormatting sqref="AL161:AL164">
    <cfRule type="cellIs" dxfId="89" priority="42" operator="equal">
      <formula>"ＮＧ"</formula>
    </cfRule>
    <cfRule type="cellIs" dxfId="88" priority="43" operator="equal">
      <formula>"良短"</formula>
    </cfRule>
    <cfRule type="cellIs" dxfId="87" priority="44" operator="equal">
      <formula>"保留"</formula>
    </cfRule>
    <cfRule type="cellIs" dxfId="86" priority="45" operator="equal">
      <formula>"合短"</formula>
    </cfRule>
  </conditionalFormatting>
  <conditionalFormatting sqref="AL64">
    <cfRule type="cellIs" dxfId="85" priority="33" operator="equal">
      <formula>"良短"</formula>
    </cfRule>
    <cfRule type="cellIs" dxfId="84" priority="34" operator="equal">
      <formula>"保留"</formula>
    </cfRule>
    <cfRule type="cellIs" dxfId="83" priority="35" operator="equal">
      <formula>"合短"</formula>
    </cfRule>
  </conditionalFormatting>
  <conditionalFormatting sqref="AL64">
    <cfRule type="cellIs" dxfId="82" priority="36" operator="equal">
      <formula>"良短"</formula>
    </cfRule>
    <cfRule type="cellIs" dxfId="81" priority="37" operator="equal">
      <formula>"保留"</formula>
    </cfRule>
    <cfRule type="cellIs" dxfId="80" priority="38" operator="equal">
      <formula>"合短"</formula>
    </cfRule>
  </conditionalFormatting>
  <conditionalFormatting sqref="AL65:AL68">
    <cfRule type="cellIs" dxfId="79" priority="39" operator="equal">
      <formula>"良短"</formula>
    </cfRule>
    <cfRule type="cellIs" dxfId="78" priority="40" operator="equal">
      <formula>"保留"</formula>
    </cfRule>
    <cfRule type="cellIs" dxfId="77" priority="41" operator="equal">
      <formula>"合短"</formula>
    </cfRule>
  </conditionalFormatting>
  <conditionalFormatting sqref="AL124:AL125 AL127:AL128">
    <cfRule type="cellIs" dxfId="76" priority="30" operator="equal">
      <formula>"良短"</formula>
    </cfRule>
    <cfRule type="cellIs" dxfId="75" priority="31" operator="equal">
      <formula>"保留"</formula>
    </cfRule>
    <cfRule type="cellIs" dxfId="74" priority="32" operator="equal">
      <formula>"合短"</formula>
    </cfRule>
  </conditionalFormatting>
  <conditionalFormatting sqref="AL124:AL125 AL127:AL128">
    <cfRule type="cellIs" dxfId="73" priority="26" operator="equal">
      <formula>"ＮＧ"</formula>
    </cfRule>
    <cfRule type="cellIs" dxfId="72" priority="27" operator="equal">
      <formula>"良短"</formula>
    </cfRule>
    <cfRule type="cellIs" dxfId="71" priority="28" operator="equal">
      <formula>"保留"</formula>
    </cfRule>
    <cfRule type="cellIs" dxfId="70" priority="29" operator="equal">
      <formula>"合短"</formula>
    </cfRule>
  </conditionalFormatting>
  <conditionalFormatting sqref="AL126">
    <cfRule type="cellIs" dxfId="69" priority="19" operator="equal">
      <formula>"ＮＧ"</formula>
    </cfRule>
    <cfRule type="cellIs" dxfId="68" priority="20" operator="equal">
      <formula>"良短"</formula>
    </cfRule>
    <cfRule type="cellIs" dxfId="67" priority="21" operator="equal">
      <formula>"保留"</formula>
    </cfRule>
    <cfRule type="cellIs" dxfId="66" priority="22" operator="equal">
      <formula>"合短"</formula>
    </cfRule>
  </conditionalFormatting>
  <conditionalFormatting sqref="AL126">
    <cfRule type="cellIs" dxfId="65" priority="23" operator="equal">
      <formula>"良短"</formula>
    </cfRule>
    <cfRule type="cellIs" dxfId="64" priority="24" operator="equal">
      <formula>"保留"</formula>
    </cfRule>
    <cfRule type="cellIs" dxfId="63" priority="25" operator="equal">
      <formula>"合短"</formula>
    </cfRule>
  </conditionalFormatting>
  <conditionalFormatting sqref="AL118">
    <cfRule type="cellIs" dxfId="62" priority="8" operator="equal">
      <formula>"ＮＧ"</formula>
    </cfRule>
    <cfRule type="cellIs" dxfId="61" priority="9" operator="equal">
      <formula>"良短"</formula>
    </cfRule>
    <cfRule type="cellIs" dxfId="60" priority="10" operator="equal">
      <formula>"保留"</formula>
    </cfRule>
    <cfRule type="cellIs" dxfId="59" priority="11" operator="equal">
      <formula>"合短"</formula>
    </cfRule>
  </conditionalFormatting>
  <conditionalFormatting sqref="AL119 AL121:AL122">
    <cfRule type="cellIs" dxfId="58" priority="12" operator="equal">
      <formula>"ＮＧ"</formula>
    </cfRule>
    <cfRule type="cellIs" dxfId="57" priority="13" operator="equal">
      <formula>"良短"</formula>
    </cfRule>
    <cfRule type="cellIs" dxfId="56" priority="14" operator="equal">
      <formula>"保留"</formula>
    </cfRule>
    <cfRule type="cellIs" dxfId="55" priority="15" operator="equal">
      <formula>"合短"</formula>
    </cfRule>
  </conditionalFormatting>
  <conditionalFormatting sqref="AL118:AL119 AL121:AL122">
    <cfRule type="cellIs" dxfId="54" priority="16" operator="equal">
      <formula>"良短"</formula>
    </cfRule>
    <cfRule type="cellIs" dxfId="53" priority="17" operator="equal">
      <formula>"保留"</formula>
    </cfRule>
    <cfRule type="cellIs" dxfId="52" priority="18" operator="equal">
      <formula>"合短"</formula>
    </cfRule>
  </conditionalFormatting>
  <conditionalFormatting sqref="AL120">
    <cfRule type="cellIs" dxfId="51" priority="5" operator="equal">
      <formula>"良短"</formula>
    </cfRule>
    <cfRule type="cellIs" dxfId="50" priority="6" operator="equal">
      <formula>"保留"</formula>
    </cfRule>
    <cfRule type="cellIs" dxfId="49" priority="7" operator="equal">
      <formula>"合短"</formula>
    </cfRule>
  </conditionalFormatting>
  <conditionalFormatting sqref="AL120">
    <cfRule type="cellIs" dxfId="48" priority="1" operator="equal">
      <formula>"ＮＧ"</formula>
    </cfRule>
    <cfRule type="cellIs" dxfId="47" priority="2" operator="equal">
      <formula>"良短"</formula>
    </cfRule>
    <cfRule type="cellIs" dxfId="46" priority="3" operator="equal">
      <formula>"保留"</formula>
    </cfRule>
    <cfRule type="cellIs" dxfId="45" priority="4" operator="equal">
      <formula>"合短"</formula>
    </cfRule>
  </conditionalFormatting>
  <dataValidations count="22">
    <dataValidation type="list" allowBlank="1" showInputMessage="1" showErrorMessage="1" sqref="AP148:AP152 AP154:AP158 AP160:AP164" xr:uid="{0C089176-AC1C-430B-9747-452B439DDBC4}">
      <formula1>$AP$2:$AP$4</formula1>
    </dataValidation>
    <dataValidation type="list" allowBlank="1" showInputMessage="1" showErrorMessage="1" sqref="AQ4:AQ8" xr:uid="{E7A53881-AE6F-4171-8984-F33610343AAB}">
      <formula1>$AQ$2:$AQ$10</formula1>
    </dataValidation>
    <dataValidation type="list" allowBlank="1" showInputMessage="1" showErrorMessage="1" sqref="AQ28:AQ32 AQ124:AQ128 AQ64:AQ68 AQ58:AQ62 AQ46:AQ50 AQ52:AQ56 AQ40:AQ44 AQ130:AQ134 AQ70:AQ74 AQ76:AQ80 AQ82:AQ86 AQ88:AQ92 AQ94:AQ98 AQ100:AQ104 AQ106:AQ110 AQ112:AQ116 AQ34 AQ118:AQ122" xr:uid="{EA6FD673-8997-44E0-9F8E-E53A8984363B}">
      <formula1>$AQ$2:$AQ$21</formula1>
    </dataValidation>
    <dataValidation type="list" allowBlank="1" showInputMessage="1" showErrorMessage="1" sqref="E28:E32 E46:E50 E52:E56 E136:E140 E130:E134 E70:E74 E76:E80 E82:E86 E88:E92 E94:E98 E100:E104 E106:E110 E112:E116 E34:E38 E40:E44 E58:E62 E64:E68 E124:E128 E118:E122" xr:uid="{940E7B21-150F-4B0B-9AB3-F10EFE90FB59}">
      <formula1>$E$2:$E$11</formula1>
    </dataValidation>
    <dataValidation type="list" allowBlank="1" showInputMessage="1" showErrorMessage="1" sqref="AR28:AR32 AR124:AR128 AR64:AR68 AR58:AR62 AR52:AR56 AR46:AR50 AR130:AR134 AR70:AR74 AR76:AR80 AR82:AR86 AR88:AR92 AR94:AR98 AR100:AR104 AR106:AR110 AR112:AR116 AR34:AR38 AR40:AR44 AR136:AR140 AR118:AR122" xr:uid="{5F1616D8-0918-4F6E-A7A8-D34E6B951204}">
      <formula1>$AR$2:$AR$10</formula1>
    </dataValidation>
    <dataValidation type="list" allowBlank="1" showInputMessage="1" showErrorMessage="1" sqref="AQ35:AQ38 AQ136:AQ140" xr:uid="{F4E814D5-0F04-4346-8862-9A7796E60357}">
      <formula1>$AQ$2:$AQ$15</formula1>
    </dataValidation>
    <dataValidation type="list" allowBlank="1" showInputMessage="1" showErrorMessage="1" sqref="AQ22:AQ26 AQ10:AQ14 AQ16:AQ20" xr:uid="{3B66EFBB-76F7-4698-890D-D6A564B7ACD1}">
      <formula1>$AQ$2:$AQ$3</formula1>
    </dataValidation>
    <dataValidation type="list" allowBlank="1" showInputMessage="1" showErrorMessage="1" sqref="AR22:AR26 AR10:AR14 AR16:AR20" xr:uid="{644DFC1A-EEFE-403B-91BF-626D3A5816AA}">
      <formula1>$AR$2:$AR$3</formula1>
    </dataValidation>
    <dataValidation type="list" allowBlank="1" showInputMessage="1" showErrorMessage="1" sqref="E22:E26 E10:E14 E16:E20" xr:uid="{BF951235-EDA0-4048-B818-D7379E1A6DF4}">
      <formula1>$E$2:$E$3</formula1>
    </dataValidation>
    <dataValidation type="list" allowBlank="1" showInputMessage="1" showErrorMessage="1" sqref="E4:E8 E142:E146 E148:E152 E154:E158 E160:E164" xr:uid="{190538D3-7758-4349-B7BC-D9A2872B05F4}">
      <formula1>$E$2:$E$5</formula1>
    </dataValidation>
    <dataValidation type="list" allowBlank="1" showInputMessage="1" showErrorMessage="1" sqref="AR4:AR8 AR142:AR146 AR148:AR152 AR154:AR158" xr:uid="{168880F6-0D7B-4554-89EE-244675F018CB}">
      <formula1>$AR$2:$AR$4</formula1>
    </dataValidation>
    <dataValidation type="list" allowBlank="1" showInputMessage="1" showErrorMessage="1" sqref="AQ142:AQ146 AQ148:AQ152 AQ154:AQ158" xr:uid="{1713A53C-554D-41C9-ADD0-A12429318ACD}">
      <formula1>$AQ$2:$AQ$9</formula1>
    </dataValidation>
    <dataValidation type="list" allowBlank="1" showInputMessage="1" showErrorMessage="1" sqref="AM1:AM1048576" xr:uid="{C45A57AC-6F4E-4215-AD88-E20490375EDB}">
      <formula1>"FWP,ABS,Sｺｱ,Mｺｱ"</formula1>
    </dataValidation>
    <dataValidation type="list" allowBlank="1" showInputMessage="1" showErrorMessage="1" sqref="AJ1:AK1048576" xr:uid="{346EE13B-CDBC-4F12-85D6-E7E54DF3D4B9}">
      <formula1>"内,外,両面"</formula1>
    </dataValidation>
    <dataValidation type="list" allowBlank="1" showInputMessage="1" showErrorMessage="1" sqref="AL1:AL1048576" xr:uid="{0A2AC24A-31C5-4EFA-B98D-50855AE1282D}">
      <formula1>"合定,合短,良短,保留,ＮＧ"</formula1>
    </dataValidation>
    <dataValidation type="list" allowBlank="1" showInputMessage="1" showErrorMessage="1" sqref="AI1:AI1048576" xr:uid="{B8B2606F-9B20-473E-9305-BD937C925051}">
      <formula1>"原反ｾｯﾄ,製品下ろし,切替,幅替え,その他,品質ﾄﾗﾌﾞﾙ,設備ﾄﾗﾌﾞﾙ,ﾒﾝﾃﾅﾝｽ,S5応援（生産),ﾘｰﾄﾞ作成,安全活動"</formula1>
    </dataValidation>
    <dataValidation type="list" allowBlank="1" showInputMessage="1" showErrorMessage="1" sqref="AP142:AP146" xr:uid="{E5EA240D-5A57-4F88-B7A0-0E81559F7892}">
      <formula1>$AP$2:$AP$9</formula1>
    </dataValidation>
    <dataValidation type="list" allowBlank="1" showInputMessage="1" showErrorMessage="1" sqref="AP22:AP26 AP10:AP14 AP16:AP20" xr:uid="{0999EF3B-F4A2-4D9E-8D10-D218A59D60BE}">
      <formula1>$AP$2:$AP$3</formula1>
    </dataValidation>
    <dataValidation type="list" allowBlank="1" showInputMessage="1" showErrorMessage="1" sqref="AP35:AP38 AP136:AP140" xr:uid="{9FEFCF42-AC1A-4900-9FBE-C770CBCB5BE3}">
      <formula1>$AP$2:$AP$15</formula1>
    </dataValidation>
    <dataValidation type="list" allowBlank="1" showInputMessage="1" showErrorMessage="1" sqref="AP76" xr:uid="{40BCDA60-E45E-4A88-8218-5A58196E4C25}">
      <formula1>$AT$44:$AT$45</formula1>
    </dataValidation>
    <dataValidation type="list" allowBlank="1" showInputMessage="1" showErrorMessage="1" sqref="AP28:AP32 AP124:AP128 AP64:AP68 AP58:AP62 AP46:AP50 AP52:AP56 AP40:AP44 AP130:AP134 AP70:AP74 AP77:AP80 AP82:AP86 AP88:AP92 AP94:AP98 AP100:AP104 AP106:AP110 AP112:AP116 AP34 AP118:AP122" xr:uid="{CF74E168-A8FC-484F-AB52-A90B1353A2A6}">
      <formula1>$AP$2:$AP$21</formula1>
    </dataValidation>
    <dataValidation type="list" allowBlank="1" showInputMessage="1" showErrorMessage="1" sqref="AP4:AP8" xr:uid="{86358401-3F5E-4290-B0A5-CEDDC8A06369}">
      <formula1>$AP$2:$AP$10</formula1>
    </dataValidation>
  </dataValidations>
  <pageMargins left="0.7" right="0.7" top="0.75" bottom="0.75" header="0.3" footer="0.3"/>
  <pageSetup paperSize="9" scale="2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2:AR16"/>
  <sheetViews>
    <sheetView zoomScale="70" zoomScaleNormal="70" workbookViewId="0">
      <selection activeCell="AF231" sqref="AF231"/>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3" width="8.625" customWidth="1"/>
    <col min="24" max="24" width="5.125" customWidth="1"/>
    <col min="25" max="25" width="8.625" customWidth="1"/>
    <col min="26" max="26" width="5.625" customWidth="1"/>
    <col min="27" max="28" width="8.625" customWidth="1"/>
    <col min="29" max="30" width="18.625" customWidth="1"/>
    <col min="31" max="34" width="5.875" bestFit="1" customWidth="1"/>
    <col min="35" max="35" width="10.5" customWidth="1"/>
    <col min="36" max="36" width="4.375" bestFit="1"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2:44">
      <c r="G2">
        <v>1</v>
      </c>
      <c r="H2">
        <v>2</v>
      </c>
      <c r="I2">
        <v>3</v>
      </c>
      <c r="J2">
        <v>4</v>
      </c>
      <c r="K2">
        <v>5</v>
      </c>
      <c r="L2">
        <v>6</v>
      </c>
      <c r="M2">
        <v>7</v>
      </c>
      <c r="N2">
        <v>8</v>
      </c>
      <c r="O2">
        <v>9</v>
      </c>
      <c r="P2">
        <v>10</v>
      </c>
      <c r="Q2">
        <v>11</v>
      </c>
      <c r="R2">
        <v>12</v>
      </c>
      <c r="T2">
        <v>13</v>
      </c>
      <c r="U2">
        <v>14</v>
      </c>
      <c r="V2">
        <v>99</v>
      </c>
      <c r="W2">
        <v>15</v>
      </c>
      <c r="X2">
        <v>16</v>
      </c>
      <c r="Y2">
        <v>17</v>
      </c>
      <c r="Z2">
        <v>18</v>
      </c>
      <c r="AA2">
        <v>19</v>
      </c>
      <c r="AB2">
        <v>20</v>
      </c>
      <c r="AC2">
        <v>21</v>
      </c>
      <c r="AD2">
        <v>22</v>
      </c>
      <c r="AE2">
        <v>23</v>
      </c>
      <c r="AF2">
        <v>24</v>
      </c>
      <c r="AG2">
        <v>25</v>
      </c>
      <c r="AH2">
        <v>26</v>
      </c>
      <c r="AI2">
        <v>27</v>
      </c>
      <c r="AJ2">
        <v>28</v>
      </c>
      <c r="AK2">
        <v>29</v>
      </c>
      <c r="AL2">
        <v>30</v>
      </c>
      <c r="AM2">
        <v>31</v>
      </c>
      <c r="AN2">
        <v>32</v>
      </c>
      <c r="AO2">
        <v>33</v>
      </c>
      <c r="AP2">
        <v>34</v>
      </c>
      <c r="AQ2">
        <v>36</v>
      </c>
      <c r="AR2">
        <v>37</v>
      </c>
    </row>
    <row r="3" spans="2:44" ht="54">
      <c r="B3" s="14" t="s">
        <v>72</v>
      </c>
      <c r="C3" s="14" t="s">
        <v>73</v>
      </c>
      <c r="D3" s="14" t="s">
        <v>74</v>
      </c>
      <c r="E3" s="14" t="s">
        <v>75</v>
      </c>
      <c r="F3" s="14" t="s">
        <v>76</v>
      </c>
      <c r="G3" s="14" t="s">
        <v>77</v>
      </c>
      <c r="H3" s="14" t="s">
        <v>78</v>
      </c>
      <c r="I3" s="14" t="s">
        <v>79</v>
      </c>
      <c r="J3" s="15" t="s">
        <v>80</v>
      </c>
      <c r="K3" s="16" t="s">
        <v>81</v>
      </c>
      <c r="L3" s="17" t="s">
        <v>82</v>
      </c>
      <c r="M3" s="15" t="s">
        <v>83</v>
      </c>
      <c r="N3" s="18" t="s">
        <v>84</v>
      </c>
      <c r="O3" s="18" t="s">
        <v>85</v>
      </c>
      <c r="P3" s="19" t="s">
        <v>86</v>
      </c>
      <c r="Q3" s="17" t="s">
        <v>87</v>
      </c>
      <c r="R3" s="20" t="s">
        <v>88</v>
      </c>
      <c r="S3" s="20" t="s">
        <v>1415</v>
      </c>
      <c r="T3" s="20" t="s">
        <v>89</v>
      </c>
      <c r="U3" s="20" t="s">
        <v>90</v>
      </c>
      <c r="V3" s="20" t="s">
        <v>91</v>
      </c>
      <c r="W3" s="20" t="s">
        <v>748</v>
      </c>
      <c r="X3" s="21" t="s">
        <v>92</v>
      </c>
      <c r="Y3" s="20" t="s">
        <v>93</v>
      </c>
      <c r="Z3" s="21"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2:44">
      <c r="B4" s="29">
        <v>2023</v>
      </c>
      <c r="C4" s="29">
        <v>1</v>
      </c>
      <c r="D4" s="29">
        <v>7</v>
      </c>
      <c r="E4" s="30"/>
      <c r="F4" s="29"/>
      <c r="G4" s="31"/>
      <c r="H4" s="32" t="s">
        <v>441</v>
      </c>
      <c r="I4" s="33" t="s">
        <v>58</v>
      </c>
      <c r="J4" s="32" t="s">
        <v>442</v>
      </c>
      <c r="K4" s="9"/>
      <c r="L4" s="10"/>
      <c r="M4" s="9"/>
      <c r="N4" s="10"/>
      <c r="O4" s="9"/>
      <c r="P4" s="9">
        <v>12</v>
      </c>
      <c r="Q4" s="34" t="s">
        <v>457</v>
      </c>
      <c r="R4" s="35">
        <v>1100</v>
      </c>
      <c r="S4" s="35"/>
      <c r="T4" s="36" t="s">
        <v>30</v>
      </c>
      <c r="U4" s="35">
        <v>200</v>
      </c>
      <c r="V4" s="35">
        <v>1100</v>
      </c>
      <c r="W4" s="35">
        <v>1100</v>
      </c>
      <c r="X4" s="9">
        <v>1</v>
      </c>
      <c r="Y4" s="35">
        <v>200</v>
      </c>
      <c r="Z4" s="9">
        <v>1</v>
      </c>
      <c r="AA4" s="35">
        <v>200</v>
      </c>
      <c r="AB4" s="35"/>
      <c r="AC4" s="37"/>
      <c r="AD4" s="182"/>
      <c r="AE4" s="38"/>
      <c r="AF4" s="39"/>
      <c r="AG4" s="39"/>
      <c r="AH4" s="38"/>
      <c r="AI4" s="9"/>
      <c r="AJ4" s="32"/>
      <c r="AK4" s="32"/>
      <c r="AL4" s="32"/>
      <c r="AM4" s="40"/>
      <c r="AN4" s="43"/>
      <c r="AO4" s="34"/>
      <c r="AP4" s="34"/>
      <c r="AQ4" s="34"/>
      <c r="AR4" s="34"/>
    </row>
    <row r="5" spans="2:44">
      <c r="B5" s="29">
        <v>2023</v>
      </c>
      <c r="C5" s="29">
        <v>1</v>
      </c>
      <c r="D5" s="29">
        <v>7</v>
      </c>
      <c r="E5" s="30"/>
      <c r="F5" s="29">
        <v>4</v>
      </c>
      <c r="G5" s="31" t="s">
        <v>459</v>
      </c>
      <c r="H5" s="32" t="s">
        <v>441</v>
      </c>
      <c r="I5" s="33" t="s">
        <v>47</v>
      </c>
      <c r="J5" s="32" t="s">
        <v>442</v>
      </c>
      <c r="K5" s="9"/>
      <c r="L5" s="10"/>
      <c r="M5" s="10"/>
      <c r="N5" s="10" t="s">
        <v>472</v>
      </c>
      <c r="O5" s="9" t="s">
        <v>1440</v>
      </c>
      <c r="P5" s="9">
        <v>25</v>
      </c>
      <c r="Q5" s="34" t="s">
        <v>333</v>
      </c>
      <c r="R5" s="35">
        <v>1100</v>
      </c>
      <c r="S5" s="35"/>
      <c r="T5" s="36">
        <v>5000</v>
      </c>
      <c r="U5" s="36">
        <v>5000</v>
      </c>
      <c r="V5" s="35">
        <v>1100</v>
      </c>
      <c r="W5" s="35">
        <v>1100</v>
      </c>
      <c r="X5" s="9">
        <v>1</v>
      </c>
      <c r="Y5" s="36">
        <v>5000</v>
      </c>
      <c r="Z5" s="9">
        <v>1</v>
      </c>
      <c r="AA5" s="36">
        <v>5000</v>
      </c>
      <c r="AB5" s="35"/>
      <c r="AC5" s="37"/>
      <c r="AD5" s="37"/>
      <c r="AE5" s="38"/>
      <c r="AF5" s="39"/>
      <c r="AG5" s="39"/>
      <c r="AH5" s="38"/>
      <c r="AI5" s="9" t="s">
        <v>5</v>
      </c>
      <c r="AJ5" s="32"/>
      <c r="AK5" s="32" t="s">
        <v>6</v>
      </c>
      <c r="AL5" s="32"/>
      <c r="AM5" s="40" t="s">
        <v>460</v>
      </c>
      <c r="AN5" s="43"/>
      <c r="AO5" s="34"/>
      <c r="AP5" s="34"/>
      <c r="AQ5" s="34"/>
      <c r="AR5" s="34"/>
    </row>
    <row r="6" spans="2:44">
      <c r="B6" s="29">
        <v>2023</v>
      </c>
      <c r="C6" s="29">
        <v>1</v>
      </c>
      <c r="D6" s="29">
        <v>7</v>
      </c>
      <c r="E6" s="30"/>
      <c r="F6" s="29">
        <v>4</v>
      </c>
      <c r="G6" s="31" t="s">
        <v>459</v>
      </c>
      <c r="H6" s="32" t="s">
        <v>441</v>
      </c>
      <c r="I6" s="33" t="s">
        <v>47</v>
      </c>
      <c r="J6" s="32" t="s">
        <v>442</v>
      </c>
      <c r="K6" s="9"/>
      <c r="L6" s="10"/>
      <c r="M6" s="10"/>
      <c r="N6" s="10" t="s">
        <v>472</v>
      </c>
      <c r="O6" s="9" t="s">
        <v>1440</v>
      </c>
      <c r="P6" s="9">
        <v>25</v>
      </c>
      <c r="Q6" s="34" t="s">
        <v>333</v>
      </c>
      <c r="R6" s="35">
        <v>1100</v>
      </c>
      <c r="S6" s="35"/>
      <c r="T6" s="36">
        <v>5000</v>
      </c>
      <c r="U6" s="36">
        <v>5000</v>
      </c>
      <c r="V6" s="35">
        <v>1100</v>
      </c>
      <c r="W6" s="35">
        <v>1100</v>
      </c>
      <c r="X6" s="9">
        <v>1</v>
      </c>
      <c r="Y6" s="36">
        <v>5000</v>
      </c>
      <c r="Z6" s="9">
        <v>1</v>
      </c>
      <c r="AA6" s="36">
        <v>5000</v>
      </c>
      <c r="AB6" s="35"/>
      <c r="AC6" s="37"/>
      <c r="AD6" s="62"/>
      <c r="AE6" s="63"/>
      <c r="AF6" s="64"/>
      <c r="AG6" s="64"/>
      <c r="AH6" s="63"/>
      <c r="AI6" s="9" t="s">
        <v>5</v>
      </c>
      <c r="AJ6" s="32"/>
      <c r="AK6" s="32" t="s">
        <v>6</v>
      </c>
      <c r="AL6" s="32"/>
      <c r="AM6" s="40" t="s">
        <v>460</v>
      </c>
      <c r="AN6" s="43"/>
      <c r="AO6" s="34"/>
      <c r="AP6" s="34"/>
      <c r="AQ6" s="34"/>
      <c r="AR6" s="34"/>
    </row>
    <row r="7" spans="2:44">
      <c r="B7" s="29">
        <v>2023</v>
      </c>
      <c r="C7" s="29">
        <v>1</v>
      </c>
      <c r="D7" s="29">
        <v>7</v>
      </c>
      <c r="E7" s="30"/>
      <c r="F7" s="29">
        <v>4</v>
      </c>
      <c r="G7" s="31" t="s">
        <v>459</v>
      </c>
      <c r="H7" s="32" t="s">
        <v>441</v>
      </c>
      <c r="I7" s="33" t="s">
        <v>47</v>
      </c>
      <c r="J7" s="32" t="s">
        <v>442</v>
      </c>
      <c r="K7" s="9"/>
      <c r="L7" s="10"/>
      <c r="M7" s="10"/>
      <c r="N7" s="10" t="s">
        <v>472</v>
      </c>
      <c r="O7" s="9" t="s">
        <v>1440</v>
      </c>
      <c r="P7" s="9">
        <v>25</v>
      </c>
      <c r="Q7" s="34" t="s">
        <v>333</v>
      </c>
      <c r="R7" s="35">
        <v>1100</v>
      </c>
      <c r="S7" s="35"/>
      <c r="T7" s="36">
        <v>5000</v>
      </c>
      <c r="U7" s="36">
        <v>5000</v>
      </c>
      <c r="V7" s="35">
        <v>1100</v>
      </c>
      <c r="W7" s="35">
        <v>1100</v>
      </c>
      <c r="X7" s="9">
        <v>1</v>
      </c>
      <c r="Y7" s="36">
        <v>5000</v>
      </c>
      <c r="Z7" s="9">
        <v>1</v>
      </c>
      <c r="AA7" s="36">
        <v>5000</v>
      </c>
      <c r="AB7" s="35"/>
      <c r="AC7" s="37"/>
      <c r="AD7" s="62"/>
      <c r="AE7" s="63"/>
      <c r="AF7" s="64"/>
      <c r="AG7" s="64"/>
      <c r="AH7" s="63"/>
      <c r="AI7" s="9" t="s">
        <v>5</v>
      </c>
      <c r="AJ7" s="32"/>
      <c r="AK7" s="32" t="s">
        <v>6</v>
      </c>
      <c r="AL7" s="32"/>
      <c r="AM7" s="40" t="s">
        <v>460</v>
      </c>
      <c r="AN7" s="43"/>
      <c r="AO7" s="34"/>
      <c r="AP7" s="34"/>
      <c r="AQ7" s="34"/>
      <c r="AR7" s="34"/>
    </row>
    <row r="8" spans="2:44">
      <c r="B8" s="29">
        <v>2023</v>
      </c>
      <c r="C8" s="29">
        <v>1</v>
      </c>
      <c r="D8" s="29">
        <v>7</v>
      </c>
      <c r="E8" s="30"/>
      <c r="F8" s="29">
        <v>4</v>
      </c>
      <c r="G8" s="31" t="s">
        <v>459</v>
      </c>
      <c r="H8" s="32" t="s">
        <v>441</v>
      </c>
      <c r="I8" s="33" t="s">
        <v>47</v>
      </c>
      <c r="J8" s="32" t="s">
        <v>442</v>
      </c>
      <c r="K8" s="9"/>
      <c r="L8" s="10"/>
      <c r="M8" s="10"/>
      <c r="N8" s="10" t="s">
        <v>472</v>
      </c>
      <c r="O8" s="9" t="s">
        <v>1440</v>
      </c>
      <c r="P8" s="9">
        <v>25</v>
      </c>
      <c r="Q8" s="34" t="s">
        <v>333</v>
      </c>
      <c r="R8" s="35">
        <v>1100</v>
      </c>
      <c r="S8" s="35"/>
      <c r="T8" s="36">
        <v>5000</v>
      </c>
      <c r="U8" s="36">
        <v>5000</v>
      </c>
      <c r="V8" s="35">
        <v>1100</v>
      </c>
      <c r="W8" s="35">
        <v>1100</v>
      </c>
      <c r="X8" s="9">
        <v>1</v>
      </c>
      <c r="Y8" s="36">
        <v>5000</v>
      </c>
      <c r="Z8" s="9">
        <v>1</v>
      </c>
      <c r="AA8" s="36">
        <v>5000</v>
      </c>
      <c r="AB8" s="35"/>
      <c r="AC8" s="37"/>
      <c r="AD8" s="62"/>
      <c r="AE8" s="63"/>
      <c r="AF8" s="64"/>
      <c r="AG8" s="64"/>
      <c r="AH8" s="63"/>
      <c r="AI8" s="9" t="s">
        <v>5</v>
      </c>
      <c r="AJ8" s="32"/>
      <c r="AK8" s="32" t="s">
        <v>6</v>
      </c>
      <c r="AL8" s="32"/>
      <c r="AM8" s="40" t="s">
        <v>460</v>
      </c>
      <c r="AN8" s="43"/>
      <c r="AO8" s="34"/>
      <c r="AP8" s="34"/>
      <c r="AQ8" s="34"/>
      <c r="AR8" s="34"/>
    </row>
    <row r="9" spans="2:44">
      <c r="B9" s="29">
        <v>2023</v>
      </c>
      <c r="C9" s="29">
        <v>1</v>
      </c>
      <c r="D9" s="29">
        <v>7</v>
      </c>
      <c r="E9" s="30"/>
      <c r="F9" s="29"/>
      <c r="G9" s="31"/>
      <c r="H9" s="32" t="s">
        <v>441</v>
      </c>
      <c r="I9" s="59" t="s">
        <v>43</v>
      </c>
      <c r="J9" s="32" t="s">
        <v>442</v>
      </c>
      <c r="K9" s="9"/>
      <c r="L9" s="10"/>
      <c r="M9" s="10"/>
      <c r="N9" s="10"/>
      <c r="O9" s="60"/>
      <c r="P9" s="176">
        <v>25</v>
      </c>
      <c r="Q9" s="34" t="s">
        <v>457</v>
      </c>
      <c r="R9" s="35">
        <v>1100</v>
      </c>
      <c r="S9" s="35"/>
      <c r="T9" s="36" t="s">
        <v>30</v>
      </c>
      <c r="U9" s="451">
        <v>500</v>
      </c>
      <c r="V9" s="35">
        <v>1100</v>
      </c>
      <c r="W9" s="35">
        <v>1100</v>
      </c>
      <c r="X9" s="9">
        <v>1</v>
      </c>
      <c r="Y9" s="35"/>
      <c r="Z9" s="9">
        <v>1</v>
      </c>
      <c r="AA9" s="451">
        <v>500</v>
      </c>
      <c r="AB9" s="35">
        <v>20700</v>
      </c>
      <c r="AC9" s="37" t="s">
        <v>479</v>
      </c>
      <c r="AD9" s="62"/>
      <c r="AE9" s="63"/>
      <c r="AF9" s="64"/>
      <c r="AG9" s="64"/>
      <c r="AH9" s="63"/>
      <c r="AI9" s="60"/>
      <c r="AJ9" s="58"/>
      <c r="AK9" s="32" t="s">
        <v>6</v>
      </c>
      <c r="AL9" s="32"/>
      <c r="AM9" s="40" t="s">
        <v>460</v>
      </c>
      <c r="AN9" s="43"/>
      <c r="AO9" s="42" t="s">
        <v>1362</v>
      </c>
      <c r="AP9" s="34"/>
      <c r="AQ9" s="34"/>
      <c r="AR9" s="34"/>
    </row>
    <row r="11" spans="2:44">
      <c r="B11" s="29">
        <v>2023</v>
      </c>
      <c r="C11" s="29">
        <v>1</v>
      </c>
      <c r="D11" s="29">
        <v>7</v>
      </c>
      <c r="E11" s="30"/>
      <c r="F11" s="29"/>
      <c r="G11" s="31"/>
      <c r="H11" s="32" t="s">
        <v>441</v>
      </c>
      <c r="I11" s="33" t="s">
        <v>58</v>
      </c>
      <c r="J11" s="32" t="s">
        <v>442</v>
      </c>
      <c r="K11" s="9"/>
      <c r="L11" s="10"/>
      <c r="M11" s="9"/>
      <c r="N11" s="10"/>
      <c r="O11" s="9"/>
      <c r="P11" s="9">
        <v>12</v>
      </c>
      <c r="Q11" s="34" t="s">
        <v>457</v>
      </c>
      <c r="R11" s="35">
        <v>1005</v>
      </c>
      <c r="S11" s="35"/>
      <c r="T11" s="36" t="s">
        <v>30</v>
      </c>
      <c r="U11" s="35">
        <v>200</v>
      </c>
      <c r="V11" s="35">
        <v>1005</v>
      </c>
      <c r="W11" s="35"/>
      <c r="X11" s="9">
        <v>1</v>
      </c>
      <c r="Y11" s="35">
        <v>200</v>
      </c>
      <c r="Z11" s="9">
        <v>1</v>
      </c>
      <c r="AA11" s="35">
        <v>200</v>
      </c>
      <c r="AB11" s="35"/>
      <c r="AC11" s="37"/>
      <c r="AD11" s="182"/>
      <c r="AE11" s="38"/>
      <c r="AF11" s="39"/>
      <c r="AG11" s="39"/>
      <c r="AH11" s="38"/>
      <c r="AI11" s="9"/>
      <c r="AJ11" s="32"/>
      <c r="AK11" s="32"/>
      <c r="AL11" s="32"/>
      <c r="AM11" s="40"/>
      <c r="AN11" s="43"/>
      <c r="AO11" s="34"/>
      <c r="AP11" s="34"/>
      <c r="AQ11" s="34"/>
      <c r="AR11" s="34"/>
    </row>
    <row r="12" spans="2:44">
      <c r="B12" s="29">
        <v>2023</v>
      </c>
      <c r="C12" s="29">
        <v>1</v>
      </c>
      <c r="D12" s="29">
        <v>7</v>
      </c>
      <c r="E12" s="30"/>
      <c r="F12" s="29">
        <v>4</v>
      </c>
      <c r="G12" s="31" t="s">
        <v>459</v>
      </c>
      <c r="H12" s="32" t="s">
        <v>441</v>
      </c>
      <c r="I12" s="33" t="s">
        <v>47</v>
      </c>
      <c r="J12" s="32" t="s">
        <v>442</v>
      </c>
      <c r="K12" s="9"/>
      <c r="L12" s="10"/>
      <c r="M12" s="10"/>
      <c r="N12" s="10" t="s">
        <v>472</v>
      </c>
      <c r="O12" s="9" t="s">
        <v>443</v>
      </c>
      <c r="P12" s="9">
        <v>25</v>
      </c>
      <c r="Q12" s="34" t="s">
        <v>333</v>
      </c>
      <c r="R12" s="35">
        <v>1000</v>
      </c>
      <c r="S12" s="35"/>
      <c r="T12" s="36">
        <v>6000</v>
      </c>
      <c r="U12" s="36">
        <v>6000</v>
      </c>
      <c r="V12" s="35">
        <v>1000</v>
      </c>
      <c r="W12" s="35"/>
      <c r="X12" s="9">
        <v>1</v>
      </c>
      <c r="Y12" s="36">
        <v>6000</v>
      </c>
      <c r="Z12" s="9">
        <v>1</v>
      </c>
      <c r="AA12" s="36">
        <v>6000</v>
      </c>
      <c r="AB12" s="35"/>
      <c r="AC12" s="37"/>
      <c r="AD12" s="37"/>
      <c r="AE12" s="38"/>
      <c r="AF12" s="39"/>
      <c r="AG12" s="39"/>
      <c r="AH12" s="38"/>
      <c r="AI12" s="9" t="s">
        <v>5</v>
      </c>
      <c r="AJ12" s="32"/>
      <c r="AK12" s="32" t="s">
        <v>6</v>
      </c>
      <c r="AL12" s="32"/>
      <c r="AM12" s="40" t="s">
        <v>460</v>
      </c>
      <c r="AN12" s="43"/>
      <c r="AO12" s="34"/>
      <c r="AP12" s="34"/>
      <c r="AQ12" s="34"/>
      <c r="AR12" s="34"/>
    </row>
    <row r="13" spans="2:44">
      <c r="B13" s="29">
        <v>2023</v>
      </c>
      <c r="C13" s="29">
        <v>1</v>
      </c>
      <c r="D13" s="29">
        <v>7</v>
      </c>
      <c r="E13" s="30"/>
      <c r="F13" s="29">
        <v>4</v>
      </c>
      <c r="G13" s="31" t="s">
        <v>459</v>
      </c>
      <c r="H13" s="32" t="s">
        <v>441</v>
      </c>
      <c r="I13" s="33" t="s">
        <v>47</v>
      </c>
      <c r="J13" s="32" t="s">
        <v>442</v>
      </c>
      <c r="K13" s="9"/>
      <c r="L13" s="10"/>
      <c r="M13" s="10"/>
      <c r="N13" s="10" t="s">
        <v>472</v>
      </c>
      <c r="O13" s="9" t="s">
        <v>443</v>
      </c>
      <c r="P13" s="9">
        <v>25</v>
      </c>
      <c r="Q13" s="34" t="s">
        <v>333</v>
      </c>
      <c r="R13" s="35">
        <v>1000</v>
      </c>
      <c r="S13" s="35"/>
      <c r="T13" s="36">
        <v>6000</v>
      </c>
      <c r="U13" s="36">
        <v>6000</v>
      </c>
      <c r="V13" s="35">
        <v>1000</v>
      </c>
      <c r="W13" s="35"/>
      <c r="X13" s="9">
        <v>1</v>
      </c>
      <c r="Y13" s="36">
        <v>6000</v>
      </c>
      <c r="Z13" s="9">
        <v>1</v>
      </c>
      <c r="AA13" s="36">
        <v>6000</v>
      </c>
      <c r="AB13" s="35"/>
      <c r="AC13" s="37"/>
      <c r="AD13" s="62"/>
      <c r="AE13" s="63"/>
      <c r="AF13" s="64"/>
      <c r="AG13" s="64"/>
      <c r="AH13" s="63"/>
      <c r="AI13" s="9" t="s">
        <v>5</v>
      </c>
      <c r="AJ13" s="32"/>
      <c r="AK13" s="32" t="s">
        <v>6</v>
      </c>
      <c r="AL13" s="32"/>
      <c r="AM13" s="40" t="s">
        <v>460</v>
      </c>
      <c r="AN13" s="43"/>
      <c r="AO13" s="34"/>
      <c r="AP13" s="34"/>
      <c r="AQ13" s="34"/>
      <c r="AR13" s="34"/>
    </row>
    <row r="14" spans="2:44">
      <c r="B14" s="29">
        <v>2023</v>
      </c>
      <c r="C14" s="29">
        <v>1</v>
      </c>
      <c r="D14" s="29">
        <v>7</v>
      </c>
      <c r="E14" s="30"/>
      <c r="F14" s="29">
        <v>4</v>
      </c>
      <c r="G14" s="31" t="s">
        <v>459</v>
      </c>
      <c r="H14" s="32" t="s">
        <v>441</v>
      </c>
      <c r="I14" s="33" t="s">
        <v>47</v>
      </c>
      <c r="J14" s="32" t="s">
        <v>442</v>
      </c>
      <c r="K14" s="9"/>
      <c r="L14" s="10"/>
      <c r="M14" s="10"/>
      <c r="N14" s="10" t="s">
        <v>472</v>
      </c>
      <c r="O14" s="9" t="s">
        <v>443</v>
      </c>
      <c r="P14" s="9">
        <v>25</v>
      </c>
      <c r="Q14" s="34" t="s">
        <v>333</v>
      </c>
      <c r="R14" s="35">
        <v>1000</v>
      </c>
      <c r="S14" s="35"/>
      <c r="T14" s="36">
        <v>6000</v>
      </c>
      <c r="U14" s="36">
        <v>6000</v>
      </c>
      <c r="V14" s="35">
        <v>1000</v>
      </c>
      <c r="W14" s="35"/>
      <c r="X14" s="9">
        <v>1</v>
      </c>
      <c r="Y14" s="36">
        <v>6000</v>
      </c>
      <c r="Z14" s="9">
        <v>1</v>
      </c>
      <c r="AA14" s="36">
        <v>6000</v>
      </c>
      <c r="AB14" s="35"/>
      <c r="AC14" s="37"/>
      <c r="AD14" s="62"/>
      <c r="AE14" s="63"/>
      <c r="AF14" s="64"/>
      <c r="AG14" s="64"/>
      <c r="AH14" s="63"/>
      <c r="AI14" s="9" t="s">
        <v>5</v>
      </c>
      <c r="AJ14" s="32"/>
      <c r="AK14" s="32" t="s">
        <v>6</v>
      </c>
      <c r="AL14" s="32"/>
      <c r="AM14" s="40" t="s">
        <v>460</v>
      </c>
      <c r="AN14" s="43"/>
      <c r="AO14" s="34"/>
      <c r="AP14" s="34"/>
      <c r="AQ14" s="34"/>
      <c r="AR14" s="34"/>
    </row>
    <row r="15" spans="2:44">
      <c r="B15" s="29">
        <v>2023</v>
      </c>
      <c r="C15" s="29">
        <v>1</v>
      </c>
      <c r="D15" s="29">
        <v>7</v>
      </c>
      <c r="E15" s="30"/>
      <c r="F15" s="29">
        <v>4</v>
      </c>
      <c r="G15" s="31" t="s">
        <v>459</v>
      </c>
      <c r="H15" s="32" t="s">
        <v>441</v>
      </c>
      <c r="I15" s="33" t="s">
        <v>47</v>
      </c>
      <c r="J15" s="32" t="s">
        <v>442</v>
      </c>
      <c r="K15" s="9"/>
      <c r="L15" s="10"/>
      <c r="M15" s="10"/>
      <c r="N15" s="10" t="s">
        <v>472</v>
      </c>
      <c r="O15" s="9" t="s">
        <v>443</v>
      </c>
      <c r="P15" s="9">
        <v>25</v>
      </c>
      <c r="Q15" s="34" t="s">
        <v>333</v>
      </c>
      <c r="R15" s="35">
        <v>1000</v>
      </c>
      <c r="S15" s="35"/>
      <c r="T15" s="36">
        <v>6000</v>
      </c>
      <c r="U15" s="36">
        <v>6000</v>
      </c>
      <c r="V15" s="35">
        <v>1000</v>
      </c>
      <c r="W15" s="35"/>
      <c r="X15" s="9">
        <v>1</v>
      </c>
      <c r="Y15" s="36">
        <v>6000</v>
      </c>
      <c r="Z15" s="9">
        <v>1</v>
      </c>
      <c r="AA15" s="36">
        <v>6000</v>
      </c>
      <c r="AB15" s="35"/>
      <c r="AC15" s="37"/>
      <c r="AD15" s="62"/>
      <c r="AE15" s="63"/>
      <c r="AF15" s="64"/>
      <c r="AG15" s="64"/>
      <c r="AH15" s="63"/>
      <c r="AI15" s="9" t="s">
        <v>5</v>
      </c>
      <c r="AJ15" s="32"/>
      <c r="AK15" s="32" t="s">
        <v>6</v>
      </c>
      <c r="AL15" s="32"/>
      <c r="AM15" s="40" t="s">
        <v>460</v>
      </c>
      <c r="AN15" s="43"/>
      <c r="AO15" s="34"/>
      <c r="AP15" s="34"/>
      <c r="AQ15" s="34"/>
      <c r="AR15" s="34"/>
    </row>
    <row r="16" spans="2:44">
      <c r="B16" s="29">
        <v>2023</v>
      </c>
      <c r="C16" s="29">
        <v>1</v>
      </c>
      <c r="D16" s="29">
        <v>7</v>
      </c>
      <c r="E16" s="30"/>
      <c r="F16" s="29"/>
      <c r="G16" s="31"/>
      <c r="H16" s="32" t="s">
        <v>441</v>
      </c>
      <c r="I16" s="59" t="s">
        <v>43</v>
      </c>
      <c r="J16" s="32" t="s">
        <v>442</v>
      </c>
      <c r="K16" s="9"/>
      <c r="L16" s="10"/>
      <c r="M16" s="10"/>
      <c r="N16" s="10"/>
      <c r="O16" s="60"/>
      <c r="P16" s="176">
        <v>25</v>
      </c>
      <c r="Q16" s="34" t="s">
        <v>457</v>
      </c>
      <c r="R16" s="35">
        <v>1000</v>
      </c>
      <c r="S16" s="35"/>
      <c r="T16" s="36" t="s">
        <v>30</v>
      </c>
      <c r="U16" s="451">
        <v>500</v>
      </c>
      <c r="V16" s="35">
        <v>1000</v>
      </c>
      <c r="W16" s="35"/>
      <c r="X16" s="9">
        <v>1</v>
      </c>
      <c r="Y16" s="35"/>
      <c r="Z16" s="9">
        <v>1</v>
      </c>
      <c r="AA16" s="451">
        <v>500</v>
      </c>
      <c r="AB16" s="35">
        <v>24550</v>
      </c>
      <c r="AC16" s="37" t="s">
        <v>480</v>
      </c>
      <c r="AD16" s="62"/>
      <c r="AE16" s="63"/>
      <c r="AF16" s="64"/>
      <c r="AG16" s="64"/>
      <c r="AH16" s="63"/>
      <c r="AI16" s="60"/>
      <c r="AJ16" s="58"/>
      <c r="AK16" s="32" t="s">
        <v>6</v>
      </c>
      <c r="AL16" s="32"/>
      <c r="AM16" s="40" t="s">
        <v>460</v>
      </c>
      <c r="AN16" s="43"/>
      <c r="AO16" s="42" t="s">
        <v>1362</v>
      </c>
      <c r="AP16" s="34"/>
      <c r="AQ16" s="34"/>
      <c r="AR16" s="34"/>
    </row>
  </sheetData>
  <phoneticPr fontId="9"/>
  <conditionalFormatting sqref="AL3">
    <cfRule type="cellIs" dxfId="44" priority="52" operator="equal">
      <formula>"良短"</formula>
    </cfRule>
    <cfRule type="cellIs" dxfId="43" priority="53" operator="equal">
      <formula>"保留"</formula>
    </cfRule>
    <cfRule type="cellIs" dxfId="42" priority="54" operator="equal">
      <formula>"合短"</formula>
    </cfRule>
  </conditionalFormatting>
  <conditionalFormatting sqref="AL4:AL5 AL8:AL9">
    <cfRule type="cellIs" dxfId="41" priority="40" operator="equal">
      <formula>"良短"</formula>
    </cfRule>
    <cfRule type="cellIs" dxfId="40" priority="41" operator="equal">
      <formula>"保留"</formula>
    </cfRule>
    <cfRule type="cellIs" dxfId="39" priority="42" operator="equal">
      <formula>"合短"</formula>
    </cfRule>
  </conditionalFormatting>
  <conditionalFormatting sqref="AL4:AL5 AL8:AL9">
    <cfRule type="cellIs" dxfId="38" priority="36" operator="equal">
      <formula>"ＮＧ"</formula>
    </cfRule>
    <cfRule type="cellIs" dxfId="37" priority="37" operator="equal">
      <formula>"良短"</formula>
    </cfRule>
    <cfRule type="cellIs" dxfId="36" priority="38" operator="equal">
      <formula>"保留"</formula>
    </cfRule>
    <cfRule type="cellIs" dxfId="35" priority="39" operator="equal">
      <formula>"合短"</formula>
    </cfRule>
  </conditionalFormatting>
  <conditionalFormatting sqref="AL6">
    <cfRule type="cellIs" dxfId="34" priority="29" operator="equal">
      <formula>"ＮＧ"</formula>
    </cfRule>
    <cfRule type="cellIs" dxfId="33" priority="30" operator="equal">
      <formula>"良短"</formula>
    </cfRule>
    <cfRule type="cellIs" dxfId="32" priority="31" operator="equal">
      <formula>"保留"</formula>
    </cfRule>
    <cfRule type="cellIs" dxfId="31" priority="32" operator="equal">
      <formula>"合短"</formula>
    </cfRule>
  </conditionalFormatting>
  <conditionalFormatting sqref="AL6">
    <cfRule type="cellIs" dxfId="30" priority="33" operator="equal">
      <formula>"良短"</formula>
    </cfRule>
    <cfRule type="cellIs" dxfId="29" priority="34" operator="equal">
      <formula>"保留"</formula>
    </cfRule>
    <cfRule type="cellIs" dxfId="28" priority="35" operator="equal">
      <formula>"合短"</formula>
    </cfRule>
  </conditionalFormatting>
  <conditionalFormatting sqref="AL7">
    <cfRule type="cellIs" dxfId="27" priority="22" operator="equal">
      <formula>"ＮＧ"</formula>
    </cfRule>
    <cfRule type="cellIs" dxfId="26" priority="23" operator="equal">
      <formula>"良短"</formula>
    </cfRule>
    <cfRule type="cellIs" dxfId="25" priority="24" operator="equal">
      <formula>"保留"</formula>
    </cfRule>
    <cfRule type="cellIs" dxfId="24" priority="25" operator="equal">
      <formula>"合短"</formula>
    </cfRule>
  </conditionalFormatting>
  <conditionalFormatting sqref="AL7">
    <cfRule type="cellIs" dxfId="23" priority="26" operator="equal">
      <formula>"良短"</formula>
    </cfRule>
    <cfRule type="cellIs" dxfId="22" priority="27" operator="equal">
      <formula>"保留"</formula>
    </cfRule>
    <cfRule type="cellIs" dxfId="21" priority="28" operator="equal">
      <formula>"合短"</formula>
    </cfRule>
  </conditionalFormatting>
  <conditionalFormatting sqref="AL11:AL12 AL15:AL16">
    <cfRule type="cellIs" dxfId="20" priority="19" operator="equal">
      <formula>"良短"</formula>
    </cfRule>
    <cfRule type="cellIs" dxfId="19" priority="20" operator="equal">
      <formula>"保留"</formula>
    </cfRule>
    <cfRule type="cellIs" dxfId="18" priority="21" operator="equal">
      <formula>"合短"</formula>
    </cfRule>
  </conditionalFormatting>
  <conditionalFormatting sqref="AL11:AL12 AL15:AL16">
    <cfRule type="cellIs" dxfId="17" priority="15" operator="equal">
      <formula>"ＮＧ"</formula>
    </cfRule>
    <cfRule type="cellIs" dxfId="16" priority="16" operator="equal">
      <formula>"良短"</formula>
    </cfRule>
    <cfRule type="cellIs" dxfId="15" priority="17" operator="equal">
      <formula>"保留"</formula>
    </cfRule>
    <cfRule type="cellIs" dxfId="14" priority="18" operator="equal">
      <formula>"合短"</formula>
    </cfRule>
  </conditionalFormatting>
  <conditionalFormatting sqref="AL13">
    <cfRule type="cellIs" dxfId="13" priority="8" operator="equal">
      <formula>"ＮＧ"</formula>
    </cfRule>
    <cfRule type="cellIs" dxfId="12" priority="9" operator="equal">
      <formula>"良短"</formula>
    </cfRule>
    <cfRule type="cellIs" dxfId="11" priority="10" operator="equal">
      <formula>"保留"</formula>
    </cfRule>
    <cfRule type="cellIs" dxfId="10" priority="11" operator="equal">
      <formula>"合短"</formula>
    </cfRule>
  </conditionalFormatting>
  <conditionalFormatting sqref="AL13">
    <cfRule type="cellIs" dxfId="9" priority="12" operator="equal">
      <formula>"良短"</formula>
    </cfRule>
    <cfRule type="cellIs" dxfId="8" priority="13" operator="equal">
      <formula>"保留"</formula>
    </cfRule>
    <cfRule type="cellIs" dxfId="7" priority="14" operator="equal">
      <formula>"合短"</formula>
    </cfRule>
  </conditionalFormatting>
  <conditionalFormatting sqref="AL14">
    <cfRule type="cellIs" dxfId="6" priority="1" operator="equal">
      <formula>"ＮＧ"</formula>
    </cfRule>
    <cfRule type="cellIs" dxfId="5" priority="2" operator="equal">
      <formula>"良短"</formula>
    </cfRule>
    <cfRule type="cellIs" dxfId="4" priority="3" operator="equal">
      <formula>"保留"</formula>
    </cfRule>
    <cfRule type="cellIs" dxfId="3" priority="4" operator="equal">
      <formula>"合短"</formula>
    </cfRule>
  </conditionalFormatting>
  <conditionalFormatting sqref="AL14">
    <cfRule type="cellIs" dxfId="2" priority="5" operator="equal">
      <formula>"良短"</formula>
    </cfRule>
    <cfRule type="cellIs" dxfId="1" priority="6" operator="equal">
      <formula>"保留"</formula>
    </cfRule>
    <cfRule type="cellIs" dxfId="0" priority="7" operator="equal">
      <formula>"合短"</formula>
    </cfRule>
  </conditionalFormatting>
  <dataValidations count="6">
    <dataValidation type="list" allowBlank="1" showInputMessage="1" showErrorMessage="1" sqref="AI4:AI9 AI11:AI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J4:AK9 AJ11:AK16" xr:uid="{00000000-0002-0000-0F00-000001000000}">
      <formula1>"内,外,両面"</formula1>
    </dataValidation>
    <dataValidation type="list" allowBlank="1" showInputMessage="1" showErrorMessage="1" sqref="AL4:AL9 AL11:AL16" xr:uid="{00000000-0002-0000-0F00-000002000000}">
      <formula1>"合定,合短,良短,保留,ＮＧ"</formula1>
    </dataValidation>
    <dataValidation type="list" allowBlank="1" showInputMessage="1" showErrorMessage="1" sqref="AM4:AM9 AM11:AM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P4:AP9 AP11:AP16" xr:uid="{00000000-0002-0000-0F00-000005000000}">
      <formula1>$AP$2:$AP$3</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30"/>
  <sheetViews>
    <sheetView showWhiteSpace="0" topLeftCell="A4" zoomScale="90" zoomScaleNormal="90" zoomScaleSheetLayoutView="90" workbookViewId="0">
      <selection activeCell="K23" sqref="K23"/>
    </sheetView>
  </sheetViews>
  <sheetFormatPr defaultRowHeight="13.5"/>
  <cols>
    <col min="1" max="1" width="1.25" customWidth="1"/>
    <col min="2" max="2" width="1.75" customWidth="1"/>
    <col min="3" max="3" width="9.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50"/>
      <c r="B1" s="150"/>
      <c r="C1" s="151" t="s">
        <v>1920</v>
      </c>
      <c r="D1" s="152" t="s">
        <v>386</v>
      </c>
      <c r="E1" s="153"/>
      <c r="F1" s="153"/>
      <c r="G1" s="154"/>
      <c r="H1" s="153" t="s">
        <v>387</v>
      </c>
      <c r="I1" s="153"/>
      <c r="J1" s="154"/>
      <c r="K1" s="150"/>
      <c r="L1" s="155" t="s">
        <v>388</v>
      </c>
      <c r="M1" s="150"/>
    </row>
    <row r="2" spans="1:37" ht="24">
      <c r="A2" s="150"/>
      <c r="B2" s="150"/>
      <c r="C2" s="335" t="s">
        <v>1151</v>
      </c>
      <c r="D2" s="336" t="s">
        <v>687</v>
      </c>
      <c r="E2" s="336"/>
      <c r="F2" s="154"/>
      <c r="G2" s="154"/>
      <c r="H2" s="179" t="s">
        <v>1387</v>
      </c>
      <c r="I2" s="156"/>
      <c r="J2" s="154"/>
      <c r="K2" s="154" t="s">
        <v>1461</v>
      </c>
      <c r="L2" s="156" t="s">
        <v>411</v>
      </c>
      <c r="M2" s="154"/>
      <c r="N2" s="156" t="s">
        <v>1152</v>
      </c>
      <c r="AA2">
        <f>IFERROR(VALUE(LEFT(D2,LEN(D2)-1)),"")</f>
        <v>1260</v>
      </c>
      <c r="AB2" t="str">
        <f t="shared" ref="AB2:AK17" si="0">IFERROR(VALUE(LEFT(E2,LEN(E2)-1)),"")</f>
        <v/>
      </c>
      <c r="AC2" t="str">
        <f t="shared" si="0"/>
        <v/>
      </c>
      <c r="AD2" t="str">
        <f t="shared" si="0"/>
        <v/>
      </c>
      <c r="AE2">
        <f t="shared" si="0"/>
        <v>1325</v>
      </c>
      <c r="AF2" t="str">
        <f t="shared" si="0"/>
        <v/>
      </c>
      <c r="AG2" t="str">
        <f t="shared" si="0"/>
        <v/>
      </c>
      <c r="AH2" t="str">
        <f t="shared" si="0"/>
        <v/>
      </c>
      <c r="AI2">
        <f t="shared" si="0"/>
        <v>1255</v>
      </c>
      <c r="AJ2" t="str">
        <f t="shared" si="0"/>
        <v/>
      </c>
      <c r="AK2">
        <f t="shared" si="0"/>
        <v>0</v>
      </c>
    </row>
    <row r="3" spans="1:37" ht="24">
      <c r="A3" s="150"/>
      <c r="B3" s="150"/>
      <c r="C3" s="335"/>
      <c r="D3" s="336" t="s">
        <v>411</v>
      </c>
      <c r="E3" s="336"/>
      <c r="F3" s="179"/>
      <c r="G3" s="154" t="s">
        <v>1461</v>
      </c>
      <c r="H3" s="179" t="s">
        <v>411</v>
      </c>
      <c r="I3" s="156"/>
      <c r="J3" s="156"/>
      <c r="K3" s="154" t="s">
        <v>1461</v>
      </c>
      <c r="L3" s="156" t="s">
        <v>390</v>
      </c>
      <c r="M3" s="154"/>
      <c r="N3" s="156" t="s">
        <v>1152</v>
      </c>
      <c r="AA3">
        <f>IFERROR(VALUE(LEFT(D3,LEN(D3)-1)),"")</f>
        <v>1255</v>
      </c>
      <c r="AB3" t="str">
        <f t="shared" si="0"/>
        <v/>
      </c>
      <c r="AC3" t="str">
        <f t="shared" si="0"/>
        <v/>
      </c>
      <c r="AD3" t="str">
        <f t="shared" si="0"/>
        <v/>
      </c>
      <c r="AE3">
        <f t="shared" si="0"/>
        <v>1255</v>
      </c>
      <c r="AF3" t="str">
        <f t="shared" si="0"/>
        <v/>
      </c>
      <c r="AG3" t="str">
        <f t="shared" si="0"/>
        <v/>
      </c>
      <c r="AH3" t="str">
        <f t="shared" si="0"/>
        <v/>
      </c>
      <c r="AI3">
        <f t="shared" si="0"/>
        <v>1205</v>
      </c>
      <c r="AJ3" t="str">
        <f t="shared" si="0"/>
        <v/>
      </c>
      <c r="AK3">
        <f t="shared" si="0"/>
        <v>0</v>
      </c>
    </row>
    <row r="4" spans="1:37" ht="24">
      <c r="A4" s="150"/>
      <c r="B4" s="150"/>
      <c r="C4" s="335"/>
      <c r="D4" s="336" t="s">
        <v>401</v>
      </c>
      <c r="E4" s="336"/>
      <c r="F4" s="156"/>
      <c r="G4" s="154" t="s">
        <v>1461</v>
      </c>
      <c r="H4" s="179" t="s">
        <v>1162</v>
      </c>
      <c r="I4" s="156"/>
      <c r="J4" s="156"/>
      <c r="K4" s="154" t="s">
        <v>1151</v>
      </c>
      <c r="L4" s="156" t="s">
        <v>401</v>
      </c>
      <c r="M4" s="156"/>
      <c r="N4" s="156" t="s">
        <v>1152</v>
      </c>
      <c r="AA4" t="str">
        <f>IFERROR(VALUE(LEFT(#REF!,LEN(#REF!)-1)),"")</f>
        <v/>
      </c>
      <c r="AB4" t="str">
        <f>IFERROR(VALUE(LEFT(#REF!,LEN(#REF!)-1)),"")</f>
        <v/>
      </c>
      <c r="AC4" t="str">
        <f t="shared" si="0"/>
        <v/>
      </c>
      <c r="AD4" t="str">
        <f t="shared" si="0"/>
        <v/>
      </c>
      <c r="AE4">
        <f t="shared" si="0"/>
        <v>1240</v>
      </c>
      <c r="AF4" t="str">
        <f t="shared" si="0"/>
        <v/>
      </c>
      <c r="AG4" t="str">
        <f t="shared" si="0"/>
        <v/>
      </c>
      <c r="AH4" t="str">
        <f t="shared" si="0"/>
        <v/>
      </c>
      <c r="AI4">
        <f t="shared" si="0"/>
        <v>1200</v>
      </c>
      <c r="AJ4" t="str">
        <f t="shared" si="0"/>
        <v/>
      </c>
      <c r="AK4">
        <f t="shared" si="0"/>
        <v>0</v>
      </c>
    </row>
    <row r="5" spans="1:37" ht="24">
      <c r="A5" s="150"/>
      <c r="B5" s="150"/>
      <c r="C5" s="335"/>
      <c r="D5" s="336" t="s">
        <v>401</v>
      </c>
      <c r="E5" s="336" t="s">
        <v>1512</v>
      </c>
      <c r="F5" s="156"/>
      <c r="G5" s="154"/>
      <c r="H5" s="179" t="s">
        <v>1717</v>
      </c>
      <c r="I5" s="156"/>
      <c r="J5" s="154"/>
      <c r="K5" s="150"/>
      <c r="L5" s="156" t="s">
        <v>398</v>
      </c>
      <c r="M5" s="156"/>
      <c r="N5" s="156" t="s">
        <v>1152</v>
      </c>
      <c r="AA5">
        <f>IFERROR(VALUE(LEFT(D4,LEN(D4)-1)),"")</f>
        <v>1200</v>
      </c>
      <c r="AB5" t="str">
        <f>IFERROR(VALUE(LEFT(E4,LEN(E4)-1)),"")</f>
        <v/>
      </c>
      <c r="AC5" t="str">
        <f t="shared" si="0"/>
        <v/>
      </c>
      <c r="AD5" t="str">
        <f t="shared" si="0"/>
        <v/>
      </c>
      <c r="AE5">
        <f t="shared" si="0"/>
        <v>1210</v>
      </c>
      <c r="AF5" t="str">
        <f t="shared" si="0"/>
        <v/>
      </c>
      <c r="AG5" t="str">
        <f t="shared" si="0"/>
        <v/>
      </c>
      <c r="AH5" t="str">
        <f t="shared" si="0"/>
        <v/>
      </c>
      <c r="AI5">
        <f t="shared" si="0"/>
        <v>1195</v>
      </c>
      <c r="AJ5" t="str">
        <f t="shared" si="0"/>
        <v/>
      </c>
      <c r="AK5">
        <f t="shared" si="0"/>
        <v>0</v>
      </c>
    </row>
    <row r="6" spans="1:37" ht="24">
      <c r="A6" s="150"/>
      <c r="B6" s="150"/>
      <c r="C6" s="335"/>
      <c r="D6" s="336" t="s">
        <v>433</v>
      </c>
      <c r="E6" s="336" t="s">
        <v>1915</v>
      </c>
      <c r="F6" s="336"/>
      <c r="G6" s="154"/>
      <c r="H6" s="179" t="s">
        <v>390</v>
      </c>
      <c r="I6" s="156"/>
      <c r="J6" s="154"/>
      <c r="K6" s="150"/>
      <c r="L6" s="156" t="s">
        <v>433</v>
      </c>
      <c r="N6" s="156" t="s">
        <v>437</v>
      </c>
      <c r="AA6" t="str">
        <f>IFERROR(VALUE(LEFT(#REF!,LEN(#REF!)-1)),"")</f>
        <v/>
      </c>
      <c r="AB6" t="str">
        <f>IFERROR(VALUE(LEFT(#REF!,LEN(#REF!)-1)),"")</f>
        <v/>
      </c>
      <c r="AC6" t="str">
        <f>IFERROR(VALUE(LEFT(#REF!,LEN(#REF!)-1)),"")</f>
        <v/>
      </c>
      <c r="AD6" t="str">
        <f t="shared" si="0"/>
        <v/>
      </c>
      <c r="AE6">
        <f t="shared" si="0"/>
        <v>1205</v>
      </c>
      <c r="AF6" t="str">
        <f t="shared" si="0"/>
        <v/>
      </c>
      <c r="AG6" t="str">
        <f t="shared" si="0"/>
        <v/>
      </c>
      <c r="AH6" t="str">
        <f t="shared" si="0"/>
        <v/>
      </c>
      <c r="AI6">
        <f t="shared" si="0"/>
        <v>1170</v>
      </c>
      <c r="AJ6" t="str">
        <f t="shared" si="0"/>
        <v/>
      </c>
      <c r="AK6">
        <f t="shared" si="0"/>
        <v>0</v>
      </c>
    </row>
    <row r="7" spans="1:37" ht="24">
      <c r="A7" s="150"/>
      <c r="B7" s="150"/>
      <c r="C7" s="335"/>
      <c r="D7" s="336" t="s">
        <v>389</v>
      </c>
      <c r="E7" s="336" t="s">
        <v>2016</v>
      </c>
      <c r="F7" s="156"/>
      <c r="G7" s="154"/>
      <c r="H7" s="179" t="s">
        <v>401</v>
      </c>
      <c r="I7" s="156"/>
      <c r="J7" s="156"/>
      <c r="K7" s="150"/>
      <c r="L7" s="156" t="s">
        <v>630</v>
      </c>
      <c r="N7" s="156" t="s">
        <v>1152</v>
      </c>
      <c r="AA7">
        <f>IFERROR(VALUE(LEFT(D5,LEN(D5)-1)),"")</f>
        <v>1200</v>
      </c>
      <c r="AB7">
        <f>IFERROR(VALUE(LEFT(E5,LEN(E5)-1)),"")</f>
        <v>2400</v>
      </c>
      <c r="AC7" t="str">
        <f t="shared" si="0"/>
        <v/>
      </c>
      <c r="AD7" t="str">
        <f t="shared" si="0"/>
        <v/>
      </c>
      <c r="AE7">
        <f t="shared" si="0"/>
        <v>1200</v>
      </c>
      <c r="AF7" t="str">
        <f t="shared" si="0"/>
        <v/>
      </c>
      <c r="AG7" t="str">
        <f t="shared" si="0"/>
        <v/>
      </c>
      <c r="AH7" t="str">
        <f t="shared" si="0"/>
        <v/>
      </c>
      <c r="AI7">
        <f t="shared" si="0"/>
        <v>1160</v>
      </c>
      <c r="AJ7" t="str">
        <f t="shared" si="0"/>
        <v/>
      </c>
      <c r="AK7">
        <f t="shared" si="0"/>
        <v>0</v>
      </c>
    </row>
    <row r="8" spans="1:37" ht="24">
      <c r="A8" s="150"/>
      <c r="B8" s="150"/>
      <c r="C8" s="335"/>
      <c r="D8" s="336" t="s">
        <v>389</v>
      </c>
      <c r="E8" s="336"/>
      <c r="F8" s="156"/>
      <c r="G8" s="154"/>
      <c r="H8" s="179" t="s">
        <v>398</v>
      </c>
      <c r="I8" s="156"/>
      <c r="J8" s="156"/>
      <c r="K8" s="150"/>
      <c r="L8" s="156" t="s">
        <v>418</v>
      </c>
      <c r="N8" s="156" t="s">
        <v>1152</v>
      </c>
      <c r="AA8">
        <f t="shared" ref="AA8:AB10" si="1">IFERROR(VALUE(LEFT(D7,LEN(D7)-1)),"")</f>
        <v>1120</v>
      </c>
      <c r="AB8">
        <f t="shared" si="1"/>
        <v>6300</v>
      </c>
      <c r="AC8" t="str">
        <f t="shared" si="0"/>
        <v/>
      </c>
      <c r="AD8" t="str">
        <f t="shared" si="0"/>
        <v/>
      </c>
      <c r="AE8">
        <f t="shared" si="0"/>
        <v>1195</v>
      </c>
      <c r="AF8" t="str">
        <f t="shared" si="0"/>
        <v/>
      </c>
      <c r="AG8" t="str">
        <f t="shared" si="0"/>
        <v/>
      </c>
      <c r="AH8" t="str">
        <f t="shared" si="0"/>
        <v/>
      </c>
      <c r="AI8">
        <f t="shared" si="0"/>
        <v>1150</v>
      </c>
      <c r="AJ8" t="str">
        <f t="shared" si="0"/>
        <v/>
      </c>
      <c r="AK8">
        <f t="shared" si="0"/>
        <v>0</v>
      </c>
    </row>
    <row r="9" spans="1:37" ht="24">
      <c r="A9" s="150"/>
      <c r="B9" s="150"/>
      <c r="C9" s="335"/>
      <c r="D9" s="336" t="s">
        <v>414</v>
      </c>
      <c r="E9" s="336"/>
      <c r="F9" s="156"/>
      <c r="G9" s="154"/>
      <c r="H9" s="179" t="s">
        <v>630</v>
      </c>
      <c r="I9" s="156"/>
      <c r="J9" s="156"/>
      <c r="K9" s="150"/>
      <c r="L9" s="156" t="s">
        <v>1444</v>
      </c>
      <c r="M9" s="156"/>
      <c r="N9" s="156" t="s">
        <v>1435</v>
      </c>
      <c r="AA9">
        <f t="shared" si="1"/>
        <v>1120</v>
      </c>
      <c r="AB9" t="str">
        <f t="shared" si="1"/>
        <v/>
      </c>
      <c r="AC9" t="str">
        <f t="shared" si="0"/>
        <v/>
      </c>
      <c r="AD9" t="str">
        <f t="shared" si="0"/>
        <v/>
      </c>
      <c r="AE9">
        <f t="shared" si="0"/>
        <v>1160</v>
      </c>
      <c r="AF9" t="str">
        <f t="shared" si="0"/>
        <v/>
      </c>
      <c r="AG9" t="str">
        <f t="shared" si="0"/>
        <v/>
      </c>
      <c r="AH9" t="str">
        <f t="shared" si="0"/>
        <v/>
      </c>
      <c r="AI9">
        <f t="shared" si="0"/>
        <v>1140</v>
      </c>
      <c r="AJ9" t="str">
        <f t="shared" si="0"/>
        <v/>
      </c>
      <c r="AK9">
        <f t="shared" si="0"/>
        <v>1</v>
      </c>
    </row>
    <row r="10" spans="1:37" ht="24">
      <c r="A10" s="150"/>
      <c r="B10" s="150"/>
      <c r="C10" s="335"/>
      <c r="D10" s="336" t="s">
        <v>394</v>
      </c>
      <c r="E10" s="336" t="s">
        <v>1489</v>
      </c>
      <c r="F10" s="154"/>
      <c r="G10" s="154"/>
      <c r="H10" s="179" t="s">
        <v>418</v>
      </c>
      <c r="I10" s="156"/>
      <c r="J10" s="156"/>
      <c r="K10" s="154"/>
      <c r="L10" s="156" t="s">
        <v>410</v>
      </c>
      <c r="M10" s="156"/>
      <c r="N10" s="156" t="s">
        <v>1152</v>
      </c>
      <c r="AA10">
        <f t="shared" si="1"/>
        <v>1100</v>
      </c>
      <c r="AB10" t="str">
        <f t="shared" si="1"/>
        <v/>
      </c>
      <c r="AC10" t="str">
        <f t="shared" si="0"/>
        <v/>
      </c>
      <c r="AD10" t="str">
        <f t="shared" si="0"/>
        <v/>
      </c>
      <c r="AE10">
        <f t="shared" si="0"/>
        <v>1150</v>
      </c>
      <c r="AF10" t="str">
        <f>IFERROR(VALUE(LEFT(#REF!,LEN(#REF!)-1)),"")</f>
        <v/>
      </c>
      <c r="AG10" t="str">
        <f t="shared" si="0"/>
        <v/>
      </c>
      <c r="AH10" t="str">
        <f t="shared" si="0"/>
        <v/>
      </c>
      <c r="AI10">
        <f t="shared" si="0"/>
        <v>1125</v>
      </c>
      <c r="AJ10" t="str">
        <f t="shared" si="0"/>
        <v/>
      </c>
      <c r="AK10">
        <f t="shared" si="0"/>
        <v>0</v>
      </c>
    </row>
    <row r="11" spans="1:37" ht="24">
      <c r="A11" s="150"/>
      <c r="B11" s="150"/>
      <c r="C11" s="335"/>
      <c r="D11" s="336" t="s">
        <v>392</v>
      </c>
      <c r="E11" s="336" t="s">
        <v>2039</v>
      </c>
      <c r="F11" s="156"/>
      <c r="G11" s="154"/>
      <c r="H11" s="179" t="s">
        <v>1444</v>
      </c>
      <c r="I11" s="156"/>
      <c r="J11" s="156"/>
      <c r="K11" s="154"/>
      <c r="L11" s="156" t="s">
        <v>389</v>
      </c>
      <c r="M11" s="548"/>
      <c r="N11" s="156" t="s">
        <v>1916</v>
      </c>
      <c r="AA11">
        <f>IFERROR(VALUE(LEFT(D11,LEN(D11)-1)),"")</f>
        <v>1005</v>
      </c>
      <c r="AB11">
        <f t="shared" si="0"/>
        <v>5750</v>
      </c>
      <c r="AC11" t="str">
        <f t="shared" si="0"/>
        <v/>
      </c>
      <c r="AD11" t="str">
        <f t="shared" si="0"/>
        <v/>
      </c>
      <c r="AE11">
        <f t="shared" si="0"/>
        <v>1140</v>
      </c>
      <c r="AF11" t="str">
        <f>IFERROR(VALUE(LEFT(#REF!,LEN(#REF!)-1)),"")</f>
        <v/>
      </c>
      <c r="AG11" t="str">
        <f t="shared" si="0"/>
        <v/>
      </c>
      <c r="AH11" t="str">
        <f t="shared" si="0"/>
        <v/>
      </c>
      <c r="AI11">
        <f t="shared" si="0"/>
        <v>1120</v>
      </c>
      <c r="AJ11" t="str">
        <f t="shared" si="0"/>
        <v/>
      </c>
      <c r="AK11">
        <f t="shared" si="0"/>
        <v>3</v>
      </c>
    </row>
    <row r="12" spans="1:37" ht="24">
      <c r="A12" s="150"/>
      <c r="B12" s="150"/>
      <c r="C12" s="154"/>
      <c r="D12" s="179"/>
      <c r="E12" s="156"/>
      <c r="G12" s="154"/>
      <c r="H12" s="179" t="s">
        <v>410</v>
      </c>
      <c r="I12" s="156"/>
      <c r="J12" s="156"/>
      <c r="K12" s="150"/>
      <c r="L12" s="156" t="s">
        <v>414</v>
      </c>
      <c r="N12" s="156" t="s">
        <v>1152</v>
      </c>
      <c r="AA12" t="str">
        <f>IFERROR(VALUE(LEFT(D12,LEN(D12)-1)),"")</f>
        <v/>
      </c>
      <c r="AB12" t="str">
        <f t="shared" si="0"/>
        <v/>
      </c>
      <c r="AC12" t="str">
        <f>IFERROR(VALUE(LEFT(G12,LEN(G12)-1)),"")</f>
        <v/>
      </c>
      <c r="AD12" t="str">
        <f>IFERROR(VALUE(LEFT(#REF!,LEN(#REF!)-1)),"")</f>
        <v/>
      </c>
      <c r="AE12">
        <f t="shared" si="0"/>
        <v>1125</v>
      </c>
      <c r="AF12" t="str">
        <f t="shared" si="0"/>
        <v/>
      </c>
      <c r="AG12" t="str">
        <f t="shared" si="0"/>
        <v/>
      </c>
      <c r="AH12" t="str">
        <f t="shared" si="0"/>
        <v/>
      </c>
      <c r="AI12">
        <f t="shared" si="0"/>
        <v>1100</v>
      </c>
      <c r="AJ12" t="str">
        <f t="shared" si="0"/>
        <v/>
      </c>
      <c r="AK12">
        <f t="shared" si="0"/>
        <v>0</v>
      </c>
    </row>
    <row r="13" spans="1:37" ht="24">
      <c r="A13" s="150" t="s">
        <v>834</v>
      </c>
      <c r="B13" s="150"/>
      <c r="C13" s="154" t="s">
        <v>1461</v>
      </c>
      <c r="D13" s="179" t="s">
        <v>846</v>
      </c>
      <c r="E13" s="156"/>
      <c r="F13" s="156"/>
      <c r="G13" s="154"/>
      <c r="H13" s="179" t="s">
        <v>389</v>
      </c>
      <c r="I13" s="156"/>
      <c r="J13" s="156"/>
      <c r="K13" s="154"/>
      <c r="L13" s="156" t="s">
        <v>434</v>
      </c>
      <c r="M13" s="156"/>
      <c r="N13" s="156" t="s">
        <v>1152</v>
      </c>
      <c r="AA13" t="str">
        <f>IFERROR(VALUE(LEFT(#REF!,LEN(#REF!)-1)),"")</f>
        <v/>
      </c>
      <c r="AB13" t="str">
        <f>IFERROR(VALUE(LEFT(#REF!,LEN(#REF!)-1)),"")</f>
        <v/>
      </c>
      <c r="AC13" t="str">
        <f t="shared" si="0"/>
        <v/>
      </c>
      <c r="AD13" t="str">
        <f t="shared" si="0"/>
        <v/>
      </c>
      <c r="AE13">
        <f t="shared" si="0"/>
        <v>1120</v>
      </c>
      <c r="AF13" t="str">
        <f t="shared" si="0"/>
        <v/>
      </c>
      <c r="AG13" t="str">
        <f t="shared" si="0"/>
        <v/>
      </c>
      <c r="AH13" t="str">
        <f t="shared" si="0"/>
        <v/>
      </c>
      <c r="AI13">
        <f t="shared" si="0"/>
        <v>1060</v>
      </c>
      <c r="AJ13" t="str">
        <f t="shared" si="0"/>
        <v/>
      </c>
      <c r="AK13">
        <f t="shared" si="0"/>
        <v>0</v>
      </c>
    </row>
    <row r="14" spans="1:37" ht="24">
      <c r="A14" s="150"/>
      <c r="B14" s="150"/>
      <c r="C14" s="154"/>
      <c r="D14" s="179" t="s">
        <v>846</v>
      </c>
      <c r="E14" s="156"/>
      <c r="F14" s="156"/>
      <c r="G14" s="154" t="s">
        <v>1461</v>
      </c>
      <c r="H14" s="179" t="s">
        <v>389</v>
      </c>
      <c r="I14" s="156" t="s">
        <v>2064</v>
      </c>
      <c r="J14" s="156"/>
      <c r="K14" s="154"/>
      <c r="L14" s="156" t="s">
        <v>394</v>
      </c>
      <c r="M14" s="156"/>
      <c r="N14" s="156" t="s">
        <v>1152</v>
      </c>
      <c r="AA14" t="str">
        <f>IFERROR(VALUE(LEFT(#REF!,LEN(#REF!)-1)),"")</f>
        <v/>
      </c>
      <c r="AB14" t="str">
        <f>IFERROR(VALUE(LEFT(#REF!,LEN(#REF!)-1)),"")</f>
        <v/>
      </c>
      <c r="AC14" t="str">
        <f>IFERROR(VALUE(LEFT(#REF!,LEN(#REF!)-1)),"")</f>
        <v/>
      </c>
      <c r="AD14" t="str">
        <f t="shared" si="0"/>
        <v/>
      </c>
      <c r="AE14">
        <f>IFERROR(VALUE(LEFT(H15,LEN(H15)-1)),"")</f>
        <v>1105</v>
      </c>
      <c r="AF14" t="str">
        <f>IFERROR(VALUE(LEFT(I15,LEN(I15)-1)),"")</f>
        <v/>
      </c>
      <c r="AG14" t="str">
        <f t="shared" si="0"/>
        <v/>
      </c>
      <c r="AH14" t="str">
        <f t="shared" si="0"/>
        <v/>
      </c>
      <c r="AI14">
        <f t="shared" si="0"/>
        <v>1050</v>
      </c>
      <c r="AJ14" t="str">
        <f t="shared" si="0"/>
        <v/>
      </c>
      <c r="AK14">
        <f t="shared" si="0"/>
        <v>0</v>
      </c>
    </row>
    <row r="15" spans="1:37" ht="24">
      <c r="A15" s="150"/>
      <c r="B15" s="150"/>
      <c r="C15" s="154"/>
      <c r="D15" s="179" t="s">
        <v>1409</v>
      </c>
      <c r="E15" s="156"/>
      <c r="G15" s="154"/>
      <c r="H15" s="179" t="s">
        <v>1471</v>
      </c>
      <c r="I15" s="156"/>
      <c r="J15" s="156"/>
      <c r="K15" s="154"/>
      <c r="L15" s="179" t="s">
        <v>420</v>
      </c>
      <c r="M15" s="156"/>
      <c r="N15" s="156" t="s">
        <v>1152</v>
      </c>
      <c r="AA15">
        <f>IFERROR(VALUE(LEFT(D13,LEN(D13)-1)),"")</f>
        <v>1370</v>
      </c>
      <c r="AB15" t="str">
        <f>IFERROR(VALUE(LEFT(E13,LEN(E13)-1)),"")</f>
        <v/>
      </c>
      <c r="AC15" t="str">
        <f>IFERROR(VALUE(LEFT(F14,LEN(F14)-1)),"")</f>
        <v/>
      </c>
      <c r="AD15" t="str">
        <f t="shared" si="0"/>
        <v/>
      </c>
      <c r="AE15">
        <f>IFERROR(VALUE(LEFT(H16,LEN(H16)-1)),"")</f>
        <v>1100</v>
      </c>
      <c r="AF15" t="str">
        <f>IFERROR(VALUE(LEFT(I16,LEN(I16)-1)),"")</f>
        <v/>
      </c>
      <c r="AG15" t="str">
        <f t="shared" si="0"/>
        <v/>
      </c>
      <c r="AH15" t="str">
        <f t="shared" si="0"/>
        <v/>
      </c>
      <c r="AI15">
        <f t="shared" si="0"/>
        <v>1040</v>
      </c>
      <c r="AJ15" t="str">
        <f t="shared" si="0"/>
        <v/>
      </c>
      <c r="AK15">
        <f t="shared" si="0"/>
        <v>0</v>
      </c>
    </row>
    <row r="16" spans="1:37" ht="24">
      <c r="A16" s="150"/>
      <c r="B16" s="150"/>
      <c r="C16" s="154"/>
      <c r="D16" s="179" t="s">
        <v>401</v>
      </c>
      <c r="E16" s="156"/>
      <c r="F16" s="156"/>
      <c r="G16" s="154" t="s">
        <v>1461</v>
      </c>
      <c r="H16" s="179" t="s">
        <v>414</v>
      </c>
      <c r="I16" s="156"/>
      <c r="J16" s="729"/>
      <c r="K16" s="150"/>
      <c r="L16" s="179" t="s">
        <v>391</v>
      </c>
      <c r="M16" s="156"/>
      <c r="N16" s="156" t="s">
        <v>1152</v>
      </c>
      <c r="AA16" t="str">
        <f>IFERROR(VALUE(LEFT(#REF!,LEN(#REF!)-1)),"")</f>
        <v/>
      </c>
      <c r="AB16" t="str">
        <f>IFERROR(VALUE(LEFT(#REF!,LEN(#REF!)-1)),"")</f>
        <v/>
      </c>
      <c r="AC16" t="str">
        <f>IFERROR(VALUE(LEFT(#REF!,LEN(#REF!)-1)),"")</f>
        <v/>
      </c>
      <c r="AD16" t="str">
        <f t="shared" si="0"/>
        <v/>
      </c>
      <c r="AE16">
        <f>IFERROR(VALUE(LEFT(H18,LEN(H18)-1)),"")</f>
        <v>1050</v>
      </c>
      <c r="AF16" t="str">
        <f>IFERROR(VALUE(LEFT(#REF!,LEN(#REF!)-1)),"")</f>
        <v/>
      </c>
      <c r="AG16" t="str">
        <f t="shared" si="0"/>
        <v/>
      </c>
      <c r="AH16" t="str">
        <f t="shared" si="0"/>
        <v/>
      </c>
      <c r="AI16">
        <f t="shared" si="0"/>
        <v>1030</v>
      </c>
      <c r="AJ16" t="str">
        <f t="shared" si="0"/>
        <v/>
      </c>
      <c r="AK16">
        <f t="shared" si="0"/>
        <v>0</v>
      </c>
    </row>
    <row r="17" spans="1:37" ht="24">
      <c r="A17" s="150"/>
      <c r="B17" s="150"/>
      <c r="C17" s="154"/>
      <c r="D17" s="179" t="s">
        <v>418</v>
      </c>
      <c r="E17" s="156"/>
      <c r="G17" s="154"/>
      <c r="H17" s="179" t="s">
        <v>414</v>
      </c>
      <c r="I17" s="156"/>
      <c r="J17" s="156"/>
      <c r="K17" s="154"/>
      <c r="L17" s="156" t="s">
        <v>393</v>
      </c>
      <c r="M17" s="156"/>
      <c r="N17" s="156" t="s">
        <v>1435</v>
      </c>
      <c r="AA17" t="str">
        <f>IFERROR(VALUE(LEFT(#REF!,LEN(#REF!)-1)),"")</f>
        <v/>
      </c>
      <c r="AB17" t="str">
        <f>IFERROR(VALUE(LEFT(#REF!,LEN(#REF!)-1)),"")</f>
        <v/>
      </c>
      <c r="AC17" t="str">
        <f>IFERROR(VALUE(LEFT(F16,LEN(F16)-1)),"")</f>
        <v/>
      </c>
      <c r="AD17" t="str">
        <f t="shared" si="0"/>
        <v/>
      </c>
      <c r="AE17">
        <f>IFERROR(VALUE(LEFT(H19,LEN(H19)-1)),"")</f>
        <v>1040</v>
      </c>
      <c r="AF17">
        <f>IFERROR(VALUE(LEFT(I19,LEN(I19)-1)),"")</f>
        <v>40</v>
      </c>
      <c r="AG17" t="str">
        <f t="shared" si="0"/>
        <v/>
      </c>
      <c r="AH17" t="str">
        <f t="shared" si="0"/>
        <v/>
      </c>
      <c r="AI17">
        <f t="shared" si="0"/>
        <v>1020</v>
      </c>
      <c r="AJ17" t="str">
        <f t="shared" si="0"/>
        <v/>
      </c>
      <c r="AK17">
        <f t="shared" si="0"/>
        <v>1</v>
      </c>
    </row>
    <row r="18" spans="1:37" ht="24">
      <c r="A18" s="150"/>
      <c r="B18" s="150"/>
      <c r="C18" s="154"/>
      <c r="D18" s="179" t="s">
        <v>389</v>
      </c>
      <c r="E18" s="156"/>
      <c r="G18" s="154"/>
      <c r="H18" s="179" t="s">
        <v>394</v>
      </c>
      <c r="I18" s="156"/>
      <c r="J18" s="156"/>
      <c r="K18" s="154"/>
      <c r="L18" s="156" t="s">
        <v>392</v>
      </c>
      <c r="M18" s="156"/>
      <c r="N18" s="156" t="s">
        <v>1152</v>
      </c>
      <c r="AA18" t="str">
        <f>IFERROR(VALUE(LEFT(#REF!,LEN(#REF!)-1)),"")</f>
        <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f>IFERROR(VALUE(LEFT(L18,LEN(L18)-1)),"")</f>
        <v>1005</v>
      </c>
      <c r="AJ18" t="str">
        <f>IFERROR(VALUE(LEFT(M18,LEN(M18)-1)),"")</f>
        <v/>
      </c>
      <c r="AK18">
        <f>IFERROR(VALUE(LEFT(N18,LEN(N18)-1)),"")</f>
        <v>0</v>
      </c>
    </row>
    <row r="19" spans="1:37" ht="24">
      <c r="A19" s="150"/>
      <c r="B19" s="150"/>
      <c r="C19" s="154"/>
      <c r="D19" s="179" t="s">
        <v>389</v>
      </c>
      <c r="E19" s="156"/>
      <c r="G19" s="154" t="s">
        <v>1486</v>
      </c>
      <c r="H19" s="179" t="s">
        <v>420</v>
      </c>
      <c r="I19" s="156" t="s">
        <v>2137</v>
      </c>
      <c r="J19" s="156"/>
      <c r="K19" s="154"/>
      <c r="L19" s="156"/>
      <c r="M19" s="156"/>
      <c r="N19" s="156"/>
    </row>
    <row r="20" spans="1:37" ht="24">
      <c r="A20" s="150"/>
      <c r="B20" s="150"/>
      <c r="C20" s="154" t="s">
        <v>1486</v>
      </c>
      <c r="D20" s="179" t="s">
        <v>750</v>
      </c>
      <c r="E20" s="156" t="s">
        <v>2021</v>
      </c>
      <c r="H20" s="179" t="s">
        <v>391</v>
      </c>
      <c r="I20" s="156" t="s">
        <v>2131</v>
      </c>
      <c r="J20" s="156"/>
      <c r="K20" s="150"/>
      <c r="L20" s="154"/>
      <c r="M20" s="156"/>
      <c r="AK20" t="str">
        <f>IFERROR(VALUE(LEFT(M21,LEN(M21)-1)),"")</f>
        <v/>
      </c>
    </row>
    <row r="21" spans="1:37" ht="24">
      <c r="A21" s="150"/>
      <c r="B21" s="150"/>
      <c r="C21" s="154"/>
      <c r="D21" s="179" t="s">
        <v>750</v>
      </c>
      <c r="E21" s="156"/>
      <c r="F21" s="156"/>
      <c r="H21" s="179" t="s">
        <v>393</v>
      </c>
      <c r="I21" s="156"/>
      <c r="J21" s="700"/>
      <c r="K21" s="150"/>
      <c r="M21" s="156"/>
      <c r="N21" s="156"/>
    </row>
    <row r="22" spans="1:37" ht="24">
      <c r="A22" s="150"/>
      <c r="B22" s="150"/>
      <c r="C22" s="154"/>
      <c r="D22" s="179" t="s">
        <v>750</v>
      </c>
      <c r="E22" s="156"/>
      <c r="F22" s="156"/>
      <c r="H22" s="179" t="s">
        <v>392</v>
      </c>
      <c r="I22" s="156"/>
      <c r="J22" s="700"/>
      <c r="K22" s="150"/>
      <c r="M22" s="156"/>
      <c r="N22" s="156"/>
    </row>
    <row r="23" spans="1:37" ht="24">
      <c r="A23" s="150"/>
      <c r="B23" s="150"/>
      <c r="C23" s="154"/>
      <c r="D23" s="179" t="s">
        <v>1471</v>
      </c>
      <c r="E23" s="156" t="s">
        <v>2092</v>
      </c>
      <c r="F23" s="156"/>
      <c r="H23" s="179" t="s">
        <v>392</v>
      </c>
      <c r="I23" s="156"/>
      <c r="J23" s="156"/>
      <c r="K23" s="150"/>
      <c r="M23" s="156"/>
      <c r="N23" s="156"/>
    </row>
    <row r="24" spans="1:37" ht="24">
      <c r="A24" s="150"/>
      <c r="B24" s="150"/>
      <c r="C24" s="154"/>
      <c r="D24" s="179" t="s">
        <v>1471</v>
      </c>
      <c r="E24" s="156" t="s">
        <v>1852</v>
      </c>
      <c r="F24" s="630"/>
      <c r="G24" s="154"/>
      <c r="H24" s="179" t="s">
        <v>1502</v>
      </c>
      <c r="I24" s="156"/>
      <c r="J24" s="156"/>
      <c r="K24" s="150"/>
      <c r="L24" s="353"/>
      <c r="M24" s="156"/>
      <c r="N24" s="156"/>
    </row>
    <row r="25" spans="1:37" ht="24">
      <c r="A25" s="150"/>
      <c r="B25" s="150"/>
      <c r="C25" s="154"/>
      <c r="D25" s="179" t="s">
        <v>414</v>
      </c>
      <c r="E25" s="156"/>
      <c r="G25" s="154"/>
      <c r="H25" s="179" t="s">
        <v>534</v>
      </c>
      <c r="I25" s="156" t="s">
        <v>2041</v>
      </c>
      <c r="J25" s="156"/>
      <c r="K25" s="150"/>
      <c r="L25" s="154"/>
      <c r="M25" s="156"/>
      <c r="N25" s="156"/>
    </row>
    <row r="26" spans="1:37" ht="24">
      <c r="D26" s="179" t="s">
        <v>392</v>
      </c>
      <c r="E26" s="156"/>
      <c r="G26" s="154"/>
      <c r="H26" s="156"/>
      <c r="I26" s="156"/>
    </row>
    <row r="27" spans="1:37" ht="24">
      <c r="D27" s="179" t="s">
        <v>1502</v>
      </c>
      <c r="E27" s="156"/>
      <c r="G27" s="154"/>
      <c r="H27" s="156"/>
      <c r="I27" s="156"/>
    </row>
    <row r="28" spans="1:37" ht="24">
      <c r="D28" s="179" t="s">
        <v>534</v>
      </c>
      <c r="E28" s="156"/>
      <c r="G28" s="154"/>
      <c r="H28" s="156"/>
      <c r="I28" s="156"/>
    </row>
    <row r="29" spans="1:37" ht="24">
      <c r="D29" s="179"/>
      <c r="G29" s="154"/>
      <c r="H29" s="179"/>
      <c r="I29" s="156"/>
    </row>
    <row r="30" spans="1:37" ht="24">
      <c r="E30" s="156"/>
    </row>
  </sheetData>
  <phoneticPr fontId="9"/>
  <printOptions horizontalCentered="1" verticalCentered="1"/>
  <pageMargins left="0" right="0" top="0" bottom="0" header="0" footer="0"/>
  <pageSetup paperSize="9" scale="95" orientation="landscape"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AS54"/>
  <sheetViews>
    <sheetView showZeros="0" zoomScale="90" zoomScaleNormal="90" workbookViewId="0">
      <selection activeCell="N42" sqref="N42"/>
    </sheetView>
  </sheetViews>
  <sheetFormatPr defaultRowHeight="13.5"/>
  <cols>
    <col min="1" max="1" width="8" customWidth="1"/>
    <col min="2" max="4" width="10.75" customWidth="1"/>
    <col min="5" max="7" width="10.625" customWidth="1"/>
    <col min="8" max="8" width="21.5" style="569" customWidth="1"/>
    <col min="9" max="9" width="3.75" customWidth="1"/>
    <col min="10" max="10" width="9" customWidth="1"/>
    <col min="11" max="13" width="10.625" customWidth="1"/>
    <col min="14" max="14" width="22.875" style="569" customWidth="1"/>
    <col min="15" max="15" width="5" customWidth="1"/>
    <col min="16" max="16" width="10.375" customWidth="1"/>
    <col min="17" max="17" width="8.5" customWidth="1"/>
    <col min="18" max="18" width="12.625" customWidth="1"/>
    <col min="19" max="19" width="11.625" customWidth="1"/>
    <col min="20" max="20" width="3.375" customWidth="1"/>
    <col min="21" max="28" width="9" customWidth="1"/>
    <col min="29" max="29" width="9.25" customWidth="1"/>
    <col min="30" max="30" width="8" customWidth="1"/>
    <col min="31" max="33" width="10.75" customWidth="1"/>
    <col min="34" max="36" width="10.625" customWidth="1"/>
    <col min="37" max="37" width="21.5" bestFit="1" customWidth="1"/>
    <col min="38" max="38" width="5.25" customWidth="1"/>
    <col min="42" max="44" width="10.625" customWidth="1"/>
    <col min="45" max="45" width="22.875" bestFit="1" customWidth="1"/>
  </cols>
  <sheetData>
    <row r="1" spans="1:45" ht="14.25" customHeight="1">
      <c r="B1" s="1187" t="s">
        <v>1365</v>
      </c>
      <c r="C1" s="1187"/>
      <c r="D1" s="570"/>
      <c r="E1" s="570"/>
      <c r="G1" s="571"/>
      <c r="H1" s="571" t="s">
        <v>2073</v>
      </c>
      <c r="L1" s="585"/>
      <c r="M1" s="569"/>
      <c r="N1" s="572" t="s">
        <v>2074</v>
      </c>
      <c r="Y1" s="572" t="s">
        <v>2075</v>
      </c>
      <c r="AA1" s="167" t="s">
        <v>1232</v>
      </c>
      <c r="AD1" t="s">
        <v>1412</v>
      </c>
    </row>
    <row r="2" spans="1:45" ht="13.5" customHeight="1">
      <c r="B2" s="1187"/>
      <c r="C2" s="1187"/>
      <c r="D2" s="570"/>
      <c r="E2" s="570"/>
      <c r="F2" s="571"/>
      <c r="L2" s="585"/>
      <c r="M2" s="569"/>
      <c r="Y2" s="572"/>
    </row>
    <row r="3" spans="1:45">
      <c r="F3" s="585"/>
      <c r="G3" s="578"/>
      <c r="L3" s="585"/>
      <c r="M3" s="578"/>
      <c r="N3" s="572"/>
      <c r="Y3" s="572"/>
    </row>
    <row r="4" spans="1:45">
      <c r="A4" t="s">
        <v>1235</v>
      </c>
      <c r="F4" s="585"/>
      <c r="G4" s="578"/>
      <c r="J4" t="s">
        <v>1236</v>
      </c>
      <c r="M4" s="572"/>
      <c r="P4" s="1188" t="s">
        <v>1199</v>
      </c>
      <c r="Q4" s="1188"/>
      <c r="R4" s="1188"/>
      <c r="U4" s="1188" t="s">
        <v>1208</v>
      </c>
      <c r="V4" s="1188"/>
      <c r="W4" s="1188"/>
      <c r="AD4" t="s">
        <v>762</v>
      </c>
      <c r="AG4" t="s">
        <v>824</v>
      </c>
      <c r="AN4" t="s">
        <v>1224</v>
      </c>
      <c r="AQ4" t="s">
        <v>763</v>
      </c>
    </row>
    <row r="5" spans="1:45" ht="13.5" customHeight="1">
      <c r="E5" s="573"/>
      <c r="P5" s="1190" t="s">
        <v>1200</v>
      </c>
      <c r="Q5" s="1192" t="s">
        <v>1349</v>
      </c>
      <c r="R5" s="1193" t="s">
        <v>1201</v>
      </c>
      <c r="S5" s="1193" t="s">
        <v>1202</v>
      </c>
      <c r="U5" s="1189" t="s">
        <v>885</v>
      </c>
      <c r="V5" s="1189"/>
      <c r="W5" s="1189"/>
      <c r="X5" s="1189"/>
      <c r="Y5" s="1189"/>
    </row>
    <row r="6" spans="1:45" ht="15" customHeight="1">
      <c r="A6" s="43" t="s">
        <v>169</v>
      </c>
      <c r="B6" s="43" t="s">
        <v>764</v>
      </c>
      <c r="C6" s="43" t="s">
        <v>765</v>
      </c>
      <c r="D6" s="43" t="s">
        <v>1346</v>
      </c>
      <c r="E6" s="43" t="s">
        <v>767</v>
      </c>
      <c r="F6" s="43" t="s">
        <v>768</v>
      </c>
      <c r="G6" s="43" t="s">
        <v>769</v>
      </c>
      <c r="H6" s="303" t="s">
        <v>118</v>
      </c>
      <c r="J6" s="641" t="s">
        <v>169</v>
      </c>
      <c r="K6" s="641" t="s">
        <v>767</v>
      </c>
      <c r="L6" s="641" t="s">
        <v>768</v>
      </c>
      <c r="M6" s="641" t="s">
        <v>770</v>
      </c>
      <c r="N6" s="685" t="s">
        <v>118</v>
      </c>
      <c r="P6" s="1191"/>
      <c r="Q6" s="1191"/>
      <c r="R6" s="1194"/>
      <c r="S6" s="1194"/>
      <c r="U6" s="547" t="s">
        <v>1166</v>
      </c>
      <c r="V6" s="547" t="s">
        <v>169</v>
      </c>
      <c r="W6" s="547" t="s">
        <v>1209</v>
      </c>
      <c r="X6" s="547" t="s">
        <v>1210</v>
      </c>
      <c r="Y6" s="547" t="s">
        <v>1211</v>
      </c>
      <c r="Z6" s="612" t="s">
        <v>1396</v>
      </c>
      <c r="AA6" s="167" t="s">
        <v>1222</v>
      </c>
      <c r="AD6" s="34" t="s">
        <v>169</v>
      </c>
      <c r="AE6" s="34" t="s">
        <v>764</v>
      </c>
      <c r="AF6" s="34" t="s">
        <v>765</v>
      </c>
      <c r="AG6" s="34" t="s">
        <v>766</v>
      </c>
      <c r="AH6" s="34" t="s">
        <v>767</v>
      </c>
      <c r="AI6" s="34" t="s">
        <v>768</v>
      </c>
      <c r="AJ6" s="34" t="s">
        <v>769</v>
      </c>
      <c r="AK6" s="34" t="s">
        <v>118</v>
      </c>
      <c r="AM6" s="34" t="s">
        <v>169</v>
      </c>
      <c r="AN6" s="34" t="s">
        <v>1225</v>
      </c>
      <c r="AO6" s="34" t="s">
        <v>1226</v>
      </c>
      <c r="AP6" s="34" t="s">
        <v>767</v>
      </c>
      <c r="AQ6" s="34" t="s">
        <v>768</v>
      </c>
      <c r="AR6" s="34" t="s">
        <v>770</v>
      </c>
      <c r="AS6" s="34" t="s">
        <v>118</v>
      </c>
    </row>
    <row r="7" spans="1:45">
      <c r="A7" s="264">
        <v>1002</v>
      </c>
      <c r="B7" s="574">
        <v>2</v>
      </c>
      <c r="C7" s="589"/>
      <c r="D7" s="589">
        <f t="shared" ref="D7:D18" si="0">IF(B7-C7&gt;=1,B7-C7,)</f>
        <v>2</v>
      </c>
      <c r="E7" s="589">
        <f t="shared" ref="E7:E18" si="1">IF(D7*200&gt;=1,D7*200,)</f>
        <v>400</v>
      </c>
      <c r="F7" s="589"/>
      <c r="G7" s="589">
        <f t="shared" ref="G7:G18" si="2">IF(E7-F7&gt;=1,E7-F7,)</f>
        <v>400</v>
      </c>
      <c r="H7" s="264"/>
      <c r="J7" s="592">
        <v>1000</v>
      </c>
      <c r="K7" s="590"/>
      <c r="L7" s="591">
        <v>440</v>
      </c>
      <c r="M7" s="590">
        <f t="shared" ref="M7:M28" si="3">IF(K7-L7&gt;=1,K7-L7+50,)</f>
        <v>0</v>
      </c>
      <c r="N7" s="590"/>
      <c r="P7" s="264">
        <v>1002</v>
      </c>
      <c r="Q7" s="264">
        <v>2</v>
      </c>
      <c r="R7" s="264">
        <v>400</v>
      </c>
      <c r="S7" s="264">
        <v>2700</v>
      </c>
      <c r="U7" s="264" t="s">
        <v>1770</v>
      </c>
      <c r="V7" s="264">
        <v>1005</v>
      </c>
      <c r="W7" s="264">
        <v>6</v>
      </c>
      <c r="X7" s="264">
        <v>15</v>
      </c>
      <c r="Y7" s="577">
        <f t="shared" ref="Y7:Y19" si="4">ABS(IF(X7-W7&gt;0,0,X7-W7))</f>
        <v>0</v>
      </c>
      <c r="Z7">
        <f>X7-W7</f>
        <v>9</v>
      </c>
      <c r="AD7" s="34">
        <v>1005</v>
      </c>
      <c r="AE7" s="34">
        <v>14</v>
      </c>
      <c r="AF7" s="34">
        <v>11</v>
      </c>
      <c r="AG7" s="34">
        <f>IF(AE7-AF7&gt;=1,AE7-AF7,)</f>
        <v>3</v>
      </c>
      <c r="AH7" s="34">
        <f>IF(AG7*200&gt;=1,AG7*200,)</f>
        <v>600</v>
      </c>
      <c r="AI7" s="34">
        <v>4200</v>
      </c>
      <c r="AJ7" s="34">
        <f>IF(AH7-AI7&gt;=1,AH7-AI7,)</f>
        <v>0</v>
      </c>
      <c r="AK7" s="34" t="s">
        <v>1227</v>
      </c>
      <c r="AM7" s="34">
        <v>1000</v>
      </c>
      <c r="AN7" s="34">
        <v>5</v>
      </c>
      <c r="AO7" s="34"/>
      <c r="AP7" s="264">
        <v>5150</v>
      </c>
      <c r="AQ7" s="590">
        <v>470</v>
      </c>
      <c r="AR7" s="590">
        <f t="shared" ref="AR7:AR23" si="5">IF(AP7-AQ7&gt;=1,AP7-AQ7+50,)</f>
        <v>4730</v>
      </c>
      <c r="AS7" s="34"/>
    </row>
    <row r="8" spans="1:45">
      <c r="A8" s="264">
        <v>1005</v>
      </c>
      <c r="B8" s="574">
        <v>4</v>
      </c>
      <c r="C8" s="589">
        <v>0</v>
      </c>
      <c r="D8" s="589">
        <f t="shared" si="0"/>
        <v>4</v>
      </c>
      <c r="E8" s="589">
        <f t="shared" si="1"/>
        <v>800</v>
      </c>
      <c r="F8" s="589">
        <v>5750</v>
      </c>
      <c r="G8" s="664">
        <f t="shared" si="2"/>
        <v>0</v>
      </c>
      <c r="H8" s="264"/>
      <c r="J8" s="590">
        <v>1002</v>
      </c>
      <c r="K8" s="590">
        <v>2700</v>
      </c>
      <c r="L8" s="590">
        <v>0</v>
      </c>
      <c r="M8" s="590">
        <f t="shared" si="3"/>
        <v>2750</v>
      </c>
      <c r="N8" s="590"/>
      <c r="P8" s="264">
        <v>1005</v>
      </c>
      <c r="Q8" s="264">
        <v>4</v>
      </c>
      <c r="R8" s="264">
        <v>800</v>
      </c>
      <c r="S8" s="264">
        <v>1400</v>
      </c>
      <c r="U8" s="264" t="s">
        <v>1770</v>
      </c>
      <c r="V8" s="264">
        <v>1245</v>
      </c>
      <c r="W8" s="264">
        <v>6</v>
      </c>
      <c r="X8" s="264">
        <v>24</v>
      </c>
      <c r="Y8" s="577">
        <f t="shared" si="4"/>
        <v>0</v>
      </c>
      <c r="Z8">
        <f t="shared" ref="Z8:Z24" si="6">X8-W8</f>
        <v>18</v>
      </c>
      <c r="AD8" s="34">
        <v>1020</v>
      </c>
      <c r="AE8" s="34"/>
      <c r="AF8" s="34"/>
      <c r="AG8" s="34">
        <f t="shared" ref="AG8:AG24" si="7">IF(AE8-AF8&gt;=1,AE8-AF8,)</f>
        <v>0</v>
      </c>
      <c r="AH8" s="34">
        <f t="shared" ref="AH8:AH24" si="8">IF(AG8*200&gt;=1,AG8*200,)</f>
        <v>0</v>
      </c>
      <c r="AI8" s="34"/>
      <c r="AJ8" s="34">
        <f t="shared" ref="AJ8:AJ24" si="9">IF(AH8-AI8&gt;=1,AH8-AI8,)</f>
        <v>0</v>
      </c>
      <c r="AK8" s="34"/>
      <c r="AM8" s="34">
        <v>1005</v>
      </c>
      <c r="AN8" s="34">
        <v>11</v>
      </c>
      <c r="AO8" s="34">
        <v>2</v>
      </c>
      <c r="AP8" s="264">
        <v>5200</v>
      </c>
      <c r="AQ8" s="591">
        <v>670</v>
      </c>
      <c r="AR8" s="590">
        <f t="shared" si="5"/>
        <v>4580</v>
      </c>
      <c r="AS8" s="34"/>
    </row>
    <row r="9" spans="1:45">
      <c r="A9" s="264">
        <v>1020</v>
      </c>
      <c r="B9" s="574"/>
      <c r="C9" s="589">
        <v>1</v>
      </c>
      <c r="D9" s="589">
        <f t="shared" si="0"/>
        <v>0</v>
      </c>
      <c r="E9" s="589">
        <f t="shared" si="1"/>
        <v>0</v>
      </c>
      <c r="F9" s="589"/>
      <c r="G9" s="589">
        <f t="shared" si="2"/>
        <v>0</v>
      </c>
      <c r="H9" s="264"/>
      <c r="J9" s="590">
        <v>1005</v>
      </c>
      <c r="K9" s="590">
        <v>1400</v>
      </c>
      <c r="L9" s="590">
        <v>0</v>
      </c>
      <c r="M9" s="590">
        <f t="shared" si="3"/>
        <v>1450</v>
      </c>
      <c r="N9" s="590"/>
      <c r="P9" s="264">
        <v>1020</v>
      </c>
      <c r="Q9" s="264"/>
      <c r="R9" s="264"/>
      <c r="S9" s="264">
        <v>500</v>
      </c>
      <c r="U9" s="264" t="s">
        <v>1213</v>
      </c>
      <c r="V9" s="264">
        <v>1005</v>
      </c>
      <c r="W9" s="264">
        <v>16</v>
      </c>
      <c r="X9" s="264">
        <v>51</v>
      </c>
      <c r="Y9" s="577">
        <f t="shared" si="4"/>
        <v>0</v>
      </c>
      <c r="Z9">
        <f t="shared" si="6"/>
        <v>35</v>
      </c>
      <c r="AD9" s="34">
        <v>1040</v>
      </c>
      <c r="AE9" s="34"/>
      <c r="AF9" s="34"/>
      <c r="AG9" s="34">
        <f t="shared" si="7"/>
        <v>0</v>
      </c>
      <c r="AH9" s="34">
        <f t="shared" si="8"/>
        <v>0</v>
      </c>
      <c r="AI9" s="34"/>
      <c r="AJ9" s="34">
        <f t="shared" si="9"/>
        <v>0</v>
      </c>
      <c r="AK9" s="34"/>
      <c r="AM9" s="34">
        <v>1020</v>
      </c>
      <c r="AN9" s="34"/>
      <c r="AO9" s="34"/>
      <c r="AP9" s="264">
        <v>1350</v>
      </c>
      <c r="AQ9" s="590">
        <v>550</v>
      </c>
      <c r="AR9" s="590">
        <f t="shared" si="5"/>
        <v>850</v>
      </c>
      <c r="AS9" s="34"/>
    </row>
    <row r="10" spans="1:45">
      <c r="A10" s="264">
        <v>1040</v>
      </c>
      <c r="B10" s="574">
        <v>1</v>
      </c>
      <c r="C10" s="589">
        <v>0</v>
      </c>
      <c r="D10" s="589">
        <f t="shared" si="0"/>
        <v>1</v>
      </c>
      <c r="E10" s="589">
        <f t="shared" si="1"/>
        <v>200</v>
      </c>
      <c r="F10" s="589"/>
      <c r="G10" s="589">
        <f t="shared" si="2"/>
        <v>200</v>
      </c>
      <c r="H10" s="264"/>
      <c r="J10" s="590">
        <v>1020</v>
      </c>
      <c r="K10" s="590">
        <v>500</v>
      </c>
      <c r="L10" s="590">
        <v>0</v>
      </c>
      <c r="M10" s="590">
        <f t="shared" si="3"/>
        <v>550</v>
      </c>
      <c r="N10" s="590"/>
      <c r="P10" s="264">
        <v>1040</v>
      </c>
      <c r="Q10" s="325">
        <v>1</v>
      </c>
      <c r="R10" s="325">
        <v>200</v>
      </c>
      <c r="S10" s="325">
        <v>350</v>
      </c>
      <c r="U10" s="264" t="s">
        <v>1213</v>
      </c>
      <c r="V10" s="264">
        <v>1015</v>
      </c>
      <c r="W10" s="264">
        <v>25</v>
      </c>
      <c r="X10" s="264">
        <v>48</v>
      </c>
      <c r="Y10" s="577">
        <f t="shared" si="4"/>
        <v>0</v>
      </c>
      <c r="Z10">
        <f t="shared" si="6"/>
        <v>23</v>
      </c>
      <c r="AD10" s="34">
        <v>1050</v>
      </c>
      <c r="AE10" s="34">
        <v>1</v>
      </c>
      <c r="AF10" s="34"/>
      <c r="AG10" s="34">
        <f t="shared" si="7"/>
        <v>1</v>
      </c>
      <c r="AH10" s="34">
        <f t="shared" si="8"/>
        <v>200</v>
      </c>
      <c r="AI10" s="34">
        <v>4100</v>
      </c>
      <c r="AJ10" s="34">
        <f t="shared" si="9"/>
        <v>0</v>
      </c>
      <c r="AK10" s="34"/>
      <c r="AM10" s="34">
        <v>1040</v>
      </c>
      <c r="AN10" s="34"/>
      <c r="AO10" s="34"/>
      <c r="AP10" s="264"/>
      <c r="AQ10" s="590">
        <v>0</v>
      </c>
      <c r="AR10" s="590">
        <f t="shared" si="5"/>
        <v>0</v>
      </c>
      <c r="AS10" s="34"/>
    </row>
    <row r="11" spans="1:45">
      <c r="A11" s="264">
        <v>1050</v>
      </c>
      <c r="B11" s="576">
        <v>1</v>
      </c>
      <c r="C11" s="575">
        <v>0</v>
      </c>
      <c r="D11" s="576">
        <f t="shared" si="0"/>
        <v>1</v>
      </c>
      <c r="E11" s="576">
        <f t="shared" si="1"/>
        <v>200</v>
      </c>
      <c r="F11" s="589">
        <v>1400</v>
      </c>
      <c r="G11" s="589">
        <f t="shared" si="2"/>
        <v>0</v>
      </c>
      <c r="H11" s="264"/>
      <c r="J11" s="590">
        <v>1030</v>
      </c>
      <c r="K11" s="590"/>
      <c r="L11" s="590">
        <v>310</v>
      </c>
      <c r="M11" s="590">
        <f t="shared" si="3"/>
        <v>0</v>
      </c>
      <c r="N11" s="590"/>
      <c r="P11" s="264">
        <v>1050</v>
      </c>
      <c r="Q11" s="325">
        <v>1</v>
      </c>
      <c r="R11" s="325">
        <v>200</v>
      </c>
      <c r="S11" s="325">
        <v>350</v>
      </c>
      <c r="U11" s="264" t="s">
        <v>1213</v>
      </c>
      <c r="V11" s="264">
        <v>1055</v>
      </c>
      <c r="W11" s="264">
        <v>5</v>
      </c>
      <c r="X11" s="264">
        <v>17</v>
      </c>
      <c r="Y11" s="577">
        <f t="shared" si="4"/>
        <v>0</v>
      </c>
      <c r="Z11">
        <f t="shared" si="6"/>
        <v>12</v>
      </c>
      <c r="AD11" s="34">
        <v>1060</v>
      </c>
      <c r="AE11" s="34"/>
      <c r="AF11" s="34"/>
      <c r="AG11" s="34">
        <f t="shared" si="7"/>
        <v>0</v>
      </c>
      <c r="AH11" s="34">
        <f t="shared" si="8"/>
        <v>0</v>
      </c>
      <c r="AI11" s="34"/>
      <c r="AJ11" s="34">
        <f t="shared" si="9"/>
        <v>0</v>
      </c>
      <c r="AK11" s="34"/>
      <c r="AM11" s="34">
        <v>1050</v>
      </c>
      <c r="AN11" s="34">
        <v>2</v>
      </c>
      <c r="AO11" s="34"/>
      <c r="AP11" s="264"/>
      <c r="AQ11" s="591">
        <v>0</v>
      </c>
      <c r="AR11" s="590">
        <f t="shared" si="5"/>
        <v>0</v>
      </c>
      <c r="AS11" s="34"/>
    </row>
    <row r="12" spans="1:45">
      <c r="A12" s="264">
        <v>1100</v>
      </c>
      <c r="B12" s="574">
        <v>4</v>
      </c>
      <c r="C12" s="576">
        <v>0</v>
      </c>
      <c r="D12" s="576">
        <f t="shared" si="0"/>
        <v>4</v>
      </c>
      <c r="E12" s="576">
        <f t="shared" si="1"/>
        <v>800</v>
      </c>
      <c r="F12" s="589"/>
      <c r="G12" s="589">
        <f t="shared" si="2"/>
        <v>800</v>
      </c>
      <c r="H12" s="264"/>
      <c r="J12" s="590">
        <v>1040</v>
      </c>
      <c r="K12" s="590">
        <v>350</v>
      </c>
      <c r="L12" s="590">
        <v>40</v>
      </c>
      <c r="M12" s="590">
        <f t="shared" si="3"/>
        <v>360</v>
      </c>
      <c r="N12" s="590"/>
      <c r="P12" s="325">
        <v>1100</v>
      </c>
      <c r="Q12" s="325">
        <v>4</v>
      </c>
      <c r="R12" s="325">
        <v>800</v>
      </c>
      <c r="S12" s="325">
        <v>2000</v>
      </c>
      <c r="U12" s="264" t="s">
        <v>1213</v>
      </c>
      <c r="V12" s="264">
        <v>1125</v>
      </c>
      <c r="W12" s="264">
        <v>32</v>
      </c>
      <c r="X12" s="264">
        <v>89</v>
      </c>
      <c r="Y12" s="577">
        <f t="shared" si="4"/>
        <v>0</v>
      </c>
      <c r="Z12">
        <f t="shared" si="6"/>
        <v>57</v>
      </c>
      <c r="AD12" s="34">
        <v>1100</v>
      </c>
      <c r="AE12" s="34">
        <v>4</v>
      </c>
      <c r="AF12" s="34"/>
      <c r="AG12" s="34">
        <f t="shared" si="7"/>
        <v>4</v>
      </c>
      <c r="AH12" s="34">
        <f t="shared" si="8"/>
        <v>800</v>
      </c>
      <c r="AI12" s="34">
        <v>700</v>
      </c>
      <c r="AJ12" s="34">
        <f t="shared" si="9"/>
        <v>100</v>
      </c>
      <c r="AK12" s="34"/>
      <c r="AM12" s="34">
        <v>1060</v>
      </c>
      <c r="AN12" s="34"/>
      <c r="AO12" s="34"/>
      <c r="AP12" s="264">
        <v>350</v>
      </c>
      <c r="AQ12" s="590">
        <v>370</v>
      </c>
      <c r="AR12" s="590">
        <f t="shared" si="5"/>
        <v>0</v>
      </c>
      <c r="AS12" s="34"/>
    </row>
    <row r="13" spans="1:45">
      <c r="A13" s="264">
        <v>1120</v>
      </c>
      <c r="B13" s="574">
        <v>16</v>
      </c>
      <c r="C13" s="575">
        <v>3</v>
      </c>
      <c r="D13" s="574">
        <f t="shared" si="0"/>
        <v>13</v>
      </c>
      <c r="E13" s="589">
        <f t="shared" si="1"/>
        <v>2600</v>
      </c>
      <c r="F13" s="589">
        <v>6300</v>
      </c>
      <c r="G13" s="589">
        <f t="shared" si="2"/>
        <v>0</v>
      </c>
      <c r="H13" s="264"/>
      <c r="J13" s="590">
        <v>1050</v>
      </c>
      <c r="K13" s="590">
        <v>350</v>
      </c>
      <c r="L13" s="590">
        <v>0</v>
      </c>
      <c r="M13" s="590">
        <f t="shared" si="3"/>
        <v>400</v>
      </c>
      <c r="N13" s="590"/>
      <c r="P13" s="264">
        <v>1120</v>
      </c>
      <c r="Q13" s="325">
        <v>16</v>
      </c>
      <c r="R13" s="325">
        <v>3200</v>
      </c>
      <c r="S13" s="325">
        <v>7650</v>
      </c>
      <c r="U13" s="264" t="s">
        <v>1213</v>
      </c>
      <c r="V13" s="264">
        <v>1265</v>
      </c>
      <c r="W13" s="264">
        <v>4</v>
      </c>
      <c r="X13" s="264">
        <v>24</v>
      </c>
      <c r="Y13" s="577">
        <f t="shared" si="4"/>
        <v>0</v>
      </c>
      <c r="Z13">
        <f t="shared" si="6"/>
        <v>20</v>
      </c>
      <c r="AD13" s="34">
        <v>1120</v>
      </c>
      <c r="AE13" s="34">
        <v>42</v>
      </c>
      <c r="AF13" s="34"/>
      <c r="AG13" s="34">
        <f t="shared" si="7"/>
        <v>42</v>
      </c>
      <c r="AH13" s="34">
        <f t="shared" si="8"/>
        <v>8400</v>
      </c>
      <c r="AI13" s="34">
        <v>10300</v>
      </c>
      <c r="AJ13" s="34">
        <f>IF(AH13-AI13&gt;=1,AH13-AI13,)</f>
        <v>0</v>
      </c>
      <c r="AK13" s="34"/>
      <c r="AM13" s="34">
        <v>1100</v>
      </c>
      <c r="AN13" s="34">
        <v>4</v>
      </c>
      <c r="AO13" s="34"/>
      <c r="AP13" s="264">
        <v>2500</v>
      </c>
      <c r="AQ13" s="590">
        <v>0</v>
      </c>
      <c r="AR13" s="590">
        <f t="shared" si="5"/>
        <v>2550</v>
      </c>
      <c r="AS13" s="34"/>
    </row>
    <row r="14" spans="1:45">
      <c r="A14" s="264">
        <v>1170</v>
      </c>
      <c r="B14" s="574"/>
      <c r="C14" s="589">
        <v>0</v>
      </c>
      <c r="D14" s="589">
        <f t="shared" si="0"/>
        <v>0</v>
      </c>
      <c r="E14" s="589">
        <f t="shared" si="1"/>
        <v>0</v>
      </c>
      <c r="F14" s="589">
        <v>3730</v>
      </c>
      <c r="G14" s="589">
        <f t="shared" si="2"/>
        <v>0</v>
      </c>
      <c r="H14" s="264"/>
      <c r="J14" s="590">
        <v>1100</v>
      </c>
      <c r="K14" s="590">
        <v>2000</v>
      </c>
      <c r="L14" s="590">
        <v>0</v>
      </c>
      <c r="M14" s="590">
        <f t="shared" si="3"/>
        <v>2050</v>
      </c>
      <c r="N14" s="686"/>
      <c r="P14" s="264">
        <v>1200</v>
      </c>
      <c r="Q14" s="264">
        <v>3</v>
      </c>
      <c r="R14" s="264">
        <v>600</v>
      </c>
      <c r="S14" s="264">
        <v>1050</v>
      </c>
      <c r="U14" s="264" t="s">
        <v>1214</v>
      </c>
      <c r="V14" s="264">
        <v>1015</v>
      </c>
      <c r="W14" s="264">
        <v>18</v>
      </c>
      <c r="X14" s="264">
        <v>38</v>
      </c>
      <c r="Y14" s="577">
        <f t="shared" si="4"/>
        <v>0</v>
      </c>
      <c r="Z14">
        <f t="shared" si="6"/>
        <v>20</v>
      </c>
      <c r="AD14" s="34">
        <v>1125</v>
      </c>
      <c r="AE14" s="34"/>
      <c r="AF14" s="34"/>
      <c r="AG14" s="34">
        <v>0</v>
      </c>
      <c r="AH14" s="34">
        <f t="shared" si="8"/>
        <v>0</v>
      </c>
      <c r="AI14" s="34"/>
      <c r="AJ14" s="34">
        <f t="shared" si="9"/>
        <v>0</v>
      </c>
      <c r="AK14" s="34"/>
      <c r="AM14" s="34">
        <v>1110</v>
      </c>
      <c r="AN14" s="34">
        <v>1</v>
      </c>
      <c r="AO14" s="34"/>
      <c r="AP14" s="264">
        <v>32000</v>
      </c>
      <c r="AQ14" s="590">
        <v>11330</v>
      </c>
      <c r="AR14" s="590">
        <f t="shared" si="5"/>
        <v>20720</v>
      </c>
      <c r="AS14" s="34" t="s">
        <v>1228</v>
      </c>
    </row>
    <row r="15" spans="1:45">
      <c r="A15" s="264">
        <v>1200</v>
      </c>
      <c r="B15" s="574">
        <v>3</v>
      </c>
      <c r="C15" s="589">
        <v>0</v>
      </c>
      <c r="D15" s="589">
        <f t="shared" si="0"/>
        <v>3</v>
      </c>
      <c r="E15" s="589">
        <f t="shared" si="1"/>
        <v>600</v>
      </c>
      <c r="F15" s="589">
        <v>2400</v>
      </c>
      <c r="G15" s="589">
        <f t="shared" si="2"/>
        <v>0</v>
      </c>
      <c r="H15" s="264"/>
      <c r="J15" s="590">
        <v>1105</v>
      </c>
      <c r="K15" s="590"/>
      <c r="L15" s="590">
        <v>14240</v>
      </c>
      <c r="M15" s="590">
        <f t="shared" si="3"/>
        <v>0</v>
      </c>
      <c r="N15" s="590"/>
      <c r="P15" s="325">
        <v>1240</v>
      </c>
      <c r="Q15" s="325"/>
      <c r="R15" s="325"/>
      <c r="S15" s="325">
        <v>500</v>
      </c>
      <c r="U15" s="264" t="s">
        <v>1214</v>
      </c>
      <c r="V15" s="264">
        <v>1020</v>
      </c>
      <c r="W15" s="264">
        <v>2</v>
      </c>
      <c r="X15" s="264">
        <v>31</v>
      </c>
      <c r="Y15" s="577">
        <f t="shared" si="4"/>
        <v>0</v>
      </c>
      <c r="Z15">
        <f t="shared" si="6"/>
        <v>29</v>
      </c>
      <c r="AD15" s="34">
        <v>1150</v>
      </c>
      <c r="AE15" s="34"/>
      <c r="AF15" s="34"/>
      <c r="AG15" s="34">
        <f t="shared" si="7"/>
        <v>0</v>
      </c>
      <c r="AH15" s="34">
        <f t="shared" si="8"/>
        <v>0</v>
      </c>
      <c r="AI15" s="34"/>
      <c r="AJ15" s="34">
        <f t="shared" si="9"/>
        <v>0</v>
      </c>
      <c r="AK15" s="34"/>
      <c r="AM15" s="34">
        <v>1120</v>
      </c>
      <c r="AN15" s="34">
        <v>42</v>
      </c>
      <c r="AO15" s="34">
        <v>4</v>
      </c>
      <c r="AP15" s="264">
        <v>11850</v>
      </c>
      <c r="AQ15" s="592">
        <v>7880</v>
      </c>
      <c r="AR15" s="590">
        <f t="shared" si="5"/>
        <v>4020</v>
      </c>
      <c r="AS15" s="34"/>
    </row>
    <row r="16" spans="1:45">
      <c r="A16" s="264">
        <v>1240</v>
      </c>
      <c r="B16" s="574"/>
      <c r="C16" s="589"/>
      <c r="D16" s="589">
        <f t="shared" si="0"/>
        <v>0</v>
      </c>
      <c r="E16" s="589">
        <f t="shared" si="1"/>
        <v>0</v>
      </c>
      <c r="F16" s="589"/>
      <c r="G16" s="589">
        <f t="shared" si="2"/>
        <v>0</v>
      </c>
      <c r="H16" s="264"/>
      <c r="J16" s="592">
        <v>1110</v>
      </c>
      <c r="K16" s="590"/>
      <c r="L16" s="591">
        <v>2700</v>
      </c>
      <c r="M16" s="590">
        <f t="shared" si="3"/>
        <v>0</v>
      </c>
      <c r="N16" s="590"/>
      <c r="P16" s="325">
        <v>1255</v>
      </c>
      <c r="Q16" s="325">
        <v>1</v>
      </c>
      <c r="R16" s="325">
        <v>200</v>
      </c>
      <c r="S16" s="325">
        <v>350</v>
      </c>
      <c r="U16" s="264" t="s">
        <v>1214</v>
      </c>
      <c r="V16" s="264">
        <v>1110</v>
      </c>
      <c r="W16" s="264">
        <v>10</v>
      </c>
      <c r="X16" s="264">
        <v>28</v>
      </c>
      <c r="Y16" s="577">
        <f t="shared" si="4"/>
        <v>0</v>
      </c>
      <c r="Z16">
        <f t="shared" si="6"/>
        <v>18</v>
      </c>
      <c r="AD16" s="34">
        <v>1160</v>
      </c>
      <c r="AE16" s="34"/>
      <c r="AF16" s="34"/>
      <c r="AG16" s="34">
        <f t="shared" si="7"/>
        <v>0</v>
      </c>
      <c r="AH16" s="34">
        <f t="shared" si="8"/>
        <v>0</v>
      </c>
      <c r="AI16" s="34"/>
      <c r="AJ16" s="34">
        <f t="shared" si="9"/>
        <v>0</v>
      </c>
      <c r="AK16" s="34"/>
      <c r="AM16" s="34">
        <v>1125</v>
      </c>
      <c r="AN16" s="34"/>
      <c r="AO16" s="34"/>
      <c r="AP16" s="264"/>
      <c r="AQ16" s="590">
        <v>0</v>
      </c>
      <c r="AR16" s="590">
        <f t="shared" si="5"/>
        <v>0</v>
      </c>
      <c r="AS16" s="34"/>
    </row>
    <row r="17" spans="1:45">
      <c r="A17" s="264">
        <v>1255</v>
      </c>
      <c r="B17" s="574">
        <v>1</v>
      </c>
      <c r="C17" s="589">
        <v>0</v>
      </c>
      <c r="D17" s="589">
        <f t="shared" si="0"/>
        <v>1</v>
      </c>
      <c r="E17" s="589">
        <f t="shared" si="1"/>
        <v>200</v>
      </c>
      <c r="F17" s="589"/>
      <c r="G17" s="589">
        <f t="shared" si="2"/>
        <v>200</v>
      </c>
      <c r="H17" s="264"/>
      <c r="J17" s="590">
        <v>1120</v>
      </c>
      <c r="K17" s="590">
        <v>7650</v>
      </c>
      <c r="L17" s="590">
        <v>640</v>
      </c>
      <c r="M17" s="590">
        <f t="shared" si="3"/>
        <v>7060</v>
      </c>
      <c r="N17" s="590"/>
      <c r="P17" s="325" t="s">
        <v>1215</v>
      </c>
      <c r="Q17" s="325">
        <f>SUM($Q$7:$Q$16)</f>
        <v>32</v>
      </c>
      <c r="R17" s="325">
        <f>SUM($R$7:$R$16)</f>
        <v>6400</v>
      </c>
      <c r="S17" s="325">
        <f>SUM($S$7:$S$16)</f>
        <v>16850</v>
      </c>
      <c r="U17" s="264" t="s">
        <v>1214</v>
      </c>
      <c r="V17" s="264">
        <v>1125</v>
      </c>
      <c r="W17" s="264">
        <v>28</v>
      </c>
      <c r="X17" s="264">
        <v>70</v>
      </c>
      <c r="Y17" s="577">
        <f t="shared" si="4"/>
        <v>0</v>
      </c>
      <c r="Z17">
        <f>X17-W17</f>
        <v>42</v>
      </c>
      <c r="AB17" s="579"/>
      <c r="AD17" s="34">
        <v>1200</v>
      </c>
      <c r="AE17" s="34">
        <v>6</v>
      </c>
      <c r="AF17" s="34"/>
      <c r="AG17" s="34">
        <f t="shared" si="7"/>
        <v>6</v>
      </c>
      <c r="AH17" s="34">
        <f t="shared" si="8"/>
        <v>1200</v>
      </c>
      <c r="AI17" s="34">
        <v>4700</v>
      </c>
      <c r="AJ17" s="34">
        <f t="shared" si="9"/>
        <v>0</v>
      </c>
      <c r="AK17" s="34" t="s">
        <v>1229</v>
      </c>
      <c r="AM17" s="34">
        <v>1150</v>
      </c>
      <c r="AN17" s="34"/>
      <c r="AO17" s="34"/>
      <c r="AP17" s="264"/>
      <c r="AQ17" s="590">
        <v>2200</v>
      </c>
      <c r="AR17" s="590">
        <f t="shared" si="5"/>
        <v>0</v>
      </c>
      <c r="AS17" s="34"/>
    </row>
    <row r="18" spans="1:45">
      <c r="A18" s="264">
        <v>1260</v>
      </c>
      <c r="B18" s="574"/>
      <c r="C18" s="589"/>
      <c r="D18" s="589">
        <f t="shared" si="0"/>
        <v>0</v>
      </c>
      <c r="E18" s="589">
        <f t="shared" si="1"/>
        <v>0</v>
      </c>
      <c r="F18" s="589"/>
      <c r="G18" s="589">
        <f t="shared" si="2"/>
        <v>0</v>
      </c>
      <c r="H18" s="264"/>
      <c r="J18" s="325">
        <v>1125</v>
      </c>
      <c r="K18" s="264"/>
      <c r="L18" s="727"/>
      <c r="M18" s="590">
        <f t="shared" si="3"/>
        <v>0</v>
      </c>
      <c r="N18" s="590"/>
      <c r="P18" s="578"/>
      <c r="Q18" s="688"/>
      <c r="R18" s="688"/>
      <c r="S18" s="688"/>
      <c r="U18" s="264" t="s">
        <v>1214</v>
      </c>
      <c r="V18" s="264">
        <v>1220</v>
      </c>
      <c r="W18" s="264">
        <v>10</v>
      </c>
      <c r="X18" s="264">
        <v>24</v>
      </c>
      <c r="Y18" s="577">
        <f t="shared" si="4"/>
        <v>0</v>
      </c>
      <c r="Z18">
        <f t="shared" si="6"/>
        <v>14</v>
      </c>
      <c r="AD18" s="34">
        <v>1205</v>
      </c>
      <c r="AE18" s="34"/>
      <c r="AF18" s="34"/>
      <c r="AG18" s="34">
        <f t="shared" si="7"/>
        <v>0</v>
      </c>
      <c r="AH18" s="34">
        <f t="shared" si="8"/>
        <v>0</v>
      </c>
      <c r="AI18" s="34"/>
      <c r="AJ18" s="34">
        <f t="shared" si="9"/>
        <v>0</v>
      </c>
      <c r="AK18" s="34"/>
      <c r="AM18" s="34">
        <v>1195</v>
      </c>
      <c r="AN18" s="34"/>
      <c r="AO18" s="34"/>
      <c r="AP18" s="264"/>
      <c r="AQ18" s="590">
        <v>0</v>
      </c>
      <c r="AR18" s="590">
        <f t="shared" si="5"/>
        <v>0</v>
      </c>
      <c r="AS18" s="34"/>
    </row>
    <row r="19" spans="1:45">
      <c r="A19" s="264" t="s">
        <v>1212</v>
      </c>
      <c r="B19" s="574">
        <f t="shared" ref="B19:G19" si="10">SUM(B7:B18)</f>
        <v>32</v>
      </c>
      <c r="C19" s="589">
        <f t="shared" si="10"/>
        <v>4</v>
      </c>
      <c r="D19" s="589">
        <f t="shared" si="10"/>
        <v>29</v>
      </c>
      <c r="E19" s="589">
        <f t="shared" si="10"/>
        <v>5800</v>
      </c>
      <c r="F19" s="589">
        <f t="shared" si="10"/>
        <v>19580</v>
      </c>
      <c r="G19" s="589">
        <f t="shared" si="10"/>
        <v>1600</v>
      </c>
      <c r="H19" s="264"/>
      <c r="J19" s="590">
        <v>1140</v>
      </c>
      <c r="K19" s="590"/>
      <c r="L19" s="590"/>
      <c r="M19" s="590">
        <f t="shared" si="3"/>
        <v>0</v>
      </c>
      <c r="N19" s="590"/>
      <c r="P19" s="688"/>
      <c r="Q19" s="688"/>
      <c r="R19" s="688"/>
      <c r="S19" s="688"/>
      <c r="U19" s="264" t="s">
        <v>1214</v>
      </c>
      <c r="V19" s="264">
        <v>1380</v>
      </c>
      <c r="W19" s="264">
        <v>10</v>
      </c>
      <c r="X19" s="264">
        <v>35</v>
      </c>
      <c r="Y19" s="577">
        <f t="shared" si="4"/>
        <v>0</v>
      </c>
      <c r="Z19">
        <f t="shared" si="6"/>
        <v>25</v>
      </c>
      <c r="AD19" s="34">
        <v>1255</v>
      </c>
      <c r="AE19" s="34">
        <v>1</v>
      </c>
      <c r="AF19" s="34"/>
      <c r="AG19" s="34">
        <f t="shared" si="7"/>
        <v>1</v>
      </c>
      <c r="AH19" s="34">
        <f t="shared" si="8"/>
        <v>200</v>
      </c>
      <c r="AI19" s="34"/>
      <c r="AJ19" s="34">
        <f t="shared" si="9"/>
        <v>200</v>
      </c>
      <c r="AK19" s="593" t="s">
        <v>1368</v>
      </c>
      <c r="AM19" s="34">
        <v>1200</v>
      </c>
      <c r="AN19" s="34">
        <v>6</v>
      </c>
      <c r="AO19" s="34"/>
      <c r="AP19" s="264"/>
      <c r="AQ19" s="590">
        <v>550</v>
      </c>
      <c r="AR19" s="590">
        <f t="shared" si="5"/>
        <v>0</v>
      </c>
      <c r="AS19" s="34"/>
    </row>
    <row r="20" spans="1:45" ht="13.5" customHeight="1">
      <c r="A20" s="578"/>
      <c r="B20" s="749"/>
      <c r="C20" s="751"/>
      <c r="D20" s="751"/>
      <c r="E20" s="751"/>
      <c r="F20" s="751"/>
      <c r="G20" s="751"/>
      <c r="H20" s="578"/>
      <c r="J20" s="590">
        <v>1150</v>
      </c>
      <c r="K20" s="590"/>
      <c r="L20" s="592"/>
      <c r="M20" s="590">
        <f t="shared" si="3"/>
        <v>0</v>
      </c>
      <c r="N20" s="590"/>
      <c r="P20" s="578"/>
      <c r="Q20" s="578"/>
      <c r="R20" s="578"/>
      <c r="S20" s="578"/>
      <c r="U20" s="264" t="s">
        <v>1215</v>
      </c>
      <c r="V20" s="264"/>
      <c r="W20" s="264">
        <f>SUM($W$7:$W$19)</f>
        <v>172</v>
      </c>
      <c r="X20" s="264">
        <f t="shared" ref="X20:Y20" si="11">SUM(X7:X19)</f>
        <v>494</v>
      </c>
      <c r="Y20" s="577">
        <f t="shared" si="11"/>
        <v>0</v>
      </c>
      <c r="Z20">
        <f t="shared" si="6"/>
        <v>322</v>
      </c>
      <c r="AD20" s="34">
        <v>1260</v>
      </c>
      <c r="AE20" s="34"/>
      <c r="AF20" s="34"/>
      <c r="AG20" s="34">
        <f t="shared" si="7"/>
        <v>0</v>
      </c>
      <c r="AH20" s="34">
        <f t="shared" si="8"/>
        <v>0</v>
      </c>
      <c r="AI20" s="34"/>
      <c r="AJ20" s="34">
        <f t="shared" si="9"/>
        <v>0</v>
      </c>
      <c r="AK20" s="34"/>
      <c r="AM20" s="34">
        <v>1205</v>
      </c>
      <c r="AN20" s="34"/>
      <c r="AO20" s="34"/>
      <c r="AP20" s="264"/>
      <c r="AQ20" s="590">
        <v>0</v>
      </c>
      <c r="AR20" s="590">
        <f t="shared" si="5"/>
        <v>0</v>
      </c>
      <c r="AS20" s="34"/>
    </row>
    <row r="21" spans="1:45" ht="13.5" customHeight="1">
      <c r="A21" s="578"/>
      <c r="B21" s="750"/>
      <c r="C21" s="751"/>
      <c r="D21" s="751"/>
      <c r="E21" s="751"/>
      <c r="F21" s="751"/>
      <c r="G21" s="751"/>
      <c r="H21" s="578"/>
      <c r="J21" s="590">
        <v>1160</v>
      </c>
      <c r="K21" s="590"/>
      <c r="L21" s="590"/>
      <c r="M21" s="590">
        <f t="shared" si="3"/>
        <v>0</v>
      </c>
      <c r="N21" s="590"/>
      <c r="U21" s="578"/>
      <c r="V21" s="578"/>
      <c r="W21" s="578"/>
      <c r="X21" s="578"/>
      <c r="Y21" s="689"/>
      <c r="Z21">
        <f t="shared" si="6"/>
        <v>0</v>
      </c>
      <c r="AD21" s="34"/>
      <c r="AE21" s="34"/>
      <c r="AF21" s="34"/>
      <c r="AG21" s="34">
        <f t="shared" si="7"/>
        <v>0</v>
      </c>
      <c r="AH21" s="34">
        <f t="shared" si="8"/>
        <v>0</v>
      </c>
      <c r="AI21" s="34"/>
      <c r="AJ21" s="34">
        <f t="shared" si="9"/>
        <v>0</v>
      </c>
      <c r="AK21" s="34"/>
      <c r="AM21" s="34">
        <v>1240</v>
      </c>
      <c r="AN21" s="34"/>
      <c r="AO21" s="34"/>
      <c r="AP21" s="264"/>
      <c r="AQ21" s="609">
        <v>0</v>
      </c>
      <c r="AR21" s="590">
        <f t="shared" si="5"/>
        <v>0</v>
      </c>
      <c r="AS21" s="34"/>
    </row>
    <row r="22" spans="1:45" ht="13.5" customHeight="1">
      <c r="A22" s="578"/>
      <c r="B22" s="750"/>
      <c r="C22" s="751"/>
      <c r="D22" s="751"/>
      <c r="E22" s="751"/>
      <c r="F22" s="751"/>
      <c r="G22" s="751"/>
      <c r="H22" s="578"/>
      <c r="J22" s="590">
        <v>1195</v>
      </c>
      <c r="K22" s="590"/>
      <c r="L22" s="590"/>
      <c r="M22" s="590">
        <f t="shared" si="3"/>
        <v>0</v>
      </c>
      <c r="N22" s="590"/>
      <c r="U22" s="578"/>
      <c r="V22" s="578"/>
      <c r="W22" s="578"/>
      <c r="X22" s="578"/>
      <c r="Y22" s="689"/>
      <c r="Z22">
        <f t="shared" si="6"/>
        <v>0</v>
      </c>
      <c r="AD22" s="34"/>
      <c r="AE22" s="34"/>
      <c r="AF22" s="34"/>
      <c r="AG22" s="34">
        <f t="shared" si="7"/>
        <v>0</v>
      </c>
      <c r="AH22" s="34">
        <f t="shared" si="8"/>
        <v>0</v>
      </c>
      <c r="AI22" s="34"/>
      <c r="AJ22" s="34">
        <f t="shared" si="9"/>
        <v>0</v>
      </c>
      <c r="AK22" s="34"/>
      <c r="AM22" s="34">
        <v>1255</v>
      </c>
      <c r="AN22" s="34">
        <v>1</v>
      </c>
      <c r="AO22" s="34"/>
      <c r="AP22" s="264"/>
      <c r="AQ22" s="590">
        <v>550</v>
      </c>
      <c r="AR22" s="590">
        <f t="shared" si="5"/>
        <v>0</v>
      </c>
      <c r="AS22" s="34"/>
    </row>
    <row r="23" spans="1:45" ht="13.5" customHeight="1">
      <c r="C23" s="691"/>
      <c r="D23" s="691"/>
      <c r="E23" s="691"/>
      <c r="F23" s="691"/>
      <c r="G23" s="690"/>
      <c r="J23" s="590">
        <v>1200</v>
      </c>
      <c r="K23" s="590">
        <v>1050</v>
      </c>
      <c r="L23" s="590">
        <v>0</v>
      </c>
      <c r="M23" s="590">
        <f t="shared" si="3"/>
        <v>1100</v>
      </c>
      <c r="N23" s="590"/>
      <c r="U23" s="578"/>
      <c r="V23" s="578"/>
      <c r="W23" s="578"/>
      <c r="X23" s="578"/>
      <c r="Y23" s="689"/>
      <c r="Z23">
        <f t="shared" si="6"/>
        <v>0</v>
      </c>
      <c r="AD23" s="34"/>
      <c r="AE23" s="34"/>
      <c r="AF23" s="34"/>
      <c r="AG23" s="34">
        <f t="shared" si="7"/>
        <v>0</v>
      </c>
      <c r="AH23" s="34">
        <f t="shared" si="8"/>
        <v>0</v>
      </c>
      <c r="AI23" s="34"/>
      <c r="AJ23" s="34">
        <f t="shared" si="9"/>
        <v>0</v>
      </c>
      <c r="AK23" s="34"/>
      <c r="AM23" s="34"/>
      <c r="AN23" s="34"/>
      <c r="AO23" s="34"/>
      <c r="AP23" s="264"/>
      <c r="AQ23" s="590">
        <v>0</v>
      </c>
      <c r="AR23" s="590">
        <f t="shared" si="5"/>
        <v>0</v>
      </c>
      <c r="AS23" s="34"/>
    </row>
    <row r="24" spans="1:45" ht="13.5" customHeight="1">
      <c r="C24" s="691"/>
      <c r="D24" s="691"/>
      <c r="E24" s="691"/>
      <c r="F24" s="691"/>
      <c r="G24" s="690"/>
      <c r="J24" s="590">
        <v>1205</v>
      </c>
      <c r="K24" s="590"/>
      <c r="L24" s="590"/>
      <c r="M24" s="590">
        <f t="shared" si="3"/>
        <v>0</v>
      </c>
      <c r="N24" s="590"/>
      <c r="U24" s="578"/>
      <c r="Y24" s="690"/>
      <c r="Z24">
        <f t="shared" si="6"/>
        <v>0</v>
      </c>
      <c r="AD24" s="34"/>
      <c r="AE24" s="34"/>
      <c r="AF24" s="34"/>
      <c r="AG24" s="34">
        <f t="shared" si="7"/>
        <v>0</v>
      </c>
      <c r="AH24" s="34">
        <f t="shared" si="8"/>
        <v>0</v>
      </c>
      <c r="AI24" s="34"/>
      <c r="AJ24" s="34">
        <f t="shared" si="9"/>
        <v>0</v>
      </c>
      <c r="AK24" s="34"/>
      <c r="AM24" s="34"/>
      <c r="AN24" s="34"/>
      <c r="AO24" s="34"/>
      <c r="AP24" s="34">
        <f>AN24*350+AO24*150</f>
        <v>0</v>
      </c>
      <c r="AQ24" s="34"/>
      <c r="AR24" s="34">
        <f>IF(AP24-AQ24&gt;=1,AP24-AQ24+50,)</f>
        <v>0</v>
      </c>
      <c r="AS24" s="34"/>
    </row>
    <row r="25" spans="1:45" ht="13.5" customHeight="1">
      <c r="C25" s="691"/>
      <c r="D25" s="691"/>
      <c r="E25" s="691"/>
      <c r="F25" s="691"/>
      <c r="G25" s="690"/>
      <c r="J25" s="590">
        <v>1210</v>
      </c>
      <c r="K25" s="590"/>
      <c r="L25" s="590"/>
      <c r="M25" s="592">
        <f t="shared" si="3"/>
        <v>0</v>
      </c>
      <c r="N25" s="592"/>
      <c r="U25" s="578"/>
      <c r="Y25" s="690"/>
      <c r="AD25" s="34" t="s">
        <v>1230</v>
      </c>
      <c r="AE25" s="10">
        <f>SUM(AE7:AE24)</f>
        <v>68</v>
      </c>
      <c r="AF25" s="10">
        <f>SUM(AF7:AF24)</f>
        <v>11</v>
      </c>
      <c r="AG25" s="10">
        <f>SUM(AG7:AG24)</f>
        <v>57</v>
      </c>
      <c r="AH25" s="10">
        <f>SUM(AH7:AH24)</f>
        <v>11400</v>
      </c>
      <c r="AI25" s="10"/>
      <c r="AJ25" s="10">
        <f>SUM(AJ7:AJ24)</f>
        <v>300</v>
      </c>
      <c r="AK25" s="10"/>
      <c r="AM25" s="34" t="s">
        <v>1231</v>
      </c>
      <c r="AN25" s="10"/>
      <c r="AO25" s="10"/>
      <c r="AP25" s="10">
        <f>SUM(AP7:AP24)</f>
        <v>58400</v>
      </c>
      <c r="AQ25" s="10">
        <f>SUM(AQ7:AQ24)</f>
        <v>24570</v>
      </c>
      <c r="AR25" s="10">
        <f>SUM(AR7:AR24)</f>
        <v>37450</v>
      </c>
      <c r="AS25" s="10"/>
    </row>
    <row r="26" spans="1:45" ht="13.5" customHeight="1">
      <c r="B26" s="214"/>
      <c r="C26" s="692"/>
      <c r="D26" s="693"/>
      <c r="E26" s="693"/>
      <c r="F26" s="693"/>
      <c r="G26" s="694"/>
      <c r="H26" s="13"/>
      <c r="I26" s="214"/>
      <c r="J26" s="592">
        <v>1240</v>
      </c>
      <c r="K26" s="590">
        <v>500</v>
      </c>
      <c r="L26" s="591">
        <v>0</v>
      </c>
      <c r="M26" s="590">
        <f t="shared" si="3"/>
        <v>550</v>
      </c>
      <c r="N26" s="592"/>
      <c r="O26" s="214"/>
      <c r="U26" s="578"/>
      <c r="Y26" s="690"/>
      <c r="AD26" s="560"/>
      <c r="AE26" s="214"/>
      <c r="AF26" s="214"/>
      <c r="AG26" s="214"/>
      <c r="AH26" s="214"/>
      <c r="AI26" s="214"/>
      <c r="AJ26" s="214"/>
      <c r="AK26" s="214"/>
      <c r="AL26" s="214"/>
      <c r="AM26" s="214"/>
      <c r="AQ26" s="561"/>
      <c r="AR26" s="214"/>
      <c r="AS26" s="214"/>
    </row>
    <row r="27" spans="1:45" ht="13.5" customHeight="1">
      <c r="A27" s="560"/>
      <c r="B27" s="214"/>
      <c r="C27" s="693"/>
      <c r="D27" s="693"/>
      <c r="E27" s="693"/>
      <c r="F27" s="693"/>
      <c r="G27" s="694"/>
      <c r="H27" s="13"/>
      <c r="I27" s="214"/>
      <c r="J27" s="590">
        <v>1255</v>
      </c>
      <c r="K27" s="590">
        <v>350</v>
      </c>
      <c r="L27" s="590">
        <v>0</v>
      </c>
      <c r="M27" s="592">
        <f t="shared" si="3"/>
        <v>400</v>
      </c>
      <c r="N27" s="592"/>
      <c r="O27" s="214"/>
      <c r="Y27" s="690"/>
      <c r="AE27" s="214"/>
      <c r="AF27" s="214"/>
      <c r="AG27" s="214"/>
      <c r="AH27" s="214"/>
      <c r="AI27" s="214"/>
      <c r="AJ27" s="214"/>
      <c r="AK27" s="214"/>
      <c r="AL27" s="214"/>
      <c r="AM27" s="214"/>
      <c r="AQ27" s="561"/>
      <c r="AR27" s="214"/>
      <c r="AS27" s="214"/>
    </row>
    <row r="28" spans="1:45" ht="13.5" customHeight="1">
      <c r="B28" s="214"/>
      <c r="C28" s="693"/>
      <c r="D28" s="693"/>
      <c r="E28" s="693"/>
      <c r="F28" s="693"/>
      <c r="G28" s="694"/>
      <c r="H28" s="13"/>
      <c r="I28" s="214"/>
      <c r="J28" s="590">
        <v>1325</v>
      </c>
      <c r="K28" s="590"/>
      <c r="L28" s="590"/>
      <c r="M28" s="614">
        <f t="shared" si="3"/>
        <v>0</v>
      </c>
      <c r="N28" s="592"/>
      <c r="O28" s="214"/>
      <c r="Y28" s="690"/>
      <c r="AD28" s="560"/>
      <c r="AE28" s="214"/>
      <c r="AF28" s="214"/>
      <c r="AG28" s="214"/>
      <c r="AH28" s="214"/>
      <c r="AI28" s="214"/>
      <c r="AJ28" s="214"/>
      <c r="AK28" s="214"/>
      <c r="AL28" s="214"/>
      <c r="AM28" s="214"/>
      <c r="AQ28" s="561"/>
      <c r="AR28" s="214"/>
      <c r="AS28" s="214"/>
    </row>
    <row r="29" spans="1:45" ht="15.75" customHeight="1">
      <c r="A29" s="560"/>
      <c r="B29" s="214"/>
      <c r="C29" s="693"/>
      <c r="D29" s="693"/>
      <c r="E29" s="693"/>
      <c r="F29" s="693"/>
      <c r="G29" s="694"/>
      <c r="H29" s="13"/>
      <c r="I29" s="214"/>
      <c r="J29" s="590" t="s">
        <v>1212</v>
      </c>
      <c r="K29" s="590">
        <f t="shared" ref="K29:M29" si="12">SUM(K7:K28)</f>
        <v>16850</v>
      </c>
      <c r="L29" s="590">
        <f t="shared" si="12"/>
        <v>18370</v>
      </c>
      <c r="M29" s="592">
        <f t="shared" si="12"/>
        <v>16670</v>
      </c>
      <c r="N29" s="325"/>
      <c r="O29" s="214"/>
      <c r="Y29" s="690"/>
      <c r="AE29" s="214"/>
      <c r="AF29" s="214"/>
      <c r="AG29" s="214"/>
      <c r="AH29" s="214"/>
      <c r="AI29" s="214"/>
      <c r="AJ29" s="214"/>
      <c r="AK29" s="214"/>
      <c r="AL29" s="214"/>
      <c r="AM29" s="214"/>
      <c r="AQ29" s="561"/>
      <c r="AR29" s="214"/>
      <c r="AS29" s="214"/>
    </row>
    <row r="30" spans="1:45" ht="13.5" customHeight="1">
      <c r="B30" s="214"/>
      <c r="C30" s="691"/>
      <c r="D30" s="693"/>
      <c r="E30" s="693"/>
      <c r="F30" s="693"/>
      <c r="G30" s="694"/>
      <c r="H30" s="13"/>
      <c r="I30" s="214"/>
      <c r="J30" s="688"/>
      <c r="K30" s="578"/>
      <c r="L30" s="697"/>
      <c r="M30" s="696"/>
      <c r="N30" s="688"/>
      <c r="O30" s="214"/>
      <c r="Y30" s="690"/>
      <c r="AD30" s="560"/>
      <c r="AE30" s="214"/>
      <c r="AF30" s="214"/>
      <c r="AG30" s="214"/>
      <c r="AH30" s="214"/>
      <c r="AI30" s="214"/>
      <c r="AJ30" s="214"/>
      <c r="AK30" s="214"/>
      <c r="AL30" s="214"/>
      <c r="AM30" s="214"/>
      <c r="AQ30" s="561"/>
      <c r="AR30" s="214"/>
      <c r="AS30" s="214"/>
    </row>
    <row r="31" spans="1:45" ht="13.5" customHeight="1">
      <c r="A31" s="560"/>
      <c r="B31" s="214"/>
      <c r="C31" s="693"/>
      <c r="D31" s="693"/>
      <c r="E31" s="693"/>
      <c r="F31" s="693"/>
      <c r="G31" s="694"/>
      <c r="H31" s="13"/>
      <c r="I31" s="214"/>
      <c r="J31" s="214"/>
      <c r="L31" s="698"/>
      <c r="M31" s="694"/>
      <c r="N31" s="13"/>
      <c r="O31" s="214"/>
      <c r="Y31" s="690"/>
      <c r="AE31" s="214"/>
      <c r="AF31" s="214"/>
      <c r="AG31" s="214"/>
      <c r="AH31" s="214"/>
      <c r="AI31" s="214"/>
      <c r="AJ31" s="214"/>
      <c r="AK31" s="214"/>
      <c r="AL31" s="214"/>
      <c r="AM31" s="214"/>
      <c r="AQ31" s="561"/>
      <c r="AR31" s="214"/>
      <c r="AS31" s="214"/>
    </row>
    <row r="32" spans="1:45" ht="13.5" customHeight="1">
      <c r="B32" s="214"/>
      <c r="C32" s="693"/>
      <c r="D32" s="693"/>
      <c r="E32" s="693"/>
      <c r="F32" s="693"/>
      <c r="H32" s="694"/>
      <c r="L32" s="698"/>
      <c r="M32" s="694"/>
      <c r="N32" s="13"/>
      <c r="O32" s="214"/>
      <c r="Y32" s="690"/>
      <c r="AE32" s="214"/>
      <c r="AF32" s="214"/>
      <c r="AG32" s="214"/>
      <c r="AH32" s="214"/>
      <c r="AI32" s="214"/>
      <c r="AJ32" s="214"/>
      <c r="AK32" s="214"/>
      <c r="AQ32" s="561"/>
      <c r="AR32" s="214"/>
      <c r="AS32" s="214"/>
    </row>
    <row r="33" spans="2:45" ht="13.5" customHeight="1">
      <c r="B33" s="214"/>
      <c r="C33" s="693"/>
      <c r="D33" s="693"/>
      <c r="E33" s="693"/>
      <c r="F33" s="693"/>
      <c r="G33" s="694"/>
      <c r="H33" s="695"/>
      <c r="I33" s="214"/>
      <c r="J33" s="214"/>
      <c r="L33" s="698"/>
      <c r="M33" s="694"/>
      <c r="N33" s="13"/>
      <c r="O33" s="214"/>
      <c r="Y33" s="690"/>
      <c r="AE33" s="214"/>
      <c r="AF33" s="214"/>
      <c r="AG33" s="214"/>
      <c r="AH33" s="214"/>
      <c r="AI33" s="214"/>
      <c r="AJ33" s="214"/>
      <c r="AK33" s="568"/>
      <c r="AL33" s="214"/>
      <c r="AM33" s="214"/>
      <c r="AQ33" s="561"/>
      <c r="AR33" s="214"/>
      <c r="AS33" s="214"/>
    </row>
    <row r="34" spans="2:45" ht="13.5" customHeight="1">
      <c r="B34" s="214"/>
      <c r="C34" s="693"/>
      <c r="D34" s="693"/>
      <c r="E34" s="693"/>
      <c r="F34" s="693"/>
      <c r="G34" s="694"/>
      <c r="H34" s="13"/>
      <c r="I34" s="214"/>
      <c r="J34" s="214"/>
      <c r="L34" s="698"/>
      <c r="M34" s="694"/>
      <c r="N34" s="13"/>
      <c r="O34" s="214"/>
      <c r="Y34" s="690"/>
      <c r="AE34" s="214"/>
      <c r="AF34" s="214"/>
      <c r="AG34" s="214"/>
      <c r="AH34" s="214"/>
      <c r="AI34" s="214"/>
      <c r="AJ34" s="214"/>
      <c r="AK34" s="214"/>
      <c r="AL34" s="214"/>
      <c r="AM34" s="214"/>
      <c r="AQ34" s="561"/>
      <c r="AR34" s="214"/>
      <c r="AS34" s="214"/>
    </row>
    <row r="35" spans="2:45" ht="13.5" customHeight="1">
      <c r="B35" s="214"/>
      <c r="C35" s="693"/>
      <c r="D35" s="214"/>
      <c r="E35" s="214"/>
      <c r="F35" s="693"/>
      <c r="H35" s="13"/>
      <c r="I35" s="214"/>
      <c r="J35" s="214"/>
      <c r="L35" s="698"/>
      <c r="M35" s="694"/>
      <c r="N35" s="13"/>
      <c r="O35" s="214"/>
      <c r="Y35" s="690"/>
      <c r="AE35" s="214"/>
      <c r="AF35" s="214"/>
      <c r="AG35" s="214"/>
      <c r="AH35" s="214"/>
      <c r="AI35" s="214"/>
      <c r="AJ35" s="214"/>
      <c r="AK35" s="214"/>
      <c r="AL35" s="214"/>
      <c r="AM35" s="214"/>
      <c r="AQ35" s="561"/>
      <c r="AR35" s="214"/>
      <c r="AS35" s="214"/>
    </row>
    <row r="36" spans="2:45" ht="13.5" customHeight="1">
      <c r="B36" s="214"/>
      <c r="C36" s="214"/>
      <c r="D36" s="214"/>
      <c r="E36" s="214"/>
      <c r="F36" s="693"/>
      <c r="G36" s="694"/>
      <c r="H36" s="13"/>
      <c r="I36" s="214"/>
      <c r="L36" s="698"/>
      <c r="M36" s="694"/>
      <c r="N36" s="13"/>
      <c r="O36" s="214"/>
      <c r="Y36" s="690"/>
      <c r="AE36" s="214"/>
      <c r="AF36" s="214"/>
      <c r="AG36" s="214"/>
      <c r="AH36" s="214"/>
      <c r="AI36" s="214"/>
      <c r="AJ36" s="214"/>
      <c r="AK36" s="214"/>
      <c r="AL36" s="214"/>
      <c r="AM36" s="214"/>
      <c r="AQ36" s="561"/>
      <c r="AR36" s="214"/>
      <c r="AS36" s="214"/>
    </row>
    <row r="37" spans="2:45" ht="13.5" customHeight="1">
      <c r="B37" s="214"/>
      <c r="C37" s="214"/>
      <c r="D37" s="214"/>
      <c r="E37" s="214"/>
      <c r="F37" s="693"/>
      <c r="G37" s="694"/>
      <c r="H37" s="13"/>
      <c r="I37" s="214"/>
      <c r="J37" s="214"/>
      <c r="L37" s="698"/>
      <c r="M37" s="694"/>
      <c r="N37" s="13"/>
      <c r="O37" s="214"/>
      <c r="Y37" s="690"/>
      <c r="AE37" s="214"/>
      <c r="AF37" s="214"/>
      <c r="AG37" s="214"/>
      <c r="AH37" s="214"/>
      <c r="AI37" s="214"/>
      <c r="AJ37" s="214"/>
      <c r="AK37" s="214"/>
      <c r="AL37" s="214"/>
      <c r="AM37" s="214"/>
      <c r="AQ37" s="561"/>
      <c r="AR37" s="214"/>
      <c r="AS37" s="214"/>
    </row>
    <row r="38" spans="2:45" ht="13.5" customHeight="1">
      <c r="B38" s="214"/>
      <c r="C38" s="214"/>
      <c r="D38" s="214"/>
      <c r="E38" s="214"/>
      <c r="F38" s="693"/>
      <c r="G38" s="694"/>
      <c r="H38" s="13"/>
      <c r="I38" s="214"/>
      <c r="J38" s="214"/>
      <c r="L38" s="698"/>
      <c r="M38" s="694"/>
      <c r="N38" s="13"/>
      <c r="O38" s="214"/>
      <c r="Y38" s="690"/>
      <c r="AE38" s="214"/>
      <c r="AF38" s="214"/>
      <c r="AG38" s="214"/>
      <c r="AH38" s="214"/>
      <c r="AI38" s="214"/>
      <c r="AJ38" s="214"/>
      <c r="AK38" s="214"/>
      <c r="AL38" s="214"/>
      <c r="AM38" s="214"/>
      <c r="AQ38" s="561"/>
      <c r="AR38" s="214"/>
      <c r="AS38" s="214"/>
    </row>
    <row r="39" spans="2:45" ht="13.5" customHeight="1">
      <c r="B39" s="214"/>
      <c r="C39" s="214"/>
      <c r="D39" s="214"/>
      <c r="E39" s="214"/>
      <c r="F39" s="693"/>
      <c r="G39" s="694"/>
      <c r="H39" s="13"/>
      <c r="I39" s="214"/>
      <c r="J39" s="214"/>
      <c r="K39" s="214"/>
      <c r="L39" s="693"/>
      <c r="M39" s="214"/>
      <c r="N39" s="13"/>
      <c r="O39" s="214"/>
      <c r="Y39" s="690"/>
      <c r="AE39" s="214"/>
      <c r="AF39" s="214"/>
      <c r="AG39" s="214"/>
      <c r="AH39" s="214"/>
      <c r="AI39" s="214"/>
      <c r="AJ39" s="214"/>
      <c r="AK39" s="214"/>
      <c r="AL39" s="214"/>
      <c r="AM39" s="214"/>
      <c r="AN39" s="214"/>
      <c r="AO39" s="214"/>
      <c r="AP39" s="214"/>
      <c r="AQ39" s="214"/>
      <c r="AR39" s="214"/>
      <c r="AS39" s="214"/>
    </row>
    <row r="40" spans="2:45" ht="13.5" customHeight="1">
      <c r="B40" s="214"/>
      <c r="C40" s="214"/>
      <c r="D40" s="214"/>
      <c r="E40" s="214"/>
      <c r="F40" s="693"/>
      <c r="G40" s="694"/>
      <c r="H40" s="13"/>
      <c r="I40" s="214"/>
      <c r="J40" s="214"/>
      <c r="K40" s="214"/>
      <c r="L40" s="693"/>
      <c r="M40" s="214"/>
      <c r="N40" s="13"/>
      <c r="O40" s="214"/>
      <c r="Y40" s="690"/>
      <c r="AE40" s="214"/>
      <c r="AF40" s="214"/>
      <c r="AG40" s="214"/>
      <c r="AH40" s="214"/>
      <c r="AI40" s="214"/>
      <c r="AJ40" s="214"/>
      <c r="AK40" s="214"/>
      <c r="AL40" s="214"/>
      <c r="AM40" s="214"/>
      <c r="AN40" s="214"/>
      <c r="AO40" s="214"/>
      <c r="AP40" s="214"/>
      <c r="AQ40" s="214"/>
      <c r="AR40" s="214"/>
      <c r="AS40" s="214"/>
    </row>
    <row r="41" spans="2:45" ht="13.5" customHeight="1">
      <c r="B41" s="214"/>
      <c r="C41" s="214"/>
      <c r="D41" s="214"/>
      <c r="E41" s="214"/>
      <c r="F41" s="693"/>
      <c r="G41" s="694"/>
      <c r="H41" s="13"/>
      <c r="I41" s="214"/>
      <c r="J41" s="214"/>
      <c r="K41" s="214"/>
      <c r="L41" s="693"/>
      <c r="M41" s="214"/>
      <c r="N41" s="13"/>
      <c r="O41" s="214"/>
      <c r="Y41" s="690"/>
      <c r="AL41" s="214"/>
      <c r="AM41" s="214"/>
      <c r="AN41" s="214"/>
      <c r="AO41" s="214"/>
      <c r="AP41" s="214"/>
      <c r="AQ41" s="214"/>
      <c r="AR41" s="214"/>
      <c r="AS41" s="214"/>
    </row>
    <row r="42" spans="2:45">
      <c r="F42" s="691"/>
      <c r="G42" s="690"/>
      <c r="K42" s="214"/>
      <c r="L42" s="693"/>
      <c r="M42" s="214"/>
      <c r="N42" s="13"/>
      <c r="Y42" s="690"/>
      <c r="AN42" s="214"/>
      <c r="AO42" s="214"/>
      <c r="AP42" s="214"/>
      <c r="AQ42" s="214"/>
      <c r="AR42" s="214"/>
      <c r="AS42" s="214"/>
    </row>
    <row r="43" spans="2:45">
      <c r="F43" s="691"/>
      <c r="G43" s="690"/>
      <c r="K43" s="214"/>
      <c r="L43" s="693"/>
      <c r="M43" s="214"/>
      <c r="N43" s="13"/>
      <c r="Y43" s="690"/>
      <c r="AN43" s="214"/>
      <c r="AO43" s="214"/>
      <c r="AP43" s="214"/>
      <c r="AQ43" s="214"/>
      <c r="AR43" s="214"/>
      <c r="AS43" s="214"/>
    </row>
    <row r="44" spans="2:45">
      <c r="G44" s="690"/>
      <c r="K44" s="214"/>
      <c r="L44" s="693"/>
      <c r="M44" s="214"/>
      <c r="N44" s="13"/>
      <c r="AN44" s="214"/>
      <c r="AO44" s="214"/>
      <c r="AP44" s="214"/>
      <c r="AQ44" s="214"/>
      <c r="AR44" s="214"/>
      <c r="AS44" s="214"/>
    </row>
    <row r="45" spans="2:45">
      <c r="K45" s="214"/>
      <c r="L45" s="693"/>
      <c r="M45" s="214"/>
      <c r="N45" s="13"/>
      <c r="AN45" s="214"/>
      <c r="AO45" s="214"/>
      <c r="AP45" s="214"/>
      <c r="AQ45" s="214"/>
      <c r="AR45" s="214"/>
      <c r="AS45" s="214"/>
    </row>
    <row r="46" spans="2:45">
      <c r="K46" s="214"/>
      <c r="L46" s="214"/>
      <c r="M46" s="214"/>
      <c r="N46" s="13"/>
      <c r="AN46" s="214"/>
      <c r="AO46" s="214"/>
      <c r="AP46" s="214"/>
      <c r="AQ46" s="214"/>
      <c r="AR46" s="214"/>
      <c r="AS46" s="214"/>
    </row>
    <row r="47" spans="2:45">
      <c r="K47" s="214"/>
      <c r="L47" s="214"/>
      <c r="M47" s="214"/>
      <c r="N47" s="13"/>
      <c r="AN47" s="214"/>
      <c r="AO47" s="214"/>
      <c r="AP47" s="214"/>
      <c r="AQ47" s="214"/>
      <c r="AR47" s="214"/>
      <c r="AS47" s="214"/>
    </row>
    <row r="48" spans="2:45">
      <c r="K48" s="214"/>
      <c r="L48" s="214"/>
      <c r="M48" s="214"/>
      <c r="N48" s="13"/>
      <c r="AN48" s="214"/>
      <c r="AO48" s="214"/>
      <c r="AP48" s="214"/>
      <c r="AQ48" s="214"/>
      <c r="AR48" s="214"/>
      <c r="AS48" s="214"/>
    </row>
    <row r="49" spans="1:45">
      <c r="K49" s="214"/>
      <c r="L49" s="214"/>
      <c r="M49" s="214"/>
      <c r="N49" s="13"/>
      <c r="AN49" s="214"/>
      <c r="AO49" s="214"/>
      <c r="AP49" s="214"/>
      <c r="AQ49" s="214"/>
      <c r="AR49" s="214"/>
      <c r="AS49" s="214"/>
    </row>
    <row r="50" spans="1:45">
      <c r="K50" s="214"/>
      <c r="L50" s="214"/>
      <c r="M50" s="214"/>
      <c r="N50" s="13"/>
      <c r="AN50" s="214"/>
      <c r="AO50" s="214"/>
      <c r="AP50" s="214"/>
      <c r="AQ50" s="214"/>
      <c r="AR50" s="214"/>
      <c r="AS50" s="214"/>
    </row>
    <row r="51" spans="1:45">
      <c r="K51" s="214"/>
      <c r="L51" s="214"/>
      <c r="M51" s="214"/>
      <c r="N51" s="13"/>
      <c r="AN51" s="214"/>
      <c r="AO51" s="214"/>
      <c r="AP51" s="214"/>
      <c r="AQ51" s="214"/>
      <c r="AR51" s="214"/>
      <c r="AS51" s="214"/>
    </row>
    <row r="52" spans="1:45">
      <c r="A52" s="581"/>
      <c r="K52" s="214"/>
      <c r="L52" s="214"/>
      <c r="M52" s="214"/>
      <c r="N52" s="13"/>
      <c r="AC52" s="581"/>
      <c r="AN52" s="214"/>
      <c r="AO52" s="214"/>
      <c r="AP52" s="214"/>
      <c r="AQ52" s="214"/>
      <c r="AR52" s="214"/>
      <c r="AS52" s="214"/>
    </row>
    <row r="53" spans="1:45">
      <c r="K53" s="214"/>
      <c r="L53" s="214"/>
      <c r="M53" s="214"/>
      <c r="N53" s="13"/>
      <c r="AN53" s="214"/>
      <c r="AO53" s="214"/>
      <c r="AP53" s="214"/>
      <c r="AQ53" s="214"/>
      <c r="AR53" s="214"/>
      <c r="AS53" s="214"/>
    </row>
    <row r="54" spans="1:45">
      <c r="K54" s="214"/>
      <c r="L54" s="214"/>
      <c r="M54" s="214"/>
      <c r="N54" s="13"/>
      <c r="AN54" s="214"/>
      <c r="AO54" s="214"/>
      <c r="AP54" s="214"/>
      <c r="AQ54" s="214"/>
      <c r="AR54" s="214"/>
      <c r="AS54" s="214"/>
    </row>
  </sheetData>
  <sortState xmlns:xlrd2="http://schemas.microsoft.com/office/spreadsheetml/2017/richdata2" sortMethod="stroke" ref="J7:L28">
    <sortCondition ref="J7"/>
  </sortState>
  <mergeCells count="8">
    <mergeCell ref="B1:C2"/>
    <mergeCell ref="U4:W4"/>
    <mergeCell ref="U5:Y5"/>
    <mergeCell ref="P5:P6"/>
    <mergeCell ref="Q5:Q6"/>
    <mergeCell ref="R5:R6"/>
    <mergeCell ref="S5:S6"/>
    <mergeCell ref="P4:R4"/>
  </mergeCells>
  <phoneticPr fontId="10"/>
  <pageMargins left="0.27559055118110237" right="0.31496062992125984" top="0.74803149606299213" bottom="0.74803149606299213" header="0.31496062992125984" footer="0.31496062992125984"/>
  <pageSetup paperSize="9" scale="8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4" r:id="rId4" name="Button 4">
              <controlPr defaultSize="0" print="0" autoFill="0" autoPict="0" macro="[0]!ファイルパス取得">
                <anchor moveWithCells="1" sizeWithCells="1">
                  <from>
                    <xdr:col>26</xdr:col>
                    <xdr:colOff>9525</xdr:colOff>
                    <xdr:row>1</xdr:row>
                    <xdr:rowOff>9525</xdr:rowOff>
                  </from>
                  <to>
                    <xdr:col>27</xdr:col>
                    <xdr:colOff>133350</xdr:colOff>
                    <xdr:row>3</xdr:row>
                    <xdr:rowOff>95250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09"/>
  <sheetViews>
    <sheetView workbookViewId="0">
      <pane ySplit="5" topLeftCell="A6" activePane="bottomLeft" state="frozen"/>
      <selection activeCell="E28" sqref="E28"/>
      <selection pane="bottomLeft" activeCell="L20" sqref="L20"/>
    </sheetView>
  </sheetViews>
  <sheetFormatPr defaultColWidth="9" defaultRowHeight="13.5"/>
  <cols>
    <col min="1" max="1" width="9" style="214"/>
    <col min="2" max="2" width="9.25" style="214" bestFit="1" customWidth="1"/>
    <col min="3" max="3" width="21" style="214" customWidth="1"/>
    <col min="4" max="4" width="7" style="214" customWidth="1"/>
    <col min="5" max="6" width="9.625" style="214" customWidth="1"/>
    <col min="7" max="7" width="20.625" style="214" customWidth="1"/>
    <col min="8" max="10" width="11" style="214" customWidth="1"/>
    <col min="11" max="16384" width="9" style="214"/>
  </cols>
  <sheetData>
    <row r="2" spans="2:13" ht="18.75">
      <c r="M2" s="205" t="s">
        <v>619</v>
      </c>
    </row>
    <row r="3" spans="2:13" ht="24.75" thickBot="1">
      <c r="B3" s="257" t="s">
        <v>620</v>
      </c>
      <c r="M3" s="205" t="s">
        <v>642</v>
      </c>
    </row>
    <row r="4" spans="2:13" ht="19.5" thickBot="1">
      <c r="H4" s="1195" t="s">
        <v>621</v>
      </c>
      <c r="I4" s="1196"/>
      <c r="J4" s="1197"/>
      <c r="M4" s="205"/>
    </row>
    <row r="5" spans="2:13" ht="15" thickBot="1">
      <c r="B5" s="285" t="s">
        <v>622</v>
      </c>
      <c r="C5" s="286" t="s">
        <v>623</v>
      </c>
      <c r="D5" s="286" t="s">
        <v>643</v>
      </c>
      <c r="E5" s="286" t="s">
        <v>624</v>
      </c>
      <c r="F5" s="286" t="s">
        <v>625</v>
      </c>
      <c r="G5" s="286" t="s">
        <v>644</v>
      </c>
      <c r="H5" s="286" t="s">
        <v>626</v>
      </c>
      <c r="I5" s="286" t="s">
        <v>627</v>
      </c>
      <c r="J5" s="287" t="s">
        <v>628</v>
      </c>
    </row>
    <row r="6" spans="2:13">
      <c r="B6" s="288">
        <v>44915</v>
      </c>
      <c r="C6" s="289" t="s">
        <v>629</v>
      </c>
      <c r="D6" s="289">
        <v>50</v>
      </c>
      <c r="E6" s="289">
        <v>1000</v>
      </c>
      <c r="F6" s="290">
        <v>3980</v>
      </c>
      <c r="G6" s="291">
        <v>2121940404001</v>
      </c>
      <c r="H6" s="289">
        <v>696</v>
      </c>
      <c r="I6" s="289">
        <v>724</v>
      </c>
      <c r="J6" s="292">
        <v>739</v>
      </c>
    </row>
    <row r="7" spans="2:13">
      <c r="B7" s="262">
        <v>44915</v>
      </c>
      <c r="C7" s="10" t="s">
        <v>629</v>
      </c>
      <c r="D7" s="10">
        <v>50</v>
      </c>
      <c r="E7" s="10">
        <v>1000</v>
      </c>
      <c r="F7" s="35">
        <v>3970</v>
      </c>
      <c r="G7" s="263">
        <v>2121940404002</v>
      </c>
      <c r="H7" s="10">
        <v>710</v>
      </c>
      <c r="I7" s="10">
        <v>715</v>
      </c>
      <c r="J7" s="259">
        <v>779</v>
      </c>
    </row>
    <row r="8" spans="2:13">
      <c r="B8" s="262">
        <v>44915</v>
      </c>
      <c r="C8" s="10" t="s">
        <v>629</v>
      </c>
      <c r="D8" s="10">
        <v>50</v>
      </c>
      <c r="E8" s="10">
        <v>1000</v>
      </c>
      <c r="F8" s="35">
        <v>3930</v>
      </c>
      <c r="G8" s="263">
        <v>2121940404003</v>
      </c>
      <c r="H8" s="10">
        <v>695</v>
      </c>
      <c r="I8" s="10">
        <v>704</v>
      </c>
      <c r="J8" s="259">
        <v>715</v>
      </c>
    </row>
    <row r="9" spans="2:13">
      <c r="B9" s="262">
        <v>44915</v>
      </c>
      <c r="C9" s="10" t="s">
        <v>629</v>
      </c>
      <c r="D9" s="10">
        <v>50</v>
      </c>
      <c r="E9" s="10">
        <v>1000</v>
      </c>
      <c r="F9" s="10">
        <v>4000</v>
      </c>
      <c r="G9" s="263">
        <v>2121940405001</v>
      </c>
      <c r="H9" s="10">
        <v>708</v>
      </c>
      <c r="I9" s="10">
        <v>698</v>
      </c>
      <c r="J9" s="259">
        <v>688</v>
      </c>
    </row>
    <row r="10" spans="2:13">
      <c r="B10" s="262">
        <v>44915</v>
      </c>
      <c r="C10" s="10" t="s">
        <v>629</v>
      </c>
      <c r="D10" s="10">
        <v>50</v>
      </c>
      <c r="E10" s="10">
        <v>1000</v>
      </c>
      <c r="F10" s="10">
        <v>4000</v>
      </c>
      <c r="G10" s="263">
        <v>2121940405002</v>
      </c>
      <c r="H10" s="10">
        <v>731</v>
      </c>
      <c r="I10" s="10">
        <v>698</v>
      </c>
      <c r="J10" s="259">
        <v>731</v>
      </c>
    </row>
    <row r="11" spans="2:13">
      <c r="B11" s="262">
        <v>44915</v>
      </c>
      <c r="C11" s="10" t="s">
        <v>629</v>
      </c>
      <c r="D11" s="10">
        <v>50</v>
      </c>
      <c r="E11" s="10">
        <v>1000</v>
      </c>
      <c r="F11" s="10">
        <v>4000</v>
      </c>
      <c r="G11" s="263">
        <v>2121940406001</v>
      </c>
      <c r="H11" s="10">
        <v>721</v>
      </c>
      <c r="I11" s="10">
        <v>720</v>
      </c>
      <c r="J11" s="259">
        <v>731</v>
      </c>
    </row>
    <row r="12" spans="2:13" ht="14.25" thickBot="1">
      <c r="B12" s="293">
        <v>44915</v>
      </c>
      <c r="C12" s="294" t="s">
        <v>629</v>
      </c>
      <c r="D12" s="294">
        <v>50</v>
      </c>
      <c r="E12" s="294">
        <v>1000</v>
      </c>
      <c r="F12" s="294">
        <v>4000</v>
      </c>
      <c r="G12" s="295">
        <v>2121940406002</v>
      </c>
      <c r="H12" s="294">
        <v>701</v>
      </c>
      <c r="I12" s="294">
        <v>833</v>
      </c>
      <c r="J12" s="296">
        <v>722</v>
      </c>
    </row>
    <row r="13" spans="2:13">
      <c r="B13" s="288">
        <v>44943</v>
      </c>
      <c r="C13" s="297" t="s">
        <v>646</v>
      </c>
      <c r="D13" s="289">
        <v>50</v>
      </c>
      <c r="E13" s="289">
        <v>1190</v>
      </c>
      <c r="F13" s="289">
        <v>6000</v>
      </c>
      <c r="G13" s="298">
        <v>3011740401001</v>
      </c>
      <c r="H13" s="289">
        <v>537</v>
      </c>
      <c r="I13" s="289">
        <v>656</v>
      </c>
      <c r="J13" s="292">
        <v>464</v>
      </c>
    </row>
    <row r="14" spans="2:13">
      <c r="B14" s="262">
        <v>44943</v>
      </c>
      <c r="C14" s="169" t="s">
        <v>647</v>
      </c>
      <c r="D14" s="10">
        <v>50</v>
      </c>
      <c r="E14" s="10">
        <v>1190</v>
      </c>
      <c r="F14" s="10">
        <v>6000</v>
      </c>
      <c r="G14" s="267">
        <v>3011740401002</v>
      </c>
      <c r="H14" s="10">
        <v>562</v>
      </c>
      <c r="I14" s="10">
        <v>602</v>
      </c>
      <c r="J14" s="259">
        <v>534</v>
      </c>
    </row>
    <row r="15" spans="2:13">
      <c r="B15" s="262">
        <v>44943</v>
      </c>
      <c r="C15" s="169" t="s">
        <v>647</v>
      </c>
      <c r="D15" s="10">
        <v>50</v>
      </c>
      <c r="E15" s="10">
        <v>1190</v>
      </c>
      <c r="F15" s="10">
        <v>6000</v>
      </c>
      <c r="G15" s="267">
        <v>3011740402001</v>
      </c>
      <c r="H15" s="10">
        <v>471</v>
      </c>
      <c r="I15" s="10">
        <v>675</v>
      </c>
      <c r="J15" s="259">
        <v>550</v>
      </c>
    </row>
    <row r="16" spans="2:13">
      <c r="B16" s="262">
        <v>44943</v>
      </c>
      <c r="C16" s="169" t="s">
        <v>647</v>
      </c>
      <c r="D16" s="10">
        <v>50</v>
      </c>
      <c r="E16" s="10">
        <v>1190</v>
      </c>
      <c r="F16" s="10">
        <v>6000</v>
      </c>
      <c r="G16" s="267">
        <v>3011740402002</v>
      </c>
      <c r="H16" s="10">
        <v>531</v>
      </c>
      <c r="I16" s="10">
        <v>682</v>
      </c>
      <c r="J16" s="259">
        <v>511</v>
      </c>
    </row>
    <row r="17" spans="2:10">
      <c r="B17" s="262">
        <v>44943</v>
      </c>
      <c r="C17" s="169" t="s">
        <v>646</v>
      </c>
      <c r="D17" s="10">
        <v>50</v>
      </c>
      <c r="E17" s="10">
        <v>1190</v>
      </c>
      <c r="F17" s="10">
        <v>6000</v>
      </c>
      <c r="G17" s="268">
        <v>3011740403001</v>
      </c>
      <c r="H17" s="10">
        <v>510</v>
      </c>
      <c r="I17" s="10">
        <v>663</v>
      </c>
      <c r="J17" s="259">
        <v>480</v>
      </c>
    </row>
    <row r="18" spans="2:10">
      <c r="B18" s="262">
        <v>44943</v>
      </c>
      <c r="C18" s="169" t="s">
        <v>647</v>
      </c>
      <c r="D18" s="10">
        <v>50</v>
      </c>
      <c r="E18" s="10">
        <v>1190</v>
      </c>
      <c r="F18" s="10">
        <v>6000</v>
      </c>
      <c r="G18" s="268">
        <v>3011740403002</v>
      </c>
      <c r="H18" s="10">
        <v>455</v>
      </c>
      <c r="I18" s="10">
        <v>655</v>
      </c>
      <c r="J18" s="259">
        <v>413</v>
      </c>
    </row>
    <row r="19" spans="2:10">
      <c r="B19" s="262">
        <v>44943</v>
      </c>
      <c r="C19" s="169" t="s">
        <v>648</v>
      </c>
      <c r="D19" s="10">
        <v>50</v>
      </c>
      <c r="E19" s="10">
        <v>1190</v>
      </c>
      <c r="F19" s="10">
        <v>6000</v>
      </c>
      <c r="G19" s="268">
        <v>3011740404001</v>
      </c>
      <c r="H19" s="10">
        <v>549</v>
      </c>
      <c r="I19" s="10">
        <v>686</v>
      </c>
      <c r="J19" s="259">
        <v>426</v>
      </c>
    </row>
    <row r="20" spans="2:10">
      <c r="B20" s="262">
        <v>44943</v>
      </c>
      <c r="C20" s="169" t="s">
        <v>647</v>
      </c>
      <c r="D20" s="10">
        <v>50</v>
      </c>
      <c r="E20" s="10">
        <v>1190</v>
      </c>
      <c r="F20" s="10">
        <v>6000</v>
      </c>
      <c r="G20" s="268">
        <v>3011740405001</v>
      </c>
      <c r="H20" s="10">
        <v>483</v>
      </c>
      <c r="I20" s="10">
        <v>682</v>
      </c>
      <c r="J20" s="259">
        <v>445</v>
      </c>
    </row>
    <row r="21" spans="2:10">
      <c r="B21" s="262">
        <v>44943</v>
      </c>
      <c r="C21" s="169" t="s">
        <v>647</v>
      </c>
      <c r="D21" s="10">
        <v>50</v>
      </c>
      <c r="E21" s="10">
        <v>1120</v>
      </c>
      <c r="F21" s="10">
        <v>6000</v>
      </c>
      <c r="G21" s="268">
        <v>3011740406001</v>
      </c>
      <c r="H21" s="10">
        <v>621</v>
      </c>
      <c r="I21" s="10">
        <v>693</v>
      </c>
      <c r="J21" s="259">
        <v>670</v>
      </c>
    </row>
    <row r="22" spans="2:10" ht="14.25" thickBot="1">
      <c r="B22" s="293">
        <v>44943</v>
      </c>
      <c r="C22" s="299" t="s">
        <v>647</v>
      </c>
      <c r="D22" s="294">
        <v>50</v>
      </c>
      <c r="E22" s="294">
        <v>1120</v>
      </c>
      <c r="F22" s="294">
        <v>6000</v>
      </c>
      <c r="G22" s="300">
        <v>3011740406002</v>
      </c>
      <c r="H22" s="294">
        <v>485</v>
      </c>
      <c r="I22" s="294">
        <v>682</v>
      </c>
      <c r="J22" s="296">
        <v>714</v>
      </c>
    </row>
    <row r="23" spans="2:10">
      <c r="B23" s="288">
        <v>44970</v>
      </c>
      <c r="C23" s="301" t="s">
        <v>649</v>
      </c>
      <c r="D23" s="289">
        <v>50</v>
      </c>
      <c r="E23" s="289">
        <v>1120</v>
      </c>
      <c r="F23" s="289">
        <v>6000</v>
      </c>
      <c r="G23" s="302">
        <v>3021340405001</v>
      </c>
      <c r="H23" s="289">
        <v>690</v>
      </c>
      <c r="I23" s="289">
        <v>646</v>
      </c>
      <c r="J23" s="292">
        <v>434</v>
      </c>
    </row>
    <row r="24" spans="2:10">
      <c r="B24" s="262">
        <v>44970</v>
      </c>
      <c r="C24" s="303" t="s">
        <v>650</v>
      </c>
      <c r="D24" s="10">
        <v>50</v>
      </c>
      <c r="E24" s="10">
        <v>1120</v>
      </c>
      <c r="F24" s="10">
        <v>6000</v>
      </c>
      <c r="G24" s="304">
        <v>3021340407001</v>
      </c>
      <c r="H24" s="10">
        <v>880</v>
      </c>
      <c r="I24" s="10">
        <v>671</v>
      </c>
      <c r="J24" s="259">
        <v>635</v>
      </c>
    </row>
    <row r="25" spans="2:10">
      <c r="B25" s="262">
        <v>44970</v>
      </c>
      <c r="C25" s="303" t="s">
        <v>650</v>
      </c>
      <c r="D25" s="10">
        <v>50</v>
      </c>
      <c r="E25" s="10">
        <v>1120</v>
      </c>
      <c r="F25" s="10">
        <v>6000</v>
      </c>
      <c r="G25" s="304">
        <v>3021340408001</v>
      </c>
      <c r="H25" s="10">
        <v>520</v>
      </c>
      <c r="I25" s="10">
        <v>676</v>
      </c>
      <c r="J25" s="259">
        <v>661</v>
      </c>
    </row>
    <row r="26" spans="2:10" ht="14.25" thickBot="1">
      <c r="B26" s="293">
        <v>44970</v>
      </c>
      <c r="C26" s="305" t="s">
        <v>650</v>
      </c>
      <c r="D26" s="294">
        <v>50</v>
      </c>
      <c r="E26" s="294">
        <v>1120</v>
      </c>
      <c r="F26" s="294">
        <v>6000</v>
      </c>
      <c r="G26" s="306">
        <v>3021340409001</v>
      </c>
      <c r="H26" s="294">
        <v>609</v>
      </c>
      <c r="I26" s="294">
        <v>669</v>
      </c>
      <c r="J26" s="296">
        <v>611</v>
      </c>
    </row>
    <row r="27" spans="2:10">
      <c r="B27" s="307">
        <v>44971</v>
      </c>
      <c r="C27" s="308" t="s">
        <v>647</v>
      </c>
      <c r="D27" s="231">
        <v>50</v>
      </c>
      <c r="E27" s="231">
        <v>1190</v>
      </c>
      <c r="F27" s="231">
        <v>6000</v>
      </c>
      <c r="G27" s="309">
        <v>3021440401001</v>
      </c>
      <c r="H27" s="231">
        <v>572</v>
      </c>
      <c r="I27" s="231">
        <v>679</v>
      </c>
      <c r="J27" s="310">
        <v>636</v>
      </c>
    </row>
    <row r="28" spans="2:10">
      <c r="B28" s="262">
        <v>44971</v>
      </c>
      <c r="C28" s="169" t="s">
        <v>651</v>
      </c>
      <c r="D28" s="10">
        <v>50</v>
      </c>
      <c r="E28" s="10">
        <v>1190</v>
      </c>
      <c r="F28" s="10">
        <v>6000</v>
      </c>
      <c r="G28" s="268">
        <v>3021440401002</v>
      </c>
      <c r="H28" s="10">
        <v>563</v>
      </c>
      <c r="I28" s="10">
        <v>680</v>
      </c>
      <c r="J28" s="259">
        <v>622</v>
      </c>
    </row>
    <row r="29" spans="2:10">
      <c r="B29" s="262">
        <v>44971</v>
      </c>
      <c r="C29" s="169" t="s">
        <v>647</v>
      </c>
      <c r="D29" s="10">
        <v>50</v>
      </c>
      <c r="E29" s="10">
        <v>1190</v>
      </c>
      <c r="F29" s="10">
        <v>6000</v>
      </c>
      <c r="G29" s="268">
        <v>3021440402001</v>
      </c>
      <c r="H29" s="10">
        <v>671</v>
      </c>
      <c r="I29" s="10">
        <v>676</v>
      </c>
      <c r="J29" s="259">
        <v>592</v>
      </c>
    </row>
    <row r="30" spans="2:10">
      <c r="B30" s="262">
        <v>44971</v>
      </c>
      <c r="C30" s="169" t="s">
        <v>645</v>
      </c>
      <c r="D30" s="10">
        <v>50</v>
      </c>
      <c r="E30" s="10">
        <v>1190</v>
      </c>
      <c r="F30" s="10">
        <v>6000</v>
      </c>
      <c r="G30" s="268">
        <v>3021440402002</v>
      </c>
      <c r="H30" s="10">
        <v>577</v>
      </c>
      <c r="I30" s="10">
        <v>703</v>
      </c>
      <c r="J30" s="259">
        <v>634</v>
      </c>
    </row>
    <row r="31" spans="2:10">
      <c r="B31" s="262">
        <v>44971</v>
      </c>
      <c r="C31" s="169" t="s">
        <v>647</v>
      </c>
      <c r="D31" s="10">
        <v>50</v>
      </c>
      <c r="E31" s="10">
        <v>1190</v>
      </c>
      <c r="F31" s="10">
        <v>6000</v>
      </c>
      <c r="G31" s="268">
        <v>3021440403001</v>
      </c>
      <c r="H31" s="10">
        <v>670</v>
      </c>
      <c r="I31" s="10">
        <v>780</v>
      </c>
      <c r="J31" s="259">
        <v>840</v>
      </c>
    </row>
    <row r="32" spans="2:10">
      <c r="B32" s="262">
        <v>44971</v>
      </c>
      <c r="C32" s="169" t="s">
        <v>647</v>
      </c>
      <c r="D32" s="10">
        <v>50</v>
      </c>
      <c r="E32" s="10">
        <v>1190</v>
      </c>
      <c r="F32" s="10">
        <v>6000</v>
      </c>
      <c r="G32" s="268">
        <v>3021440403002</v>
      </c>
      <c r="H32" s="10">
        <v>548</v>
      </c>
      <c r="I32" s="10">
        <v>665</v>
      </c>
      <c r="J32" s="259">
        <v>588</v>
      </c>
    </row>
    <row r="33" spans="2:10">
      <c r="B33" s="262">
        <v>44972</v>
      </c>
      <c r="C33" s="169" t="s">
        <v>646</v>
      </c>
      <c r="D33" s="10">
        <v>50</v>
      </c>
      <c r="E33" s="10">
        <v>1125</v>
      </c>
      <c r="F33" s="35">
        <v>3350</v>
      </c>
      <c r="G33" s="268">
        <v>3021440405001</v>
      </c>
      <c r="H33" s="10">
        <v>586</v>
      </c>
      <c r="I33" s="10">
        <v>668</v>
      </c>
      <c r="J33" s="259">
        <v>597</v>
      </c>
    </row>
    <row r="34" spans="2:10" ht="14.25" thickBot="1">
      <c r="B34" s="293">
        <v>44972</v>
      </c>
      <c r="C34" s="299" t="s">
        <v>648</v>
      </c>
      <c r="D34" s="294">
        <v>50</v>
      </c>
      <c r="E34" s="294">
        <v>1125</v>
      </c>
      <c r="F34" s="311">
        <v>5710</v>
      </c>
      <c r="G34" s="300">
        <v>3021440405002</v>
      </c>
      <c r="H34" s="294">
        <v>606</v>
      </c>
      <c r="I34" s="294">
        <v>691</v>
      </c>
      <c r="J34" s="296">
        <v>623</v>
      </c>
    </row>
    <row r="35" spans="2:10">
      <c r="B35" s="307">
        <v>44972</v>
      </c>
      <c r="C35" s="231" t="s">
        <v>652</v>
      </c>
      <c r="D35" s="231">
        <v>50</v>
      </c>
      <c r="E35" s="231">
        <v>1005</v>
      </c>
      <c r="F35" s="231">
        <v>4000</v>
      </c>
      <c r="G35" s="309">
        <v>3021540408001</v>
      </c>
      <c r="H35" s="231">
        <v>770</v>
      </c>
      <c r="I35" s="231">
        <v>643</v>
      </c>
      <c r="J35" s="310">
        <v>650</v>
      </c>
    </row>
    <row r="36" spans="2:10">
      <c r="B36" s="262">
        <v>44972</v>
      </c>
      <c r="C36" s="10" t="s">
        <v>652</v>
      </c>
      <c r="D36" s="10">
        <v>50</v>
      </c>
      <c r="E36" s="10">
        <v>1005</v>
      </c>
      <c r="F36" s="10">
        <v>4000</v>
      </c>
      <c r="G36" s="268">
        <v>3021540408002</v>
      </c>
      <c r="H36" s="10">
        <v>573</v>
      </c>
      <c r="I36" s="10">
        <v>435</v>
      </c>
      <c r="J36" s="259">
        <v>621</v>
      </c>
    </row>
    <row r="37" spans="2:10" ht="14.25" thickBot="1">
      <c r="B37" s="293">
        <v>44972</v>
      </c>
      <c r="C37" s="294" t="s">
        <v>652</v>
      </c>
      <c r="D37" s="294">
        <v>50</v>
      </c>
      <c r="E37" s="294">
        <v>1005</v>
      </c>
      <c r="F37" s="294">
        <v>4000</v>
      </c>
      <c r="G37" s="300">
        <v>3021540408003</v>
      </c>
      <c r="H37" s="294">
        <v>726</v>
      </c>
      <c r="I37" s="294">
        <v>622</v>
      </c>
      <c r="J37" s="296">
        <v>716</v>
      </c>
    </row>
    <row r="38" spans="2:10">
      <c r="B38" s="307">
        <v>44973</v>
      </c>
      <c r="C38" s="308" t="s">
        <v>447</v>
      </c>
      <c r="D38" s="231">
        <v>50</v>
      </c>
      <c r="E38" s="231">
        <v>1005</v>
      </c>
      <c r="F38" s="231">
        <v>4000</v>
      </c>
      <c r="G38" s="309">
        <v>3021540414001</v>
      </c>
      <c r="H38" s="231">
        <v>582</v>
      </c>
      <c r="I38" s="231">
        <v>661</v>
      </c>
      <c r="J38" s="310">
        <v>541</v>
      </c>
    </row>
    <row r="39" spans="2:10">
      <c r="B39" s="262">
        <v>44973</v>
      </c>
      <c r="C39" s="169" t="s">
        <v>447</v>
      </c>
      <c r="D39" s="10">
        <v>50</v>
      </c>
      <c r="E39" s="10">
        <v>1005</v>
      </c>
      <c r="F39" s="10">
        <v>4000</v>
      </c>
      <c r="G39" s="268">
        <v>3021540414002</v>
      </c>
      <c r="H39" s="10">
        <v>701</v>
      </c>
      <c r="I39" s="10">
        <v>690</v>
      </c>
      <c r="J39" s="259">
        <v>694</v>
      </c>
    </row>
    <row r="40" spans="2:10">
      <c r="B40" s="262">
        <v>44973</v>
      </c>
      <c r="C40" s="169" t="s">
        <v>447</v>
      </c>
      <c r="D40" s="10">
        <v>50</v>
      </c>
      <c r="E40" s="10">
        <v>1005</v>
      </c>
      <c r="F40" s="10">
        <v>4000</v>
      </c>
      <c r="G40" s="268">
        <v>3021540414003</v>
      </c>
      <c r="H40" s="10">
        <v>784</v>
      </c>
      <c r="I40" s="10">
        <v>690</v>
      </c>
      <c r="J40" s="259">
        <v>740</v>
      </c>
    </row>
    <row r="41" spans="2:10">
      <c r="B41" s="262">
        <v>44973</v>
      </c>
      <c r="C41" s="169" t="s">
        <v>447</v>
      </c>
      <c r="D41" s="10">
        <v>50</v>
      </c>
      <c r="E41" s="10">
        <v>1005</v>
      </c>
      <c r="F41" s="10">
        <v>4000</v>
      </c>
      <c r="G41" s="268">
        <v>3021640401001</v>
      </c>
      <c r="H41" s="10">
        <v>699</v>
      </c>
      <c r="I41" s="10">
        <v>706</v>
      </c>
      <c r="J41" s="259">
        <v>704</v>
      </c>
    </row>
    <row r="42" spans="2:10">
      <c r="B42" s="262">
        <v>44973</v>
      </c>
      <c r="C42" s="169" t="s">
        <v>447</v>
      </c>
      <c r="D42" s="10">
        <v>50</v>
      </c>
      <c r="E42" s="10">
        <v>1005</v>
      </c>
      <c r="F42" s="10">
        <v>4000</v>
      </c>
      <c r="G42" s="268">
        <v>3021640401002</v>
      </c>
      <c r="H42" s="10">
        <v>721</v>
      </c>
      <c r="I42" s="10">
        <v>716</v>
      </c>
      <c r="J42" s="259">
        <v>694</v>
      </c>
    </row>
    <row r="43" spans="2:10">
      <c r="B43" s="262">
        <v>44973</v>
      </c>
      <c r="C43" s="169" t="s">
        <v>447</v>
      </c>
      <c r="D43" s="10">
        <v>50</v>
      </c>
      <c r="E43" s="10">
        <v>1005</v>
      </c>
      <c r="F43" s="10">
        <v>4000</v>
      </c>
      <c r="G43" s="268">
        <v>3021640401003</v>
      </c>
      <c r="H43" s="10">
        <v>700</v>
      </c>
      <c r="I43" s="10">
        <v>704</v>
      </c>
      <c r="J43" s="259">
        <v>758</v>
      </c>
    </row>
    <row r="44" spans="2:10">
      <c r="B44" s="262">
        <v>44973</v>
      </c>
      <c r="C44" s="169" t="s">
        <v>447</v>
      </c>
      <c r="D44" s="10">
        <v>50</v>
      </c>
      <c r="E44" s="10">
        <v>1005</v>
      </c>
      <c r="F44" s="10">
        <v>4000</v>
      </c>
      <c r="G44" s="268">
        <v>3021640402001</v>
      </c>
      <c r="H44" s="260">
        <v>659</v>
      </c>
      <c r="I44" s="260">
        <v>746</v>
      </c>
      <c r="J44" s="261">
        <v>693</v>
      </c>
    </row>
    <row r="45" spans="2:10">
      <c r="B45" s="262">
        <v>44973</v>
      </c>
      <c r="C45" s="169" t="s">
        <v>447</v>
      </c>
      <c r="D45" s="10">
        <v>50</v>
      </c>
      <c r="E45" s="10">
        <v>1005</v>
      </c>
      <c r="F45" s="10">
        <v>4000</v>
      </c>
      <c r="G45" s="268">
        <v>3021640402002</v>
      </c>
      <c r="H45" s="10">
        <v>718</v>
      </c>
      <c r="I45" s="10">
        <v>710</v>
      </c>
      <c r="J45" s="259">
        <v>705</v>
      </c>
    </row>
    <row r="46" spans="2:10">
      <c r="B46" s="262">
        <v>44973</v>
      </c>
      <c r="C46" s="169" t="s">
        <v>447</v>
      </c>
      <c r="D46" s="10">
        <v>50</v>
      </c>
      <c r="E46" s="10">
        <v>1005</v>
      </c>
      <c r="F46" s="10">
        <v>4000</v>
      </c>
      <c r="G46" s="268">
        <v>3021640402003</v>
      </c>
      <c r="H46" s="10">
        <v>711</v>
      </c>
      <c r="I46" s="10">
        <v>709</v>
      </c>
      <c r="J46" s="259">
        <v>690</v>
      </c>
    </row>
    <row r="47" spans="2:10">
      <c r="B47" s="262">
        <v>44974</v>
      </c>
      <c r="C47" s="169" t="s">
        <v>447</v>
      </c>
      <c r="D47" s="10">
        <v>50</v>
      </c>
      <c r="E47" s="10">
        <v>1120</v>
      </c>
      <c r="F47" s="10">
        <v>4000</v>
      </c>
      <c r="G47" s="268">
        <v>3021640404001</v>
      </c>
      <c r="H47" s="10">
        <v>608</v>
      </c>
      <c r="I47" s="10">
        <v>608</v>
      </c>
      <c r="J47" s="259">
        <v>712</v>
      </c>
    </row>
    <row r="48" spans="2:10">
      <c r="B48" s="262">
        <v>44974</v>
      </c>
      <c r="C48" s="169" t="s">
        <v>447</v>
      </c>
      <c r="D48" s="10">
        <v>50</v>
      </c>
      <c r="E48" s="10">
        <v>1120</v>
      </c>
      <c r="F48" s="10">
        <v>4000</v>
      </c>
      <c r="G48" s="268">
        <v>3021640404002</v>
      </c>
      <c r="H48" s="10">
        <v>653</v>
      </c>
      <c r="I48" s="10">
        <v>623</v>
      </c>
      <c r="J48" s="259">
        <v>710</v>
      </c>
    </row>
    <row r="49" spans="2:10">
      <c r="B49" s="262">
        <v>44974</v>
      </c>
      <c r="C49" s="169" t="s">
        <v>447</v>
      </c>
      <c r="D49" s="10">
        <v>50</v>
      </c>
      <c r="E49" s="10">
        <v>1120</v>
      </c>
      <c r="F49" s="10">
        <v>4000</v>
      </c>
      <c r="G49" s="268">
        <v>3021640404003</v>
      </c>
      <c r="H49" s="10">
        <v>682</v>
      </c>
      <c r="I49" s="10">
        <v>677</v>
      </c>
      <c r="J49" s="259">
        <v>716</v>
      </c>
    </row>
    <row r="50" spans="2:10">
      <c r="B50" s="262">
        <v>44974</v>
      </c>
      <c r="C50" s="169" t="s">
        <v>447</v>
      </c>
      <c r="D50" s="10">
        <v>50</v>
      </c>
      <c r="E50" s="10">
        <v>1120</v>
      </c>
      <c r="F50" s="10">
        <v>4000</v>
      </c>
      <c r="G50" s="268">
        <v>3021640405001</v>
      </c>
      <c r="H50" s="10">
        <v>624</v>
      </c>
      <c r="I50" s="10">
        <v>658</v>
      </c>
      <c r="J50" s="259">
        <v>694</v>
      </c>
    </row>
    <row r="51" spans="2:10">
      <c r="B51" s="262">
        <v>44974</v>
      </c>
      <c r="C51" s="169" t="s">
        <v>447</v>
      </c>
      <c r="D51" s="10">
        <v>50</v>
      </c>
      <c r="E51" s="10">
        <v>1120</v>
      </c>
      <c r="F51" s="10">
        <v>4000</v>
      </c>
      <c r="G51" s="268">
        <v>3021640405002</v>
      </c>
      <c r="H51" s="10">
        <v>687</v>
      </c>
      <c r="I51" s="10">
        <v>682</v>
      </c>
      <c r="J51" s="259">
        <v>688</v>
      </c>
    </row>
    <row r="52" spans="2:10">
      <c r="B52" s="262">
        <v>44974</v>
      </c>
      <c r="C52" s="169" t="s">
        <v>447</v>
      </c>
      <c r="D52" s="10">
        <v>50</v>
      </c>
      <c r="E52" s="10">
        <v>1120</v>
      </c>
      <c r="F52" s="10">
        <v>4000</v>
      </c>
      <c r="G52" s="268">
        <v>3021640405003</v>
      </c>
      <c r="H52" s="10">
        <v>750</v>
      </c>
      <c r="I52" s="10">
        <v>690</v>
      </c>
      <c r="J52" s="259">
        <v>841</v>
      </c>
    </row>
    <row r="53" spans="2:10">
      <c r="B53" s="262">
        <v>44974</v>
      </c>
      <c r="C53" s="169" t="s">
        <v>447</v>
      </c>
      <c r="D53" s="10">
        <v>50</v>
      </c>
      <c r="E53" s="10">
        <v>1120</v>
      </c>
      <c r="F53" s="10">
        <v>4000</v>
      </c>
      <c r="G53" s="268">
        <v>3021640406001</v>
      </c>
      <c r="H53" s="10">
        <v>684</v>
      </c>
      <c r="I53" s="10">
        <v>668</v>
      </c>
      <c r="J53" s="259">
        <v>638</v>
      </c>
    </row>
    <row r="54" spans="2:10">
      <c r="B54" s="262">
        <v>44974</v>
      </c>
      <c r="C54" s="169" t="s">
        <v>447</v>
      </c>
      <c r="D54" s="10">
        <v>50</v>
      </c>
      <c r="E54" s="10">
        <v>1120</v>
      </c>
      <c r="F54" s="10">
        <v>4000</v>
      </c>
      <c r="G54" s="268">
        <v>3021640406002</v>
      </c>
      <c r="H54" s="10">
        <v>747</v>
      </c>
      <c r="I54" s="10">
        <v>675</v>
      </c>
      <c r="J54" s="259">
        <v>678</v>
      </c>
    </row>
    <row r="55" spans="2:10">
      <c r="B55" s="262">
        <v>44974</v>
      </c>
      <c r="C55" s="169" t="s">
        <v>447</v>
      </c>
      <c r="D55" s="10">
        <v>50</v>
      </c>
      <c r="E55" s="10">
        <v>1120</v>
      </c>
      <c r="F55" s="10">
        <v>4000</v>
      </c>
      <c r="G55" s="268">
        <v>3021640407001</v>
      </c>
      <c r="H55" s="10">
        <v>679</v>
      </c>
      <c r="I55" s="10">
        <v>673</v>
      </c>
      <c r="J55" s="259">
        <v>663</v>
      </c>
    </row>
    <row r="56" spans="2:10" ht="14.25" thickBot="1">
      <c r="B56" s="293">
        <v>44974</v>
      </c>
      <c r="C56" s="299" t="s">
        <v>447</v>
      </c>
      <c r="D56" s="294">
        <v>50</v>
      </c>
      <c r="E56" s="294">
        <v>1120</v>
      </c>
      <c r="F56" s="294">
        <v>4000</v>
      </c>
      <c r="G56" s="300">
        <v>3021640407002</v>
      </c>
      <c r="H56" s="294">
        <v>679</v>
      </c>
      <c r="I56" s="294">
        <v>691</v>
      </c>
      <c r="J56" s="296"/>
    </row>
    <row r="57" spans="2:10">
      <c r="B57" s="307">
        <v>45002</v>
      </c>
      <c r="C57" s="308" t="s">
        <v>467</v>
      </c>
      <c r="D57" s="231">
        <v>50</v>
      </c>
      <c r="E57" s="231">
        <v>1190</v>
      </c>
      <c r="F57" s="231">
        <v>6000</v>
      </c>
      <c r="G57" s="309">
        <v>3031640409001</v>
      </c>
      <c r="H57" s="231">
        <v>612</v>
      </c>
      <c r="I57" s="231">
        <v>684</v>
      </c>
      <c r="J57" s="310">
        <v>621</v>
      </c>
    </row>
    <row r="58" spans="2:10">
      <c r="B58" s="262">
        <v>45002</v>
      </c>
      <c r="C58" s="308" t="s">
        <v>467</v>
      </c>
      <c r="D58" s="231">
        <v>50</v>
      </c>
      <c r="E58" s="231">
        <v>1190</v>
      </c>
      <c r="F58" s="231">
        <v>6000</v>
      </c>
      <c r="G58" s="268">
        <v>3031640409002</v>
      </c>
      <c r="H58" s="10">
        <v>598</v>
      </c>
      <c r="I58" s="10">
        <v>652</v>
      </c>
      <c r="J58" s="259">
        <v>622</v>
      </c>
    </row>
    <row r="59" spans="2:10">
      <c r="B59" s="262">
        <v>45002</v>
      </c>
      <c r="C59" s="308" t="s">
        <v>467</v>
      </c>
      <c r="D59" s="231">
        <v>50</v>
      </c>
      <c r="E59" s="231">
        <v>1190</v>
      </c>
      <c r="F59" s="231">
        <v>6000</v>
      </c>
      <c r="G59" s="268">
        <v>3031640410001</v>
      </c>
      <c r="H59" s="10">
        <v>624</v>
      </c>
      <c r="I59" s="10">
        <v>677</v>
      </c>
      <c r="J59" s="259">
        <v>630</v>
      </c>
    </row>
    <row r="60" spans="2:10">
      <c r="B60" s="262">
        <v>45002</v>
      </c>
      <c r="C60" s="308" t="s">
        <v>467</v>
      </c>
      <c r="D60" s="231">
        <v>50</v>
      </c>
      <c r="E60" s="231">
        <v>1190</v>
      </c>
      <c r="F60" s="231">
        <v>6000</v>
      </c>
      <c r="G60" s="268">
        <v>3031640410002</v>
      </c>
      <c r="H60" s="10">
        <v>627</v>
      </c>
      <c r="I60" s="10">
        <v>674</v>
      </c>
      <c r="J60" s="259">
        <v>636</v>
      </c>
    </row>
    <row r="61" spans="2:10">
      <c r="B61" s="262">
        <v>45002</v>
      </c>
      <c r="C61" s="308" t="s">
        <v>467</v>
      </c>
      <c r="D61" s="231">
        <v>50</v>
      </c>
      <c r="E61" s="231">
        <v>1190</v>
      </c>
      <c r="F61" s="231">
        <v>6000</v>
      </c>
      <c r="G61" s="268">
        <v>3031640411001</v>
      </c>
      <c r="H61" s="10">
        <v>614</v>
      </c>
      <c r="I61" s="10">
        <v>682</v>
      </c>
      <c r="J61" s="259">
        <v>618</v>
      </c>
    </row>
    <row r="62" spans="2:10">
      <c r="B62" s="262">
        <v>45002</v>
      </c>
      <c r="C62" s="308" t="s">
        <v>467</v>
      </c>
      <c r="D62" s="231">
        <v>50</v>
      </c>
      <c r="E62" s="231">
        <v>1190</v>
      </c>
      <c r="F62" s="231">
        <v>6000</v>
      </c>
      <c r="G62" s="268">
        <v>3031640411002</v>
      </c>
      <c r="H62" s="10">
        <v>511</v>
      </c>
      <c r="I62" s="10">
        <v>677</v>
      </c>
      <c r="J62" s="259">
        <v>579</v>
      </c>
    </row>
    <row r="63" spans="2:10">
      <c r="B63" s="262">
        <v>45002</v>
      </c>
      <c r="C63" s="308" t="s">
        <v>467</v>
      </c>
      <c r="D63" s="231">
        <v>50</v>
      </c>
      <c r="E63" s="231">
        <v>1190</v>
      </c>
      <c r="F63" s="231">
        <v>6000</v>
      </c>
      <c r="G63" s="268">
        <v>3031640412001</v>
      </c>
      <c r="H63" s="10">
        <v>552</v>
      </c>
      <c r="I63" s="10">
        <v>687</v>
      </c>
      <c r="J63" s="259">
        <v>644</v>
      </c>
    </row>
    <row r="64" spans="2:10">
      <c r="B64" s="262">
        <v>45002</v>
      </c>
      <c r="C64" s="308" t="s">
        <v>467</v>
      </c>
      <c r="D64" s="231">
        <v>50</v>
      </c>
      <c r="E64" s="231">
        <v>1190</v>
      </c>
      <c r="F64" s="231">
        <v>6000</v>
      </c>
      <c r="G64" s="268">
        <v>3031640412002</v>
      </c>
      <c r="H64" s="10">
        <v>569</v>
      </c>
      <c r="I64" s="10">
        <v>690</v>
      </c>
      <c r="J64" s="259">
        <v>614</v>
      </c>
    </row>
    <row r="65" spans="2:10">
      <c r="B65" s="262">
        <v>45002</v>
      </c>
      <c r="C65" s="308" t="s">
        <v>467</v>
      </c>
      <c r="D65" s="231">
        <v>50</v>
      </c>
      <c r="E65" s="231">
        <v>1190</v>
      </c>
      <c r="F65" s="231">
        <v>6000</v>
      </c>
      <c r="G65" s="268">
        <v>3031740401001</v>
      </c>
      <c r="H65" s="10">
        <v>598</v>
      </c>
      <c r="I65" s="10">
        <v>686</v>
      </c>
      <c r="J65" s="259">
        <v>635</v>
      </c>
    </row>
    <row r="66" spans="2:10">
      <c r="B66" s="262">
        <v>45002</v>
      </c>
      <c r="C66" s="308" t="s">
        <v>467</v>
      </c>
      <c r="D66" s="231">
        <v>50</v>
      </c>
      <c r="E66" s="231">
        <v>1190</v>
      </c>
      <c r="F66" s="231">
        <v>6000</v>
      </c>
      <c r="G66" s="268">
        <v>3031740401002</v>
      </c>
      <c r="H66" s="10">
        <v>566</v>
      </c>
      <c r="I66" s="10">
        <v>685</v>
      </c>
      <c r="J66" s="259">
        <v>631</v>
      </c>
    </row>
    <row r="67" spans="2:10">
      <c r="B67" s="262">
        <v>45002</v>
      </c>
      <c r="C67" s="308" t="s">
        <v>467</v>
      </c>
      <c r="D67" s="231">
        <v>50</v>
      </c>
      <c r="E67" s="231">
        <v>1120</v>
      </c>
      <c r="F67" s="231">
        <v>6000</v>
      </c>
      <c r="G67" s="268">
        <v>3031740402001</v>
      </c>
      <c r="H67" s="10">
        <v>529</v>
      </c>
      <c r="I67" s="10">
        <v>680</v>
      </c>
      <c r="J67" s="259">
        <v>620</v>
      </c>
    </row>
    <row r="68" spans="2:10" ht="14.25" thickBot="1">
      <c r="B68" s="293">
        <v>45002</v>
      </c>
      <c r="C68" s="299" t="s">
        <v>467</v>
      </c>
      <c r="D68" s="294">
        <v>50</v>
      </c>
      <c r="E68" s="294">
        <v>1120</v>
      </c>
      <c r="F68" s="294">
        <v>6000</v>
      </c>
      <c r="G68" s="300">
        <v>3031740402002</v>
      </c>
      <c r="H68" s="294">
        <v>534</v>
      </c>
      <c r="I68" s="294">
        <v>674</v>
      </c>
      <c r="J68" s="296">
        <v>628</v>
      </c>
    </row>
    <row r="69" spans="2:10">
      <c r="B69" s="262">
        <v>45007</v>
      </c>
      <c r="C69" s="169" t="s">
        <v>447</v>
      </c>
      <c r="D69" s="231">
        <v>50</v>
      </c>
      <c r="E69" s="231">
        <v>1000</v>
      </c>
      <c r="F69" s="231">
        <v>4000</v>
      </c>
      <c r="G69" s="268">
        <v>3032140411001</v>
      </c>
      <c r="H69" s="10">
        <v>684</v>
      </c>
      <c r="I69" s="10">
        <v>673</v>
      </c>
      <c r="J69" s="259">
        <v>670</v>
      </c>
    </row>
    <row r="70" spans="2:10">
      <c r="B70" s="262">
        <v>45007</v>
      </c>
      <c r="C70" s="169" t="s">
        <v>447</v>
      </c>
      <c r="D70" s="231">
        <v>50</v>
      </c>
      <c r="E70" s="231">
        <v>1000</v>
      </c>
      <c r="F70" s="231">
        <v>4000</v>
      </c>
      <c r="G70" s="268">
        <v>3032140411002</v>
      </c>
      <c r="H70" s="10">
        <v>688</v>
      </c>
      <c r="I70" s="10">
        <v>675</v>
      </c>
      <c r="J70" s="259">
        <v>677</v>
      </c>
    </row>
    <row r="71" spans="2:10">
      <c r="B71" s="262">
        <v>45007</v>
      </c>
      <c r="C71" s="169" t="s">
        <v>447</v>
      </c>
      <c r="D71" s="231">
        <v>50</v>
      </c>
      <c r="E71" s="231">
        <v>1000</v>
      </c>
      <c r="F71" s="231">
        <v>4000</v>
      </c>
      <c r="G71" s="268">
        <v>3032140411003</v>
      </c>
      <c r="H71" s="10">
        <v>674</v>
      </c>
      <c r="I71" s="10">
        <v>678</v>
      </c>
      <c r="J71" s="259">
        <v>667</v>
      </c>
    </row>
    <row r="72" spans="2:10">
      <c r="B72" s="262">
        <v>45007</v>
      </c>
      <c r="C72" s="169" t="s">
        <v>447</v>
      </c>
      <c r="D72" s="231">
        <v>25</v>
      </c>
      <c r="E72" s="231">
        <v>1000</v>
      </c>
      <c r="F72" s="10">
        <v>2000</v>
      </c>
      <c r="G72" s="268">
        <v>3032240401001</v>
      </c>
      <c r="H72" s="10">
        <v>665</v>
      </c>
      <c r="I72" s="10">
        <v>654</v>
      </c>
      <c r="J72" s="259">
        <v>643</v>
      </c>
    </row>
    <row r="73" spans="2:10">
      <c r="B73" s="262">
        <v>45007</v>
      </c>
      <c r="C73" s="169" t="s">
        <v>447</v>
      </c>
      <c r="D73" s="231">
        <v>25</v>
      </c>
      <c r="E73" s="231">
        <v>1000</v>
      </c>
      <c r="F73" s="10">
        <v>2000</v>
      </c>
      <c r="G73" s="268">
        <v>3032240401002</v>
      </c>
      <c r="H73" s="10">
        <v>684</v>
      </c>
      <c r="I73" s="10">
        <v>675</v>
      </c>
      <c r="J73" s="259">
        <v>645</v>
      </c>
    </row>
    <row r="74" spans="2:10">
      <c r="B74" s="262">
        <v>45007</v>
      </c>
      <c r="C74" s="169" t="s">
        <v>447</v>
      </c>
      <c r="D74" s="10">
        <v>25</v>
      </c>
      <c r="E74" s="10">
        <v>1000</v>
      </c>
      <c r="F74" s="10">
        <v>2000</v>
      </c>
      <c r="G74" s="268">
        <v>3032240401003</v>
      </c>
      <c r="H74" s="10">
        <v>701</v>
      </c>
      <c r="I74" s="10">
        <v>753</v>
      </c>
      <c r="J74" s="259">
        <v>699</v>
      </c>
    </row>
    <row r="75" spans="2:10" ht="14.25" thickBot="1">
      <c r="B75" s="293">
        <v>45007</v>
      </c>
      <c r="C75" s="299" t="s">
        <v>447</v>
      </c>
      <c r="D75" s="337">
        <v>25</v>
      </c>
      <c r="E75" s="337">
        <v>1000</v>
      </c>
      <c r="F75" s="294">
        <v>2000</v>
      </c>
      <c r="G75" s="300">
        <v>3032240401004</v>
      </c>
      <c r="H75" s="294">
        <v>739</v>
      </c>
      <c r="I75" s="294">
        <v>852</v>
      </c>
      <c r="J75" s="296">
        <v>703</v>
      </c>
    </row>
    <row r="76" spans="2:10">
      <c r="B76" s="307">
        <v>45112</v>
      </c>
      <c r="C76" s="231" t="s">
        <v>700</v>
      </c>
      <c r="D76" s="231">
        <v>25</v>
      </c>
      <c r="E76" s="231">
        <v>1000</v>
      </c>
      <c r="F76" s="231">
        <v>6000</v>
      </c>
      <c r="G76" s="338" t="s">
        <v>701</v>
      </c>
      <c r="H76" s="231">
        <v>609</v>
      </c>
      <c r="I76" s="231">
        <v>697</v>
      </c>
      <c r="J76" s="310">
        <v>598</v>
      </c>
    </row>
    <row r="77" spans="2:10">
      <c r="B77" s="307">
        <v>45112</v>
      </c>
      <c r="C77" s="231" t="s">
        <v>700</v>
      </c>
      <c r="D77" s="231">
        <v>25</v>
      </c>
      <c r="E77" s="231">
        <v>1000</v>
      </c>
      <c r="F77" s="231">
        <v>6000</v>
      </c>
      <c r="G77" s="37" t="s">
        <v>702</v>
      </c>
      <c r="H77" s="10">
        <v>632</v>
      </c>
      <c r="I77" s="10">
        <v>671</v>
      </c>
      <c r="J77" s="259">
        <v>627</v>
      </c>
    </row>
    <row r="78" spans="2:10">
      <c r="B78" s="307">
        <v>45112</v>
      </c>
      <c r="C78" s="231" t="s">
        <v>700</v>
      </c>
      <c r="D78" s="231">
        <v>25</v>
      </c>
      <c r="E78" s="231">
        <v>1000</v>
      </c>
      <c r="F78" s="231">
        <v>6000</v>
      </c>
      <c r="G78" s="37" t="s">
        <v>703</v>
      </c>
      <c r="H78" s="10">
        <v>632</v>
      </c>
      <c r="I78" s="10">
        <v>684</v>
      </c>
      <c r="J78" s="259">
        <v>655</v>
      </c>
    </row>
    <row r="79" spans="2:10">
      <c r="B79" s="307">
        <v>45112</v>
      </c>
      <c r="C79" s="231" t="s">
        <v>700</v>
      </c>
      <c r="D79" s="231">
        <v>25</v>
      </c>
      <c r="E79" s="231">
        <v>1000</v>
      </c>
      <c r="F79" s="231">
        <v>6000</v>
      </c>
      <c r="G79" s="37" t="s">
        <v>704</v>
      </c>
      <c r="H79" s="10">
        <v>666</v>
      </c>
      <c r="I79" s="10">
        <v>648</v>
      </c>
      <c r="J79" s="259">
        <v>667</v>
      </c>
    </row>
    <row r="80" spans="2:10">
      <c r="B80" s="307">
        <v>45112</v>
      </c>
      <c r="C80" s="231" t="s">
        <v>700</v>
      </c>
      <c r="D80" s="231">
        <v>25</v>
      </c>
      <c r="E80" s="231">
        <v>1000</v>
      </c>
      <c r="F80" s="231">
        <v>6000</v>
      </c>
      <c r="G80" s="37" t="s">
        <v>705</v>
      </c>
      <c r="H80" s="10">
        <v>658</v>
      </c>
      <c r="I80" s="10">
        <v>688</v>
      </c>
      <c r="J80" s="259">
        <v>631</v>
      </c>
    </row>
    <row r="81" spans="2:10">
      <c r="B81" s="307">
        <v>45112</v>
      </c>
      <c r="C81" s="231" t="s">
        <v>700</v>
      </c>
      <c r="D81" s="231">
        <v>25</v>
      </c>
      <c r="E81" s="231">
        <v>1000</v>
      </c>
      <c r="F81" s="231">
        <v>6000</v>
      </c>
      <c r="G81" s="37" t="s">
        <v>706</v>
      </c>
      <c r="H81" s="10">
        <v>658</v>
      </c>
      <c r="I81" s="10">
        <v>677</v>
      </c>
      <c r="J81" s="259">
        <v>637</v>
      </c>
    </row>
    <row r="82" spans="2:10">
      <c r="B82" s="307">
        <v>45112</v>
      </c>
      <c r="C82" s="231" t="s">
        <v>700</v>
      </c>
      <c r="D82" s="231">
        <v>25</v>
      </c>
      <c r="E82" s="231">
        <v>1000</v>
      </c>
      <c r="F82" s="231">
        <v>6000</v>
      </c>
      <c r="G82" s="37" t="s">
        <v>707</v>
      </c>
      <c r="H82" s="10">
        <v>648</v>
      </c>
      <c r="I82" s="10">
        <v>687</v>
      </c>
      <c r="J82" s="259">
        <v>648</v>
      </c>
    </row>
    <row r="83" spans="2:10">
      <c r="B83" s="582">
        <v>45112</v>
      </c>
      <c r="C83" s="583" t="s">
        <v>700</v>
      </c>
      <c r="D83" s="583">
        <v>25</v>
      </c>
      <c r="E83" s="583">
        <v>1000</v>
      </c>
      <c r="F83" s="583">
        <v>6000</v>
      </c>
      <c r="G83" s="584" t="s">
        <v>708</v>
      </c>
      <c r="H83" s="260">
        <v>658</v>
      </c>
      <c r="I83" s="260">
        <v>688</v>
      </c>
      <c r="J83" s="261">
        <v>635</v>
      </c>
    </row>
    <row r="84" spans="2:10">
      <c r="B84" s="258"/>
      <c r="C84" s="10"/>
      <c r="D84" s="10"/>
      <c r="E84" s="10"/>
      <c r="F84" s="10"/>
      <c r="G84" s="268"/>
      <c r="H84" s="10"/>
      <c r="I84" s="10"/>
      <c r="J84" s="259"/>
    </row>
    <row r="85" spans="2:10">
      <c r="B85" s="258"/>
      <c r="C85" s="10"/>
      <c r="D85" s="10"/>
      <c r="E85" s="10"/>
      <c r="F85" s="10"/>
      <c r="G85" s="268"/>
      <c r="H85" s="10"/>
      <c r="I85" s="10"/>
      <c r="J85" s="259"/>
    </row>
    <row r="86" spans="2:10">
      <c r="B86" s="258"/>
      <c r="C86" s="10"/>
      <c r="D86" s="10"/>
      <c r="E86" s="10"/>
      <c r="F86" s="10"/>
      <c r="G86" s="268"/>
      <c r="H86" s="10"/>
      <c r="I86" s="10"/>
      <c r="J86" s="259"/>
    </row>
    <row r="87" spans="2:10">
      <c r="B87" s="258"/>
      <c r="C87" s="10"/>
      <c r="D87" s="10"/>
      <c r="E87" s="10"/>
      <c r="F87" s="10"/>
      <c r="G87" s="268"/>
      <c r="H87" s="10"/>
      <c r="I87" s="10"/>
      <c r="J87" s="259"/>
    </row>
    <row r="88" spans="2:10">
      <c r="B88" s="258"/>
      <c r="C88" s="10"/>
      <c r="D88" s="10"/>
      <c r="E88" s="10"/>
      <c r="F88" s="10"/>
      <c r="G88" s="268"/>
      <c r="H88" s="10"/>
      <c r="I88" s="10"/>
      <c r="J88" s="259"/>
    </row>
    <row r="89" spans="2:10">
      <c r="B89" s="258"/>
      <c r="C89" s="10"/>
      <c r="D89" s="10"/>
      <c r="E89" s="10"/>
      <c r="F89" s="10"/>
      <c r="G89" s="268"/>
      <c r="H89" s="10"/>
      <c r="I89" s="10"/>
      <c r="J89" s="259"/>
    </row>
    <row r="90" spans="2:10">
      <c r="B90" s="258"/>
      <c r="C90" s="10"/>
      <c r="D90" s="10"/>
      <c r="E90" s="10"/>
      <c r="F90" s="10"/>
      <c r="G90" s="268"/>
      <c r="H90" s="10"/>
      <c r="I90" s="10"/>
      <c r="J90" s="259"/>
    </row>
    <row r="91" spans="2:10">
      <c r="B91" s="258"/>
      <c r="C91" s="10"/>
      <c r="D91" s="10"/>
      <c r="E91" s="10"/>
      <c r="F91" s="10"/>
      <c r="G91" s="268"/>
      <c r="H91" s="10"/>
      <c r="I91" s="10"/>
      <c r="J91" s="259"/>
    </row>
    <row r="92" spans="2:10">
      <c r="B92" s="258"/>
      <c r="C92" s="10"/>
      <c r="D92" s="10"/>
      <c r="E92" s="10"/>
      <c r="F92" s="10"/>
      <c r="G92" s="268"/>
      <c r="H92" s="10"/>
      <c r="I92" s="10"/>
      <c r="J92" s="259"/>
    </row>
    <row r="93" spans="2:10">
      <c r="B93" s="258"/>
      <c r="C93" s="10"/>
      <c r="D93" s="10"/>
      <c r="E93" s="10"/>
      <c r="F93" s="10"/>
      <c r="G93" s="268"/>
      <c r="H93" s="10"/>
      <c r="I93" s="10"/>
      <c r="J93" s="259"/>
    </row>
    <row r="94" spans="2:10">
      <c r="B94" s="258"/>
      <c r="C94" s="10"/>
      <c r="D94" s="10"/>
      <c r="E94" s="10"/>
      <c r="F94" s="10"/>
      <c r="G94" s="268"/>
      <c r="H94" s="10"/>
      <c r="I94" s="10"/>
      <c r="J94" s="259"/>
    </row>
    <row r="95" spans="2:10">
      <c r="B95" s="258"/>
      <c r="C95" s="10"/>
      <c r="D95" s="10"/>
      <c r="E95" s="10"/>
      <c r="F95" s="10"/>
      <c r="G95" s="268"/>
      <c r="H95" s="10"/>
      <c r="I95" s="10"/>
      <c r="J95" s="259"/>
    </row>
    <row r="96" spans="2:10">
      <c r="B96" s="258"/>
      <c r="C96" s="10"/>
      <c r="D96" s="10"/>
      <c r="E96" s="10"/>
      <c r="F96" s="10"/>
      <c r="G96" s="268"/>
      <c r="H96" s="10"/>
      <c r="I96" s="10"/>
      <c r="J96" s="259"/>
    </row>
    <row r="97" spans="2:10">
      <c r="B97" s="258"/>
      <c r="C97" s="10"/>
      <c r="D97" s="10"/>
      <c r="E97" s="10"/>
      <c r="F97" s="10"/>
      <c r="G97" s="268"/>
      <c r="H97" s="10"/>
      <c r="I97" s="10"/>
      <c r="J97" s="259"/>
    </row>
    <row r="98" spans="2:10">
      <c r="B98" s="258"/>
      <c r="C98" s="10"/>
      <c r="D98" s="10"/>
      <c r="E98" s="10"/>
      <c r="F98" s="10"/>
      <c r="G98" s="268"/>
      <c r="H98" s="10"/>
      <c r="I98" s="10"/>
      <c r="J98" s="259"/>
    </row>
    <row r="99" spans="2:10">
      <c r="B99" s="258"/>
      <c r="C99" s="10"/>
      <c r="D99" s="10"/>
      <c r="E99" s="10"/>
      <c r="F99" s="10"/>
      <c r="G99" s="268"/>
      <c r="H99" s="10"/>
      <c r="I99" s="10"/>
      <c r="J99" s="259"/>
    </row>
    <row r="100" spans="2:10">
      <c r="B100" s="258"/>
      <c r="C100" s="10"/>
      <c r="D100" s="10"/>
      <c r="E100" s="10"/>
      <c r="F100" s="10"/>
      <c r="G100" s="268"/>
      <c r="H100" s="10"/>
      <c r="I100" s="10"/>
      <c r="J100" s="259"/>
    </row>
    <row r="101" spans="2:10">
      <c r="B101" s="258"/>
      <c r="C101" s="10"/>
      <c r="D101" s="10"/>
      <c r="E101" s="10"/>
      <c r="F101" s="10"/>
      <c r="G101" s="268"/>
      <c r="H101" s="10"/>
      <c r="I101" s="10"/>
      <c r="J101" s="259"/>
    </row>
    <row r="102" spans="2:10">
      <c r="B102" s="258"/>
      <c r="C102" s="10"/>
      <c r="D102" s="10"/>
      <c r="E102" s="10"/>
      <c r="F102" s="10"/>
      <c r="G102" s="268"/>
      <c r="H102" s="10"/>
      <c r="I102" s="10"/>
      <c r="J102" s="259"/>
    </row>
    <row r="103" spans="2:10">
      <c r="B103" s="258"/>
      <c r="C103" s="10"/>
      <c r="D103" s="10"/>
      <c r="E103" s="10"/>
      <c r="F103" s="10"/>
      <c r="G103" s="268"/>
      <c r="H103" s="10"/>
      <c r="I103" s="10"/>
      <c r="J103" s="259"/>
    </row>
    <row r="104" spans="2:10">
      <c r="B104" s="258"/>
      <c r="C104" s="10"/>
      <c r="D104" s="10"/>
      <c r="E104" s="10"/>
      <c r="F104" s="10"/>
      <c r="G104" s="268"/>
      <c r="H104" s="10"/>
      <c r="I104" s="10"/>
      <c r="J104" s="259"/>
    </row>
    <row r="105" spans="2:10">
      <c r="B105" s="258"/>
      <c r="C105" s="10"/>
      <c r="D105" s="10"/>
      <c r="E105" s="10"/>
      <c r="F105" s="10"/>
      <c r="G105" s="268"/>
      <c r="H105" s="10"/>
      <c r="I105" s="10"/>
      <c r="J105" s="259"/>
    </row>
    <row r="106" spans="2:10">
      <c r="B106" s="258"/>
      <c r="C106" s="10"/>
      <c r="D106" s="10"/>
      <c r="E106" s="10"/>
      <c r="F106" s="10"/>
      <c r="G106" s="268"/>
      <c r="H106" s="10"/>
      <c r="I106" s="10"/>
      <c r="J106" s="259"/>
    </row>
    <row r="107" spans="2:10">
      <c r="B107" s="258"/>
      <c r="C107" s="10"/>
      <c r="D107" s="10"/>
      <c r="E107" s="10"/>
      <c r="F107" s="10"/>
      <c r="G107" s="268"/>
      <c r="H107" s="10"/>
      <c r="I107" s="10"/>
      <c r="J107" s="259"/>
    </row>
    <row r="108" spans="2:10">
      <c r="B108" s="258"/>
      <c r="C108" s="10"/>
      <c r="D108" s="10"/>
      <c r="E108" s="10"/>
      <c r="F108" s="10"/>
      <c r="G108" s="268"/>
      <c r="H108" s="10"/>
      <c r="I108" s="10"/>
      <c r="J108" s="259"/>
    </row>
    <row r="109" spans="2:10">
      <c r="B109" s="258"/>
      <c r="C109" s="10"/>
      <c r="D109" s="10"/>
      <c r="E109" s="10"/>
      <c r="F109" s="10"/>
      <c r="G109" s="268"/>
      <c r="H109" s="10"/>
      <c r="I109" s="10"/>
      <c r="J109" s="259"/>
    </row>
  </sheetData>
  <mergeCells count="1">
    <mergeCell ref="H4:J4"/>
  </mergeCells>
  <phoneticPr fontId="9"/>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1:AR192"/>
  <sheetViews>
    <sheetView workbookViewId="0">
      <selection activeCell="F38" sqref="F38"/>
    </sheetView>
  </sheetViews>
  <sheetFormatPr defaultRowHeight="13.5"/>
  <cols>
    <col min="1" max="1" width="4.25" customWidth="1"/>
    <col min="2" max="2" width="6.5" customWidth="1"/>
    <col min="3" max="3" width="33" customWidth="1"/>
    <col min="4" max="5" width="8.75" customWidth="1"/>
    <col min="6" max="6" width="6.625" customWidth="1"/>
    <col min="7" max="7" width="4.75" customWidth="1"/>
    <col min="8" max="8" width="5.25" style="539" customWidth="1"/>
    <col min="9" max="9" width="6" customWidth="1"/>
    <col min="10" max="10" width="47.375" customWidth="1"/>
    <col min="11" max="11" width="5.25" customWidth="1"/>
    <col min="12" max="17" width="9" customWidth="1"/>
    <col min="18" max="18" width="7.25" customWidth="1"/>
    <col min="19" max="19" width="8.625" customWidth="1"/>
    <col min="20" max="20" width="39" customWidth="1"/>
    <col min="21" max="24" width="9" customWidth="1"/>
    <col min="25" max="25" width="3.5" customWidth="1"/>
    <col min="26" max="27" width="9" customWidth="1"/>
    <col min="28" max="28" width="2.375" customWidth="1"/>
    <col min="29" max="29" width="26.25" customWidth="1"/>
    <col min="30" max="30" width="7.25" style="167" customWidth="1"/>
    <col min="31" max="31" width="39" bestFit="1" customWidth="1"/>
    <col min="35" max="35" width="4.75" style="567" customWidth="1"/>
    <col min="36" max="36" width="39" bestFit="1" customWidth="1"/>
    <col min="41" max="41" width="3.25" customWidth="1"/>
  </cols>
  <sheetData>
    <row r="1" spans="2:44" ht="13.5" customHeight="1">
      <c r="B1" s="1198" t="s">
        <v>1352</v>
      </c>
      <c r="C1" s="1199"/>
      <c r="D1" s="1199"/>
      <c r="E1" s="1200"/>
      <c r="J1" s="1204" t="s">
        <v>1353</v>
      </c>
      <c r="K1" s="1205"/>
      <c r="L1" s="1205"/>
      <c r="M1" s="1205"/>
      <c r="N1" s="1205"/>
      <c r="O1" s="1205"/>
      <c r="P1" s="1205"/>
      <c r="Q1" s="1206"/>
      <c r="S1" s="1204" t="s">
        <v>1354</v>
      </c>
      <c r="T1" s="1205"/>
      <c r="U1" s="1205"/>
      <c r="V1" s="1205"/>
      <c r="W1" s="1205"/>
      <c r="X1" s="1206"/>
      <c r="Z1" s="1231" t="s">
        <v>1364</v>
      </c>
      <c r="AA1" s="1232"/>
      <c r="AC1" s="1235" t="s">
        <v>1363</v>
      </c>
      <c r="AE1" s="1204" t="s">
        <v>1381</v>
      </c>
      <c r="AF1" s="1237"/>
      <c r="AG1" s="1237"/>
      <c r="AH1" s="1237"/>
      <c r="AI1" s="1237"/>
      <c r="AJ1" s="1237"/>
      <c r="AK1" s="1237"/>
      <c r="AL1" s="1237"/>
      <c r="AM1" s="1237"/>
      <c r="AN1" s="1238"/>
      <c r="AP1" s="1229" t="s">
        <v>1348</v>
      </c>
      <c r="AQ1" s="1229"/>
    </row>
    <row r="2" spans="2:44">
      <c r="B2" s="1201"/>
      <c r="C2" s="1202"/>
      <c r="D2" s="1202"/>
      <c r="E2" s="1203"/>
      <c r="H2" s="1210" t="s">
        <v>1233</v>
      </c>
      <c r="I2" s="1210"/>
      <c r="J2" s="1207"/>
      <c r="K2" s="1208"/>
      <c r="L2" s="1208"/>
      <c r="M2" s="1208"/>
      <c r="N2" s="1208"/>
      <c r="O2" s="1208"/>
      <c r="P2" s="1208"/>
      <c r="Q2" s="1209"/>
      <c r="R2" s="167"/>
      <c r="S2" s="1207"/>
      <c r="T2" s="1208"/>
      <c r="U2" s="1208"/>
      <c r="V2" s="1208"/>
      <c r="W2" s="1208"/>
      <c r="X2" s="1209"/>
      <c r="Z2" s="1233"/>
      <c r="AA2" s="1234"/>
      <c r="AC2" s="1236"/>
      <c r="AE2" s="1239"/>
      <c r="AF2" s="1240"/>
      <c r="AG2" s="1240"/>
      <c r="AH2" s="1240"/>
      <c r="AI2" s="1240"/>
      <c r="AJ2" s="1240"/>
      <c r="AK2" s="1240"/>
      <c r="AL2" s="1240"/>
      <c r="AM2" s="1240"/>
      <c r="AN2" s="1241"/>
    </row>
    <row r="3" spans="2:44" ht="21" customHeight="1">
      <c r="B3" s="549" t="s">
        <v>747</v>
      </c>
      <c r="H3" s="550" t="s">
        <v>1204</v>
      </c>
      <c r="M3" s="1219"/>
      <c r="N3" s="1219"/>
      <c r="S3" s="449" t="s">
        <v>1385</v>
      </c>
      <c r="Z3" s="449" t="s">
        <v>794</v>
      </c>
      <c r="AC3" s="449" t="s">
        <v>831</v>
      </c>
      <c r="AE3" s="549" t="s">
        <v>558</v>
      </c>
      <c r="AP3" s="551" t="s">
        <v>559</v>
      </c>
      <c r="AQ3" s="34">
        <v>30</v>
      </c>
    </row>
    <row r="4" spans="2:44" ht="18" customHeight="1">
      <c r="B4" s="1227" t="s">
        <v>562</v>
      </c>
      <c r="C4" s="1227" t="s">
        <v>205</v>
      </c>
      <c r="D4" s="1228" t="s">
        <v>745</v>
      </c>
      <c r="E4" s="1228" t="s">
        <v>746</v>
      </c>
      <c r="H4" s="611"/>
      <c r="I4" s="1224" t="s">
        <v>1198</v>
      </c>
      <c r="J4" s="1223" t="s">
        <v>1163</v>
      </c>
      <c r="K4" s="1223" t="s">
        <v>1221</v>
      </c>
      <c r="L4" s="1225" t="s">
        <v>1164</v>
      </c>
      <c r="M4" s="1222" t="s">
        <v>1205</v>
      </c>
      <c r="N4" s="1222" t="s">
        <v>1206</v>
      </c>
      <c r="O4" s="1222" t="s">
        <v>1165</v>
      </c>
      <c r="P4" s="1223" t="s">
        <v>885</v>
      </c>
      <c r="Q4" s="1223"/>
      <c r="S4" s="1211" t="s">
        <v>156</v>
      </c>
      <c r="T4" s="1213" t="s">
        <v>84</v>
      </c>
      <c r="U4" s="1215" t="s">
        <v>86</v>
      </c>
      <c r="V4" s="1217" t="s">
        <v>87</v>
      </c>
      <c r="W4" s="1213" t="s">
        <v>859</v>
      </c>
      <c r="X4" s="1220" t="s">
        <v>568</v>
      </c>
      <c r="Z4" s="1245"/>
      <c r="AA4" s="1247" t="s">
        <v>170</v>
      </c>
      <c r="AC4" s="1213" t="s">
        <v>84</v>
      </c>
      <c r="AE4" s="1230" t="s">
        <v>1217</v>
      </c>
      <c r="AF4" s="1230" t="s">
        <v>562</v>
      </c>
      <c r="AG4" s="1230" t="s">
        <v>563</v>
      </c>
      <c r="AH4" s="1230" t="s">
        <v>564</v>
      </c>
      <c r="AJ4" s="1230" t="s">
        <v>1218</v>
      </c>
      <c r="AK4" s="1230" t="s">
        <v>562</v>
      </c>
      <c r="AL4" s="1230" t="s">
        <v>563</v>
      </c>
      <c r="AM4" s="1230" t="s">
        <v>564</v>
      </c>
      <c r="AN4" s="1230" t="s">
        <v>545</v>
      </c>
      <c r="AP4" s="552" t="s">
        <v>560</v>
      </c>
      <c r="AQ4" s="34">
        <v>30</v>
      </c>
    </row>
    <row r="5" spans="2:44" ht="15" customHeight="1">
      <c r="B5" s="1227"/>
      <c r="C5" s="1227"/>
      <c r="D5" s="1228"/>
      <c r="E5" s="1228"/>
      <c r="G5" s="610"/>
      <c r="H5" s="611"/>
      <c r="I5" s="1224"/>
      <c r="J5" s="1223"/>
      <c r="K5" s="1223"/>
      <c r="L5" s="1225"/>
      <c r="M5" s="1222"/>
      <c r="N5" s="1222"/>
      <c r="O5" s="1222"/>
      <c r="P5" s="532" t="s">
        <v>1166</v>
      </c>
      <c r="Q5" s="532" t="s">
        <v>169</v>
      </c>
      <c r="S5" s="1212"/>
      <c r="T5" s="1214"/>
      <c r="U5" s="1216"/>
      <c r="V5" s="1218"/>
      <c r="W5" s="1214"/>
      <c r="X5" s="1221"/>
      <c r="Z5" s="1246"/>
      <c r="AA5" s="1248"/>
      <c r="AC5" s="1214"/>
      <c r="AE5" s="1230"/>
      <c r="AF5" s="1230"/>
      <c r="AG5" s="1230"/>
      <c r="AH5" s="1230"/>
      <c r="AJ5" s="1230"/>
      <c r="AK5" s="1230"/>
      <c r="AL5" s="1230"/>
      <c r="AM5" s="1230"/>
      <c r="AN5" s="1230"/>
      <c r="AP5" s="546"/>
    </row>
    <row r="6" spans="2:44">
      <c r="B6" s="9">
        <v>25</v>
      </c>
      <c r="C6" s="226" t="s">
        <v>661</v>
      </c>
      <c r="D6" s="34">
        <v>-3</v>
      </c>
      <c r="E6" s="34">
        <v>0</v>
      </c>
      <c r="H6" s="562"/>
      <c r="I6" s="563"/>
      <c r="J6" s="563"/>
      <c r="K6" s="563"/>
      <c r="L6" s="564"/>
      <c r="M6" s="563"/>
      <c r="N6" s="563"/>
      <c r="O6" s="563"/>
      <c r="P6" s="531"/>
      <c r="Q6" s="563"/>
      <c r="S6" s="465" t="s">
        <v>47</v>
      </c>
      <c r="T6" s="10" t="s">
        <v>601</v>
      </c>
      <c r="U6" s="34">
        <v>50</v>
      </c>
      <c r="V6" s="34" t="s">
        <v>209</v>
      </c>
      <c r="W6" s="34"/>
      <c r="X6" s="170">
        <v>14</v>
      </c>
      <c r="Z6" s="34" t="s">
        <v>795</v>
      </c>
      <c r="AA6" s="34">
        <v>10</v>
      </c>
      <c r="AC6" s="10" t="s">
        <v>454</v>
      </c>
      <c r="AD6" s="167" t="s">
        <v>1237</v>
      </c>
      <c r="AE6" s="170" t="s">
        <v>528</v>
      </c>
      <c r="AF6" s="211">
        <v>25</v>
      </c>
      <c r="AG6" s="170">
        <v>4000</v>
      </c>
      <c r="AH6" s="170">
        <v>30</v>
      </c>
      <c r="AI6" s="567" t="s">
        <v>1302</v>
      </c>
      <c r="AJ6" s="246" t="s">
        <v>698</v>
      </c>
      <c r="AK6" s="34">
        <v>25</v>
      </c>
      <c r="AL6" s="34">
        <v>6000</v>
      </c>
      <c r="AM6" s="34">
        <v>40</v>
      </c>
      <c r="AN6" s="34">
        <v>30</v>
      </c>
    </row>
    <row r="7" spans="2:44">
      <c r="B7" s="9">
        <v>50</v>
      </c>
      <c r="C7" s="226" t="s">
        <v>661</v>
      </c>
      <c r="D7" s="34">
        <v>-3</v>
      </c>
      <c r="E7" s="34">
        <v>0</v>
      </c>
      <c r="H7" s="533" t="s">
        <v>3</v>
      </c>
      <c r="I7" s="34" t="s">
        <v>1167</v>
      </c>
      <c r="J7" s="34" t="s">
        <v>517</v>
      </c>
      <c r="K7" s="543">
        <v>25</v>
      </c>
      <c r="L7" s="527">
        <v>510</v>
      </c>
      <c r="M7" s="565"/>
      <c r="N7" s="565"/>
      <c r="O7" s="469">
        <v>500</v>
      </c>
      <c r="P7" s="264" t="s">
        <v>1168</v>
      </c>
      <c r="Q7" s="34">
        <v>515</v>
      </c>
      <c r="S7" s="465" t="s">
        <v>47</v>
      </c>
      <c r="T7" s="10" t="s">
        <v>833</v>
      </c>
      <c r="U7" s="34">
        <v>50</v>
      </c>
      <c r="V7" s="34" t="s">
        <v>209</v>
      </c>
      <c r="W7" s="34"/>
      <c r="X7" s="170">
        <v>14</v>
      </c>
      <c r="Z7" s="34" t="s">
        <v>796</v>
      </c>
      <c r="AA7" s="34">
        <v>20</v>
      </c>
      <c r="AC7" s="226" t="s">
        <v>661</v>
      </c>
      <c r="AD7" s="167" t="s">
        <v>1238</v>
      </c>
      <c r="AE7" s="170" t="s">
        <v>528</v>
      </c>
      <c r="AF7" s="170">
        <v>50</v>
      </c>
      <c r="AG7" s="170">
        <v>4500</v>
      </c>
      <c r="AH7" s="170">
        <v>35</v>
      </c>
      <c r="AI7" s="567" t="s">
        <v>1297</v>
      </c>
      <c r="AJ7" s="10" t="s">
        <v>476</v>
      </c>
      <c r="AK7" s="34">
        <v>50</v>
      </c>
      <c r="AL7" s="34">
        <v>5000</v>
      </c>
      <c r="AM7" s="34">
        <v>35</v>
      </c>
      <c r="AN7" s="34">
        <v>30</v>
      </c>
      <c r="AP7" s="1242" t="s">
        <v>1347</v>
      </c>
      <c r="AQ7" s="1243"/>
      <c r="AR7" s="1244"/>
    </row>
    <row r="8" spans="2:44">
      <c r="B8" s="9">
        <v>50</v>
      </c>
      <c r="C8" s="226" t="s">
        <v>655</v>
      </c>
      <c r="D8" s="34">
        <v>0</v>
      </c>
      <c r="E8" s="34">
        <v>10</v>
      </c>
      <c r="H8" s="533" t="s">
        <v>3</v>
      </c>
      <c r="I8" s="34" t="s">
        <v>1167</v>
      </c>
      <c r="J8" s="34" t="s">
        <v>517</v>
      </c>
      <c r="K8" s="543">
        <v>25</v>
      </c>
      <c r="L8" s="527">
        <v>1240</v>
      </c>
      <c r="M8" s="565"/>
      <c r="N8" s="565"/>
      <c r="O8" s="469">
        <v>500</v>
      </c>
      <c r="P8" s="264" t="s">
        <v>1168</v>
      </c>
      <c r="Q8" s="34">
        <v>1245</v>
      </c>
      <c r="S8" s="465" t="s">
        <v>47</v>
      </c>
      <c r="T8" s="10" t="s">
        <v>833</v>
      </c>
      <c r="U8" s="34">
        <v>25</v>
      </c>
      <c r="V8" s="34" t="s">
        <v>209</v>
      </c>
      <c r="W8" s="34"/>
      <c r="X8" s="170">
        <v>15</v>
      </c>
      <c r="Z8" s="34" t="s">
        <v>797</v>
      </c>
      <c r="AA8" s="34">
        <v>10</v>
      </c>
      <c r="AC8" s="34" t="s">
        <v>453</v>
      </c>
      <c r="AD8" s="167" t="s">
        <v>1239</v>
      </c>
      <c r="AE8" s="170" t="s">
        <v>528</v>
      </c>
      <c r="AF8" s="170">
        <v>50</v>
      </c>
      <c r="AG8" s="170">
        <v>5000</v>
      </c>
      <c r="AH8" s="170">
        <v>35</v>
      </c>
      <c r="AI8" s="567" t="s">
        <v>1303</v>
      </c>
      <c r="AJ8" s="246" t="s">
        <v>697</v>
      </c>
      <c r="AK8" s="34">
        <v>50</v>
      </c>
      <c r="AL8" s="34">
        <v>5000</v>
      </c>
      <c r="AM8" s="34">
        <v>35</v>
      </c>
      <c r="AN8" s="34">
        <v>30</v>
      </c>
    </row>
    <row r="9" spans="2:44">
      <c r="B9" s="71">
        <v>38</v>
      </c>
      <c r="C9" s="226" t="s">
        <v>546</v>
      </c>
      <c r="D9" s="34">
        <v>-3</v>
      </c>
      <c r="E9" s="34">
        <v>5</v>
      </c>
      <c r="H9" s="533" t="s">
        <v>3</v>
      </c>
      <c r="I9" s="34" t="s">
        <v>1167</v>
      </c>
      <c r="J9" s="34" t="s">
        <v>1401</v>
      </c>
      <c r="K9" s="543">
        <v>25</v>
      </c>
      <c r="L9" s="527">
        <v>1020</v>
      </c>
      <c r="M9" s="565"/>
      <c r="N9" s="565"/>
      <c r="O9" s="469">
        <v>500</v>
      </c>
      <c r="P9" s="264" t="s">
        <v>1168</v>
      </c>
      <c r="Q9" s="34">
        <v>1025</v>
      </c>
      <c r="S9" s="465" t="s">
        <v>47</v>
      </c>
      <c r="T9" s="10" t="s">
        <v>486</v>
      </c>
      <c r="U9" s="34">
        <v>50</v>
      </c>
      <c r="V9" s="34" t="s">
        <v>455</v>
      </c>
      <c r="W9" s="34"/>
      <c r="X9" s="170">
        <v>16</v>
      </c>
      <c r="AC9" s="169" t="s">
        <v>544</v>
      </c>
      <c r="AD9" s="167" t="s">
        <v>1240</v>
      </c>
      <c r="AE9" s="169" t="s">
        <v>567</v>
      </c>
      <c r="AF9" s="170">
        <v>25</v>
      </c>
      <c r="AG9" s="170">
        <v>4000</v>
      </c>
      <c r="AH9" s="593">
        <v>27</v>
      </c>
      <c r="AI9" s="567" t="s">
        <v>1304</v>
      </c>
      <c r="AJ9" s="169" t="s">
        <v>453</v>
      </c>
      <c r="AK9" s="34">
        <v>25</v>
      </c>
      <c r="AL9" s="34">
        <v>6000</v>
      </c>
      <c r="AM9" s="34">
        <v>40</v>
      </c>
      <c r="AN9" s="34">
        <v>15</v>
      </c>
      <c r="AP9" s="551" t="s">
        <v>569</v>
      </c>
      <c r="AQ9" s="551" t="s">
        <v>573</v>
      </c>
      <c r="AR9" s="551" t="s">
        <v>574</v>
      </c>
    </row>
    <row r="10" spans="2:44">
      <c r="B10" s="71">
        <v>25</v>
      </c>
      <c r="C10" s="246" t="s">
        <v>454</v>
      </c>
      <c r="D10" s="34">
        <v>-3</v>
      </c>
      <c r="E10" s="34">
        <v>3</v>
      </c>
      <c r="H10" s="533" t="s">
        <v>3</v>
      </c>
      <c r="I10" s="34" t="s">
        <v>1167</v>
      </c>
      <c r="J10" s="34" t="s">
        <v>517</v>
      </c>
      <c r="K10" s="543">
        <v>25</v>
      </c>
      <c r="L10" s="527">
        <v>1000</v>
      </c>
      <c r="M10" s="565"/>
      <c r="N10" s="565"/>
      <c r="O10" s="469">
        <v>500</v>
      </c>
      <c r="P10" s="264" t="s">
        <v>1168</v>
      </c>
      <c r="Q10" s="34">
        <v>1005</v>
      </c>
      <c r="S10" s="465" t="s">
        <v>47</v>
      </c>
      <c r="T10" s="222" t="s">
        <v>475</v>
      </c>
      <c r="U10" s="34">
        <v>50</v>
      </c>
      <c r="V10" s="34" t="s">
        <v>727</v>
      </c>
      <c r="W10" s="34"/>
      <c r="X10" s="170">
        <v>40</v>
      </c>
      <c r="AC10" s="10" t="s">
        <v>655</v>
      </c>
      <c r="AD10" s="167" t="s">
        <v>1241</v>
      </c>
      <c r="AE10" s="169" t="s">
        <v>567</v>
      </c>
      <c r="AF10" s="170">
        <v>50</v>
      </c>
      <c r="AG10" s="170">
        <v>4000</v>
      </c>
      <c r="AH10" s="593">
        <v>27</v>
      </c>
      <c r="AI10" s="567" t="s">
        <v>1305</v>
      </c>
      <c r="AJ10" s="10" t="s">
        <v>453</v>
      </c>
      <c r="AK10" s="34">
        <v>38</v>
      </c>
      <c r="AL10" s="34">
        <v>4000</v>
      </c>
      <c r="AM10" s="34">
        <v>30</v>
      </c>
      <c r="AN10" s="34">
        <v>30</v>
      </c>
      <c r="AP10" s="551" t="s">
        <v>570</v>
      </c>
      <c r="AQ10" s="219">
        <v>0.45833333333333331</v>
      </c>
      <c r="AR10" s="220">
        <v>60</v>
      </c>
    </row>
    <row r="11" spans="2:44">
      <c r="B11" s="71">
        <v>50</v>
      </c>
      <c r="C11" s="226" t="s">
        <v>454</v>
      </c>
      <c r="D11" s="34">
        <v>-3</v>
      </c>
      <c r="E11" s="34">
        <v>0</v>
      </c>
      <c r="H11" s="533" t="s">
        <v>3</v>
      </c>
      <c r="I11" s="34" t="s">
        <v>1167</v>
      </c>
      <c r="J11" s="34" t="s">
        <v>517</v>
      </c>
      <c r="K11" s="543">
        <v>25</v>
      </c>
      <c r="L11" s="528">
        <v>1120</v>
      </c>
      <c r="M11" s="565"/>
      <c r="N11" s="565"/>
      <c r="O11" s="469">
        <v>500</v>
      </c>
      <c r="P11" s="264" t="s">
        <v>1168</v>
      </c>
      <c r="Q11" s="34">
        <v>1125</v>
      </c>
      <c r="S11" s="465" t="s">
        <v>47</v>
      </c>
      <c r="T11" s="222" t="s">
        <v>475</v>
      </c>
      <c r="U11" s="34">
        <v>75</v>
      </c>
      <c r="V11" s="34" t="s">
        <v>865</v>
      </c>
      <c r="W11" s="34"/>
      <c r="X11" s="170">
        <v>41</v>
      </c>
      <c r="AC11" s="10" t="s">
        <v>544</v>
      </c>
      <c r="AD11" s="167" t="s">
        <v>1242</v>
      </c>
      <c r="AE11" s="169" t="s">
        <v>567</v>
      </c>
      <c r="AF11" s="170">
        <v>75</v>
      </c>
      <c r="AG11" s="170">
        <v>2000</v>
      </c>
      <c r="AH11" s="170">
        <v>25</v>
      </c>
      <c r="AI11" s="567" t="s">
        <v>1306</v>
      </c>
      <c r="AJ11" s="10" t="s">
        <v>453</v>
      </c>
      <c r="AK11" s="34">
        <v>50</v>
      </c>
      <c r="AL11" s="34">
        <v>6000</v>
      </c>
      <c r="AM11" s="34">
        <v>40</v>
      </c>
      <c r="AN11" s="34">
        <v>30</v>
      </c>
      <c r="AP11" s="551" t="s">
        <v>571</v>
      </c>
      <c r="AQ11" s="219">
        <v>0.75</v>
      </c>
      <c r="AR11" s="220">
        <v>60</v>
      </c>
    </row>
    <row r="12" spans="2:44">
      <c r="B12" s="71">
        <v>100</v>
      </c>
      <c r="C12" s="226" t="s">
        <v>454</v>
      </c>
      <c r="D12" s="34">
        <v>-5</v>
      </c>
      <c r="E12" s="34">
        <v>0</v>
      </c>
      <c r="H12" s="534" t="s">
        <v>3</v>
      </c>
      <c r="I12" s="34" t="s">
        <v>1169</v>
      </c>
      <c r="J12" s="34" t="s">
        <v>517</v>
      </c>
      <c r="K12" s="34">
        <v>38</v>
      </c>
      <c r="L12" s="528">
        <v>865</v>
      </c>
      <c r="M12" s="34">
        <v>200</v>
      </c>
      <c r="N12" s="34">
        <v>200</v>
      </c>
      <c r="O12" s="34">
        <v>350</v>
      </c>
      <c r="P12" s="264" t="s">
        <v>1168</v>
      </c>
      <c r="Q12" s="34">
        <v>870</v>
      </c>
      <c r="S12" s="465" t="s">
        <v>47</v>
      </c>
      <c r="T12" s="34" t="s">
        <v>861</v>
      </c>
      <c r="U12" s="9">
        <v>50</v>
      </c>
      <c r="V12" s="34" t="s">
        <v>695</v>
      </c>
      <c r="W12" s="34"/>
      <c r="X12" s="170">
        <v>44</v>
      </c>
      <c r="AC12" s="169" t="s">
        <v>546</v>
      </c>
      <c r="AD12" s="167" t="s">
        <v>1982</v>
      </c>
      <c r="AE12" s="169" t="s">
        <v>857</v>
      </c>
      <c r="AF12" s="169">
        <v>25</v>
      </c>
      <c r="AG12" s="169">
        <v>4000</v>
      </c>
      <c r="AH12" s="593">
        <v>27</v>
      </c>
      <c r="AI12" s="567" t="s">
        <v>1288</v>
      </c>
      <c r="AJ12" s="10" t="s">
        <v>454</v>
      </c>
      <c r="AK12" s="34">
        <v>25</v>
      </c>
      <c r="AL12" s="34">
        <v>4000</v>
      </c>
      <c r="AM12" s="34">
        <v>30</v>
      </c>
      <c r="AN12" s="34">
        <v>30</v>
      </c>
      <c r="AP12" s="551" t="s">
        <v>572</v>
      </c>
      <c r="AQ12" s="219">
        <v>8.3333333333333329E-2</v>
      </c>
      <c r="AR12" s="220">
        <v>60</v>
      </c>
    </row>
    <row r="13" spans="2:44">
      <c r="B13" s="9">
        <v>50</v>
      </c>
      <c r="C13" s="226" t="s">
        <v>662</v>
      </c>
      <c r="D13" s="34">
        <v>-5</v>
      </c>
      <c r="E13" s="34">
        <v>0</v>
      </c>
      <c r="H13" s="533" t="s">
        <v>3</v>
      </c>
      <c r="I13" s="34" t="s">
        <v>1169</v>
      </c>
      <c r="J13" s="34" t="s">
        <v>517</v>
      </c>
      <c r="K13" s="34">
        <v>38</v>
      </c>
      <c r="L13" s="528">
        <v>1075</v>
      </c>
      <c r="M13" s="34">
        <v>200</v>
      </c>
      <c r="N13" s="34">
        <v>200</v>
      </c>
      <c r="O13" s="34">
        <v>350</v>
      </c>
      <c r="P13" s="264" t="s">
        <v>1168</v>
      </c>
      <c r="Q13" s="34">
        <v>1080</v>
      </c>
      <c r="S13" s="465" t="s">
        <v>565</v>
      </c>
      <c r="T13" s="34" t="s">
        <v>528</v>
      </c>
      <c r="U13" s="9">
        <v>25</v>
      </c>
      <c r="V13" s="246" t="s">
        <v>223</v>
      </c>
      <c r="W13" s="34"/>
      <c r="X13" s="170">
        <v>38</v>
      </c>
      <c r="AC13" s="169" t="s">
        <v>456</v>
      </c>
      <c r="AD13" s="167" t="s">
        <v>1400</v>
      </c>
      <c r="AE13" s="169" t="s">
        <v>857</v>
      </c>
      <c r="AF13" s="169">
        <v>25</v>
      </c>
      <c r="AG13" s="169">
        <v>4100</v>
      </c>
      <c r="AH13" s="593">
        <v>27</v>
      </c>
      <c r="AI13" s="567" t="s">
        <v>1287</v>
      </c>
      <c r="AJ13" s="34" t="s">
        <v>454</v>
      </c>
      <c r="AK13" s="34">
        <v>50</v>
      </c>
      <c r="AL13" s="34">
        <v>6000</v>
      </c>
      <c r="AM13" s="34">
        <v>40</v>
      </c>
      <c r="AN13" s="34">
        <v>30</v>
      </c>
    </row>
    <row r="14" spans="2:44">
      <c r="B14" s="9">
        <v>50</v>
      </c>
      <c r="C14" s="226" t="s">
        <v>663</v>
      </c>
      <c r="D14" s="34">
        <v>-5</v>
      </c>
      <c r="E14" s="34">
        <v>0</v>
      </c>
      <c r="H14" s="533" t="s">
        <v>3</v>
      </c>
      <c r="I14" s="34" t="s">
        <v>1167</v>
      </c>
      <c r="J14" s="34" t="s">
        <v>517</v>
      </c>
      <c r="K14" s="34">
        <v>38</v>
      </c>
      <c r="L14" s="528">
        <v>1165</v>
      </c>
      <c r="M14" s="34">
        <v>200</v>
      </c>
      <c r="N14" s="34">
        <v>200</v>
      </c>
      <c r="O14" s="34">
        <v>350</v>
      </c>
      <c r="P14" s="264" t="s">
        <v>1168</v>
      </c>
      <c r="Q14" s="34">
        <v>1170</v>
      </c>
      <c r="S14" s="465" t="s">
        <v>47</v>
      </c>
      <c r="T14" s="10" t="s">
        <v>465</v>
      </c>
      <c r="U14" s="34">
        <v>25</v>
      </c>
      <c r="V14" s="34" t="s">
        <v>263</v>
      </c>
      <c r="W14" s="34"/>
      <c r="X14" s="170">
        <v>38</v>
      </c>
      <c r="AC14" s="10" t="s">
        <v>634</v>
      </c>
      <c r="AD14" s="167" t="s">
        <v>1243</v>
      </c>
      <c r="AE14" s="169" t="s">
        <v>857</v>
      </c>
      <c r="AF14" s="169">
        <v>38</v>
      </c>
      <c r="AG14" s="169">
        <v>4000</v>
      </c>
      <c r="AH14" s="593">
        <v>27</v>
      </c>
      <c r="AI14" s="567" t="s">
        <v>1307</v>
      </c>
      <c r="AJ14" s="34" t="s">
        <v>544</v>
      </c>
      <c r="AK14" s="34">
        <v>25</v>
      </c>
      <c r="AL14" s="34">
        <v>4000</v>
      </c>
      <c r="AM14" s="34">
        <v>30</v>
      </c>
      <c r="AN14" s="34">
        <v>30</v>
      </c>
    </row>
    <row r="15" spans="2:44">
      <c r="B15" s="71">
        <v>38</v>
      </c>
      <c r="C15" s="10" t="s">
        <v>682</v>
      </c>
      <c r="D15" s="34">
        <v>-5</v>
      </c>
      <c r="E15" s="34">
        <v>0</v>
      </c>
      <c r="H15" s="534" t="s">
        <v>3</v>
      </c>
      <c r="I15" s="34" t="s">
        <v>1169</v>
      </c>
      <c r="J15" s="34" t="s">
        <v>1170</v>
      </c>
      <c r="K15" s="544">
        <v>12</v>
      </c>
      <c r="L15" s="528">
        <v>600</v>
      </c>
      <c r="M15" s="565"/>
      <c r="N15" s="565"/>
      <c r="O15" s="565"/>
      <c r="P15" s="264" t="s">
        <v>1168</v>
      </c>
      <c r="Q15" s="34">
        <v>605</v>
      </c>
      <c r="S15" s="465" t="s">
        <v>47</v>
      </c>
      <c r="T15" s="34" t="s">
        <v>1357</v>
      </c>
      <c r="U15" s="9">
        <v>50</v>
      </c>
      <c r="V15" s="34" t="s">
        <v>260</v>
      </c>
      <c r="W15" s="34"/>
      <c r="X15" s="170">
        <v>8</v>
      </c>
      <c r="AC15" s="10" t="s">
        <v>486</v>
      </c>
      <c r="AD15" s="167" t="s">
        <v>1244</v>
      </c>
      <c r="AE15" s="169" t="s">
        <v>493</v>
      </c>
      <c r="AF15" s="213">
        <v>38</v>
      </c>
      <c r="AG15" s="169">
        <v>4100</v>
      </c>
      <c r="AH15" s="593">
        <v>27</v>
      </c>
      <c r="AI15" s="567" t="s">
        <v>1308</v>
      </c>
      <c r="AJ15" s="246" t="s">
        <v>655</v>
      </c>
      <c r="AK15" s="34">
        <v>25</v>
      </c>
      <c r="AL15" s="34">
        <v>6000</v>
      </c>
      <c r="AM15" s="34">
        <v>40</v>
      </c>
      <c r="AN15" s="34">
        <v>30</v>
      </c>
    </row>
    <row r="16" spans="2:44">
      <c r="B16" s="71">
        <v>50</v>
      </c>
      <c r="C16" s="226" t="s">
        <v>682</v>
      </c>
      <c r="D16" s="34">
        <v>-5</v>
      </c>
      <c r="E16" s="34">
        <v>0</v>
      </c>
      <c r="H16" s="533" t="s">
        <v>3</v>
      </c>
      <c r="I16" s="34" t="s">
        <v>1167</v>
      </c>
      <c r="J16" s="34" t="s">
        <v>522</v>
      </c>
      <c r="K16" s="34">
        <v>50</v>
      </c>
      <c r="L16" s="527">
        <v>1000</v>
      </c>
      <c r="M16" s="34">
        <v>200</v>
      </c>
      <c r="N16" s="34">
        <v>200</v>
      </c>
      <c r="O16" s="34">
        <v>350</v>
      </c>
      <c r="P16" s="264" t="s">
        <v>1168</v>
      </c>
      <c r="Q16" s="34">
        <v>1005</v>
      </c>
      <c r="S16" s="465" t="s">
        <v>47</v>
      </c>
      <c r="T16" s="34" t="s">
        <v>567</v>
      </c>
      <c r="U16" s="34">
        <v>25</v>
      </c>
      <c r="V16" s="34" t="s">
        <v>485</v>
      </c>
      <c r="W16" s="34"/>
      <c r="X16" s="170">
        <v>34</v>
      </c>
      <c r="AC16" s="246" t="s">
        <v>698</v>
      </c>
      <c r="AD16" s="167" t="s">
        <v>1245</v>
      </c>
      <c r="AE16" s="169" t="s">
        <v>857</v>
      </c>
      <c r="AF16" s="169">
        <v>50</v>
      </c>
      <c r="AG16" s="169">
        <v>4000</v>
      </c>
      <c r="AH16" s="593">
        <v>27</v>
      </c>
      <c r="AI16" s="567" t="s">
        <v>1309</v>
      </c>
      <c r="AJ16" s="34" t="s">
        <v>544</v>
      </c>
      <c r="AK16" s="34">
        <v>50</v>
      </c>
      <c r="AL16" s="34">
        <v>6000</v>
      </c>
      <c r="AM16" s="34">
        <v>40</v>
      </c>
      <c r="AN16" s="34">
        <v>30</v>
      </c>
      <c r="AQ16" t="s">
        <v>1382</v>
      </c>
    </row>
    <row r="17" spans="2:44">
      <c r="B17" s="71">
        <v>50</v>
      </c>
      <c r="C17" s="226" t="s">
        <v>665</v>
      </c>
      <c r="D17" s="34">
        <v>-5</v>
      </c>
      <c r="E17" s="34">
        <v>0</v>
      </c>
      <c r="H17" s="533" t="s">
        <v>3</v>
      </c>
      <c r="I17" s="34" t="s">
        <v>1167</v>
      </c>
      <c r="J17" s="34" t="s">
        <v>522</v>
      </c>
      <c r="K17" s="34">
        <v>50</v>
      </c>
      <c r="L17" s="527">
        <v>1250</v>
      </c>
      <c r="M17" s="34">
        <v>200</v>
      </c>
      <c r="N17" s="34">
        <v>200</v>
      </c>
      <c r="O17" s="34">
        <v>350</v>
      </c>
      <c r="P17" s="264" t="s">
        <v>1174</v>
      </c>
      <c r="Q17" s="34">
        <v>1265</v>
      </c>
      <c r="S17" s="465" t="s">
        <v>47</v>
      </c>
      <c r="T17" s="34" t="s">
        <v>567</v>
      </c>
      <c r="U17" s="34">
        <v>75</v>
      </c>
      <c r="V17" s="34" t="s">
        <v>485</v>
      </c>
      <c r="W17" s="34"/>
      <c r="X17" s="170">
        <v>25</v>
      </c>
      <c r="AC17" s="246" t="s">
        <v>697</v>
      </c>
      <c r="AD17" s="167" t="s">
        <v>1246</v>
      </c>
      <c r="AE17" s="169" t="s">
        <v>857</v>
      </c>
      <c r="AF17" s="169">
        <v>50</v>
      </c>
      <c r="AG17" s="169">
        <v>4100</v>
      </c>
      <c r="AH17" s="593">
        <v>27</v>
      </c>
      <c r="AI17" s="567" t="s">
        <v>1272</v>
      </c>
      <c r="AJ17" s="61" t="s">
        <v>655</v>
      </c>
      <c r="AK17" s="230">
        <v>50</v>
      </c>
      <c r="AL17" s="170">
        <v>6000</v>
      </c>
      <c r="AM17" s="34">
        <v>40</v>
      </c>
      <c r="AN17" s="34">
        <v>30</v>
      </c>
      <c r="AQ17" s="597" t="s">
        <v>1164</v>
      </c>
      <c r="AR17" s="598">
        <v>1000</v>
      </c>
    </row>
    <row r="18" spans="2:44">
      <c r="B18" s="71">
        <v>50</v>
      </c>
      <c r="C18" s="246" t="s">
        <v>720</v>
      </c>
      <c r="D18" s="34">
        <v>0</v>
      </c>
      <c r="E18" s="34">
        <v>5</v>
      </c>
      <c r="H18" s="533" t="s">
        <v>3</v>
      </c>
      <c r="I18" s="34" t="s">
        <v>1167</v>
      </c>
      <c r="J18" s="34" t="s">
        <v>522</v>
      </c>
      <c r="K18" s="34">
        <v>75</v>
      </c>
      <c r="L18" s="527">
        <v>1000</v>
      </c>
      <c r="M18" s="34">
        <v>200</v>
      </c>
      <c r="N18" s="34">
        <v>200</v>
      </c>
      <c r="O18" s="34">
        <v>350</v>
      </c>
      <c r="P18" s="264" t="s">
        <v>1168</v>
      </c>
      <c r="Q18" s="34">
        <v>1005</v>
      </c>
      <c r="S18" s="465" t="s">
        <v>47</v>
      </c>
      <c r="T18" s="34" t="s">
        <v>210</v>
      </c>
      <c r="U18" s="9">
        <v>50</v>
      </c>
      <c r="V18" s="34" t="s">
        <v>209</v>
      </c>
      <c r="W18" s="34"/>
      <c r="X18" s="170">
        <v>2</v>
      </c>
      <c r="AC18" s="34" t="s">
        <v>861</v>
      </c>
      <c r="AD18" s="167" t="s">
        <v>1247</v>
      </c>
      <c r="AE18" s="169" t="s">
        <v>857</v>
      </c>
      <c r="AF18" s="169">
        <v>75</v>
      </c>
      <c r="AG18" s="169">
        <v>2000</v>
      </c>
      <c r="AH18" s="170">
        <v>25</v>
      </c>
      <c r="AI18" s="567" t="s">
        <v>1310</v>
      </c>
      <c r="AJ18" s="246" t="s">
        <v>723</v>
      </c>
      <c r="AK18" s="247">
        <v>50</v>
      </c>
      <c r="AL18" s="247">
        <v>2000</v>
      </c>
      <c r="AM18" s="247">
        <v>15</v>
      </c>
      <c r="AN18" s="247">
        <v>15</v>
      </c>
      <c r="AQ18" s="597" t="s">
        <v>1383</v>
      </c>
      <c r="AR18" s="598">
        <v>3000</v>
      </c>
    </row>
    <row r="19" spans="2:44">
      <c r="B19" s="71">
        <v>50</v>
      </c>
      <c r="C19" s="226" t="s">
        <v>664</v>
      </c>
      <c r="D19" s="34">
        <v>-3</v>
      </c>
      <c r="E19" s="34">
        <v>3</v>
      </c>
      <c r="H19" s="533" t="s">
        <v>14</v>
      </c>
      <c r="I19" s="34" t="s">
        <v>1167</v>
      </c>
      <c r="J19" s="34" t="s">
        <v>887</v>
      </c>
      <c r="K19" s="34">
        <v>50</v>
      </c>
      <c r="L19" s="527">
        <v>680</v>
      </c>
      <c r="M19" s="565"/>
      <c r="N19" s="565"/>
      <c r="O19" s="565"/>
      <c r="P19" s="264" t="s">
        <v>1171</v>
      </c>
      <c r="Q19" s="34">
        <v>690</v>
      </c>
      <c r="S19" s="465" t="s">
        <v>47</v>
      </c>
      <c r="T19" s="34" t="s">
        <v>583</v>
      </c>
      <c r="U19" s="9">
        <v>25</v>
      </c>
      <c r="V19" s="34" t="s">
        <v>220</v>
      </c>
      <c r="W19" s="34"/>
      <c r="X19" s="170">
        <v>7</v>
      </c>
      <c r="AC19" s="34" t="s">
        <v>581</v>
      </c>
      <c r="AD19" s="167" t="s">
        <v>1248</v>
      </c>
      <c r="AE19" s="169" t="s">
        <v>210</v>
      </c>
      <c r="AF19" s="169">
        <v>25</v>
      </c>
      <c r="AG19" s="169">
        <v>8000</v>
      </c>
      <c r="AH19" s="170">
        <v>55</v>
      </c>
      <c r="AI19" s="567" t="s">
        <v>1291</v>
      </c>
      <c r="AJ19" s="248" t="s">
        <v>581</v>
      </c>
      <c r="AK19" s="34">
        <v>38</v>
      </c>
      <c r="AL19" s="34">
        <v>2000</v>
      </c>
      <c r="AM19" s="34">
        <v>15</v>
      </c>
      <c r="AN19" s="34">
        <v>15</v>
      </c>
      <c r="AQ19" s="597" t="s">
        <v>562</v>
      </c>
      <c r="AR19" s="599">
        <v>25</v>
      </c>
    </row>
    <row r="20" spans="2:44">
      <c r="B20" s="71">
        <v>50</v>
      </c>
      <c r="C20" s="226" t="s">
        <v>666</v>
      </c>
      <c r="D20" s="34">
        <v>0</v>
      </c>
      <c r="E20" s="34">
        <v>5</v>
      </c>
      <c r="H20" s="533" t="s">
        <v>3</v>
      </c>
      <c r="I20" s="34" t="s">
        <v>1167</v>
      </c>
      <c r="J20" s="34" t="s">
        <v>512</v>
      </c>
      <c r="K20" s="34">
        <v>50</v>
      </c>
      <c r="L20" s="527">
        <v>1000</v>
      </c>
      <c r="M20" s="565"/>
      <c r="N20" s="34">
        <v>200</v>
      </c>
      <c r="O20" s="34">
        <v>350</v>
      </c>
      <c r="P20" s="264" t="s">
        <v>1168</v>
      </c>
      <c r="Q20" s="34">
        <v>1005</v>
      </c>
      <c r="S20" s="465" t="s">
        <v>47</v>
      </c>
      <c r="T20" s="34" t="s">
        <v>454</v>
      </c>
      <c r="U20" s="9">
        <v>50</v>
      </c>
      <c r="V20" s="34" t="s">
        <v>265</v>
      </c>
      <c r="W20" s="34"/>
      <c r="X20" s="170">
        <v>27</v>
      </c>
      <c r="AC20" s="226" t="s">
        <v>682</v>
      </c>
      <c r="AD20" s="167" t="s">
        <v>1249</v>
      </c>
      <c r="AE20" s="10" t="s">
        <v>477</v>
      </c>
      <c r="AF20" s="169">
        <v>50</v>
      </c>
      <c r="AG20" s="169">
        <v>4000</v>
      </c>
      <c r="AH20" s="593">
        <v>27</v>
      </c>
      <c r="AI20" s="567" t="s">
        <v>1290</v>
      </c>
      <c r="AJ20" s="248" t="s">
        <v>856</v>
      </c>
      <c r="AK20" s="34">
        <v>50</v>
      </c>
      <c r="AL20" s="34">
        <v>4000</v>
      </c>
      <c r="AM20" s="34">
        <v>30</v>
      </c>
      <c r="AN20" s="34">
        <v>30</v>
      </c>
      <c r="AQ20" s="597" t="s">
        <v>1384</v>
      </c>
      <c r="AR20" s="600">
        <v>1.4</v>
      </c>
    </row>
    <row r="21" spans="2:44">
      <c r="B21" s="71">
        <v>25</v>
      </c>
      <c r="C21" s="246" t="s">
        <v>691</v>
      </c>
      <c r="D21" s="34">
        <v>0</v>
      </c>
      <c r="E21" s="34">
        <v>10</v>
      </c>
      <c r="H21" s="534" t="s">
        <v>3</v>
      </c>
      <c r="I21" s="34" t="s">
        <v>1172</v>
      </c>
      <c r="J21" s="34" t="s">
        <v>853</v>
      </c>
      <c r="K21" s="34">
        <v>50</v>
      </c>
      <c r="L21" s="527">
        <v>1000</v>
      </c>
      <c r="M21" s="34">
        <v>200</v>
      </c>
      <c r="N21" s="34">
        <v>200</v>
      </c>
      <c r="O21" s="34">
        <v>350</v>
      </c>
      <c r="P21" s="264" t="s">
        <v>1173</v>
      </c>
      <c r="Q21" s="34">
        <v>1020</v>
      </c>
      <c r="S21" s="465" t="s">
        <v>47</v>
      </c>
      <c r="T21" s="10" t="s">
        <v>454</v>
      </c>
      <c r="U21" s="34">
        <v>25</v>
      </c>
      <c r="V21" s="34" t="s">
        <v>265</v>
      </c>
      <c r="W21" s="34"/>
      <c r="X21" s="170">
        <v>28</v>
      </c>
      <c r="AC21" s="226" t="s">
        <v>662</v>
      </c>
      <c r="AD21" s="167" t="s">
        <v>1250</v>
      </c>
      <c r="AE21" s="169" t="s">
        <v>210</v>
      </c>
      <c r="AF21" s="169">
        <v>50</v>
      </c>
      <c r="AG21" s="169">
        <v>4100</v>
      </c>
      <c r="AH21" s="593">
        <v>27</v>
      </c>
      <c r="AI21" s="567" t="s">
        <v>1294</v>
      </c>
      <c r="AJ21" s="169" t="s">
        <v>219</v>
      </c>
      <c r="AK21" s="34">
        <v>50</v>
      </c>
      <c r="AL21" s="34">
        <v>4000</v>
      </c>
      <c r="AM21" s="34">
        <v>30</v>
      </c>
      <c r="AN21" s="34">
        <v>30</v>
      </c>
      <c r="AR21" s="601">
        <f>(AR17/1000)*AR18*(AR19/1000)*AR20</f>
        <v>105</v>
      </c>
    </row>
    <row r="22" spans="2:44">
      <c r="B22" s="71">
        <v>50</v>
      </c>
      <c r="C22" s="226" t="s">
        <v>691</v>
      </c>
      <c r="D22" s="34">
        <v>0</v>
      </c>
      <c r="E22" s="34">
        <v>5</v>
      </c>
      <c r="H22" s="534" t="s">
        <v>3</v>
      </c>
      <c r="I22" s="34" t="s">
        <v>1167</v>
      </c>
      <c r="J22" s="34" t="s">
        <v>514</v>
      </c>
      <c r="K22" s="543">
        <v>25</v>
      </c>
      <c r="L22" s="527">
        <v>1000</v>
      </c>
      <c r="M22" s="34">
        <v>200</v>
      </c>
      <c r="N22" s="34">
        <v>200</v>
      </c>
      <c r="O22" s="469">
        <v>500</v>
      </c>
      <c r="P22" s="264" t="s">
        <v>1173</v>
      </c>
      <c r="Q22" s="34">
        <v>1010</v>
      </c>
      <c r="S22" s="465" t="s">
        <v>47</v>
      </c>
      <c r="T22" s="34" t="s">
        <v>582</v>
      </c>
      <c r="U22" s="34">
        <v>50</v>
      </c>
      <c r="V22" s="34" t="s">
        <v>450</v>
      </c>
      <c r="W22" s="34"/>
      <c r="X22" s="170">
        <v>21</v>
      </c>
      <c r="AC22" s="34" t="s">
        <v>579</v>
      </c>
      <c r="AD22" s="167" t="s">
        <v>1246</v>
      </c>
      <c r="AE22" s="169" t="s">
        <v>857</v>
      </c>
      <c r="AF22" s="169">
        <v>50</v>
      </c>
      <c r="AG22" s="169">
        <v>4100</v>
      </c>
      <c r="AH22" s="593">
        <v>27</v>
      </c>
      <c r="AI22" s="567" t="s">
        <v>1312</v>
      </c>
      <c r="AJ22" s="10" t="s">
        <v>449</v>
      </c>
      <c r="AK22" s="34">
        <v>50</v>
      </c>
      <c r="AL22" s="34">
        <v>2000</v>
      </c>
      <c r="AM22" s="34">
        <v>15</v>
      </c>
      <c r="AN22" s="34">
        <v>15</v>
      </c>
    </row>
    <row r="23" spans="2:44">
      <c r="B23" s="71">
        <v>50</v>
      </c>
      <c r="C23" s="10" t="s">
        <v>749</v>
      </c>
      <c r="D23" s="34">
        <v>0</v>
      </c>
      <c r="E23" s="34">
        <v>3</v>
      </c>
      <c r="H23" s="534" t="s">
        <v>3</v>
      </c>
      <c r="I23" s="34" t="s">
        <v>1167</v>
      </c>
      <c r="J23" s="34" t="s">
        <v>514</v>
      </c>
      <c r="K23" s="543">
        <v>25</v>
      </c>
      <c r="L23" s="527">
        <v>1100</v>
      </c>
      <c r="M23" s="34">
        <v>200</v>
      </c>
      <c r="N23" s="34">
        <v>200</v>
      </c>
      <c r="O23" s="469">
        <v>500</v>
      </c>
      <c r="P23" s="264" t="s">
        <v>1173</v>
      </c>
      <c r="Q23" s="34">
        <v>1110</v>
      </c>
      <c r="S23" s="465" t="s">
        <v>47</v>
      </c>
      <c r="T23" s="34" t="s">
        <v>582</v>
      </c>
      <c r="U23" s="34">
        <v>38</v>
      </c>
      <c r="V23" s="34" t="s">
        <v>450</v>
      </c>
      <c r="W23" s="34"/>
      <c r="X23" s="170">
        <v>23</v>
      </c>
      <c r="AC23" s="226" t="s">
        <v>665</v>
      </c>
      <c r="AD23" s="167" t="s">
        <v>1247</v>
      </c>
      <c r="AE23" s="169" t="s">
        <v>857</v>
      </c>
      <c r="AF23" s="169">
        <v>75</v>
      </c>
      <c r="AG23" s="169">
        <v>2000</v>
      </c>
      <c r="AH23" s="170">
        <v>25</v>
      </c>
      <c r="AI23" s="567" t="s">
        <v>1313</v>
      </c>
      <c r="AJ23" s="222" t="s">
        <v>694</v>
      </c>
      <c r="AK23" s="9">
        <v>38</v>
      </c>
      <c r="AL23" s="73">
        <v>4000</v>
      </c>
      <c r="AM23" s="34">
        <v>35</v>
      </c>
      <c r="AN23" s="34">
        <v>30</v>
      </c>
    </row>
    <row r="24" spans="2:44" ht="14.25">
      <c r="B24" s="71">
        <v>50</v>
      </c>
      <c r="C24" s="10" t="s">
        <v>477</v>
      </c>
      <c r="D24" s="34">
        <v>0</v>
      </c>
      <c r="E24" s="34">
        <v>3</v>
      </c>
      <c r="H24" s="534" t="s">
        <v>3</v>
      </c>
      <c r="I24" s="34" t="s">
        <v>1167</v>
      </c>
      <c r="J24" s="34" t="s">
        <v>492</v>
      </c>
      <c r="K24" s="543">
        <v>25</v>
      </c>
      <c r="L24" s="527">
        <v>1000</v>
      </c>
      <c r="M24" s="608">
        <v>200</v>
      </c>
      <c r="N24" s="34">
        <v>200</v>
      </c>
      <c r="O24" s="469">
        <v>500</v>
      </c>
      <c r="P24" s="264" t="s">
        <v>1174</v>
      </c>
      <c r="Q24" s="34">
        <v>1005</v>
      </c>
      <c r="S24" s="465" t="s">
        <v>47</v>
      </c>
      <c r="T24" s="222" t="s">
        <v>826</v>
      </c>
      <c r="U24" s="34">
        <v>50</v>
      </c>
      <c r="V24" s="34" t="s">
        <v>695</v>
      </c>
      <c r="W24" s="170"/>
      <c r="X24" s="170">
        <v>26</v>
      </c>
      <c r="AC24" s="226" t="s">
        <v>663</v>
      </c>
      <c r="AD24" s="167" t="s">
        <v>1251</v>
      </c>
      <c r="AE24" s="216" t="s">
        <v>597</v>
      </c>
      <c r="AF24" s="169">
        <v>25</v>
      </c>
      <c r="AG24" s="169">
        <v>5000</v>
      </c>
      <c r="AH24" s="170">
        <v>35</v>
      </c>
      <c r="AI24" s="567" t="s">
        <v>1314</v>
      </c>
      <c r="AJ24" s="169" t="s">
        <v>886</v>
      </c>
      <c r="AK24" s="9">
        <v>50</v>
      </c>
      <c r="AL24" s="73">
        <v>4000</v>
      </c>
      <c r="AM24" s="34">
        <v>30</v>
      </c>
      <c r="AN24" s="34">
        <v>30</v>
      </c>
    </row>
    <row r="25" spans="2:44" ht="14.25">
      <c r="B25" s="71">
        <v>50</v>
      </c>
      <c r="C25" s="246" t="s">
        <v>1097</v>
      </c>
      <c r="D25" s="34">
        <v>0</v>
      </c>
      <c r="E25" s="34">
        <v>3</v>
      </c>
      <c r="H25" s="534" t="s">
        <v>3</v>
      </c>
      <c r="I25" s="34" t="s">
        <v>1167</v>
      </c>
      <c r="J25" s="34" t="s">
        <v>679</v>
      </c>
      <c r="K25" s="543">
        <v>25</v>
      </c>
      <c r="L25" s="527">
        <v>1120</v>
      </c>
      <c r="M25" s="608">
        <v>200</v>
      </c>
      <c r="N25" s="34">
        <v>200</v>
      </c>
      <c r="O25" s="469">
        <v>500</v>
      </c>
      <c r="P25" s="264" t="s">
        <v>1174</v>
      </c>
      <c r="Q25" s="34">
        <v>1125</v>
      </c>
      <c r="S25" s="465" t="s">
        <v>47</v>
      </c>
      <c r="T25" s="34" t="s">
        <v>856</v>
      </c>
      <c r="U25" s="9">
        <v>38</v>
      </c>
      <c r="V25" s="34" t="s">
        <v>218</v>
      </c>
      <c r="W25" s="34"/>
      <c r="X25" s="170">
        <v>45</v>
      </c>
      <c r="AC25" s="34" t="s">
        <v>611</v>
      </c>
      <c r="AD25" s="167" t="s">
        <v>1252</v>
      </c>
      <c r="AE25" s="216" t="s">
        <v>597</v>
      </c>
      <c r="AF25" s="169">
        <v>25</v>
      </c>
      <c r="AG25" s="169">
        <v>8000</v>
      </c>
      <c r="AH25" s="170">
        <v>55</v>
      </c>
      <c r="AI25" s="567" t="s">
        <v>1286</v>
      </c>
      <c r="AJ25" s="34" t="s">
        <v>454</v>
      </c>
      <c r="AK25" s="9">
        <v>50</v>
      </c>
      <c r="AL25" s="73">
        <v>4000</v>
      </c>
      <c r="AM25" s="34">
        <v>30</v>
      </c>
      <c r="AN25" s="34">
        <v>30</v>
      </c>
    </row>
    <row r="26" spans="2:44" ht="14.25">
      <c r="B26" s="71">
        <v>50</v>
      </c>
      <c r="C26" s="246" t="s">
        <v>883</v>
      </c>
      <c r="D26" s="34">
        <v>0</v>
      </c>
      <c r="E26" s="34">
        <v>3</v>
      </c>
      <c r="H26" s="534" t="s">
        <v>3</v>
      </c>
      <c r="I26" s="34" t="s">
        <v>1167</v>
      </c>
      <c r="J26" s="34" t="s">
        <v>492</v>
      </c>
      <c r="K26" s="34">
        <v>50</v>
      </c>
      <c r="L26" s="527">
        <v>1000</v>
      </c>
      <c r="M26" s="565"/>
      <c r="N26" s="34">
        <v>200</v>
      </c>
      <c r="O26" s="34">
        <v>350</v>
      </c>
      <c r="P26" s="264" t="s">
        <v>1174</v>
      </c>
      <c r="Q26" s="34">
        <v>1005</v>
      </c>
      <c r="S26" s="465" t="s">
        <v>47</v>
      </c>
      <c r="T26" s="34" t="s">
        <v>581</v>
      </c>
      <c r="U26" s="9">
        <v>50</v>
      </c>
      <c r="V26" s="34" t="s">
        <v>218</v>
      </c>
      <c r="W26" s="34"/>
      <c r="X26" s="170">
        <v>5</v>
      </c>
      <c r="AC26" s="34" t="s">
        <v>614</v>
      </c>
      <c r="AD26" s="167" t="s">
        <v>1253</v>
      </c>
      <c r="AE26" s="216" t="s">
        <v>597</v>
      </c>
      <c r="AF26" s="169">
        <v>50</v>
      </c>
      <c r="AG26" s="169">
        <v>5000</v>
      </c>
      <c r="AH26" s="170">
        <v>35</v>
      </c>
      <c r="AI26" s="567" t="s">
        <v>1285</v>
      </c>
      <c r="AJ26" s="34" t="s">
        <v>454</v>
      </c>
      <c r="AK26" s="9">
        <v>100</v>
      </c>
      <c r="AL26" s="73">
        <v>2500</v>
      </c>
      <c r="AM26" s="34">
        <v>20</v>
      </c>
      <c r="AN26" s="34">
        <v>30</v>
      </c>
    </row>
    <row r="27" spans="2:44">
      <c r="B27" s="71">
        <v>50</v>
      </c>
      <c r="C27" s="246" t="s">
        <v>833</v>
      </c>
      <c r="D27" s="34">
        <v>0</v>
      </c>
      <c r="E27" s="34">
        <v>3</v>
      </c>
      <c r="H27" s="534" t="s">
        <v>3</v>
      </c>
      <c r="I27" s="34" t="s">
        <v>1167</v>
      </c>
      <c r="J27" s="34" t="s">
        <v>492</v>
      </c>
      <c r="K27" s="34">
        <v>50</v>
      </c>
      <c r="L27" s="527">
        <v>1120</v>
      </c>
      <c r="M27" s="565"/>
      <c r="N27" s="34">
        <v>200</v>
      </c>
      <c r="O27" s="34">
        <v>350</v>
      </c>
      <c r="P27" s="264" t="s">
        <v>1174</v>
      </c>
      <c r="Q27" s="34">
        <v>1125</v>
      </c>
      <c r="S27" s="465" t="s">
        <v>47</v>
      </c>
      <c r="T27" s="34" t="s">
        <v>1372</v>
      </c>
      <c r="U27" s="9">
        <v>50</v>
      </c>
      <c r="V27" s="34" t="s">
        <v>218</v>
      </c>
      <c r="W27" s="34"/>
      <c r="X27" s="170">
        <v>6</v>
      </c>
      <c r="AC27" s="34" t="s">
        <v>610</v>
      </c>
      <c r="AD27" s="167" t="s">
        <v>1254</v>
      </c>
      <c r="AE27" s="169" t="s">
        <v>473</v>
      </c>
      <c r="AF27" s="169">
        <v>25</v>
      </c>
      <c r="AG27" s="169">
        <v>5000</v>
      </c>
      <c r="AH27" s="170">
        <v>35</v>
      </c>
      <c r="AI27" s="567" t="s">
        <v>1315</v>
      </c>
      <c r="AJ27" s="246" t="s">
        <v>720</v>
      </c>
      <c r="AK27">
        <v>50</v>
      </c>
      <c r="AL27" s="34">
        <v>3000</v>
      </c>
      <c r="AM27" s="34">
        <v>20</v>
      </c>
      <c r="AN27" s="34">
        <v>30</v>
      </c>
    </row>
    <row r="28" spans="2:44">
      <c r="B28" s="71">
        <v>50</v>
      </c>
      <c r="C28" s="10" t="s">
        <v>530</v>
      </c>
      <c r="D28" s="34">
        <v>0</v>
      </c>
      <c r="E28" s="34">
        <v>3</v>
      </c>
      <c r="H28" s="534" t="s">
        <v>3</v>
      </c>
      <c r="I28" s="34" t="s">
        <v>1167</v>
      </c>
      <c r="J28" s="34" t="s">
        <v>492</v>
      </c>
      <c r="K28" s="34">
        <v>75</v>
      </c>
      <c r="L28" s="527">
        <v>1000</v>
      </c>
      <c r="M28" s="34">
        <v>200</v>
      </c>
      <c r="N28" s="34">
        <v>200</v>
      </c>
      <c r="O28" s="34">
        <v>350</v>
      </c>
      <c r="P28" s="264" t="s">
        <v>1174</v>
      </c>
      <c r="Q28" s="34">
        <v>1015</v>
      </c>
      <c r="S28" s="465" t="s">
        <v>47</v>
      </c>
      <c r="T28" s="169" t="s">
        <v>210</v>
      </c>
      <c r="U28" s="9">
        <v>25</v>
      </c>
      <c r="V28" s="34" t="s">
        <v>575</v>
      </c>
      <c r="W28" s="34"/>
      <c r="X28" s="170">
        <v>1</v>
      </c>
      <c r="AC28" s="34" t="s">
        <v>598</v>
      </c>
      <c r="AD28" s="167" t="s">
        <v>1255</v>
      </c>
      <c r="AE28" s="169" t="s">
        <v>473</v>
      </c>
      <c r="AF28" s="169">
        <v>25</v>
      </c>
      <c r="AG28" s="169">
        <v>8000</v>
      </c>
      <c r="AH28" s="170">
        <v>55</v>
      </c>
      <c r="AI28" s="567" t="s">
        <v>1316</v>
      </c>
      <c r="AJ28" s="246" t="s">
        <v>720</v>
      </c>
      <c r="AK28" s="9">
        <v>50</v>
      </c>
      <c r="AL28" s="34">
        <v>6000</v>
      </c>
      <c r="AM28" s="34">
        <v>40</v>
      </c>
      <c r="AN28" s="34">
        <v>30</v>
      </c>
    </row>
    <row r="29" spans="2:44">
      <c r="B29" s="71">
        <v>16</v>
      </c>
      <c r="C29" s="10" t="s">
        <v>892</v>
      </c>
      <c r="D29" s="34">
        <v>-6</v>
      </c>
      <c r="E29" s="34">
        <v>3</v>
      </c>
      <c r="H29" s="534" t="s">
        <v>3</v>
      </c>
      <c r="I29" s="34" t="s">
        <v>1167</v>
      </c>
      <c r="J29" s="34" t="s">
        <v>1175</v>
      </c>
      <c r="K29" s="34">
        <v>38</v>
      </c>
      <c r="L29" s="527">
        <v>1000</v>
      </c>
      <c r="M29" s="565"/>
      <c r="N29" s="34">
        <v>200</v>
      </c>
      <c r="O29" s="34">
        <v>350</v>
      </c>
      <c r="P29" s="264" t="s">
        <v>1174</v>
      </c>
      <c r="Q29" s="34">
        <v>1015</v>
      </c>
      <c r="S29" s="465" t="s">
        <v>47</v>
      </c>
      <c r="T29" s="34" t="s">
        <v>1485</v>
      </c>
      <c r="U29" s="34">
        <v>50</v>
      </c>
      <c r="V29" s="34" t="s">
        <v>485</v>
      </c>
      <c r="W29" s="34"/>
      <c r="X29" s="170">
        <v>3</v>
      </c>
      <c r="AC29" s="34" t="s">
        <v>491</v>
      </c>
      <c r="AD29" s="167" t="s">
        <v>1256</v>
      </c>
      <c r="AE29" s="169" t="s">
        <v>473</v>
      </c>
      <c r="AF29" s="169">
        <v>50</v>
      </c>
      <c r="AG29" s="169">
        <v>5000</v>
      </c>
      <c r="AH29" s="170">
        <v>35</v>
      </c>
      <c r="AI29" s="567" t="s">
        <v>1317</v>
      </c>
      <c r="AJ29" s="246" t="s">
        <v>720</v>
      </c>
      <c r="AK29" s="9">
        <v>50</v>
      </c>
      <c r="AL29" s="34">
        <v>6200</v>
      </c>
      <c r="AM29" s="34">
        <v>40</v>
      </c>
      <c r="AN29" s="34">
        <v>30</v>
      </c>
    </row>
    <row r="30" spans="2:44">
      <c r="B30" s="71">
        <v>50</v>
      </c>
      <c r="C30" s="246" t="s">
        <v>723</v>
      </c>
      <c r="D30" s="34">
        <v>0</v>
      </c>
      <c r="E30" s="34">
        <v>3</v>
      </c>
      <c r="H30" s="534" t="s">
        <v>3</v>
      </c>
      <c r="I30" s="34" t="s">
        <v>1167</v>
      </c>
      <c r="J30" s="34" t="s">
        <v>1175</v>
      </c>
      <c r="K30" s="543">
        <v>25</v>
      </c>
      <c r="L30" s="527">
        <v>1050</v>
      </c>
      <c r="M30" s="608">
        <v>200</v>
      </c>
      <c r="N30" s="34">
        <v>200</v>
      </c>
      <c r="O30" s="469">
        <v>500</v>
      </c>
      <c r="P30" s="264" t="s">
        <v>1174</v>
      </c>
      <c r="Q30" s="34">
        <v>1055</v>
      </c>
      <c r="S30" s="465" t="s">
        <v>47</v>
      </c>
      <c r="T30" s="10" t="s">
        <v>576</v>
      </c>
      <c r="U30" s="34">
        <v>25</v>
      </c>
      <c r="V30" s="34" t="s">
        <v>223</v>
      </c>
      <c r="W30" s="34"/>
      <c r="X30" s="170">
        <v>9</v>
      </c>
      <c r="AC30" s="246" t="s">
        <v>723</v>
      </c>
      <c r="AD30" s="167" t="s">
        <v>1257</v>
      </c>
      <c r="AE30" s="226" t="s">
        <v>883</v>
      </c>
      <c r="AF30" s="170">
        <v>50</v>
      </c>
      <c r="AG30" s="169">
        <v>4000</v>
      </c>
      <c r="AH30" s="593">
        <v>27</v>
      </c>
      <c r="AI30" s="567" t="s">
        <v>1276</v>
      </c>
      <c r="AJ30" s="34" t="s">
        <v>614</v>
      </c>
      <c r="AK30" s="34">
        <v>50</v>
      </c>
      <c r="AL30" s="34">
        <v>4000</v>
      </c>
      <c r="AM30" s="34">
        <v>30</v>
      </c>
      <c r="AN30" s="34">
        <v>30</v>
      </c>
    </row>
    <row r="31" spans="2:44">
      <c r="B31" s="71">
        <v>50</v>
      </c>
      <c r="C31" s="246" t="s">
        <v>697</v>
      </c>
      <c r="D31" s="34">
        <v>0</v>
      </c>
      <c r="E31" s="34">
        <v>10</v>
      </c>
      <c r="H31" s="534" t="s">
        <v>3</v>
      </c>
      <c r="I31" s="34" t="s">
        <v>1167</v>
      </c>
      <c r="J31" s="34" t="s">
        <v>1175</v>
      </c>
      <c r="K31" s="34">
        <v>50</v>
      </c>
      <c r="L31" s="527">
        <v>1050</v>
      </c>
      <c r="M31" s="565"/>
      <c r="N31" s="34">
        <v>200</v>
      </c>
      <c r="O31" s="34">
        <v>350</v>
      </c>
      <c r="P31" s="264" t="s">
        <v>1174</v>
      </c>
      <c r="Q31" s="34">
        <v>1055</v>
      </c>
      <c r="S31" s="465" t="s">
        <v>47</v>
      </c>
      <c r="T31" s="34" t="s">
        <v>576</v>
      </c>
      <c r="U31" s="9">
        <v>50</v>
      </c>
      <c r="V31" s="34" t="s">
        <v>223</v>
      </c>
      <c r="W31" s="34"/>
      <c r="X31" s="170">
        <v>10</v>
      </c>
      <c r="AC31" s="222" t="s">
        <v>580</v>
      </c>
      <c r="AD31" s="167" t="s">
        <v>1360</v>
      </c>
      <c r="AE31" s="226" t="s">
        <v>1355</v>
      </c>
      <c r="AF31" s="170">
        <v>25</v>
      </c>
      <c r="AG31" s="169">
        <v>8000</v>
      </c>
      <c r="AH31" s="170">
        <v>55</v>
      </c>
      <c r="AI31" s="567" t="s">
        <v>1280</v>
      </c>
      <c r="AJ31" s="34" t="s">
        <v>611</v>
      </c>
      <c r="AK31" s="34">
        <v>50</v>
      </c>
      <c r="AL31" s="34">
        <v>4000</v>
      </c>
      <c r="AM31" s="34">
        <v>30</v>
      </c>
      <c r="AN31" s="34">
        <v>30</v>
      </c>
    </row>
    <row r="32" spans="2:44">
      <c r="B32" s="71">
        <v>25</v>
      </c>
      <c r="C32" s="246" t="s">
        <v>698</v>
      </c>
      <c r="D32" s="34">
        <v>0</v>
      </c>
      <c r="E32" s="34">
        <v>5</v>
      </c>
      <c r="H32" s="534" t="s">
        <v>3</v>
      </c>
      <c r="I32" s="34" t="s">
        <v>1167</v>
      </c>
      <c r="J32" s="34" t="s">
        <v>1175</v>
      </c>
      <c r="K32" s="34">
        <v>75</v>
      </c>
      <c r="L32" s="527">
        <v>1050</v>
      </c>
      <c r="M32" s="34">
        <v>200</v>
      </c>
      <c r="N32" s="34">
        <v>200</v>
      </c>
      <c r="O32" s="34">
        <v>350</v>
      </c>
      <c r="P32" s="264" t="s">
        <v>1174</v>
      </c>
      <c r="Q32" s="34">
        <v>1055</v>
      </c>
      <c r="S32" s="465" t="s">
        <v>47</v>
      </c>
      <c r="T32" s="34" t="s">
        <v>597</v>
      </c>
      <c r="U32" s="9">
        <v>50</v>
      </c>
      <c r="V32" s="34" t="s">
        <v>260</v>
      </c>
      <c r="W32" s="34"/>
      <c r="X32" s="170">
        <v>10</v>
      </c>
      <c r="AC32" s="10" t="s">
        <v>709</v>
      </c>
      <c r="AD32" s="167" t="s">
        <v>1359</v>
      </c>
      <c r="AE32" s="226" t="s">
        <v>1355</v>
      </c>
      <c r="AF32" s="170">
        <v>50</v>
      </c>
      <c r="AG32" s="169">
        <v>4000</v>
      </c>
      <c r="AH32" s="593">
        <v>27</v>
      </c>
      <c r="AI32" s="567" t="s">
        <v>1318</v>
      </c>
      <c r="AJ32" s="10" t="s">
        <v>664</v>
      </c>
      <c r="AK32" s="34">
        <v>50</v>
      </c>
      <c r="AL32" s="34">
        <v>4100</v>
      </c>
      <c r="AM32" s="34">
        <v>30</v>
      </c>
      <c r="AN32" s="34">
        <v>30</v>
      </c>
    </row>
    <row r="33" spans="2:40">
      <c r="B33" s="71">
        <v>25</v>
      </c>
      <c r="C33" s="246" t="s">
        <v>852</v>
      </c>
      <c r="D33" s="34">
        <v>-5</v>
      </c>
      <c r="E33" s="34">
        <v>3</v>
      </c>
      <c r="H33" s="534" t="s">
        <v>3</v>
      </c>
      <c r="I33" s="34" t="s">
        <v>1169</v>
      </c>
      <c r="J33" s="34" t="s">
        <v>1175</v>
      </c>
      <c r="K33" s="34">
        <v>50</v>
      </c>
      <c r="L33" s="528">
        <v>1170</v>
      </c>
      <c r="M33" s="565"/>
      <c r="N33" s="34">
        <v>200</v>
      </c>
      <c r="O33" s="34">
        <v>350</v>
      </c>
      <c r="P33" s="264" t="s">
        <v>1174</v>
      </c>
      <c r="Q33" s="34">
        <v>1175</v>
      </c>
      <c r="S33" s="465" t="s">
        <v>47</v>
      </c>
      <c r="T33" s="10" t="s">
        <v>1355</v>
      </c>
      <c r="U33" s="9">
        <v>25</v>
      </c>
      <c r="V33" s="34" t="s">
        <v>455</v>
      </c>
      <c r="W33" s="34"/>
      <c r="X33" s="170">
        <v>13</v>
      </c>
      <c r="AC33" s="10" t="s">
        <v>710</v>
      </c>
      <c r="AD33" s="167" t="s">
        <v>1258</v>
      </c>
      <c r="AE33" s="169" t="s">
        <v>474</v>
      </c>
      <c r="AF33" s="169">
        <v>25</v>
      </c>
      <c r="AG33" s="169">
        <v>8000</v>
      </c>
      <c r="AH33" s="170">
        <v>55</v>
      </c>
      <c r="AI33" s="567" t="s">
        <v>1273</v>
      </c>
      <c r="AJ33" s="34" t="s">
        <v>610</v>
      </c>
      <c r="AK33" s="34">
        <v>50</v>
      </c>
      <c r="AL33" s="34">
        <v>4000</v>
      </c>
      <c r="AM33" s="34">
        <v>30</v>
      </c>
      <c r="AN33" s="34">
        <v>30</v>
      </c>
    </row>
    <row r="34" spans="2:40">
      <c r="B34" s="71">
        <v>25</v>
      </c>
      <c r="C34" s="246" t="s">
        <v>689</v>
      </c>
      <c r="D34" s="34">
        <v>-3</v>
      </c>
      <c r="E34" s="34">
        <v>3</v>
      </c>
      <c r="H34" s="534" t="s">
        <v>3</v>
      </c>
      <c r="I34" s="34" t="s">
        <v>1167</v>
      </c>
      <c r="J34" s="34" t="s">
        <v>513</v>
      </c>
      <c r="K34" s="543">
        <v>25</v>
      </c>
      <c r="L34" s="528">
        <v>1000</v>
      </c>
      <c r="M34" s="608">
        <v>200</v>
      </c>
      <c r="N34" s="34">
        <v>200</v>
      </c>
      <c r="O34" s="469">
        <v>500</v>
      </c>
      <c r="P34" s="264" t="s">
        <v>1174</v>
      </c>
      <c r="Q34" s="34">
        <v>1015</v>
      </c>
      <c r="S34" s="465" t="s">
        <v>47</v>
      </c>
      <c r="T34" s="226" t="s">
        <v>1355</v>
      </c>
      <c r="U34" s="9">
        <v>50</v>
      </c>
      <c r="V34" s="34" t="s">
        <v>455</v>
      </c>
      <c r="W34" s="170"/>
      <c r="X34" s="170">
        <v>12</v>
      </c>
      <c r="AC34" s="226" t="s">
        <v>689</v>
      </c>
      <c r="AD34" s="167" t="s">
        <v>1259</v>
      </c>
      <c r="AE34" s="10" t="s">
        <v>474</v>
      </c>
      <c r="AF34" s="169">
        <v>50</v>
      </c>
      <c r="AG34" s="169">
        <v>4000</v>
      </c>
      <c r="AH34" s="593">
        <v>27</v>
      </c>
      <c r="AI34" s="567" t="s">
        <v>1241</v>
      </c>
      <c r="AJ34" s="222" t="s">
        <v>461</v>
      </c>
      <c r="AK34" s="34">
        <v>50</v>
      </c>
      <c r="AL34" s="34">
        <v>4000</v>
      </c>
      <c r="AM34" s="34">
        <v>30</v>
      </c>
      <c r="AN34" s="34">
        <v>30</v>
      </c>
    </row>
    <row r="35" spans="2:40">
      <c r="B35" s="71">
        <v>25</v>
      </c>
      <c r="C35" s="226" t="s">
        <v>666</v>
      </c>
      <c r="D35" s="34">
        <v>0</v>
      </c>
      <c r="E35" s="34">
        <v>5</v>
      </c>
      <c r="H35" s="534" t="s">
        <v>3</v>
      </c>
      <c r="I35" s="34" t="s">
        <v>1167</v>
      </c>
      <c r="J35" s="34" t="s">
        <v>513</v>
      </c>
      <c r="K35" s="34">
        <v>50</v>
      </c>
      <c r="L35" s="527">
        <v>1000</v>
      </c>
      <c r="M35" s="565"/>
      <c r="N35" s="34">
        <v>200</v>
      </c>
      <c r="O35" s="34">
        <v>350</v>
      </c>
      <c r="P35" s="264" t="s">
        <v>1174</v>
      </c>
      <c r="Q35" s="34">
        <v>1005</v>
      </c>
      <c r="S35" s="465" t="s">
        <v>47</v>
      </c>
      <c r="T35" s="34" t="s">
        <v>611</v>
      </c>
      <c r="U35" s="9">
        <v>50</v>
      </c>
      <c r="V35" s="34" t="s">
        <v>215</v>
      </c>
      <c r="W35" s="34"/>
      <c r="X35" s="170">
        <v>6</v>
      </c>
      <c r="AC35" s="226" t="s">
        <v>666</v>
      </c>
      <c r="AD35" s="167" t="s">
        <v>1380</v>
      </c>
      <c r="AE35" s="169" t="s">
        <v>1379</v>
      </c>
      <c r="AF35" s="169">
        <v>50</v>
      </c>
      <c r="AG35" s="169">
        <v>4000</v>
      </c>
      <c r="AH35" s="593">
        <v>27</v>
      </c>
      <c r="AI35" s="567" t="s">
        <v>1323</v>
      </c>
      <c r="AJ35" s="34" t="s">
        <v>604</v>
      </c>
      <c r="AK35" s="34">
        <v>25</v>
      </c>
      <c r="AL35" s="34">
        <v>2000</v>
      </c>
      <c r="AM35" s="34">
        <v>15</v>
      </c>
      <c r="AN35" s="34">
        <v>30</v>
      </c>
    </row>
    <row r="36" spans="2:40">
      <c r="B36" s="34">
        <v>50</v>
      </c>
      <c r="C36" s="10" t="s">
        <v>1470</v>
      </c>
      <c r="D36" s="34">
        <v>0</v>
      </c>
      <c r="E36" s="34">
        <v>3</v>
      </c>
      <c r="H36" s="534" t="s">
        <v>3</v>
      </c>
      <c r="I36" s="34" t="s">
        <v>1169</v>
      </c>
      <c r="J36" s="34" t="s">
        <v>516</v>
      </c>
      <c r="K36" s="34">
        <v>50</v>
      </c>
      <c r="L36" s="528">
        <v>1120</v>
      </c>
      <c r="M36" s="34">
        <v>200</v>
      </c>
      <c r="N36" s="34">
        <v>200</v>
      </c>
      <c r="O36" s="34">
        <v>350</v>
      </c>
      <c r="P36" s="264" t="s">
        <v>1174</v>
      </c>
      <c r="Q36" s="34">
        <v>1125</v>
      </c>
      <c r="S36" s="465" t="s">
        <v>47</v>
      </c>
      <c r="T36" s="34" t="s">
        <v>1358</v>
      </c>
      <c r="U36" s="9">
        <v>50</v>
      </c>
      <c r="V36" s="34" t="s">
        <v>215</v>
      </c>
      <c r="W36" s="34"/>
      <c r="X36" s="170">
        <v>4</v>
      </c>
      <c r="AC36" s="226" t="s">
        <v>691</v>
      </c>
      <c r="AD36" s="167" t="s">
        <v>1269</v>
      </c>
      <c r="AE36" s="170" t="s">
        <v>530</v>
      </c>
      <c r="AF36" s="34">
        <v>50</v>
      </c>
      <c r="AG36" s="170">
        <v>4000</v>
      </c>
      <c r="AH36" s="593">
        <v>27</v>
      </c>
      <c r="AI36" s="567" t="s">
        <v>1324</v>
      </c>
      <c r="AJ36" s="169" t="s">
        <v>456</v>
      </c>
      <c r="AK36" s="34">
        <v>16</v>
      </c>
      <c r="AL36" s="34">
        <v>3000</v>
      </c>
      <c r="AM36" s="34">
        <v>30</v>
      </c>
      <c r="AN36" s="34">
        <v>30</v>
      </c>
    </row>
    <row r="37" spans="2:40">
      <c r="B37" s="34">
        <v>50</v>
      </c>
      <c r="C37" s="10" t="s">
        <v>1469</v>
      </c>
      <c r="D37" s="34">
        <v>-3</v>
      </c>
      <c r="E37" s="34">
        <v>3</v>
      </c>
      <c r="H37" s="534" t="s">
        <v>3</v>
      </c>
      <c r="I37" s="34" t="s">
        <v>1169</v>
      </c>
      <c r="J37" s="34" t="s">
        <v>1389</v>
      </c>
      <c r="K37" s="543">
        <v>25</v>
      </c>
      <c r="L37" s="528">
        <v>1120</v>
      </c>
      <c r="M37" s="565"/>
      <c r="N37" s="34">
        <v>200</v>
      </c>
      <c r="O37" s="469">
        <v>500</v>
      </c>
      <c r="P37" s="264" t="s">
        <v>1174</v>
      </c>
      <c r="Q37" s="34">
        <v>1125</v>
      </c>
      <c r="S37" s="465" t="s">
        <v>47</v>
      </c>
      <c r="T37" s="34" t="s">
        <v>610</v>
      </c>
      <c r="U37" s="9">
        <v>50</v>
      </c>
      <c r="V37" s="34" t="s">
        <v>450</v>
      </c>
      <c r="W37" s="34"/>
      <c r="X37" s="170">
        <v>32</v>
      </c>
      <c r="AC37" s="224" t="s">
        <v>863</v>
      </c>
      <c r="AD37" s="167" t="s">
        <v>1260</v>
      </c>
      <c r="AE37" s="169" t="s">
        <v>598</v>
      </c>
      <c r="AF37" s="212">
        <v>50</v>
      </c>
      <c r="AG37" s="169">
        <v>4000</v>
      </c>
      <c r="AH37" s="593">
        <v>27</v>
      </c>
      <c r="AI37" s="567" t="s">
        <v>1269</v>
      </c>
      <c r="AJ37" s="222" t="s">
        <v>601</v>
      </c>
      <c r="AK37" s="34">
        <v>50</v>
      </c>
      <c r="AL37" s="34">
        <v>4000</v>
      </c>
      <c r="AM37" s="34">
        <v>30</v>
      </c>
      <c r="AN37" s="34">
        <v>30</v>
      </c>
    </row>
    <row r="38" spans="2:40">
      <c r="B38" s="71">
        <v>50</v>
      </c>
      <c r="C38" s="246" t="s">
        <v>684</v>
      </c>
      <c r="D38" s="34">
        <v>0</v>
      </c>
      <c r="E38" s="34">
        <v>3</v>
      </c>
      <c r="H38" s="534" t="s">
        <v>3</v>
      </c>
      <c r="I38" s="34" t="s">
        <v>1167</v>
      </c>
      <c r="J38" s="34" t="s">
        <v>515</v>
      </c>
      <c r="K38" s="34">
        <v>50</v>
      </c>
      <c r="L38" s="527">
        <v>1120</v>
      </c>
      <c r="M38" s="34">
        <v>200</v>
      </c>
      <c r="N38" s="34">
        <v>200</v>
      </c>
      <c r="O38" s="34">
        <v>350</v>
      </c>
      <c r="P38" s="264" t="s">
        <v>1174</v>
      </c>
      <c r="Q38" s="34">
        <v>1125</v>
      </c>
      <c r="S38" s="465" t="s">
        <v>47</v>
      </c>
      <c r="T38" s="34" t="s">
        <v>582</v>
      </c>
      <c r="U38" s="9">
        <v>75</v>
      </c>
      <c r="V38" s="34" t="s">
        <v>450</v>
      </c>
      <c r="W38" s="34"/>
      <c r="X38" s="170">
        <v>22</v>
      </c>
      <c r="AC38" s="226" t="s">
        <v>664</v>
      </c>
      <c r="AD38" s="167" t="s">
        <v>1261</v>
      </c>
      <c r="AE38" s="170" t="s">
        <v>888</v>
      </c>
      <c r="AF38" s="212">
        <v>50</v>
      </c>
      <c r="AG38" s="169">
        <v>4100</v>
      </c>
      <c r="AH38" s="170">
        <v>30</v>
      </c>
      <c r="AI38" s="567" t="s">
        <v>1259</v>
      </c>
      <c r="AJ38" s="246" t="s">
        <v>833</v>
      </c>
      <c r="AK38" s="34">
        <v>50</v>
      </c>
      <c r="AL38" s="34">
        <v>4000</v>
      </c>
      <c r="AM38" s="34">
        <v>30</v>
      </c>
      <c r="AN38" s="34">
        <v>30</v>
      </c>
    </row>
    <row r="39" spans="2:40">
      <c r="B39" s="71">
        <v>20</v>
      </c>
      <c r="C39" s="246" t="s">
        <v>836</v>
      </c>
      <c r="D39" s="34">
        <v>0</v>
      </c>
      <c r="E39" s="34">
        <v>2</v>
      </c>
      <c r="H39" s="534" t="s">
        <v>3</v>
      </c>
      <c r="I39" s="34" t="s">
        <v>1169</v>
      </c>
      <c r="J39" s="34" t="s">
        <v>521</v>
      </c>
      <c r="K39" s="34">
        <v>50</v>
      </c>
      <c r="L39" s="528">
        <v>1120</v>
      </c>
      <c r="M39" s="565"/>
      <c r="N39" s="34">
        <v>200</v>
      </c>
      <c r="O39" s="34">
        <v>350</v>
      </c>
      <c r="P39" s="264" t="s">
        <v>1174</v>
      </c>
      <c r="Q39" s="34">
        <v>1125</v>
      </c>
      <c r="S39" s="465" t="s">
        <v>47</v>
      </c>
      <c r="T39" s="34" t="s">
        <v>227</v>
      </c>
      <c r="U39" s="9">
        <v>50</v>
      </c>
      <c r="V39" s="245" t="s">
        <v>667</v>
      </c>
      <c r="W39" s="34"/>
      <c r="X39" s="170">
        <v>16</v>
      </c>
      <c r="AC39" s="10" t="s">
        <v>825</v>
      </c>
      <c r="AD39" s="167" t="s">
        <v>1262</v>
      </c>
      <c r="AE39" s="169" t="s">
        <v>888</v>
      </c>
      <c r="AF39" s="213">
        <v>25</v>
      </c>
      <c r="AG39" s="169">
        <v>8000</v>
      </c>
      <c r="AH39" s="170">
        <v>55</v>
      </c>
      <c r="AI39" s="567" t="s">
        <v>1360</v>
      </c>
      <c r="AJ39" s="246" t="s">
        <v>1420</v>
      </c>
      <c r="AK39" s="34">
        <v>25</v>
      </c>
      <c r="AL39" s="34">
        <v>8000</v>
      </c>
      <c r="AM39" s="34">
        <v>55</v>
      </c>
      <c r="AN39" s="34">
        <v>30</v>
      </c>
    </row>
    <row r="40" spans="2:40">
      <c r="B40" s="71">
        <v>20</v>
      </c>
      <c r="C40" s="246" t="s">
        <v>835</v>
      </c>
      <c r="D40" s="34">
        <v>0</v>
      </c>
      <c r="E40" s="34">
        <v>2</v>
      </c>
      <c r="H40" s="536" t="s">
        <v>3</v>
      </c>
      <c r="I40" s="483" t="s">
        <v>1167</v>
      </c>
      <c r="J40" t="s">
        <v>1407</v>
      </c>
      <c r="K40" s="543">
        <v>25</v>
      </c>
      <c r="L40" s="529">
        <v>1120</v>
      </c>
      <c r="M40" s="608">
        <v>200</v>
      </c>
      <c r="N40" s="483">
        <v>200</v>
      </c>
      <c r="O40" s="469">
        <v>500</v>
      </c>
      <c r="P40" s="530" t="s">
        <v>1174</v>
      </c>
      <c r="Q40" s="483">
        <v>1125</v>
      </c>
      <c r="S40" s="465" t="s">
        <v>47</v>
      </c>
      <c r="T40" s="10" t="s">
        <v>478</v>
      </c>
      <c r="U40" s="9">
        <v>25</v>
      </c>
      <c r="V40" s="34" t="s">
        <v>426</v>
      </c>
      <c r="W40" s="34"/>
      <c r="X40" s="170">
        <v>18</v>
      </c>
      <c r="AC40" s="246" t="s">
        <v>713</v>
      </c>
      <c r="AD40" s="167" t="s">
        <v>1263</v>
      </c>
      <c r="AE40" s="10" t="s">
        <v>472</v>
      </c>
      <c r="AF40" s="213">
        <v>25</v>
      </c>
      <c r="AG40" s="169">
        <v>6000</v>
      </c>
      <c r="AH40" s="170">
        <v>40</v>
      </c>
      <c r="AI40" s="567" t="s">
        <v>1359</v>
      </c>
      <c r="AJ40" s="222" t="s">
        <v>1355</v>
      </c>
      <c r="AK40" s="34">
        <v>50</v>
      </c>
      <c r="AL40" s="34">
        <v>4000</v>
      </c>
      <c r="AM40" s="34">
        <v>30</v>
      </c>
      <c r="AN40" s="34">
        <v>30</v>
      </c>
    </row>
    <row r="41" spans="2:40">
      <c r="B41" s="71">
        <v>100</v>
      </c>
      <c r="C41" s="246" t="s">
        <v>1101</v>
      </c>
      <c r="D41" s="34">
        <v>0</v>
      </c>
      <c r="E41" s="34">
        <v>5</v>
      </c>
      <c r="H41" s="534" t="s">
        <v>3</v>
      </c>
      <c r="I41" s="34" t="s">
        <v>1167</v>
      </c>
      <c r="J41" s="34" t="s">
        <v>520</v>
      </c>
      <c r="K41" s="34">
        <v>50</v>
      </c>
      <c r="L41" s="527">
        <v>1120</v>
      </c>
      <c r="M41" s="565"/>
      <c r="N41" s="34">
        <v>200</v>
      </c>
      <c r="O41" s="34">
        <v>350</v>
      </c>
      <c r="P41" s="264" t="s">
        <v>1174</v>
      </c>
      <c r="Q41" s="34">
        <v>1125</v>
      </c>
      <c r="S41" s="465" t="s">
        <v>47</v>
      </c>
      <c r="T41" s="34" t="s">
        <v>598</v>
      </c>
      <c r="U41" s="9">
        <v>50</v>
      </c>
      <c r="V41" s="34" t="s">
        <v>578</v>
      </c>
      <c r="W41" s="34"/>
      <c r="X41" s="170">
        <v>19</v>
      </c>
      <c r="AC41" s="246" t="s">
        <v>716</v>
      </c>
      <c r="AD41" s="167" t="s">
        <v>1482</v>
      </c>
      <c r="AE41" s="10" t="s">
        <v>472</v>
      </c>
      <c r="AF41" s="213">
        <v>25</v>
      </c>
      <c r="AG41" s="169">
        <v>5000</v>
      </c>
      <c r="AH41" s="170">
        <v>35</v>
      </c>
      <c r="AI41" s="567" t="s">
        <v>1257</v>
      </c>
      <c r="AJ41" s="34" t="s">
        <v>532</v>
      </c>
      <c r="AK41" s="34">
        <v>50</v>
      </c>
      <c r="AL41" s="34">
        <v>4000</v>
      </c>
      <c r="AM41" s="34">
        <v>30</v>
      </c>
      <c r="AN41" s="34">
        <v>30</v>
      </c>
    </row>
    <row r="42" spans="2:40">
      <c r="B42" s="71">
        <v>100</v>
      </c>
      <c r="C42" s="354" t="s">
        <v>1442</v>
      </c>
      <c r="D42" s="170">
        <v>0</v>
      </c>
      <c r="E42" s="170">
        <v>5</v>
      </c>
      <c r="H42" s="534" t="s">
        <v>3</v>
      </c>
      <c r="I42" s="34" t="s">
        <v>1169</v>
      </c>
      <c r="J42" s="34" t="s">
        <v>519</v>
      </c>
      <c r="K42" s="545">
        <v>25</v>
      </c>
      <c r="L42" s="528">
        <v>1120</v>
      </c>
      <c r="M42" s="608">
        <v>200</v>
      </c>
      <c r="N42" s="34">
        <v>200</v>
      </c>
      <c r="O42" s="469">
        <v>500</v>
      </c>
      <c r="P42" s="264" t="s">
        <v>1173</v>
      </c>
      <c r="Q42" s="34">
        <v>1125</v>
      </c>
      <c r="S42" s="465" t="s">
        <v>47</v>
      </c>
      <c r="T42" s="34" t="s">
        <v>491</v>
      </c>
      <c r="U42" s="9">
        <v>50</v>
      </c>
      <c r="V42" s="34" t="s">
        <v>223</v>
      </c>
      <c r="W42" s="34"/>
      <c r="X42" s="170">
        <v>33</v>
      </c>
      <c r="AC42" s="61" t="s">
        <v>864</v>
      </c>
      <c r="AD42" s="167" t="s">
        <v>1483</v>
      </c>
      <c r="AE42" s="10" t="s">
        <v>472</v>
      </c>
      <c r="AF42" s="213">
        <v>25</v>
      </c>
      <c r="AG42" s="169">
        <v>3000</v>
      </c>
      <c r="AH42" s="170">
        <v>20</v>
      </c>
      <c r="AI42" s="567" t="s">
        <v>1241</v>
      </c>
      <c r="AJ42" s="222" t="s">
        <v>461</v>
      </c>
      <c r="AK42" s="34">
        <v>50</v>
      </c>
      <c r="AL42" s="34">
        <v>4000</v>
      </c>
      <c r="AM42" s="34">
        <v>27</v>
      </c>
      <c r="AN42" s="34">
        <v>30</v>
      </c>
    </row>
    <row r="43" spans="2:40">
      <c r="B43" s="71">
        <v>50</v>
      </c>
      <c r="C43" s="354" t="s">
        <v>689</v>
      </c>
      <c r="D43" s="170">
        <v>0</v>
      </c>
      <c r="E43" s="170">
        <v>3</v>
      </c>
      <c r="H43" s="534" t="s">
        <v>3</v>
      </c>
      <c r="I43" s="34" t="s">
        <v>1169</v>
      </c>
      <c r="J43" s="34" t="s">
        <v>519</v>
      </c>
      <c r="K43" s="34">
        <v>50</v>
      </c>
      <c r="L43" s="528">
        <v>1120</v>
      </c>
      <c r="M43" s="565"/>
      <c r="N43" s="34">
        <v>200</v>
      </c>
      <c r="O43" s="34">
        <v>350</v>
      </c>
      <c r="P43" s="264" t="s">
        <v>1173</v>
      </c>
      <c r="Q43" s="34">
        <v>1125</v>
      </c>
      <c r="S43" s="465" t="s">
        <v>47</v>
      </c>
      <c r="T43" s="34" t="s">
        <v>854</v>
      </c>
      <c r="U43" s="9">
        <v>50</v>
      </c>
      <c r="V43" s="34" t="s">
        <v>695</v>
      </c>
      <c r="W43" s="34"/>
      <c r="X43" s="170">
        <v>33</v>
      </c>
      <c r="AC43" s="34"/>
      <c r="AD43" s="167" t="s">
        <v>1264</v>
      </c>
      <c r="AE43" s="10" t="s">
        <v>475</v>
      </c>
      <c r="AF43" s="34">
        <v>75</v>
      </c>
      <c r="AG43" s="34">
        <v>2000</v>
      </c>
      <c r="AH43" s="170">
        <v>20</v>
      </c>
      <c r="AI43" s="567" t="s">
        <v>1325</v>
      </c>
      <c r="AJ43" s="326" t="s">
        <v>685</v>
      </c>
      <c r="AK43" s="34">
        <v>50</v>
      </c>
      <c r="AL43" s="34">
        <v>4000</v>
      </c>
      <c r="AM43" s="34">
        <v>27</v>
      </c>
      <c r="AN43" s="34">
        <v>30</v>
      </c>
    </row>
    <row r="44" spans="2:40">
      <c r="B44" s="71"/>
      <c r="C44" s="354"/>
      <c r="D44" s="34"/>
      <c r="E44" s="34"/>
      <c r="H44" s="534" t="s">
        <v>3</v>
      </c>
      <c r="I44" s="34" t="s">
        <v>1169</v>
      </c>
      <c r="J44" s="34" t="s">
        <v>518</v>
      </c>
      <c r="K44" s="34">
        <v>50</v>
      </c>
      <c r="L44" s="528">
        <v>1005</v>
      </c>
      <c r="M44" s="565"/>
      <c r="N44" s="34">
        <v>200</v>
      </c>
      <c r="O44" s="34">
        <v>350</v>
      </c>
      <c r="P44" s="264" t="s">
        <v>1173</v>
      </c>
      <c r="Q44" s="34">
        <v>1010</v>
      </c>
      <c r="S44" s="465" t="s">
        <v>47</v>
      </c>
      <c r="T44" s="222" t="s">
        <v>532</v>
      </c>
      <c r="U44" s="9">
        <v>50</v>
      </c>
      <c r="V44" s="34" t="s">
        <v>455</v>
      </c>
      <c r="W44" s="170"/>
      <c r="X44" s="170">
        <v>12</v>
      </c>
      <c r="AC44" s="34"/>
      <c r="AD44" s="167" t="s">
        <v>1265</v>
      </c>
      <c r="AE44" s="183" t="s">
        <v>609</v>
      </c>
      <c r="AF44" s="212">
        <v>50</v>
      </c>
      <c r="AG44" s="169">
        <v>5000</v>
      </c>
      <c r="AH44" s="170">
        <v>30</v>
      </c>
      <c r="AI44" s="567" t="s">
        <v>1249</v>
      </c>
      <c r="AJ44" s="34" t="s">
        <v>210</v>
      </c>
      <c r="AK44" s="34">
        <v>50</v>
      </c>
      <c r="AL44" s="34">
        <v>4000</v>
      </c>
      <c r="AM44" s="34">
        <v>30</v>
      </c>
      <c r="AN44" s="34">
        <v>30</v>
      </c>
    </row>
    <row r="45" spans="2:40">
      <c r="B45" s="671"/>
      <c r="C45" s="354"/>
      <c r="D45" s="34"/>
      <c r="E45" s="34"/>
      <c r="H45" s="534" t="s">
        <v>3</v>
      </c>
      <c r="I45" s="34" t="s">
        <v>1167</v>
      </c>
      <c r="J45" s="34" t="s">
        <v>518</v>
      </c>
      <c r="K45" s="34">
        <v>50</v>
      </c>
      <c r="L45" s="527">
        <v>1120</v>
      </c>
      <c r="M45" s="565"/>
      <c r="N45" s="34">
        <v>200</v>
      </c>
      <c r="O45" s="34">
        <v>350</v>
      </c>
      <c r="P45" s="264" t="s">
        <v>1173</v>
      </c>
      <c r="Q45" s="34">
        <v>1125</v>
      </c>
      <c r="S45" s="465" t="s">
        <v>47</v>
      </c>
      <c r="T45" s="222" t="s">
        <v>490</v>
      </c>
      <c r="U45" s="60">
        <v>50</v>
      </c>
      <c r="V45" s="246" t="s">
        <v>209</v>
      </c>
      <c r="W45" s="34"/>
      <c r="X45" s="170">
        <v>37</v>
      </c>
      <c r="AC45" s="34"/>
      <c r="AD45" s="167" t="s">
        <v>1266</v>
      </c>
      <c r="AE45" s="10" t="s">
        <v>475</v>
      </c>
      <c r="AF45" s="34">
        <v>50</v>
      </c>
      <c r="AG45" s="34">
        <v>6100</v>
      </c>
      <c r="AH45" s="34">
        <v>40</v>
      </c>
      <c r="AI45" s="567" t="s">
        <v>1326</v>
      </c>
      <c r="AJ45" s="326" t="s">
        <v>684</v>
      </c>
      <c r="AK45" s="34">
        <v>50</v>
      </c>
      <c r="AL45" s="34">
        <v>4000</v>
      </c>
      <c r="AM45" s="34">
        <v>30</v>
      </c>
      <c r="AN45" s="34">
        <v>30</v>
      </c>
    </row>
    <row r="46" spans="2:40">
      <c r="B46" s="671"/>
      <c r="C46" s="354"/>
      <c r="D46" s="34"/>
      <c r="E46" s="34"/>
      <c r="H46" s="534" t="s">
        <v>3</v>
      </c>
      <c r="I46" s="34" t="s">
        <v>1167</v>
      </c>
      <c r="J46" s="34" t="s">
        <v>1176</v>
      </c>
      <c r="K46" s="543">
        <v>25</v>
      </c>
      <c r="L46" s="527">
        <v>1000</v>
      </c>
      <c r="M46" s="565"/>
      <c r="N46" s="565"/>
      <c r="O46" s="469">
        <v>500</v>
      </c>
      <c r="P46" s="264" t="s">
        <v>1174</v>
      </c>
      <c r="Q46" s="34">
        <v>1015</v>
      </c>
      <c r="S46" s="465" t="s">
        <v>47</v>
      </c>
      <c r="T46" s="222" t="s">
        <v>580</v>
      </c>
      <c r="U46" s="9">
        <v>50</v>
      </c>
      <c r="V46" s="246" t="s">
        <v>209</v>
      </c>
      <c r="W46" s="34"/>
      <c r="X46" s="170">
        <v>37</v>
      </c>
      <c r="AC46" s="34"/>
      <c r="AD46" s="167" t="s">
        <v>1267</v>
      </c>
      <c r="AE46" s="10" t="s">
        <v>732</v>
      </c>
      <c r="AF46" s="169">
        <v>38</v>
      </c>
      <c r="AG46" s="169">
        <v>6000</v>
      </c>
      <c r="AH46" s="170">
        <v>40</v>
      </c>
      <c r="AI46" s="567" t="s">
        <v>1335</v>
      </c>
      <c r="AJ46" s="226" t="s">
        <v>675</v>
      </c>
      <c r="AK46" s="34">
        <v>50</v>
      </c>
      <c r="AL46" s="34">
        <v>4000</v>
      </c>
      <c r="AM46" s="34">
        <v>30</v>
      </c>
      <c r="AN46" s="34">
        <v>30</v>
      </c>
    </row>
    <row r="47" spans="2:40">
      <c r="B47" s="1226"/>
      <c r="C47" s="354"/>
      <c r="D47" s="34"/>
      <c r="E47" s="34"/>
      <c r="H47" s="534" t="s">
        <v>3</v>
      </c>
      <c r="I47" s="34" t="s">
        <v>1167</v>
      </c>
      <c r="J47" s="34" t="s">
        <v>1176</v>
      </c>
      <c r="K47" s="543">
        <v>25</v>
      </c>
      <c r="L47" s="527">
        <v>1120</v>
      </c>
      <c r="M47" s="565"/>
      <c r="N47" s="565"/>
      <c r="O47" s="469">
        <v>500</v>
      </c>
      <c r="P47" s="264" t="s">
        <v>1174</v>
      </c>
      <c r="Q47" s="34">
        <v>1130</v>
      </c>
      <c r="S47" s="465" t="s">
        <v>47</v>
      </c>
      <c r="T47" s="10" t="s">
        <v>874</v>
      </c>
      <c r="U47" s="9">
        <v>50</v>
      </c>
      <c r="V47" s="246" t="s">
        <v>209</v>
      </c>
      <c r="W47" s="34"/>
      <c r="X47" s="170">
        <v>37</v>
      </c>
      <c r="AC47" s="323"/>
      <c r="AD47" s="167" t="s">
        <v>1268</v>
      </c>
      <c r="AE47" s="222" t="s">
        <v>490</v>
      </c>
      <c r="AF47" s="60">
        <v>50</v>
      </c>
      <c r="AG47" s="246">
        <v>4000</v>
      </c>
      <c r="AH47" s="593">
        <v>27</v>
      </c>
      <c r="AI47" s="567" t="s">
        <v>1327</v>
      </c>
      <c r="AJ47" s="226" t="s">
        <v>661</v>
      </c>
      <c r="AK47" s="230">
        <v>50</v>
      </c>
      <c r="AL47" s="170">
        <v>6000</v>
      </c>
      <c r="AM47" s="34">
        <v>40</v>
      </c>
      <c r="AN47" s="34">
        <v>30</v>
      </c>
    </row>
    <row r="48" spans="2:40" ht="14.25">
      <c r="B48" s="1226"/>
      <c r="C48" s="354"/>
      <c r="D48" s="34"/>
      <c r="E48" s="34"/>
      <c r="H48" s="534" t="s">
        <v>3</v>
      </c>
      <c r="I48" s="34" t="s">
        <v>1167</v>
      </c>
      <c r="J48" s="34" t="s">
        <v>1176</v>
      </c>
      <c r="K48" s="34">
        <v>50</v>
      </c>
      <c r="L48" s="527">
        <v>1120</v>
      </c>
      <c r="M48" s="34">
        <v>200</v>
      </c>
      <c r="N48" s="34">
        <v>200</v>
      </c>
      <c r="O48" s="34">
        <v>350</v>
      </c>
      <c r="P48" s="264" t="s">
        <v>1174</v>
      </c>
      <c r="Q48" s="34">
        <v>1125</v>
      </c>
      <c r="S48" s="465" t="s">
        <v>47</v>
      </c>
      <c r="T48" s="10" t="s">
        <v>454</v>
      </c>
      <c r="U48" s="34">
        <v>100</v>
      </c>
      <c r="V48" s="34" t="s">
        <v>265</v>
      </c>
      <c r="W48" s="34"/>
      <c r="X48" s="170">
        <v>29</v>
      </c>
      <c r="AC48" s="34"/>
      <c r="AE48" s="216"/>
      <c r="AF48" s="34"/>
      <c r="AG48" s="170"/>
      <c r="AH48" s="170"/>
      <c r="AI48" s="567" t="s">
        <v>1313</v>
      </c>
      <c r="AJ48" s="226" t="s">
        <v>546</v>
      </c>
      <c r="AK48" s="9">
        <v>38</v>
      </c>
      <c r="AL48" s="34">
        <v>4000</v>
      </c>
      <c r="AM48" s="34">
        <v>40</v>
      </c>
      <c r="AN48" s="34">
        <v>30</v>
      </c>
    </row>
    <row r="49" spans="2:40">
      <c r="B49" s="671"/>
      <c r="C49" s="48"/>
      <c r="D49" s="34"/>
      <c r="E49" s="34"/>
      <c r="H49" s="534" t="s">
        <v>3</v>
      </c>
      <c r="I49" s="34" t="s">
        <v>1169</v>
      </c>
      <c r="J49" s="34" t="s">
        <v>524</v>
      </c>
      <c r="K49" s="544">
        <v>12</v>
      </c>
      <c r="L49" s="528">
        <v>1000</v>
      </c>
      <c r="M49" s="565"/>
      <c r="N49" s="565"/>
      <c r="O49" s="34">
        <v>350</v>
      </c>
      <c r="P49" s="264" t="s">
        <v>1173</v>
      </c>
      <c r="Q49" s="34">
        <v>1010</v>
      </c>
      <c r="S49" s="465" t="s">
        <v>47</v>
      </c>
      <c r="T49" s="10" t="s">
        <v>486</v>
      </c>
      <c r="U49" s="34">
        <v>25</v>
      </c>
      <c r="V49" s="245" t="s">
        <v>667</v>
      </c>
      <c r="W49" s="34"/>
      <c r="X49" s="170">
        <v>17</v>
      </c>
      <c r="AC49" s="34"/>
      <c r="AD49" s="167" t="s">
        <v>1270</v>
      </c>
      <c r="AE49" s="10" t="s">
        <v>660</v>
      </c>
      <c r="AF49" s="212">
        <v>50</v>
      </c>
      <c r="AG49" s="169">
        <v>4100</v>
      </c>
      <c r="AH49" s="170">
        <v>30</v>
      </c>
      <c r="AI49" s="567" t="s">
        <v>1274</v>
      </c>
      <c r="AJ49" s="10" t="s">
        <v>662</v>
      </c>
      <c r="AK49" s="34">
        <v>50</v>
      </c>
      <c r="AL49" s="34">
        <v>4000</v>
      </c>
      <c r="AM49" s="34">
        <v>30</v>
      </c>
      <c r="AN49" s="34">
        <v>30</v>
      </c>
    </row>
    <row r="50" spans="2:40">
      <c r="B50" s="71"/>
      <c r="C50" s="354"/>
      <c r="D50" s="34"/>
      <c r="E50" s="34"/>
      <c r="H50" s="534" t="s">
        <v>3</v>
      </c>
      <c r="I50" s="34" t="s">
        <v>1169</v>
      </c>
      <c r="J50" s="34" t="s">
        <v>524</v>
      </c>
      <c r="K50" s="544">
        <v>12</v>
      </c>
      <c r="L50" s="528">
        <v>1120</v>
      </c>
      <c r="M50" s="565"/>
      <c r="N50" s="565"/>
      <c r="O50" s="34">
        <v>350</v>
      </c>
      <c r="P50" s="264" t="s">
        <v>1173</v>
      </c>
      <c r="Q50" s="34">
        <v>1125</v>
      </c>
      <c r="S50" s="465" t="s">
        <v>47</v>
      </c>
      <c r="T50" s="10" t="s">
        <v>486</v>
      </c>
      <c r="U50" s="34">
        <v>25</v>
      </c>
      <c r="V50" s="34" t="s">
        <v>451</v>
      </c>
      <c r="W50" s="34"/>
      <c r="X50" s="170">
        <v>17</v>
      </c>
      <c r="AC50" s="226"/>
      <c r="AD50" s="167" t="s">
        <v>1271</v>
      </c>
      <c r="AE50" s="222" t="s">
        <v>699</v>
      </c>
      <c r="AF50" s="34">
        <v>100</v>
      </c>
      <c r="AG50" s="170">
        <v>1600</v>
      </c>
      <c r="AH50" s="170">
        <v>20</v>
      </c>
      <c r="AI50" s="567" t="s">
        <v>1275</v>
      </c>
      <c r="AJ50" s="10" t="s">
        <v>662</v>
      </c>
      <c r="AK50" s="34">
        <v>50</v>
      </c>
      <c r="AL50" s="34">
        <v>4100</v>
      </c>
      <c r="AM50" s="34">
        <v>30</v>
      </c>
      <c r="AN50" s="34">
        <v>30</v>
      </c>
    </row>
    <row r="51" spans="2:40">
      <c r="B51" s="671"/>
      <c r="C51" s="354"/>
      <c r="D51" s="34"/>
      <c r="E51" s="34"/>
      <c r="H51" s="533" t="s">
        <v>3</v>
      </c>
      <c r="I51" s="34" t="s">
        <v>1177</v>
      </c>
      <c r="J51" s="34" t="s">
        <v>1207</v>
      </c>
      <c r="K51" s="543">
        <v>25</v>
      </c>
      <c r="L51" s="528">
        <v>1120</v>
      </c>
      <c r="M51" s="34">
        <v>200</v>
      </c>
      <c r="N51" s="34">
        <v>200</v>
      </c>
      <c r="O51" s="34">
        <v>350</v>
      </c>
      <c r="P51" s="264" t="s">
        <v>1173</v>
      </c>
      <c r="Q51" s="34">
        <v>1140</v>
      </c>
      <c r="S51" s="465" t="s">
        <v>47</v>
      </c>
      <c r="T51" s="10" t="s">
        <v>866</v>
      </c>
      <c r="U51" s="34">
        <v>38</v>
      </c>
      <c r="V51" s="34" t="s">
        <v>867</v>
      </c>
      <c r="W51" s="34"/>
      <c r="X51" s="170">
        <v>36</v>
      </c>
      <c r="AC51" s="226"/>
      <c r="AE51" s="170"/>
      <c r="AF51" s="34"/>
      <c r="AG51" s="170"/>
      <c r="AH51" s="170"/>
      <c r="AI51" s="567" t="s">
        <v>1278</v>
      </c>
      <c r="AJ51" s="10" t="s">
        <v>663</v>
      </c>
      <c r="AK51" s="10">
        <v>50</v>
      </c>
      <c r="AL51" s="34">
        <v>4000</v>
      </c>
      <c r="AM51" s="34">
        <v>30</v>
      </c>
      <c r="AN51" s="34">
        <v>30</v>
      </c>
    </row>
    <row r="52" spans="2:40">
      <c r="B52" s="71"/>
      <c r="C52" s="48"/>
      <c r="D52" s="34"/>
      <c r="E52" s="34"/>
      <c r="H52" s="534" t="s">
        <v>442</v>
      </c>
      <c r="I52" s="34" t="s">
        <v>1172</v>
      </c>
      <c r="J52" s="34" t="s">
        <v>504</v>
      </c>
      <c r="K52" s="34">
        <v>50</v>
      </c>
      <c r="L52" s="527">
        <v>1120</v>
      </c>
      <c r="M52" s="34">
        <v>200</v>
      </c>
      <c r="N52" s="34">
        <v>200</v>
      </c>
      <c r="O52" s="34">
        <v>350</v>
      </c>
      <c r="P52" s="264" t="s">
        <v>1173</v>
      </c>
      <c r="Q52" s="34">
        <v>1140</v>
      </c>
      <c r="S52" s="465" t="s">
        <v>47</v>
      </c>
      <c r="T52" s="10" t="s">
        <v>493</v>
      </c>
      <c r="U52" s="34">
        <v>25</v>
      </c>
      <c r="V52" s="34" t="s">
        <v>450</v>
      </c>
      <c r="W52" s="34"/>
      <c r="X52" s="170">
        <v>35</v>
      </c>
      <c r="AC52" s="226"/>
      <c r="AE52" s="10"/>
      <c r="AF52" s="34"/>
      <c r="AG52" s="34"/>
      <c r="AH52" s="34"/>
      <c r="AI52" s="567" t="s">
        <v>1279</v>
      </c>
      <c r="AJ52" s="10" t="s">
        <v>663</v>
      </c>
      <c r="AK52" s="10">
        <v>50</v>
      </c>
      <c r="AL52" s="34">
        <v>4100</v>
      </c>
      <c r="AM52" s="34">
        <v>30</v>
      </c>
      <c r="AN52" s="34">
        <v>30</v>
      </c>
    </row>
    <row r="53" spans="2:40">
      <c r="B53" s="671"/>
      <c r="C53" s="354"/>
      <c r="D53" s="34"/>
      <c r="E53" s="34"/>
      <c r="H53" s="533" t="s">
        <v>3</v>
      </c>
      <c r="I53" s="34" t="s">
        <v>1172</v>
      </c>
      <c r="J53" s="34" t="s">
        <v>504</v>
      </c>
      <c r="K53" s="34">
        <v>50</v>
      </c>
      <c r="L53" s="528">
        <v>1190</v>
      </c>
      <c r="M53" s="34">
        <v>200</v>
      </c>
      <c r="N53" s="34">
        <v>200</v>
      </c>
      <c r="O53" s="34">
        <v>350</v>
      </c>
      <c r="P53" s="264" t="s">
        <v>1173</v>
      </c>
      <c r="Q53" s="34">
        <v>1220</v>
      </c>
      <c r="S53" s="465" t="s">
        <v>565</v>
      </c>
      <c r="T53" s="246" t="s">
        <v>840</v>
      </c>
      <c r="U53" s="34">
        <v>25</v>
      </c>
      <c r="V53" s="246" t="s">
        <v>451</v>
      </c>
      <c r="W53" s="34"/>
      <c r="X53" s="170">
        <v>38</v>
      </c>
      <c r="AC53" s="226"/>
      <c r="AD53" s="167" t="s">
        <v>1309</v>
      </c>
      <c r="AE53" s="10" t="s">
        <v>467</v>
      </c>
      <c r="AF53" s="230">
        <v>50</v>
      </c>
      <c r="AG53" s="170">
        <v>6000</v>
      </c>
      <c r="AH53" s="170">
        <v>40</v>
      </c>
      <c r="AI53" s="567" t="s">
        <v>1328</v>
      </c>
      <c r="AJ53" s="226" t="s">
        <v>664</v>
      </c>
      <c r="AK53" s="34">
        <v>50</v>
      </c>
      <c r="AL53" s="34">
        <v>4000</v>
      </c>
      <c r="AM53" s="34">
        <v>30</v>
      </c>
      <c r="AN53" s="34">
        <v>30</v>
      </c>
    </row>
    <row r="54" spans="2:40">
      <c r="H54" s="533" t="s">
        <v>3</v>
      </c>
      <c r="I54" s="34" t="s">
        <v>1177</v>
      </c>
      <c r="J54" s="34" t="s">
        <v>1178</v>
      </c>
      <c r="K54" s="543">
        <v>25</v>
      </c>
      <c r="L54" s="528">
        <v>1120</v>
      </c>
      <c r="M54" s="34">
        <v>200</v>
      </c>
      <c r="N54" s="34">
        <v>200</v>
      </c>
      <c r="O54" s="34">
        <v>350</v>
      </c>
      <c r="P54" s="264" t="s">
        <v>1173</v>
      </c>
      <c r="Q54" s="34">
        <v>1140</v>
      </c>
      <c r="S54" s="465" t="s">
        <v>47</v>
      </c>
      <c r="T54" s="10" t="s">
        <v>709</v>
      </c>
      <c r="U54" s="9">
        <v>50</v>
      </c>
      <c r="V54" s="246" t="s">
        <v>223</v>
      </c>
      <c r="W54" s="34"/>
      <c r="X54" s="170">
        <v>33</v>
      </c>
      <c r="AC54" s="226"/>
      <c r="AD54" s="167" t="s">
        <v>1398</v>
      </c>
      <c r="AE54" s="10" t="s">
        <v>467</v>
      </c>
      <c r="AF54" s="230">
        <v>50</v>
      </c>
      <c r="AG54" s="170">
        <v>6100</v>
      </c>
      <c r="AH54" s="170">
        <v>40</v>
      </c>
      <c r="AI54" s="567" t="s">
        <v>1329</v>
      </c>
      <c r="AJ54" s="10" t="s">
        <v>682</v>
      </c>
      <c r="AK54" s="34">
        <v>38</v>
      </c>
      <c r="AL54" s="34">
        <v>2000</v>
      </c>
      <c r="AM54" s="34">
        <v>15</v>
      </c>
      <c r="AN54" s="34">
        <v>15</v>
      </c>
    </row>
    <row r="55" spans="2:40">
      <c r="H55" s="534" t="s">
        <v>442</v>
      </c>
      <c r="I55" s="34" t="s">
        <v>1172</v>
      </c>
      <c r="J55" s="34" t="s">
        <v>497</v>
      </c>
      <c r="K55" s="34">
        <v>50</v>
      </c>
      <c r="L55" s="527">
        <v>1190</v>
      </c>
      <c r="M55" s="34">
        <v>200</v>
      </c>
      <c r="N55" s="34">
        <v>200</v>
      </c>
      <c r="O55" s="34">
        <v>350</v>
      </c>
      <c r="P55" s="264" t="s">
        <v>1173</v>
      </c>
      <c r="Q55" s="34">
        <v>1220</v>
      </c>
      <c r="S55" s="465" t="s">
        <v>47</v>
      </c>
      <c r="T55" s="10" t="s">
        <v>710</v>
      </c>
      <c r="U55" s="9">
        <v>25</v>
      </c>
      <c r="V55" s="246" t="s">
        <v>455</v>
      </c>
      <c r="W55" s="34"/>
      <c r="X55" s="170">
        <v>32</v>
      </c>
      <c r="AC55" s="226"/>
      <c r="AD55" s="167" t="s">
        <v>1273</v>
      </c>
      <c r="AE55" s="169" t="s">
        <v>446</v>
      </c>
      <c r="AF55" s="34">
        <v>50</v>
      </c>
      <c r="AG55" s="34">
        <v>4000</v>
      </c>
      <c r="AH55" s="596">
        <v>27</v>
      </c>
      <c r="AI55" s="567" t="s">
        <v>1330</v>
      </c>
      <c r="AJ55" s="226" t="s">
        <v>682</v>
      </c>
      <c r="AK55" s="34">
        <v>50</v>
      </c>
      <c r="AL55" s="34">
        <v>4000</v>
      </c>
      <c r="AM55" s="34">
        <v>30</v>
      </c>
      <c r="AN55" s="34">
        <v>30</v>
      </c>
    </row>
    <row r="56" spans="2:40">
      <c r="H56" s="534" t="s">
        <v>442</v>
      </c>
      <c r="I56" s="34" t="s">
        <v>1172</v>
      </c>
      <c r="J56" s="34" t="s">
        <v>1178</v>
      </c>
      <c r="K56" s="34">
        <v>50</v>
      </c>
      <c r="L56" s="527">
        <v>1120</v>
      </c>
      <c r="M56" s="34">
        <v>200</v>
      </c>
      <c r="N56" s="34">
        <v>200</v>
      </c>
      <c r="O56" s="34">
        <v>350</v>
      </c>
      <c r="P56" s="264" t="s">
        <v>1173</v>
      </c>
      <c r="Q56" s="34">
        <v>1220</v>
      </c>
      <c r="S56" s="465" t="s">
        <v>47</v>
      </c>
      <c r="T56" s="10" t="s">
        <v>634</v>
      </c>
      <c r="U56" s="9">
        <v>16</v>
      </c>
      <c r="V56" s="34" t="s">
        <v>258</v>
      </c>
      <c r="W56" s="34"/>
      <c r="X56" s="170">
        <v>38</v>
      </c>
      <c r="AC56" s="226"/>
      <c r="AD56" s="167" t="s">
        <v>1274</v>
      </c>
      <c r="AE56" s="10" t="s">
        <v>662</v>
      </c>
      <c r="AF56" s="34">
        <v>50</v>
      </c>
      <c r="AG56" s="34">
        <v>4000</v>
      </c>
      <c r="AH56" s="596">
        <v>27</v>
      </c>
      <c r="AI56" s="567" t="s">
        <v>1331</v>
      </c>
      <c r="AJ56" s="226" t="s">
        <v>665</v>
      </c>
      <c r="AK56" s="34">
        <v>50</v>
      </c>
      <c r="AL56" s="34">
        <v>4000</v>
      </c>
      <c r="AM56" s="34">
        <v>30</v>
      </c>
      <c r="AN56" s="34">
        <v>30</v>
      </c>
    </row>
    <row r="57" spans="2:40">
      <c r="H57" s="533" t="s">
        <v>3</v>
      </c>
      <c r="I57" s="34" t="s">
        <v>1172</v>
      </c>
      <c r="J57" s="34" t="s">
        <v>497</v>
      </c>
      <c r="K57" s="34">
        <v>100</v>
      </c>
      <c r="L57" s="528">
        <v>1205</v>
      </c>
      <c r="M57" s="34">
        <v>200</v>
      </c>
      <c r="N57" s="34">
        <v>200</v>
      </c>
      <c r="O57" s="34">
        <v>350</v>
      </c>
      <c r="P57" s="264" t="s">
        <v>1173</v>
      </c>
      <c r="Q57" s="34">
        <v>1220</v>
      </c>
      <c r="S57" s="465" t="s">
        <v>47</v>
      </c>
      <c r="T57" s="246" t="s">
        <v>837</v>
      </c>
      <c r="U57" s="34">
        <v>20</v>
      </c>
      <c r="V57" s="246" t="s">
        <v>868</v>
      </c>
      <c r="W57" s="34"/>
      <c r="X57" s="170">
        <v>46</v>
      </c>
      <c r="AC57" s="226"/>
      <c r="AD57" s="167" t="s">
        <v>1275</v>
      </c>
      <c r="AE57" s="10" t="s">
        <v>662</v>
      </c>
      <c r="AF57" s="34">
        <v>50</v>
      </c>
      <c r="AG57" s="34">
        <v>4100</v>
      </c>
      <c r="AH57" s="596">
        <v>27</v>
      </c>
      <c r="AI57" s="567" t="s">
        <v>1332</v>
      </c>
      <c r="AJ57" s="226" t="s">
        <v>665</v>
      </c>
      <c r="AK57" s="34">
        <v>50</v>
      </c>
      <c r="AL57" s="34">
        <v>4100</v>
      </c>
      <c r="AM57" s="34">
        <v>30</v>
      </c>
      <c r="AN57" s="34">
        <v>30</v>
      </c>
    </row>
    <row r="58" spans="2:40">
      <c r="H58" s="533" t="s">
        <v>3</v>
      </c>
      <c r="I58" s="34" t="s">
        <v>1172</v>
      </c>
      <c r="J58" s="34" t="s">
        <v>523</v>
      </c>
      <c r="K58" s="450">
        <v>16</v>
      </c>
      <c r="L58" s="528">
        <v>1000</v>
      </c>
      <c r="M58" s="565"/>
      <c r="N58" s="34">
        <v>200</v>
      </c>
      <c r="O58" s="34">
        <v>350</v>
      </c>
      <c r="P58" s="264" t="s">
        <v>1173</v>
      </c>
      <c r="Q58" s="34">
        <v>1020</v>
      </c>
      <c r="S58" s="553" t="s">
        <v>448</v>
      </c>
      <c r="T58" s="246" t="s">
        <v>837</v>
      </c>
      <c r="U58" s="34">
        <v>20</v>
      </c>
      <c r="V58" s="246" t="s">
        <v>868</v>
      </c>
      <c r="W58" s="34"/>
      <c r="X58" s="170">
        <v>94</v>
      </c>
      <c r="AC58" s="226"/>
      <c r="AD58" s="167" t="s">
        <v>1276</v>
      </c>
      <c r="AE58" s="10" t="s">
        <v>466</v>
      </c>
      <c r="AF58" s="34">
        <v>50</v>
      </c>
      <c r="AG58" s="34">
        <v>4000</v>
      </c>
      <c r="AH58" s="596">
        <v>27</v>
      </c>
      <c r="AI58" s="567" t="s">
        <v>1336</v>
      </c>
      <c r="AJ58" s="226" t="s">
        <v>889</v>
      </c>
      <c r="AK58" s="34">
        <v>25</v>
      </c>
      <c r="AL58" s="34">
        <v>6000</v>
      </c>
      <c r="AM58" s="34">
        <v>40</v>
      </c>
      <c r="AN58" s="34">
        <v>30</v>
      </c>
    </row>
    <row r="59" spans="2:40">
      <c r="H59" s="533" t="s">
        <v>3</v>
      </c>
      <c r="I59" s="34" t="s">
        <v>1172</v>
      </c>
      <c r="J59" s="34" t="s">
        <v>523</v>
      </c>
      <c r="K59" s="450">
        <v>16</v>
      </c>
      <c r="L59" s="528">
        <v>1005</v>
      </c>
      <c r="M59" s="565"/>
      <c r="N59" s="34">
        <v>200</v>
      </c>
      <c r="O59" s="34">
        <v>350</v>
      </c>
      <c r="P59" s="264" t="s">
        <v>1173</v>
      </c>
      <c r="Q59" s="34">
        <v>1020</v>
      </c>
      <c r="S59" s="465" t="s">
        <v>47</v>
      </c>
      <c r="T59" s="246" t="s">
        <v>835</v>
      </c>
      <c r="U59" s="34">
        <v>20</v>
      </c>
      <c r="V59" s="246" t="s">
        <v>868</v>
      </c>
      <c r="W59" s="34"/>
      <c r="X59" s="170">
        <v>46</v>
      </c>
      <c r="AC59" s="226"/>
      <c r="AD59" s="167" t="s">
        <v>1277</v>
      </c>
      <c r="AE59" s="10" t="s">
        <v>466</v>
      </c>
      <c r="AF59" s="34">
        <v>50</v>
      </c>
      <c r="AG59" s="34">
        <v>4100</v>
      </c>
      <c r="AH59" s="596">
        <v>27</v>
      </c>
      <c r="AI59" s="567" t="s">
        <v>1397</v>
      </c>
      <c r="AJ59" s="246" t="s">
        <v>691</v>
      </c>
      <c r="AK59" s="34">
        <v>25</v>
      </c>
      <c r="AL59" s="34">
        <v>2000</v>
      </c>
      <c r="AM59" s="34">
        <v>15</v>
      </c>
      <c r="AN59" s="34">
        <v>15</v>
      </c>
    </row>
    <row r="60" spans="2:40">
      <c r="H60" s="533" t="s">
        <v>3</v>
      </c>
      <c r="I60" s="34" t="s">
        <v>1172</v>
      </c>
      <c r="J60" s="34" t="s">
        <v>1179</v>
      </c>
      <c r="K60" s="450">
        <v>16</v>
      </c>
      <c r="L60" s="528">
        <v>1000</v>
      </c>
      <c r="M60" s="565"/>
      <c r="N60" s="34">
        <v>200</v>
      </c>
      <c r="O60" s="34">
        <v>350</v>
      </c>
      <c r="P60" s="264" t="s">
        <v>1173</v>
      </c>
      <c r="Q60" s="34">
        <v>1020</v>
      </c>
      <c r="S60" s="553" t="s">
        <v>448</v>
      </c>
      <c r="T60" s="246" t="s">
        <v>835</v>
      </c>
      <c r="U60" s="34">
        <v>20</v>
      </c>
      <c r="V60" s="246" t="s">
        <v>868</v>
      </c>
      <c r="W60" s="34"/>
      <c r="X60" s="170">
        <v>94</v>
      </c>
      <c r="AC60" s="226"/>
      <c r="AD60" s="167" t="s">
        <v>1278</v>
      </c>
      <c r="AE60" s="10" t="s">
        <v>663</v>
      </c>
      <c r="AF60" s="10">
        <v>50</v>
      </c>
      <c r="AG60" s="34">
        <v>4000</v>
      </c>
      <c r="AH60" s="596">
        <v>27</v>
      </c>
      <c r="AI60" s="567" t="s">
        <v>1322</v>
      </c>
      <c r="AJ60" s="34" t="s">
        <v>598</v>
      </c>
      <c r="AK60" s="34">
        <v>50</v>
      </c>
      <c r="AL60" s="34">
        <v>2000</v>
      </c>
      <c r="AM60" s="34">
        <v>15</v>
      </c>
      <c r="AN60" s="34">
        <v>15</v>
      </c>
    </row>
    <row r="61" spans="2:40">
      <c r="H61" s="533" t="s">
        <v>3</v>
      </c>
      <c r="I61" s="34" t="s">
        <v>1172</v>
      </c>
      <c r="J61" s="34" t="s">
        <v>508</v>
      </c>
      <c r="K61" s="34">
        <v>38</v>
      </c>
      <c r="L61" s="528">
        <v>1000</v>
      </c>
      <c r="M61" s="34">
        <v>200</v>
      </c>
      <c r="N61" s="34">
        <v>200</v>
      </c>
      <c r="O61" s="34">
        <v>350</v>
      </c>
      <c r="P61" s="264" t="s">
        <v>1174</v>
      </c>
      <c r="Q61" s="34">
        <v>1015</v>
      </c>
      <c r="S61" s="272" t="s">
        <v>47</v>
      </c>
      <c r="T61" s="10" t="s">
        <v>732</v>
      </c>
      <c r="U61" s="9">
        <v>25</v>
      </c>
      <c r="V61" s="34" t="s">
        <v>263</v>
      </c>
      <c r="W61" s="34"/>
      <c r="X61" s="170">
        <v>38</v>
      </c>
      <c r="AC61" s="226"/>
      <c r="AD61" s="167" t="s">
        <v>1279</v>
      </c>
      <c r="AE61" s="10" t="s">
        <v>663</v>
      </c>
      <c r="AF61" s="10">
        <v>50</v>
      </c>
      <c r="AG61" s="34">
        <v>4100</v>
      </c>
      <c r="AH61" s="596">
        <v>27</v>
      </c>
      <c r="AI61" s="567" t="s">
        <v>1260</v>
      </c>
      <c r="AJ61" s="10" t="s">
        <v>478</v>
      </c>
      <c r="AK61" s="34">
        <v>50</v>
      </c>
      <c r="AL61" s="34">
        <v>4000</v>
      </c>
      <c r="AM61" s="34">
        <v>30</v>
      </c>
      <c r="AN61" s="34">
        <v>30</v>
      </c>
    </row>
    <row r="62" spans="2:40">
      <c r="H62" s="534" t="s">
        <v>3</v>
      </c>
      <c r="I62" s="34" t="s">
        <v>1172</v>
      </c>
      <c r="J62" s="34" t="s">
        <v>508</v>
      </c>
      <c r="K62" s="34">
        <v>50</v>
      </c>
      <c r="L62" s="527">
        <v>1000</v>
      </c>
      <c r="M62" s="34">
        <v>200</v>
      </c>
      <c r="N62" s="34">
        <v>200</v>
      </c>
      <c r="O62" s="34">
        <v>350</v>
      </c>
      <c r="P62" s="264" t="s">
        <v>1174</v>
      </c>
      <c r="Q62" s="34">
        <v>1015</v>
      </c>
      <c r="S62" s="553"/>
      <c r="T62" s="10"/>
      <c r="U62" s="34"/>
      <c r="V62" s="34"/>
      <c r="W62" s="34"/>
      <c r="X62" s="170"/>
      <c r="AC62" s="226"/>
      <c r="AD62" s="167" t="s">
        <v>1280</v>
      </c>
      <c r="AE62" s="10" t="s">
        <v>611</v>
      </c>
      <c r="AF62" s="34">
        <v>50</v>
      </c>
      <c r="AG62" s="34">
        <v>4000</v>
      </c>
      <c r="AH62" s="596">
        <v>27</v>
      </c>
      <c r="AI62" s="567" t="s">
        <v>1337</v>
      </c>
      <c r="AJ62" s="226" t="s">
        <v>691</v>
      </c>
      <c r="AK62" s="34">
        <v>50</v>
      </c>
      <c r="AL62" s="9">
        <v>2000</v>
      </c>
      <c r="AM62" s="34">
        <v>15</v>
      </c>
      <c r="AN62" s="34">
        <v>15</v>
      </c>
    </row>
    <row r="63" spans="2:40">
      <c r="H63" s="533" t="s">
        <v>3</v>
      </c>
      <c r="I63" s="34" t="s">
        <v>1172</v>
      </c>
      <c r="J63" s="34" t="s">
        <v>509</v>
      </c>
      <c r="K63" s="34">
        <v>50</v>
      </c>
      <c r="L63" s="528">
        <v>1000</v>
      </c>
      <c r="M63" s="34">
        <v>200</v>
      </c>
      <c r="N63" s="34">
        <v>200</v>
      </c>
      <c r="O63" s="34">
        <v>350</v>
      </c>
      <c r="P63" s="264" t="s">
        <v>1174</v>
      </c>
      <c r="Q63" s="34">
        <v>1015</v>
      </c>
      <c r="S63" s="553" t="s">
        <v>828</v>
      </c>
      <c r="T63" s="326" t="s">
        <v>685</v>
      </c>
      <c r="U63" s="34">
        <v>50</v>
      </c>
      <c r="V63" s="327" t="s">
        <v>686</v>
      </c>
      <c r="W63" s="34"/>
      <c r="X63" s="170">
        <v>99</v>
      </c>
      <c r="AC63" s="226"/>
      <c r="AD63" s="167" t="s">
        <v>1281</v>
      </c>
      <c r="AE63" s="10" t="s">
        <v>611</v>
      </c>
      <c r="AF63" s="34">
        <v>50</v>
      </c>
      <c r="AG63" s="34">
        <v>4100</v>
      </c>
      <c r="AH63" s="596">
        <v>27</v>
      </c>
      <c r="AI63" s="567" t="s">
        <v>1342</v>
      </c>
      <c r="AJ63" s="246" t="s">
        <v>691</v>
      </c>
      <c r="AK63" s="34">
        <v>50</v>
      </c>
      <c r="AL63" s="34">
        <v>4000</v>
      </c>
      <c r="AM63" s="34">
        <v>30</v>
      </c>
      <c r="AN63" s="34">
        <v>30</v>
      </c>
    </row>
    <row r="64" spans="2:40">
      <c r="H64" s="534" t="s">
        <v>3</v>
      </c>
      <c r="I64" s="34" t="s">
        <v>1172</v>
      </c>
      <c r="J64" s="34" t="s">
        <v>1180</v>
      </c>
      <c r="K64" s="34">
        <v>50</v>
      </c>
      <c r="L64" s="527">
        <v>1000</v>
      </c>
      <c r="M64" s="34">
        <v>200</v>
      </c>
      <c r="N64" s="34">
        <v>200</v>
      </c>
      <c r="O64" s="34">
        <v>350</v>
      </c>
      <c r="P64" s="264" t="s">
        <v>1174</v>
      </c>
      <c r="Q64" s="34">
        <v>1015</v>
      </c>
      <c r="S64" s="553" t="s">
        <v>828</v>
      </c>
      <c r="T64" s="222" t="s">
        <v>461</v>
      </c>
      <c r="U64" s="34">
        <v>50</v>
      </c>
      <c r="V64" s="245" t="s">
        <v>686</v>
      </c>
      <c r="W64" s="34"/>
      <c r="X64" s="170">
        <v>99</v>
      </c>
      <c r="AC64" s="226"/>
      <c r="AD64" s="167" t="s">
        <v>1290</v>
      </c>
      <c r="AE64" s="34" t="s">
        <v>856</v>
      </c>
      <c r="AF64" s="34">
        <v>50</v>
      </c>
      <c r="AG64" s="34">
        <v>4000</v>
      </c>
      <c r="AH64" s="596">
        <v>27</v>
      </c>
      <c r="AI64" s="567" t="s">
        <v>1319</v>
      </c>
      <c r="AJ64" s="222" t="s">
        <v>447</v>
      </c>
      <c r="AK64" s="34">
        <v>25</v>
      </c>
      <c r="AL64" s="34">
        <v>2000</v>
      </c>
      <c r="AM64" s="34">
        <v>15</v>
      </c>
      <c r="AN64" s="34">
        <v>15</v>
      </c>
    </row>
    <row r="65" spans="8:40">
      <c r="H65" s="534" t="s">
        <v>3</v>
      </c>
      <c r="I65" s="34" t="s">
        <v>1172</v>
      </c>
      <c r="J65" s="34" t="s">
        <v>494</v>
      </c>
      <c r="K65" s="34">
        <v>50</v>
      </c>
      <c r="L65" s="528">
        <v>1000</v>
      </c>
      <c r="M65" s="34">
        <v>200</v>
      </c>
      <c r="N65" s="34">
        <v>200</v>
      </c>
      <c r="O65" s="34">
        <v>350</v>
      </c>
      <c r="P65" s="264" t="s">
        <v>1174</v>
      </c>
      <c r="Q65" s="34">
        <v>1015</v>
      </c>
      <c r="S65" s="553" t="s">
        <v>828</v>
      </c>
      <c r="T65" s="326" t="s">
        <v>532</v>
      </c>
      <c r="U65" s="34">
        <v>50</v>
      </c>
      <c r="V65" s="327" t="s">
        <v>862</v>
      </c>
      <c r="W65" s="34"/>
      <c r="X65" s="170">
        <v>98</v>
      </c>
      <c r="AC65" s="226"/>
      <c r="AD65" s="167" t="s">
        <v>1291</v>
      </c>
      <c r="AE65" s="34" t="s">
        <v>856</v>
      </c>
      <c r="AF65" s="34">
        <v>38</v>
      </c>
      <c r="AG65" s="34">
        <v>2000</v>
      </c>
      <c r="AH65" s="34">
        <v>20</v>
      </c>
      <c r="AI65" s="567" t="s">
        <v>1320</v>
      </c>
      <c r="AJ65" s="222" t="s">
        <v>447</v>
      </c>
      <c r="AK65" s="34">
        <v>25</v>
      </c>
      <c r="AL65" s="34">
        <v>6000</v>
      </c>
      <c r="AM65" s="34">
        <v>40</v>
      </c>
      <c r="AN65" s="34">
        <v>30</v>
      </c>
    </row>
    <row r="66" spans="8:40">
      <c r="H66" s="534" t="s">
        <v>3</v>
      </c>
      <c r="I66" s="34" t="s">
        <v>1172</v>
      </c>
      <c r="J66" s="34" t="s">
        <v>510</v>
      </c>
      <c r="K66" s="34">
        <v>50</v>
      </c>
      <c r="L66" s="528">
        <v>1000</v>
      </c>
      <c r="M66" s="34">
        <v>200</v>
      </c>
      <c r="N66" s="34">
        <v>200</v>
      </c>
      <c r="O66" s="34">
        <v>350</v>
      </c>
      <c r="P66" s="264" t="s">
        <v>1174</v>
      </c>
      <c r="Q66" s="34">
        <v>1005</v>
      </c>
      <c r="S66" s="553" t="s">
        <v>828</v>
      </c>
      <c r="T66" s="34" t="s">
        <v>532</v>
      </c>
      <c r="U66" s="34">
        <v>50</v>
      </c>
      <c r="V66" s="34" t="s">
        <v>258</v>
      </c>
      <c r="W66" s="34"/>
      <c r="X66" s="170">
        <v>98</v>
      </c>
      <c r="AC66" s="226"/>
      <c r="AD66" s="167" t="s">
        <v>1371</v>
      </c>
      <c r="AE66" s="34" t="s">
        <v>1372</v>
      </c>
      <c r="AF66" s="34">
        <v>50</v>
      </c>
      <c r="AG66" s="34">
        <v>4000</v>
      </c>
      <c r="AH66" s="596">
        <v>27</v>
      </c>
      <c r="AI66" s="567" t="s">
        <v>1339</v>
      </c>
      <c r="AJ66" s="10" t="s">
        <v>666</v>
      </c>
      <c r="AK66" s="34">
        <v>25</v>
      </c>
      <c r="AL66" s="34">
        <v>2000</v>
      </c>
      <c r="AM66" s="34">
        <v>15</v>
      </c>
      <c r="AN66" s="34">
        <v>15</v>
      </c>
    </row>
    <row r="67" spans="8:40">
      <c r="H67" s="534" t="s">
        <v>14</v>
      </c>
      <c r="I67" s="34" t="s">
        <v>1172</v>
      </c>
      <c r="J67" s="34" t="s">
        <v>496</v>
      </c>
      <c r="K67" s="543">
        <v>25</v>
      </c>
      <c r="L67" s="527">
        <v>1000</v>
      </c>
      <c r="M67" s="34">
        <v>200</v>
      </c>
      <c r="N67" s="34">
        <v>200</v>
      </c>
      <c r="O67" s="34">
        <v>350</v>
      </c>
      <c r="P67" s="264" t="s">
        <v>1173</v>
      </c>
      <c r="Q67" s="34">
        <v>1015</v>
      </c>
      <c r="S67" s="553" t="s">
        <v>828</v>
      </c>
      <c r="T67" s="270" t="s">
        <v>531</v>
      </c>
      <c r="U67" s="34">
        <v>50</v>
      </c>
      <c r="V67" s="34" t="s">
        <v>258</v>
      </c>
      <c r="W67" s="34"/>
      <c r="X67" s="170">
        <v>98</v>
      </c>
      <c r="AD67" s="167" t="s">
        <v>1373</v>
      </c>
      <c r="AE67" s="34" t="s">
        <v>1372</v>
      </c>
      <c r="AF67" s="34">
        <v>50</v>
      </c>
      <c r="AG67" s="34">
        <v>4100</v>
      </c>
      <c r="AH67" s="596">
        <v>27</v>
      </c>
      <c r="AI67" s="567" t="s">
        <v>1321</v>
      </c>
      <c r="AJ67" s="246" t="s">
        <v>666</v>
      </c>
      <c r="AK67" s="34">
        <v>25</v>
      </c>
      <c r="AL67" s="34">
        <v>6000</v>
      </c>
      <c r="AM67" s="34">
        <v>40</v>
      </c>
      <c r="AN67" s="34">
        <v>30</v>
      </c>
    </row>
    <row r="68" spans="8:40">
      <c r="H68" s="534" t="s">
        <v>3</v>
      </c>
      <c r="I68" s="34" t="s">
        <v>1172</v>
      </c>
      <c r="J68" s="34" t="s">
        <v>496</v>
      </c>
      <c r="K68" s="34">
        <v>50</v>
      </c>
      <c r="L68" s="528">
        <v>1000</v>
      </c>
      <c r="M68" s="34">
        <v>200</v>
      </c>
      <c r="N68" s="34">
        <v>200</v>
      </c>
      <c r="O68" s="34">
        <v>350</v>
      </c>
      <c r="P68" s="264" t="s">
        <v>1173</v>
      </c>
      <c r="Q68" s="34">
        <v>1015</v>
      </c>
      <c r="S68" s="553" t="s">
        <v>828</v>
      </c>
      <c r="T68" s="246" t="s">
        <v>530</v>
      </c>
      <c r="U68" s="34">
        <v>50</v>
      </c>
      <c r="V68" s="246" t="s">
        <v>209</v>
      </c>
      <c r="W68" s="34"/>
      <c r="X68" s="170">
        <v>97</v>
      </c>
      <c r="AD68" s="167" t="s">
        <v>1292</v>
      </c>
      <c r="AE68" s="34" t="s">
        <v>609</v>
      </c>
      <c r="AF68" s="34">
        <v>50</v>
      </c>
      <c r="AG68" s="34">
        <v>6000</v>
      </c>
      <c r="AH68" s="34">
        <v>40</v>
      </c>
      <c r="AI68" s="567" t="s">
        <v>1311</v>
      </c>
      <c r="AJ68" s="169" t="s">
        <v>447</v>
      </c>
      <c r="AK68" s="34">
        <v>50</v>
      </c>
      <c r="AL68" s="34">
        <v>2000</v>
      </c>
      <c r="AM68" s="34">
        <v>15</v>
      </c>
      <c r="AN68" s="34">
        <v>15</v>
      </c>
    </row>
    <row r="69" spans="8:40">
      <c r="H69" s="534" t="s">
        <v>3</v>
      </c>
      <c r="I69" s="34" t="s">
        <v>1172</v>
      </c>
      <c r="J69" s="34" t="s">
        <v>505</v>
      </c>
      <c r="K69" s="543">
        <v>25</v>
      </c>
      <c r="L69" s="528">
        <v>1000</v>
      </c>
      <c r="M69" s="34">
        <v>200</v>
      </c>
      <c r="N69" s="34">
        <v>200</v>
      </c>
      <c r="O69" s="34">
        <v>350</v>
      </c>
      <c r="P69" s="264" t="s">
        <v>1173</v>
      </c>
      <c r="Q69" s="34">
        <v>1015</v>
      </c>
      <c r="S69" s="553" t="s">
        <v>828</v>
      </c>
      <c r="T69" s="246" t="s">
        <v>833</v>
      </c>
      <c r="U69" s="34">
        <v>50</v>
      </c>
      <c r="V69" s="246" t="s">
        <v>209</v>
      </c>
      <c r="W69" s="34"/>
      <c r="X69" s="170">
        <v>97</v>
      </c>
      <c r="AD69" s="167" t="s">
        <v>1265</v>
      </c>
      <c r="AE69" s="10" t="s">
        <v>471</v>
      </c>
      <c r="AF69" s="34">
        <v>50</v>
      </c>
      <c r="AG69" s="34">
        <v>5000</v>
      </c>
      <c r="AH69" s="34">
        <v>35</v>
      </c>
      <c r="AI69" s="567" t="s">
        <v>1340</v>
      </c>
      <c r="AJ69" s="246" t="s">
        <v>666</v>
      </c>
      <c r="AK69" s="34">
        <v>50</v>
      </c>
      <c r="AL69" s="34">
        <v>2000</v>
      </c>
      <c r="AM69" s="34">
        <v>15</v>
      </c>
      <c r="AN69" s="34">
        <v>15</v>
      </c>
    </row>
    <row r="70" spans="8:40">
      <c r="H70" s="534" t="s">
        <v>14</v>
      </c>
      <c r="I70" s="34" t="s">
        <v>1172</v>
      </c>
      <c r="J70" s="34" t="s">
        <v>505</v>
      </c>
      <c r="K70" s="34">
        <v>50</v>
      </c>
      <c r="L70" s="527">
        <v>1000</v>
      </c>
      <c r="M70" s="34">
        <v>200</v>
      </c>
      <c r="N70" s="34">
        <v>200</v>
      </c>
      <c r="O70" s="34">
        <v>350</v>
      </c>
      <c r="P70" s="264" t="s">
        <v>1173</v>
      </c>
      <c r="Q70" s="34">
        <v>1015</v>
      </c>
      <c r="S70" s="553" t="s">
        <v>828</v>
      </c>
      <c r="T70" s="226" t="s">
        <v>675</v>
      </c>
      <c r="U70" s="34">
        <v>50</v>
      </c>
      <c r="V70" s="246" t="s">
        <v>209</v>
      </c>
      <c r="W70" s="34"/>
      <c r="X70" s="170">
        <v>96</v>
      </c>
      <c r="AD70" s="167" t="s">
        <v>1293</v>
      </c>
      <c r="AE70" s="34" t="s">
        <v>610</v>
      </c>
      <c r="AF70" s="34">
        <v>50</v>
      </c>
      <c r="AG70" s="34">
        <v>4100</v>
      </c>
      <c r="AH70" s="469">
        <v>30</v>
      </c>
      <c r="AI70" s="567" t="s">
        <v>1282</v>
      </c>
      <c r="AJ70" s="34" t="s">
        <v>227</v>
      </c>
      <c r="AK70" s="34">
        <v>50</v>
      </c>
      <c r="AL70" s="34">
        <v>4000</v>
      </c>
      <c r="AM70" s="34">
        <v>30</v>
      </c>
      <c r="AN70" s="34">
        <v>30</v>
      </c>
    </row>
    <row r="71" spans="8:40">
      <c r="H71" s="533" t="s">
        <v>3</v>
      </c>
      <c r="I71" s="34" t="s">
        <v>1172</v>
      </c>
      <c r="J71" s="34" t="s">
        <v>505</v>
      </c>
      <c r="K71" s="34">
        <v>50</v>
      </c>
      <c r="L71" s="528">
        <v>1120</v>
      </c>
      <c r="M71" s="34">
        <v>200</v>
      </c>
      <c r="N71" s="34">
        <v>200</v>
      </c>
      <c r="O71" s="34">
        <v>350</v>
      </c>
      <c r="P71" s="264" t="s">
        <v>1173</v>
      </c>
      <c r="Q71" s="34">
        <v>1140</v>
      </c>
      <c r="S71" s="553" t="s">
        <v>828</v>
      </c>
      <c r="T71" s="326" t="s">
        <v>684</v>
      </c>
      <c r="U71" s="34">
        <v>50</v>
      </c>
      <c r="V71" s="246" t="s">
        <v>209</v>
      </c>
      <c r="W71" s="34"/>
      <c r="X71" s="170">
        <v>96</v>
      </c>
      <c r="AD71" s="167" t="s">
        <v>1282</v>
      </c>
      <c r="AE71" s="10" t="s">
        <v>486</v>
      </c>
      <c r="AF71" s="34">
        <v>50</v>
      </c>
      <c r="AG71" s="34">
        <v>4000</v>
      </c>
      <c r="AH71" s="596">
        <v>27</v>
      </c>
      <c r="AI71" s="567" t="s">
        <v>1334</v>
      </c>
      <c r="AJ71" s="10" t="s">
        <v>666</v>
      </c>
      <c r="AK71" s="34">
        <v>50</v>
      </c>
      <c r="AL71" s="34">
        <v>4000</v>
      </c>
      <c r="AM71" s="34">
        <v>30</v>
      </c>
      <c r="AN71" s="34">
        <v>30</v>
      </c>
    </row>
    <row r="72" spans="8:40">
      <c r="H72" s="534" t="s">
        <v>3</v>
      </c>
      <c r="I72" s="34" t="s">
        <v>1172</v>
      </c>
      <c r="J72" s="34" t="s">
        <v>495</v>
      </c>
      <c r="K72" s="34">
        <v>50</v>
      </c>
      <c r="L72" s="527">
        <v>1000</v>
      </c>
      <c r="M72" s="34">
        <v>200</v>
      </c>
      <c r="N72" s="34">
        <v>200</v>
      </c>
      <c r="O72" s="34">
        <v>350</v>
      </c>
      <c r="P72" s="264" t="s">
        <v>1173</v>
      </c>
      <c r="Q72" s="34">
        <v>1020</v>
      </c>
      <c r="S72" s="465" t="s">
        <v>51</v>
      </c>
      <c r="T72" s="222" t="s">
        <v>869</v>
      </c>
      <c r="U72" s="9">
        <v>25</v>
      </c>
      <c r="V72" s="34" t="s">
        <v>260</v>
      </c>
      <c r="W72" s="34"/>
      <c r="X72" s="170">
        <v>83</v>
      </c>
      <c r="AD72" s="167" t="s">
        <v>1283</v>
      </c>
      <c r="AE72" s="10" t="s">
        <v>486</v>
      </c>
      <c r="AF72" s="34">
        <v>50</v>
      </c>
      <c r="AG72" s="34">
        <v>2300</v>
      </c>
      <c r="AH72" s="34">
        <v>15</v>
      </c>
      <c r="AI72" s="567" t="s">
        <v>1333</v>
      </c>
      <c r="AJ72" s="226" t="s">
        <v>666</v>
      </c>
      <c r="AK72" s="34">
        <v>50</v>
      </c>
      <c r="AL72" s="34">
        <v>4100</v>
      </c>
      <c r="AM72" s="34">
        <v>30</v>
      </c>
      <c r="AN72" s="34">
        <v>30</v>
      </c>
    </row>
    <row r="73" spans="8:40">
      <c r="H73" s="534" t="s">
        <v>3</v>
      </c>
      <c r="I73" s="34" t="s">
        <v>1172</v>
      </c>
      <c r="J73" s="34" t="s">
        <v>506</v>
      </c>
      <c r="K73" s="34">
        <v>50</v>
      </c>
      <c r="L73" s="528">
        <v>1000</v>
      </c>
      <c r="M73" s="34">
        <v>200</v>
      </c>
      <c r="N73" s="34">
        <v>200</v>
      </c>
      <c r="O73" s="34">
        <v>350</v>
      </c>
      <c r="P73" s="264" t="s">
        <v>1173</v>
      </c>
      <c r="Q73" s="34">
        <v>1020</v>
      </c>
      <c r="S73" s="553"/>
      <c r="T73" s="222"/>
      <c r="U73" s="34"/>
      <c r="V73" s="34"/>
      <c r="W73" s="34"/>
      <c r="X73" s="170"/>
      <c r="AD73" s="167" t="s">
        <v>1394</v>
      </c>
      <c r="AE73" s="10" t="s">
        <v>478</v>
      </c>
      <c r="AF73" s="34">
        <v>25</v>
      </c>
      <c r="AG73" s="34">
        <v>4000</v>
      </c>
      <c r="AH73" s="596">
        <v>27</v>
      </c>
      <c r="AI73" s="567" t="s">
        <v>1323</v>
      </c>
      <c r="AJ73" s="34" t="s">
        <v>604</v>
      </c>
      <c r="AK73" s="34">
        <v>25</v>
      </c>
      <c r="AL73" s="34">
        <v>2000</v>
      </c>
      <c r="AM73" s="34">
        <v>15</v>
      </c>
      <c r="AN73" s="34">
        <v>15</v>
      </c>
    </row>
    <row r="74" spans="8:40">
      <c r="H74" s="534" t="s">
        <v>3</v>
      </c>
      <c r="I74" s="34" t="s">
        <v>1172</v>
      </c>
      <c r="J74" s="34" t="s">
        <v>506</v>
      </c>
      <c r="K74" s="34">
        <v>50</v>
      </c>
      <c r="L74" s="528">
        <v>1120</v>
      </c>
      <c r="M74" s="34">
        <v>200</v>
      </c>
      <c r="N74" s="34">
        <v>200</v>
      </c>
      <c r="O74" s="34">
        <v>350</v>
      </c>
      <c r="P74" s="264" t="s">
        <v>1173</v>
      </c>
      <c r="Q74" s="34">
        <v>1140</v>
      </c>
      <c r="S74" s="272"/>
      <c r="T74" s="10"/>
      <c r="U74" s="34"/>
      <c r="V74" s="34"/>
      <c r="W74" s="34"/>
      <c r="X74" s="170"/>
      <c r="AD74" s="167" t="s">
        <v>1260</v>
      </c>
      <c r="AE74" s="10" t="s">
        <v>478</v>
      </c>
      <c r="AF74" s="34">
        <v>50</v>
      </c>
      <c r="AG74" s="34">
        <v>4000</v>
      </c>
      <c r="AH74" s="596">
        <v>27</v>
      </c>
      <c r="AI74" s="567" t="s">
        <v>1312</v>
      </c>
      <c r="AJ74" s="34" t="s">
        <v>604</v>
      </c>
      <c r="AK74" s="34">
        <v>50</v>
      </c>
      <c r="AL74" s="34">
        <v>2000</v>
      </c>
      <c r="AM74" s="34">
        <v>15</v>
      </c>
      <c r="AN74" s="34">
        <v>15</v>
      </c>
    </row>
    <row r="75" spans="8:40">
      <c r="H75" s="535" t="s">
        <v>842</v>
      </c>
      <c r="I75" s="34" t="s">
        <v>1172</v>
      </c>
      <c r="J75" s="34" t="s">
        <v>506</v>
      </c>
      <c r="K75" s="34">
        <v>50</v>
      </c>
      <c r="L75" s="34">
        <v>1160</v>
      </c>
      <c r="M75" s="34">
        <v>200</v>
      </c>
      <c r="N75" s="34">
        <v>200</v>
      </c>
      <c r="O75" s="34">
        <v>350</v>
      </c>
      <c r="P75" s="264" t="s">
        <v>1173</v>
      </c>
      <c r="Q75" s="34">
        <v>1180</v>
      </c>
      <c r="S75" s="553" t="s">
        <v>828</v>
      </c>
      <c r="T75" s="226" t="s">
        <v>661</v>
      </c>
      <c r="U75" s="34">
        <v>25</v>
      </c>
      <c r="V75" s="245" t="s">
        <v>260</v>
      </c>
      <c r="W75" s="34"/>
      <c r="X75" s="170">
        <v>76</v>
      </c>
      <c r="AD75" s="167" t="s">
        <v>1284</v>
      </c>
      <c r="AE75" s="10" t="s">
        <v>478</v>
      </c>
      <c r="AF75" s="34">
        <v>50</v>
      </c>
      <c r="AG75" s="34">
        <v>500</v>
      </c>
      <c r="AH75" s="34">
        <v>5</v>
      </c>
      <c r="AI75" s="567" t="s">
        <v>1423</v>
      </c>
      <c r="AJ75" s="246" t="s">
        <v>1421</v>
      </c>
      <c r="AK75" s="34">
        <v>25</v>
      </c>
      <c r="AL75" s="34">
        <v>1000</v>
      </c>
      <c r="AM75" s="34">
        <v>10</v>
      </c>
      <c r="AN75" s="34">
        <v>10</v>
      </c>
    </row>
    <row r="76" spans="8:40">
      <c r="H76" s="535" t="s">
        <v>842</v>
      </c>
      <c r="I76" s="34" t="s">
        <v>1172</v>
      </c>
      <c r="J76" s="34" t="s">
        <v>506</v>
      </c>
      <c r="K76" s="34">
        <v>50</v>
      </c>
      <c r="L76" s="528">
        <v>1190</v>
      </c>
      <c r="M76" s="34">
        <v>200</v>
      </c>
      <c r="N76" s="34">
        <v>200</v>
      </c>
      <c r="O76" s="34">
        <v>350</v>
      </c>
      <c r="P76" s="264" t="s">
        <v>1173</v>
      </c>
      <c r="Q76" s="34">
        <v>1220</v>
      </c>
      <c r="S76" s="553" t="s">
        <v>828</v>
      </c>
      <c r="T76" s="34" t="s">
        <v>581</v>
      </c>
      <c r="U76" s="9">
        <v>38</v>
      </c>
      <c r="V76" s="245" t="s">
        <v>218</v>
      </c>
      <c r="W76" s="34"/>
      <c r="X76" s="170">
        <v>87</v>
      </c>
      <c r="AD76" s="167" t="s">
        <v>1285</v>
      </c>
      <c r="AE76" s="61" t="s">
        <v>454</v>
      </c>
      <c r="AF76" s="34">
        <v>100</v>
      </c>
      <c r="AG76" s="34">
        <v>2500</v>
      </c>
      <c r="AH76" s="34">
        <v>30</v>
      </c>
      <c r="AI76" s="567" t="s">
        <v>1424</v>
      </c>
      <c r="AJ76" s="246" t="s">
        <v>1421</v>
      </c>
      <c r="AK76" s="34">
        <v>50</v>
      </c>
      <c r="AL76" s="34">
        <v>1000</v>
      </c>
      <c r="AM76" s="34">
        <v>10</v>
      </c>
      <c r="AN76" s="34">
        <v>10</v>
      </c>
    </row>
    <row r="77" spans="8:40">
      <c r="H77" s="535" t="s">
        <v>842</v>
      </c>
      <c r="I77" s="34" t="s">
        <v>1172</v>
      </c>
      <c r="J77" s="34" t="s">
        <v>506</v>
      </c>
      <c r="K77" s="34">
        <v>50</v>
      </c>
      <c r="L77" s="528">
        <v>1195</v>
      </c>
      <c r="M77" s="34">
        <v>200</v>
      </c>
      <c r="N77" s="34">
        <v>200</v>
      </c>
      <c r="O77" s="34">
        <v>350</v>
      </c>
      <c r="P77" s="264" t="s">
        <v>1173</v>
      </c>
      <c r="Q77" s="34">
        <v>1220</v>
      </c>
      <c r="S77" s="553" t="s">
        <v>828</v>
      </c>
      <c r="T77" s="34" t="s">
        <v>579</v>
      </c>
      <c r="U77" s="34">
        <v>50</v>
      </c>
      <c r="V77" s="170" t="s">
        <v>218</v>
      </c>
      <c r="W77" s="170"/>
      <c r="X77" s="170">
        <v>51</v>
      </c>
      <c r="AD77" s="167" t="s">
        <v>1286</v>
      </c>
      <c r="AE77" s="34" t="s">
        <v>454</v>
      </c>
      <c r="AF77" s="34">
        <v>50</v>
      </c>
      <c r="AG77" s="34">
        <v>4000</v>
      </c>
      <c r="AH77" s="469">
        <v>30</v>
      </c>
      <c r="AI77" s="567" t="s">
        <v>1343</v>
      </c>
      <c r="AJ77" s="246" t="s">
        <v>689</v>
      </c>
      <c r="AK77" s="34">
        <v>25</v>
      </c>
      <c r="AL77" s="34">
        <v>2000</v>
      </c>
      <c r="AM77" s="34">
        <v>15</v>
      </c>
      <c r="AN77" s="34">
        <v>15</v>
      </c>
    </row>
    <row r="78" spans="8:40">
      <c r="H78" s="533" t="s">
        <v>3</v>
      </c>
      <c r="I78" s="34" t="s">
        <v>1172</v>
      </c>
      <c r="J78" s="34" t="s">
        <v>507</v>
      </c>
      <c r="K78" s="543">
        <v>25</v>
      </c>
      <c r="L78" s="528">
        <v>1020</v>
      </c>
      <c r="M78" s="34">
        <v>200</v>
      </c>
      <c r="N78" s="34">
        <v>200</v>
      </c>
      <c r="O78" s="34">
        <v>350</v>
      </c>
      <c r="P78" s="264" t="s">
        <v>1174</v>
      </c>
      <c r="Q78" s="34">
        <v>1035</v>
      </c>
      <c r="S78" s="553" t="s">
        <v>828</v>
      </c>
      <c r="T78" s="226" t="s">
        <v>665</v>
      </c>
      <c r="U78" s="34">
        <v>50</v>
      </c>
      <c r="V78" s="170" t="s">
        <v>218</v>
      </c>
      <c r="W78" s="170"/>
      <c r="X78" s="170">
        <v>51</v>
      </c>
      <c r="AD78" s="167" t="s">
        <v>1287</v>
      </c>
      <c r="AE78" s="34" t="s">
        <v>454</v>
      </c>
      <c r="AF78" s="34">
        <v>50</v>
      </c>
      <c r="AG78" s="34">
        <v>6000</v>
      </c>
      <c r="AH78" s="469">
        <v>40</v>
      </c>
      <c r="AI78" s="567" t="s">
        <v>1338</v>
      </c>
      <c r="AJ78" s="226" t="s">
        <v>689</v>
      </c>
      <c r="AK78" s="34">
        <v>50</v>
      </c>
      <c r="AL78" s="9">
        <v>2000</v>
      </c>
      <c r="AM78" s="34">
        <v>15</v>
      </c>
      <c r="AN78" s="34">
        <v>15</v>
      </c>
    </row>
    <row r="79" spans="8:40">
      <c r="H79" s="533" t="s">
        <v>3</v>
      </c>
      <c r="I79" s="34" t="s">
        <v>1172</v>
      </c>
      <c r="J79" s="34" t="s">
        <v>511</v>
      </c>
      <c r="K79" s="34">
        <v>50</v>
      </c>
      <c r="L79" s="527">
        <v>1120</v>
      </c>
      <c r="M79" s="34">
        <v>200</v>
      </c>
      <c r="N79" s="34">
        <v>200</v>
      </c>
      <c r="O79" s="34">
        <v>350</v>
      </c>
      <c r="P79" s="264" t="s">
        <v>1174</v>
      </c>
      <c r="Q79" s="34">
        <v>1140</v>
      </c>
      <c r="S79" s="553" t="s">
        <v>828</v>
      </c>
      <c r="T79" s="169" t="s">
        <v>445</v>
      </c>
      <c r="U79" s="34">
        <v>50</v>
      </c>
      <c r="V79" s="170" t="s">
        <v>218</v>
      </c>
      <c r="W79" s="170"/>
      <c r="X79" s="170">
        <v>51</v>
      </c>
      <c r="AD79" s="167" t="s">
        <v>1288</v>
      </c>
      <c r="AE79" s="34" t="s">
        <v>454</v>
      </c>
      <c r="AF79" s="34">
        <v>25</v>
      </c>
      <c r="AG79" s="34">
        <v>4000</v>
      </c>
      <c r="AH79" s="469">
        <v>30</v>
      </c>
      <c r="AI79" s="567" t="s">
        <v>1425</v>
      </c>
      <c r="AJ79" s="246" t="s">
        <v>721</v>
      </c>
      <c r="AK79" s="34">
        <v>16</v>
      </c>
      <c r="AL79" s="34">
        <v>3000</v>
      </c>
      <c r="AM79" s="34">
        <v>30</v>
      </c>
      <c r="AN79" s="34">
        <v>30</v>
      </c>
    </row>
    <row r="80" spans="8:40">
      <c r="H80" s="534" t="s">
        <v>1181</v>
      </c>
      <c r="I80" s="34" t="s">
        <v>1172</v>
      </c>
      <c r="J80" s="34" t="s">
        <v>1411</v>
      </c>
      <c r="K80" s="34">
        <v>25</v>
      </c>
      <c r="L80" s="34">
        <v>1000</v>
      </c>
      <c r="M80" s="565"/>
      <c r="N80" s="34">
        <v>200</v>
      </c>
      <c r="O80" s="34">
        <v>350</v>
      </c>
      <c r="P80" s="264" t="s">
        <v>1174</v>
      </c>
      <c r="Q80" s="34">
        <v>1015</v>
      </c>
      <c r="S80" s="465" t="s">
        <v>448</v>
      </c>
      <c r="T80" s="34" t="s">
        <v>453</v>
      </c>
      <c r="U80" s="9">
        <v>25</v>
      </c>
      <c r="V80" s="245" t="s">
        <v>260</v>
      </c>
      <c r="W80" s="9" t="s">
        <v>34</v>
      </c>
      <c r="X80" s="170">
        <v>76</v>
      </c>
      <c r="AD80" s="167" t="s">
        <v>1393</v>
      </c>
      <c r="AE80" s="10" t="s">
        <v>874</v>
      </c>
      <c r="AF80" s="34">
        <v>50</v>
      </c>
      <c r="AG80" s="34">
        <v>4000</v>
      </c>
      <c r="AH80" s="596">
        <v>27</v>
      </c>
      <c r="AI80" s="567" t="s">
        <v>1341</v>
      </c>
      <c r="AJ80" s="10" t="s">
        <v>721</v>
      </c>
      <c r="AK80" s="34">
        <v>16</v>
      </c>
      <c r="AL80" s="34">
        <v>3200</v>
      </c>
      <c r="AM80" s="34">
        <v>30</v>
      </c>
      <c r="AN80" s="34">
        <v>30</v>
      </c>
    </row>
    <row r="81" spans="8:40">
      <c r="H81" s="534" t="s">
        <v>1181</v>
      </c>
      <c r="I81" s="34" t="s">
        <v>1172</v>
      </c>
      <c r="J81" s="34" t="s">
        <v>1438</v>
      </c>
      <c r="K81" s="34">
        <v>25</v>
      </c>
      <c r="L81" s="528">
        <v>1000</v>
      </c>
      <c r="M81" s="565"/>
      <c r="N81" s="565"/>
      <c r="O81" s="34">
        <v>350</v>
      </c>
      <c r="P81" s="264" t="s">
        <v>1173</v>
      </c>
      <c r="Q81" s="34">
        <v>1015</v>
      </c>
      <c r="S81" s="465" t="s">
        <v>448</v>
      </c>
      <c r="T81" s="226" t="s">
        <v>661</v>
      </c>
      <c r="U81" s="34">
        <v>25</v>
      </c>
      <c r="V81" s="245" t="s">
        <v>260</v>
      </c>
      <c r="W81" s="312" t="s">
        <v>657</v>
      </c>
      <c r="X81" s="170">
        <v>76</v>
      </c>
      <c r="AD81" s="167" t="s">
        <v>1289</v>
      </c>
      <c r="AE81" s="34" t="s">
        <v>580</v>
      </c>
      <c r="AF81" s="34">
        <v>50</v>
      </c>
      <c r="AG81" s="34">
        <v>4000</v>
      </c>
      <c r="AH81" s="596">
        <v>27</v>
      </c>
      <c r="AI81" s="567" t="s">
        <v>1344</v>
      </c>
      <c r="AJ81" s="246" t="s">
        <v>720</v>
      </c>
      <c r="AK81" s="10">
        <v>50</v>
      </c>
      <c r="AL81" s="34">
        <v>2500</v>
      </c>
      <c r="AM81" s="34">
        <v>20</v>
      </c>
      <c r="AN81" s="34">
        <v>30</v>
      </c>
    </row>
    <row r="82" spans="8:40">
      <c r="H82" s="534" t="s">
        <v>1181</v>
      </c>
      <c r="I82" s="34" t="s">
        <v>1172</v>
      </c>
      <c r="J82" s="34" t="s">
        <v>1458</v>
      </c>
      <c r="K82" s="34">
        <v>50</v>
      </c>
      <c r="L82" s="528">
        <v>1000</v>
      </c>
      <c r="M82" s="565"/>
      <c r="N82" s="34">
        <v>200</v>
      </c>
      <c r="O82" s="34">
        <v>350</v>
      </c>
      <c r="P82" s="264" t="s">
        <v>1173</v>
      </c>
      <c r="Q82" s="34">
        <v>1015</v>
      </c>
      <c r="S82" s="553" t="s">
        <v>828</v>
      </c>
      <c r="T82" s="34" t="s">
        <v>453</v>
      </c>
      <c r="U82" s="9">
        <v>25</v>
      </c>
      <c r="V82" s="245" t="s">
        <v>260</v>
      </c>
      <c r="W82" s="9" t="s">
        <v>34</v>
      </c>
      <c r="X82" s="170">
        <v>76</v>
      </c>
      <c r="AD82" s="167" t="s">
        <v>1295</v>
      </c>
      <c r="AE82" s="10" t="s">
        <v>709</v>
      </c>
      <c r="AF82" s="9">
        <v>50</v>
      </c>
      <c r="AG82" s="34">
        <v>2000</v>
      </c>
      <c r="AH82" s="246">
        <v>15</v>
      </c>
      <c r="AI82" s="567" t="s">
        <v>1345</v>
      </c>
      <c r="AJ82" s="246" t="s">
        <v>1219</v>
      </c>
      <c r="AK82" s="34">
        <v>50</v>
      </c>
      <c r="AL82" s="34">
        <v>2000</v>
      </c>
      <c r="AM82" s="34">
        <v>15</v>
      </c>
      <c r="AN82" s="34">
        <v>15</v>
      </c>
    </row>
    <row r="83" spans="8:40">
      <c r="H83" s="534" t="s">
        <v>1181</v>
      </c>
      <c r="I83" s="34" t="s">
        <v>1172</v>
      </c>
      <c r="J83" s="34" t="s">
        <v>1457</v>
      </c>
      <c r="K83" s="34">
        <v>50</v>
      </c>
      <c r="L83" s="528">
        <v>1000</v>
      </c>
      <c r="M83" s="565"/>
      <c r="N83" s="565"/>
      <c r="O83" s="34">
        <v>350</v>
      </c>
      <c r="P83" s="264" t="s">
        <v>1173</v>
      </c>
      <c r="Q83" s="34">
        <v>1015</v>
      </c>
      <c r="S83" s="553" t="s">
        <v>828</v>
      </c>
      <c r="T83" s="226" t="s">
        <v>661</v>
      </c>
      <c r="U83" s="34">
        <v>25</v>
      </c>
      <c r="V83" s="245" t="s">
        <v>260</v>
      </c>
      <c r="W83" s="312" t="s">
        <v>657</v>
      </c>
      <c r="X83" s="170">
        <v>76</v>
      </c>
      <c r="AD83" s="167" t="s">
        <v>1296</v>
      </c>
      <c r="AE83" s="10" t="s">
        <v>710</v>
      </c>
      <c r="AF83" s="9">
        <v>25</v>
      </c>
      <c r="AG83" s="34">
        <v>500</v>
      </c>
      <c r="AH83" s="246">
        <v>5</v>
      </c>
      <c r="AI83" s="567" t="s">
        <v>1369</v>
      </c>
      <c r="AJ83" s="246" t="s">
        <v>852</v>
      </c>
      <c r="AK83" s="34">
        <v>25</v>
      </c>
      <c r="AL83" s="34">
        <v>12000</v>
      </c>
      <c r="AM83" s="34">
        <v>80</v>
      </c>
      <c r="AN83" s="34"/>
    </row>
    <row r="84" spans="8:40">
      <c r="H84" s="534" t="s">
        <v>1181</v>
      </c>
      <c r="I84" s="34" t="s">
        <v>1172</v>
      </c>
      <c r="J84" s="34" t="s">
        <v>1456</v>
      </c>
      <c r="K84" s="34">
        <v>50</v>
      </c>
      <c r="L84" s="528">
        <v>1000</v>
      </c>
      <c r="M84" s="565"/>
      <c r="N84" s="565"/>
      <c r="O84" s="565"/>
      <c r="P84" s="264" t="s">
        <v>1173</v>
      </c>
      <c r="Q84" s="34">
        <v>1015</v>
      </c>
      <c r="S84" s="553" t="s">
        <v>828</v>
      </c>
      <c r="T84" s="10" t="s">
        <v>655</v>
      </c>
      <c r="U84" s="34">
        <v>25</v>
      </c>
      <c r="V84" s="246" t="s">
        <v>260</v>
      </c>
      <c r="W84" s="9" t="s">
        <v>657</v>
      </c>
      <c r="X84" s="170">
        <v>60</v>
      </c>
      <c r="AD84" s="167" t="s">
        <v>1297</v>
      </c>
      <c r="AE84" s="10" t="s">
        <v>476</v>
      </c>
      <c r="AF84" s="9">
        <v>50</v>
      </c>
      <c r="AG84" s="34">
        <v>5000</v>
      </c>
      <c r="AH84" s="34">
        <v>35</v>
      </c>
      <c r="AI84" s="567" t="s">
        <v>1426</v>
      </c>
      <c r="AJ84" s="246" t="s">
        <v>666</v>
      </c>
      <c r="AK84" s="34">
        <v>25</v>
      </c>
      <c r="AL84" s="34">
        <v>1000</v>
      </c>
      <c r="AM84" s="34">
        <v>10</v>
      </c>
      <c r="AN84" s="34">
        <v>10</v>
      </c>
    </row>
    <row r="85" spans="8:40">
      <c r="H85" s="535" t="s">
        <v>847</v>
      </c>
      <c r="I85" s="34" t="s">
        <v>1172</v>
      </c>
      <c r="J85" s="34" t="s">
        <v>1183</v>
      </c>
      <c r="K85" s="34">
        <v>100</v>
      </c>
      <c r="L85" s="528">
        <v>1020</v>
      </c>
      <c r="M85" s="34">
        <v>200</v>
      </c>
      <c r="N85" s="34">
        <v>200</v>
      </c>
      <c r="O85" s="34">
        <v>350</v>
      </c>
      <c r="P85" s="264"/>
      <c r="Q85" s="34"/>
      <c r="S85" s="465" t="s">
        <v>828</v>
      </c>
      <c r="T85" s="10" t="s">
        <v>655</v>
      </c>
      <c r="U85" s="34">
        <v>50</v>
      </c>
      <c r="V85" s="246" t="s">
        <v>260</v>
      </c>
      <c r="W85" s="9" t="s">
        <v>657</v>
      </c>
      <c r="X85" s="170">
        <v>59</v>
      </c>
      <c r="AD85" s="167" t="s">
        <v>1298</v>
      </c>
      <c r="AE85" s="246" t="s">
        <v>890</v>
      </c>
      <c r="AF85" s="34">
        <v>50</v>
      </c>
      <c r="AG85" s="34">
        <v>4100</v>
      </c>
      <c r="AH85" s="34">
        <v>30</v>
      </c>
      <c r="AI85" s="567" t="s">
        <v>1427</v>
      </c>
      <c r="AJ85" s="246" t="s">
        <v>666</v>
      </c>
      <c r="AK85" s="34">
        <v>50</v>
      </c>
      <c r="AL85" s="34">
        <v>1000</v>
      </c>
      <c r="AM85" s="34">
        <v>10</v>
      </c>
      <c r="AN85" s="34">
        <v>10</v>
      </c>
    </row>
    <row r="86" spans="8:40">
      <c r="H86" s="535" t="s">
        <v>847</v>
      </c>
      <c r="I86" s="34" t="s">
        <v>1172</v>
      </c>
      <c r="J86" s="34" t="s">
        <v>1184</v>
      </c>
      <c r="K86" s="34">
        <v>38</v>
      </c>
      <c r="L86" s="528">
        <v>1000</v>
      </c>
      <c r="M86" s="34">
        <v>200</v>
      </c>
      <c r="N86" s="34">
        <v>200</v>
      </c>
      <c r="O86" s="34">
        <v>350</v>
      </c>
      <c r="P86" s="264" t="s">
        <v>1174</v>
      </c>
      <c r="Q86" s="34">
        <v>1015</v>
      </c>
      <c r="S86" s="553" t="s">
        <v>448</v>
      </c>
      <c r="T86" s="10" t="s">
        <v>655</v>
      </c>
      <c r="U86" s="9">
        <v>50</v>
      </c>
      <c r="V86" s="245" t="s">
        <v>260</v>
      </c>
      <c r="W86" s="9" t="s">
        <v>657</v>
      </c>
      <c r="X86" s="170">
        <v>59</v>
      </c>
      <c r="AD86" s="167" t="s">
        <v>1299</v>
      </c>
      <c r="AE86" s="246" t="s">
        <v>793</v>
      </c>
      <c r="AF86" s="34">
        <v>50</v>
      </c>
      <c r="AG86" s="34">
        <v>4100</v>
      </c>
      <c r="AH86" s="34">
        <v>30</v>
      </c>
      <c r="AI86" s="567" t="s">
        <v>1428</v>
      </c>
      <c r="AJ86" s="246" t="s">
        <v>1422</v>
      </c>
      <c r="AK86" s="34">
        <v>25</v>
      </c>
      <c r="AL86" s="34">
        <v>1000</v>
      </c>
      <c r="AM86" s="34">
        <v>10</v>
      </c>
      <c r="AN86" s="34">
        <v>10</v>
      </c>
    </row>
    <row r="87" spans="8:40">
      <c r="H87" s="535"/>
      <c r="I87" s="34" t="s">
        <v>1172</v>
      </c>
      <c r="J87" s="34" t="s">
        <v>1185</v>
      </c>
      <c r="K87" s="34">
        <v>100</v>
      </c>
      <c r="L87" s="528">
        <v>1000</v>
      </c>
      <c r="M87" s="34">
        <v>200</v>
      </c>
      <c r="N87" s="34">
        <v>200</v>
      </c>
      <c r="O87" s="34">
        <v>350</v>
      </c>
      <c r="P87" s="264" t="s">
        <v>1174</v>
      </c>
      <c r="Q87" s="34">
        <v>1015</v>
      </c>
      <c r="S87" s="553" t="s">
        <v>23</v>
      </c>
      <c r="T87" s="10" t="s">
        <v>655</v>
      </c>
      <c r="U87" s="9">
        <v>50</v>
      </c>
      <c r="V87" s="245" t="s">
        <v>260</v>
      </c>
      <c r="W87" s="9" t="s">
        <v>657</v>
      </c>
      <c r="X87" s="170">
        <v>59</v>
      </c>
      <c r="AD87" s="167" t="s">
        <v>1661</v>
      </c>
      <c r="AE87" s="34" t="s">
        <v>1578</v>
      </c>
      <c r="AF87" s="34">
        <v>50</v>
      </c>
      <c r="AG87" s="34">
        <v>4000</v>
      </c>
      <c r="AH87" s="34">
        <v>30</v>
      </c>
      <c r="AI87" s="567" t="s">
        <v>1429</v>
      </c>
      <c r="AJ87" s="246" t="s">
        <v>1422</v>
      </c>
      <c r="AK87" s="34">
        <v>50</v>
      </c>
      <c r="AL87" s="34">
        <v>1000</v>
      </c>
      <c r="AM87" s="34">
        <v>10</v>
      </c>
      <c r="AN87" s="34">
        <v>10</v>
      </c>
    </row>
    <row r="88" spans="8:40">
      <c r="H88" s="537"/>
      <c r="I88" s="34" t="s">
        <v>1172</v>
      </c>
      <c r="J88" s="34" t="s">
        <v>1186</v>
      </c>
      <c r="K88" s="34">
        <v>100</v>
      </c>
      <c r="L88" s="528">
        <v>1000</v>
      </c>
      <c r="M88" s="34">
        <v>200</v>
      </c>
      <c r="N88" s="34">
        <v>200</v>
      </c>
      <c r="O88" s="34">
        <v>350</v>
      </c>
      <c r="P88" s="264" t="s">
        <v>1174</v>
      </c>
      <c r="Q88" s="34">
        <v>1015</v>
      </c>
      <c r="S88" s="553" t="s">
        <v>828</v>
      </c>
      <c r="T88" s="222" t="s">
        <v>544</v>
      </c>
      <c r="U88" s="9">
        <v>50</v>
      </c>
      <c r="V88" s="246" t="s">
        <v>260</v>
      </c>
      <c r="W88" s="34" t="s">
        <v>44</v>
      </c>
      <c r="X88" s="170">
        <v>63</v>
      </c>
      <c r="AD88" s="167" t="s">
        <v>1300</v>
      </c>
      <c r="AE88" s="10" t="s">
        <v>475</v>
      </c>
      <c r="AF88" s="34">
        <v>50</v>
      </c>
      <c r="AG88" s="34">
        <v>6000</v>
      </c>
      <c r="AH88" s="34">
        <v>40</v>
      </c>
      <c r="AI88" s="567" t="s">
        <v>1443</v>
      </c>
      <c r="AJ88" s="34" t="s">
        <v>1442</v>
      </c>
      <c r="AK88" s="34">
        <v>100</v>
      </c>
      <c r="AL88" s="34">
        <v>2000</v>
      </c>
      <c r="AM88" s="34">
        <v>30</v>
      </c>
      <c r="AN88" s="34">
        <v>30</v>
      </c>
    </row>
    <row r="89" spans="8:40">
      <c r="H89" s="535" t="s">
        <v>847</v>
      </c>
      <c r="I89" s="34" t="s">
        <v>1167</v>
      </c>
      <c r="J89" s="34" t="s">
        <v>1439</v>
      </c>
      <c r="K89" s="34">
        <v>50</v>
      </c>
      <c r="L89" s="528">
        <v>1000</v>
      </c>
      <c r="M89" s="34">
        <v>200</v>
      </c>
      <c r="N89" s="34">
        <v>200</v>
      </c>
      <c r="O89" s="34">
        <v>350</v>
      </c>
      <c r="P89" s="264" t="s">
        <v>1174</v>
      </c>
      <c r="Q89" s="34">
        <v>1015</v>
      </c>
      <c r="S89" s="553" t="s">
        <v>828</v>
      </c>
      <c r="T89" s="169" t="s">
        <v>453</v>
      </c>
      <c r="U89" s="9">
        <v>38</v>
      </c>
      <c r="V89" s="245" t="s">
        <v>870</v>
      </c>
      <c r="W89" s="34"/>
      <c r="X89" s="170">
        <v>70</v>
      </c>
      <c r="AD89" s="167" t="s">
        <v>1301</v>
      </c>
      <c r="AE89" s="222" t="s">
        <v>471</v>
      </c>
      <c r="AF89" s="34">
        <v>50</v>
      </c>
      <c r="AG89" s="34">
        <v>6200</v>
      </c>
      <c r="AH89" s="34">
        <v>40</v>
      </c>
    </row>
    <row r="90" spans="8:40">
      <c r="H90" s="535" t="s">
        <v>847</v>
      </c>
      <c r="I90" s="34" t="s">
        <v>1172</v>
      </c>
      <c r="J90" s="34" t="s">
        <v>1187</v>
      </c>
      <c r="K90" s="34">
        <v>50</v>
      </c>
      <c r="L90" s="528">
        <v>1000</v>
      </c>
      <c r="M90" s="34">
        <v>200</v>
      </c>
      <c r="N90" s="34">
        <v>200</v>
      </c>
      <c r="O90" s="34">
        <v>350</v>
      </c>
      <c r="P90" s="264" t="s">
        <v>1174</v>
      </c>
      <c r="Q90" s="34">
        <v>1015</v>
      </c>
      <c r="S90" s="553" t="s">
        <v>828</v>
      </c>
      <c r="T90" s="226" t="s">
        <v>453</v>
      </c>
      <c r="U90" s="9">
        <v>50</v>
      </c>
      <c r="V90" s="245" t="s">
        <v>260</v>
      </c>
      <c r="W90" s="34"/>
      <c r="X90" s="170">
        <v>72</v>
      </c>
      <c r="AE90" s="246"/>
      <c r="AF90" s="34"/>
      <c r="AG90" s="34"/>
      <c r="AH90" s="34"/>
    </row>
    <row r="91" spans="8:40">
      <c r="H91" s="535" t="s">
        <v>847</v>
      </c>
      <c r="I91" s="34" t="s">
        <v>1172</v>
      </c>
      <c r="J91" s="34" t="s">
        <v>1188</v>
      </c>
      <c r="K91" s="34">
        <v>50</v>
      </c>
      <c r="L91" s="528">
        <v>1000</v>
      </c>
      <c r="M91" s="34">
        <v>200</v>
      </c>
      <c r="N91" s="34">
        <v>200</v>
      </c>
      <c r="O91" s="34">
        <v>350</v>
      </c>
      <c r="P91" s="264" t="s">
        <v>1174</v>
      </c>
      <c r="Q91" s="34">
        <v>1015</v>
      </c>
      <c r="S91" s="553" t="s">
        <v>828</v>
      </c>
      <c r="T91" s="10" t="s">
        <v>661</v>
      </c>
      <c r="U91" s="9">
        <v>50</v>
      </c>
      <c r="V91" s="246" t="s">
        <v>260</v>
      </c>
      <c r="W91" s="9"/>
      <c r="X91" s="170">
        <v>72</v>
      </c>
      <c r="AD91" s="167" t="s">
        <v>1414</v>
      </c>
      <c r="AE91" s="246" t="s">
        <v>840</v>
      </c>
      <c r="AF91" s="34">
        <v>25</v>
      </c>
      <c r="AG91" s="36">
        <v>12100</v>
      </c>
      <c r="AH91" s="34">
        <v>15</v>
      </c>
    </row>
    <row r="92" spans="8:40">
      <c r="H92" s="535" t="s">
        <v>847</v>
      </c>
      <c r="I92" s="34" t="s">
        <v>1172</v>
      </c>
      <c r="J92" s="34" t="s">
        <v>1189</v>
      </c>
      <c r="K92" s="543">
        <v>25</v>
      </c>
      <c r="L92" s="528">
        <v>1000</v>
      </c>
      <c r="M92" s="34">
        <v>200</v>
      </c>
      <c r="N92" s="34">
        <v>200</v>
      </c>
      <c r="O92" s="34">
        <v>350</v>
      </c>
      <c r="P92" s="264" t="s">
        <v>1174</v>
      </c>
      <c r="Q92" s="34">
        <v>1015</v>
      </c>
      <c r="S92" s="553" t="s">
        <v>828</v>
      </c>
      <c r="T92" s="169" t="s">
        <v>544</v>
      </c>
      <c r="U92" s="9">
        <v>50</v>
      </c>
      <c r="V92" s="34" t="s">
        <v>260</v>
      </c>
      <c r="W92" s="34" t="s">
        <v>34</v>
      </c>
      <c r="X92" s="170">
        <v>59</v>
      </c>
      <c r="AE92" s="33"/>
      <c r="AF92" s="34"/>
      <c r="AG92" s="34"/>
      <c r="AH92" s="34"/>
    </row>
    <row r="93" spans="8:40">
      <c r="H93" s="535" t="s">
        <v>847</v>
      </c>
      <c r="I93" s="34" t="s">
        <v>1172</v>
      </c>
      <c r="J93" s="34" t="s">
        <v>1189</v>
      </c>
      <c r="K93" s="34">
        <v>50</v>
      </c>
      <c r="L93" s="528">
        <v>1000</v>
      </c>
      <c r="M93" s="34">
        <v>200</v>
      </c>
      <c r="N93" s="34">
        <v>200</v>
      </c>
      <c r="O93" s="34">
        <v>350</v>
      </c>
      <c r="P93" s="264" t="s">
        <v>1174</v>
      </c>
      <c r="Q93" s="34">
        <v>1015</v>
      </c>
      <c r="S93" s="553" t="s">
        <v>828</v>
      </c>
      <c r="T93" s="10" t="s">
        <v>546</v>
      </c>
      <c r="U93" s="9">
        <v>38</v>
      </c>
      <c r="V93" s="246" t="s">
        <v>258</v>
      </c>
      <c r="W93" s="34"/>
      <c r="X93" s="170">
        <v>88</v>
      </c>
      <c r="AE93" s="34"/>
      <c r="AF93" s="34"/>
      <c r="AG93" s="34"/>
      <c r="AH93" s="34"/>
    </row>
    <row r="94" spans="8:40">
      <c r="H94" s="535" t="s">
        <v>847</v>
      </c>
      <c r="I94" s="34" t="s">
        <v>1172</v>
      </c>
      <c r="J94" s="34" t="s">
        <v>1190</v>
      </c>
      <c r="K94" s="543">
        <v>25</v>
      </c>
      <c r="L94" s="528">
        <v>1000</v>
      </c>
      <c r="M94" s="34">
        <v>200</v>
      </c>
      <c r="N94" s="34">
        <v>200</v>
      </c>
      <c r="O94" s="34">
        <v>350</v>
      </c>
      <c r="P94" s="264" t="s">
        <v>1174</v>
      </c>
      <c r="Q94" s="34">
        <v>1015</v>
      </c>
      <c r="S94" s="553" t="s">
        <v>828</v>
      </c>
      <c r="T94" s="10" t="s">
        <v>454</v>
      </c>
      <c r="U94" s="9">
        <v>25</v>
      </c>
      <c r="V94" s="246" t="s">
        <v>265</v>
      </c>
      <c r="W94" s="9"/>
      <c r="X94" s="170">
        <v>66</v>
      </c>
      <c r="AD94" s="167" t="s">
        <v>1490</v>
      </c>
      <c r="AE94" s="34" t="s">
        <v>1492</v>
      </c>
      <c r="AF94" s="34">
        <v>50</v>
      </c>
      <c r="AG94" s="34">
        <v>6000</v>
      </c>
      <c r="AH94" s="34">
        <v>40</v>
      </c>
    </row>
    <row r="95" spans="8:40">
      <c r="H95" s="535" t="s">
        <v>847</v>
      </c>
      <c r="I95" s="34" t="s">
        <v>1167</v>
      </c>
      <c r="J95" s="34" t="s">
        <v>1191</v>
      </c>
      <c r="K95" s="543">
        <v>25</v>
      </c>
      <c r="L95" s="528">
        <v>1000</v>
      </c>
      <c r="M95" s="34">
        <v>200</v>
      </c>
      <c r="N95" s="34">
        <v>200</v>
      </c>
      <c r="O95" s="34">
        <v>350</v>
      </c>
      <c r="P95" s="264" t="s">
        <v>1174</v>
      </c>
      <c r="Q95" s="34">
        <v>1015</v>
      </c>
      <c r="S95" s="553" t="s">
        <v>828</v>
      </c>
      <c r="T95" s="10" t="s">
        <v>454</v>
      </c>
      <c r="U95" s="9">
        <v>50</v>
      </c>
      <c r="V95" s="246" t="s">
        <v>265</v>
      </c>
      <c r="W95" s="9" t="s">
        <v>34</v>
      </c>
      <c r="X95" s="170">
        <v>65</v>
      </c>
      <c r="AD95" s="167" t="s">
        <v>1491</v>
      </c>
      <c r="AE95" s="34" t="s">
        <v>1493</v>
      </c>
      <c r="AF95" s="34">
        <v>50</v>
      </c>
      <c r="AG95" s="34">
        <v>4100</v>
      </c>
      <c r="AH95" s="34">
        <v>30</v>
      </c>
    </row>
    <row r="96" spans="8:40">
      <c r="H96" s="535" t="s">
        <v>847</v>
      </c>
      <c r="I96" s="34" t="s">
        <v>1167</v>
      </c>
      <c r="J96" s="34" t="s">
        <v>1191</v>
      </c>
      <c r="K96" s="34">
        <v>50</v>
      </c>
      <c r="L96" s="528">
        <v>1000</v>
      </c>
      <c r="M96" s="34">
        <v>200</v>
      </c>
      <c r="N96" s="34">
        <v>200</v>
      </c>
      <c r="O96" s="34">
        <v>350</v>
      </c>
      <c r="P96" s="264" t="s">
        <v>1174</v>
      </c>
      <c r="Q96" s="34">
        <v>1015</v>
      </c>
      <c r="S96" s="553" t="s">
        <v>828</v>
      </c>
      <c r="T96" s="246" t="s">
        <v>454</v>
      </c>
      <c r="U96" s="9">
        <v>50</v>
      </c>
      <c r="V96" s="246" t="s">
        <v>265</v>
      </c>
      <c r="W96" s="34" t="s">
        <v>44</v>
      </c>
      <c r="X96" s="170">
        <v>64</v>
      </c>
      <c r="AE96" s="34"/>
      <c r="AF96" s="34"/>
      <c r="AG96" s="34"/>
      <c r="AH96" s="34"/>
    </row>
    <row r="97" spans="8:34">
      <c r="H97" s="535" t="s">
        <v>847</v>
      </c>
      <c r="I97" s="34" t="s">
        <v>1167</v>
      </c>
      <c r="J97" s="34" t="s">
        <v>1192</v>
      </c>
      <c r="K97" s="34">
        <v>50</v>
      </c>
      <c r="L97" s="528">
        <v>1000</v>
      </c>
      <c r="M97" s="34">
        <v>200</v>
      </c>
      <c r="N97" s="34">
        <v>200</v>
      </c>
      <c r="O97" s="34">
        <v>350</v>
      </c>
      <c r="P97" s="264" t="s">
        <v>1174</v>
      </c>
      <c r="Q97" s="34">
        <v>1015</v>
      </c>
      <c r="S97" s="553" t="s">
        <v>23</v>
      </c>
      <c r="T97" s="246" t="s">
        <v>454</v>
      </c>
      <c r="U97" s="9">
        <v>50</v>
      </c>
      <c r="V97" s="246" t="s">
        <v>265</v>
      </c>
      <c r="W97" s="34" t="s">
        <v>44</v>
      </c>
      <c r="X97" s="170">
        <v>64</v>
      </c>
      <c r="AD97" s="167" t="s">
        <v>2105</v>
      </c>
      <c r="AE97" s="651" t="s">
        <v>2101</v>
      </c>
      <c r="AF97" s="34">
        <v>50</v>
      </c>
      <c r="AG97" s="34">
        <v>6000</v>
      </c>
      <c r="AH97" s="34">
        <v>40</v>
      </c>
    </row>
    <row r="98" spans="8:34">
      <c r="H98" s="535" t="s">
        <v>847</v>
      </c>
      <c r="I98" s="34" t="s">
        <v>1167</v>
      </c>
      <c r="J98" s="34" t="s">
        <v>1193</v>
      </c>
      <c r="K98" s="543">
        <v>25</v>
      </c>
      <c r="L98" s="528">
        <v>1000</v>
      </c>
      <c r="M98" s="34">
        <v>200</v>
      </c>
      <c r="N98" s="34">
        <v>200</v>
      </c>
      <c r="O98" s="34">
        <v>350</v>
      </c>
      <c r="P98" s="264" t="s">
        <v>1174</v>
      </c>
      <c r="Q98" s="34">
        <v>1015</v>
      </c>
      <c r="S98" s="553" t="s">
        <v>828</v>
      </c>
      <c r="T98" s="246" t="s">
        <v>454</v>
      </c>
      <c r="U98" s="9">
        <v>100</v>
      </c>
      <c r="V98" s="246" t="s">
        <v>265</v>
      </c>
      <c r="W98" s="34" t="s">
        <v>832</v>
      </c>
      <c r="X98" s="170">
        <v>67</v>
      </c>
      <c r="AD98" s="167" t="s">
        <v>2106</v>
      </c>
      <c r="AE98" s="651" t="s">
        <v>2099</v>
      </c>
      <c r="AF98" s="34">
        <v>50</v>
      </c>
      <c r="AG98" s="34">
        <v>4100</v>
      </c>
      <c r="AH98" s="34">
        <v>30</v>
      </c>
    </row>
    <row r="99" spans="8:34">
      <c r="H99" s="535" t="s">
        <v>847</v>
      </c>
      <c r="I99" s="34" t="s">
        <v>1167</v>
      </c>
      <c r="J99" s="34" t="s">
        <v>1194</v>
      </c>
      <c r="K99" s="34">
        <v>50</v>
      </c>
      <c r="L99" s="528">
        <v>1000</v>
      </c>
      <c r="M99" s="34">
        <v>200</v>
      </c>
      <c r="N99" s="34">
        <v>200</v>
      </c>
      <c r="O99" s="34">
        <v>350</v>
      </c>
      <c r="P99" s="264" t="s">
        <v>1174</v>
      </c>
      <c r="Q99" s="34">
        <v>1015</v>
      </c>
      <c r="S99" s="465" t="s">
        <v>828</v>
      </c>
      <c r="T99" s="34" t="s">
        <v>454</v>
      </c>
      <c r="U99" s="9">
        <v>100</v>
      </c>
      <c r="V99" s="170" t="s">
        <v>260</v>
      </c>
      <c r="W99" s="34" t="s">
        <v>832</v>
      </c>
      <c r="X99" s="170">
        <v>67</v>
      </c>
      <c r="AD99" s="167" t="s">
        <v>2107</v>
      </c>
      <c r="AE99" s="651" t="s">
        <v>2099</v>
      </c>
      <c r="AF99" s="34">
        <v>25</v>
      </c>
      <c r="AG99" s="34">
        <v>8000</v>
      </c>
      <c r="AH99" s="34">
        <v>55</v>
      </c>
    </row>
    <row r="100" spans="8:34">
      <c r="H100" s="535" t="s">
        <v>847</v>
      </c>
      <c r="I100" s="34" t="s">
        <v>1167</v>
      </c>
      <c r="J100" s="34" t="s">
        <v>1195</v>
      </c>
      <c r="K100" s="34">
        <v>50</v>
      </c>
      <c r="L100" s="34">
        <v>680</v>
      </c>
      <c r="M100" s="34">
        <v>200</v>
      </c>
      <c r="N100" s="34">
        <v>200</v>
      </c>
      <c r="O100" s="34">
        <v>350</v>
      </c>
      <c r="P100" s="264" t="s">
        <v>1171</v>
      </c>
      <c r="Q100" s="34">
        <v>690</v>
      </c>
      <c r="S100" s="465" t="s">
        <v>448</v>
      </c>
      <c r="T100" s="34" t="s">
        <v>604</v>
      </c>
      <c r="U100" s="9">
        <v>25</v>
      </c>
      <c r="V100" s="170" t="s">
        <v>452</v>
      </c>
      <c r="W100" s="34"/>
      <c r="X100" s="170">
        <v>86</v>
      </c>
      <c r="AE100" s="34"/>
      <c r="AF100" s="34"/>
      <c r="AG100" s="34"/>
      <c r="AH100" s="34"/>
    </row>
    <row r="101" spans="8:34">
      <c r="H101" s="535" t="s">
        <v>847</v>
      </c>
      <c r="I101" s="34" t="s">
        <v>1167</v>
      </c>
      <c r="J101" s="34" t="s">
        <v>1196</v>
      </c>
      <c r="K101" s="34">
        <v>100</v>
      </c>
      <c r="L101" s="34">
        <v>1330</v>
      </c>
      <c r="M101" s="34">
        <v>200</v>
      </c>
      <c r="N101" s="34">
        <v>200</v>
      </c>
      <c r="O101" s="34">
        <v>350</v>
      </c>
      <c r="P101" s="264"/>
      <c r="Q101" s="34"/>
      <c r="S101" s="465" t="s">
        <v>448</v>
      </c>
      <c r="T101" s="226" t="s">
        <v>604</v>
      </c>
      <c r="U101" s="9">
        <v>50</v>
      </c>
      <c r="V101" s="245" t="s">
        <v>690</v>
      </c>
      <c r="W101" s="34"/>
      <c r="X101" s="170">
        <v>85</v>
      </c>
    </row>
    <row r="102" spans="8:34">
      <c r="H102" s="534" t="s">
        <v>24</v>
      </c>
      <c r="I102" s="34" t="s">
        <v>1182</v>
      </c>
      <c r="J102" s="34" t="s">
        <v>1220</v>
      </c>
      <c r="K102" s="543">
        <v>25</v>
      </c>
      <c r="L102" s="528">
        <v>1050</v>
      </c>
      <c r="M102" s="565"/>
      <c r="N102" s="565"/>
      <c r="O102" s="540">
        <v>1000</v>
      </c>
      <c r="P102" s="264"/>
      <c r="Q102" s="34"/>
      <c r="S102" s="553" t="s">
        <v>448</v>
      </c>
      <c r="T102" s="34" t="s">
        <v>689</v>
      </c>
      <c r="U102" s="34">
        <v>50</v>
      </c>
      <c r="V102" s="245" t="s">
        <v>690</v>
      </c>
      <c r="W102" s="34"/>
      <c r="X102" s="170">
        <v>85</v>
      </c>
    </row>
    <row r="103" spans="8:34">
      <c r="H103" s="535" t="s">
        <v>14</v>
      </c>
      <c r="I103" s="34" t="s">
        <v>1182</v>
      </c>
      <c r="J103" s="538" t="s">
        <v>1234</v>
      </c>
      <c r="K103" s="543">
        <v>25</v>
      </c>
      <c r="L103" s="528">
        <v>1050</v>
      </c>
      <c r="M103" s="565"/>
      <c r="N103" s="565"/>
      <c r="O103" s="540">
        <v>1000</v>
      </c>
      <c r="P103" s="264" t="s">
        <v>1197</v>
      </c>
      <c r="Q103" s="34"/>
      <c r="S103" s="553" t="s">
        <v>828</v>
      </c>
      <c r="T103" s="226" t="s">
        <v>227</v>
      </c>
      <c r="U103" s="34">
        <v>25</v>
      </c>
      <c r="V103" s="245" t="s">
        <v>667</v>
      </c>
      <c r="W103" s="34"/>
      <c r="X103" s="170">
        <v>54</v>
      </c>
    </row>
    <row r="104" spans="8:34">
      <c r="H104" s="535" t="s">
        <v>847</v>
      </c>
      <c r="I104" s="34" t="s">
        <v>1167</v>
      </c>
      <c r="J104" s="34" t="s">
        <v>1351</v>
      </c>
      <c r="K104" s="34">
        <v>9</v>
      </c>
      <c r="L104" s="34">
        <v>1360</v>
      </c>
      <c r="M104" s="565"/>
      <c r="N104" s="565"/>
      <c r="O104" s="565"/>
      <c r="P104" s="264" t="s">
        <v>1503</v>
      </c>
      <c r="Q104" s="34">
        <v>1380</v>
      </c>
      <c r="S104" s="553" t="s">
        <v>828</v>
      </c>
      <c r="T104" s="34" t="s">
        <v>666</v>
      </c>
      <c r="U104" s="9">
        <v>25</v>
      </c>
      <c r="V104" s="245" t="s">
        <v>667</v>
      </c>
      <c r="W104" s="34"/>
      <c r="X104" s="170">
        <v>54</v>
      </c>
    </row>
    <row r="105" spans="8:34">
      <c r="H105" s="535" t="s">
        <v>14</v>
      </c>
      <c r="I105" s="34" t="s">
        <v>1167</v>
      </c>
      <c r="J105" t="s">
        <v>1488</v>
      </c>
      <c r="K105" s="34">
        <v>9</v>
      </c>
      <c r="L105" s="34">
        <v>1200</v>
      </c>
      <c r="M105" s="565"/>
      <c r="N105" s="565"/>
      <c r="O105" s="565"/>
      <c r="P105" s="264" t="s">
        <v>1503</v>
      </c>
      <c r="Q105" s="34">
        <v>1220</v>
      </c>
      <c r="S105" s="553" t="s">
        <v>828</v>
      </c>
      <c r="T105" s="34" t="s">
        <v>227</v>
      </c>
      <c r="U105" s="9">
        <v>50</v>
      </c>
      <c r="V105" s="170" t="s">
        <v>667</v>
      </c>
      <c r="W105" s="34"/>
      <c r="X105" s="170">
        <v>53</v>
      </c>
    </row>
    <row r="106" spans="8:34">
      <c r="H106" s="535" t="s">
        <v>14</v>
      </c>
      <c r="I106" s="34" t="s">
        <v>1167</v>
      </c>
      <c r="J106" s="34" t="s">
        <v>1488</v>
      </c>
      <c r="K106" s="34">
        <v>9</v>
      </c>
      <c r="L106" s="34">
        <v>1360</v>
      </c>
      <c r="M106" s="565"/>
      <c r="N106" s="565"/>
      <c r="O106" s="565"/>
      <c r="P106" s="264" t="s">
        <v>1503</v>
      </c>
      <c r="Q106" s="34">
        <v>1380</v>
      </c>
      <c r="S106" s="553" t="s">
        <v>828</v>
      </c>
      <c r="T106" s="226" t="s">
        <v>227</v>
      </c>
      <c r="U106" s="9">
        <v>50</v>
      </c>
      <c r="V106" s="245" t="s">
        <v>451</v>
      </c>
      <c r="W106" s="34"/>
      <c r="X106" s="170">
        <v>53</v>
      </c>
    </row>
    <row r="107" spans="8:34">
      <c r="H107" s="535" t="s">
        <v>14</v>
      </c>
      <c r="I107" s="34" t="s">
        <v>1182</v>
      </c>
      <c r="J107" s="34" t="s">
        <v>1388</v>
      </c>
      <c r="K107" s="543">
        <v>25</v>
      </c>
      <c r="L107" s="528">
        <v>1050</v>
      </c>
      <c r="M107" s="565"/>
      <c r="N107" s="565"/>
      <c r="O107" s="540">
        <v>1000</v>
      </c>
      <c r="P107" s="264" t="s">
        <v>1197</v>
      </c>
      <c r="Q107" s="34"/>
      <c r="S107" s="553" t="s">
        <v>23</v>
      </c>
      <c r="T107" s="34" t="s">
        <v>666</v>
      </c>
      <c r="U107" s="9">
        <v>50</v>
      </c>
      <c r="V107" s="34" t="s">
        <v>667</v>
      </c>
      <c r="W107" s="34"/>
      <c r="X107" s="170">
        <v>53</v>
      </c>
    </row>
    <row r="108" spans="8:34">
      <c r="H108" s="535" t="s">
        <v>14</v>
      </c>
      <c r="I108" s="34" t="s">
        <v>1182</v>
      </c>
      <c r="J108" s="34" t="s">
        <v>1487</v>
      </c>
      <c r="K108" s="543">
        <v>25</v>
      </c>
      <c r="L108" s="528">
        <v>1050</v>
      </c>
      <c r="M108" s="565"/>
      <c r="N108" s="565"/>
      <c r="O108" s="540">
        <v>1000</v>
      </c>
      <c r="P108" s="264" t="s">
        <v>1197</v>
      </c>
      <c r="Q108" s="34"/>
      <c r="S108" s="553" t="s">
        <v>23</v>
      </c>
      <c r="T108" s="226" t="s">
        <v>227</v>
      </c>
      <c r="U108" s="9">
        <v>50</v>
      </c>
      <c r="V108" s="245" t="s">
        <v>451</v>
      </c>
      <c r="W108" s="34"/>
      <c r="X108" s="170">
        <v>53</v>
      </c>
    </row>
    <row r="109" spans="8:34">
      <c r="H109" s="535" t="s">
        <v>847</v>
      </c>
      <c r="I109" s="34" t="s">
        <v>1167</v>
      </c>
      <c r="J109" s="34" t="s">
        <v>1506</v>
      </c>
      <c r="K109" s="34">
        <v>25</v>
      </c>
      <c r="L109" s="528">
        <v>1000</v>
      </c>
      <c r="M109" s="565"/>
      <c r="N109" s="565"/>
      <c r="O109" s="34">
        <v>350</v>
      </c>
      <c r="P109" s="264" t="s">
        <v>1173</v>
      </c>
      <c r="Q109" s="34">
        <v>1015</v>
      </c>
      <c r="S109" s="553" t="s">
        <v>828</v>
      </c>
      <c r="T109" s="34" t="s">
        <v>666</v>
      </c>
      <c r="U109" s="9">
        <v>50</v>
      </c>
      <c r="V109" s="34" t="s">
        <v>667</v>
      </c>
      <c r="W109" s="34"/>
      <c r="X109" s="170">
        <v>53</v>
      </c>
    </row>
    <row r="110" spans="8:34">
      <c r="H110" s="535" t="s">
        <v>847</v>
      </c>
      <c r="I110" s="34" t="s">
        <v>1167</v>
      </c>
      <c r="J110" s="34" t="s">
        <v>1505</v>
      </c>
      <c r="K110" s="699">
        <v>25</v>
      </c>
      <c r="L110" s="528">
        <v>1000</v>
      </c>
      <c r="M110" s="565"/>
      <c r="N110" s="565"/>
      <c r="O110" s="34">
        <v>350</v>
      </c>
      <c r="P110" s="264" t="s">
        <v>1173</v>
      </c>
      <c r="Q110" s="34">
        <v>1015</v>
      </c>
      <c r="S110" s="553" t="s">
        <v>13</v>
      </c>
      <c r="T110" s="246" t="s">
        <v>691</v>
      </c>
      <c r="U110" s="34">
        <v>25</v>
      </c>
      <c r="V110" s="246" t="s">
        <v>578</v>
      </c>
      <c r="W110" s="34"/>
      <c r="X110" s="170">
        <v>56</v>
      </c>
    </row>
    <row r="111" spans="8:34">
      <c r="H111" s="535" t="s">
        <v>847</v>
      </c>
      <c r="I111" s="34" t="s">
        <v>1167</v>
      </c>
      <c r="J111" s="34" t="s">
        <v>1506</v>
      </c>
      <c r="K111" s="34">
        <v>50</v>
      </c>
      <c r="L111" s="528">
        <v>1000</v>
      </c>
      <c r="M111" s="34">
        <v>200</v>
      </c>
      <c r="N111" s="34">
        <v>200</v>
      </c>
      <c r="O111" s="34">
        <v>350</v>
      </c>
      <c r="P111" s="264" t="s">
        <v>1173</v>
      </c>
      <c r="Q111" s="34">
        <v>1015</v>
      </c>
      <c r="S111" s="553" t="s">
        <v>828</v>
      </c>
      <c r="T111" s="226" t="s">
        <v>598</v>
      </c>
      <c r="U111" s="9">
        <v>50</v>
      </c>
      <c r="V111" s="34" t="s">
        <v>578</v>
      </c>
      <c r="W111" s="34"/>
      <c r="X111" s="170">
        <v>55</v>
      </c>
    </row>
    <row r="112" spans="8:34">
      <c r="H112" s="535" t="s">
        <v>847</v>
      </c>
      <c r="I112" s="34" t="s">
        <v>1167</v>
      </c>
      <c r="J112" s="34" t="s">
        <v>1505</v>
      </c>
      <c r="K112" s="699">
        <v>50</v>
      </c>
      <c r="L112" s="528">
        <v>1000</v>
      </c>
      <c r="M112" s="34">
        <v>200</v>
      </c>
      <c r="N112" s="34">
        <v>200</v>
      </c>
      <c r="O112" s="34">
        <v>350</v>
      </c>
      <c r="P112" s="264" t="s">
        <v>1173</v>
      </c>
      <c r="Q112" s="34">
        <v>1015</v>
      </c>
      <c r="S112" s="553" t="s">
        <v>828</v>
      </c>
      <c r="T112" s="246" t="s">
        <v>691</v>
      </c>
      <c r="U112" s="9">
        <v>50</v>
      </c>
      <c r="V112" s="246" t="s">
        <v>578</v>
      </c>
      <c r="W112" s="34"/>
      <c r="X112" s="170">
        <v>55</v>
      </c>
    </row>
    <row r="113" spans="8:24">
      <c r="H113" s="535" t="s">
        <v>847</v>
      </c>
      <c r="I113" s="34" t="s">
        <v>1182</v>
      </c>
      <c r="J113" s="34" t="s">
        <v>1507</v>
      </c>
      <c r="K113" s="543">
        <v>25</v>
      </c>
      <c r="L113" s="528">
        <v>1050</v>
      </c>
      <c r="M113" s="565"/>
      <c r="N113" s="565"/>
      <c r="O113" s="540">
        <v>1000</v>
      </c>
      <c r="P113" s="264" t="s">
        <v>1197</v>
      </c>
      <c r="Q113" s="34"/>
      <c r="S113" s="553" t="s">
        <v>828</v>
      </c>
      <c r="T113" s="246" t="s">
        <v>723</v>
      </c>
      <c r="U113" s="9">
        <v>50</v>
      </c>
      <c r="V113" s="246" t="s">
        <v>209</v>
      </c>
      <c r="W113" s="34"/>
      <c r="X113" s="170">
        <v>78</v>
      </c>
    </row>
    <row r="114" spans="8:24" ht="14.25" thickBot="1">
      <c r="S114" s="554" t="s">
        <v>828</v>
      </c>
      <c r="T114" s="480" t="s">
        <v>723</v>
      </c>
      <c r="U114" s="481">
        <v>50</v>
      </c>
      <c r="V114" s="482" t="s">
        <v>260</v>
      </c>
      <c r="W114" s="483"/>
      <c r="X114" s="484">
        <v>78</v>
      </c>
    </row>
    <row r="115" spans="8:24">
      <c r="S115" s="555" t="s">
        <v>828</v>
      </c>
      <c r="T115" s="485" t="s">
        <v>863</v>
      </c>
      <c r="U115" s="485">
        <v>100</v>
      </c>
      <c r="V115" s="485" t="s">
        <v>605</v>
      </c>
      <c r="W115" s="485"/>
      <c r="X115" s="486">
        <v>91</v>
      </c>
    </row>
    <row r="116" spans="8:24">
      <c r="S116" s="556" t="s">
        <v>448</v>
      </c>
      <c r="T116" s="34" t="s">
        <v>609</v>
      </c>
      <c r="U116" s="9">
        <v>50</v>
      </c>
      <c r="V116" s="34" t="s">
        <v>860</v>
      </c>
      <c r="W116" s="34"/>
      <c r="X116" s="487">
        <v>57</v>
      </c>
    </row>
    <row r="117" spans="8:24">
      <c r="S117" s="556" t="s">
        <v>448</v>
      </c>
      <c r="T117" s="34" t="s">
        <v>609</v>
      </c>
      <c r="U117" s="34">
        <v>50</v>
      </c>
      <c r="V117" s="34" t="s">
        <v>871</v>
      </c>
      <c r="W117" s="34"/>
      <c r="X117" s="487">
        <v>57</v>
      </c>
    </row>
    <row r="118" spans="8:24">
      <c r="S118" s="556" t="s">
        <v>828</v>
      </c>
      <c r="T118" s="34" t="s">
        <v>609</v>
      </c>
      <c r="U118" s="9">
        <v>50</v>
      </c>
      <c r="V118" s="34" t="s">
        <v>860</v>
      </c>
      <c r="W118" s="34"/>
      <c r="X118" s="487">
        <v>57</v>
      </c>
    </row>
    <row r="119" spans="8:24">
      <c r="S119" s="556" t="s">
        <v>828</v>
      </c>
      <c r="T119" s="246" t="s">
        <v>609</v>
      </c>
      <c r="U119" s="9">
        <v>50</v>
      </c>
      <c r="V119" s="246" t="s">
        <v>871</v>
      </c>
      <c r="W119" s="34"/>
      <c r="X119" s="487">
        <v>57</v>
      </c>
    </row>
    <row r="120" spans="8:24">
      <c r="S120" s="556" t="s">
        <v>448</v>
      </c>
      <c r="T120" s="246" t="s">
        <v>720</v>
      </c>
      <c r="U120" s="9">
        <v>50</v>
      </c>
      <c r="V120" s="246" t="s">
        <v>260</v>
      </c>
      <c r="W120" s="34"/>
      <c r="X120" s="487">
        <v>57</v>
      </c>
    </row>
    <row r="121" spans="8:24">
      <c r="S121" s="556" t="s">
        <v>448</v>
      </c>
      <c r="T121" s="246" t="s">
        <v>720</v>
      </c>
      <c r="U121" s="9">
        <v>50</v>
      </c>
      <c r="V121" s="246" t="s">
        <v>223</v>
      </c>
      <c r="W121" s="34"/>
      <c r="X121" s="487">
        <v>57</v>
      </c>
    </row>
    <row r="122" spans="8:24" ht="14.25" thickBot="1">
      <c r="S122" s="557" t="s">
        <v>828</v>
      </c>
      <c r="T122" s="488" t="s">
        <v>720</v>
      </c>
      <c r="U122" s="489">
        <v>50</v>
      </c>
      <c r="V122" s="488" t="s">
        <v>260</v>
      </c>
      <c r="W122" s="490"/>
      <c r="X122" s="491">
        <v>57</v>
      </c>
    </row>
    <row r="123" spans="8:24">
      <c r="S123" s="558" t="s">
        <v>828</v>
      </c>
      <c r="T123" s="492" t="s">
        <v>720</v>
      </c>
      <c r="U123" s="493">
        <v>50</v>
      </c>
      <c r="V123" s="494" t="s">
        <v>223</v>
      </c>
      <c r="W123" s="492"/>
      <c r="X123" s="494">
        <v>57</v>
      </c>
    </row>
    <row r="124" spans="8:24">
      <c r="S124" s="553" t="s">
        <v>828</v>
      </c>
      <c r="T124" s="226" t="s">
        <v>610</v>
      </c>
      <c r="U124" s="9">
        <v>50</v>
      </c>
      <c r="V124" s="170" t="s">
        <v>450</v>
      </c>
      <c r="W124" s="34"/>
      <c r="X124" s="170">
        <v>58</v>
      </c>
    </row>
    <row r="125" spans="8:24">
      <c r="S125" s="553" t="s">
        <v>23</v>
      </c>
      <c r="T125" s="246" t="s">
        <v>1157</v>
      </c>
      <c r="U125" s="9">
        <v>50</v>
      </c>
      <c r="V125" s="34" t="s">
        <v>450</v>
      </c>
      <c r="W125" s="34"/>
      <c r="X125" s="170">
        <v>58</v>
      </c>
    </row>
    <row r="126" spans="8:24">
      <c r="S126" s="553" t="s">
        <v>23</v>
      </c>
      <c r="T126" s="34" t="s">
        <v>1158</v>
      </c>
      <c r="U126" s="9">
        <v>50</v>
      </c>
      <c r="V126" s="34" t="s">
        <v>450</v>
      </c>
      <c r="W126" s="34"/>
      <c r="X126" s="170">
        <v>58</v>
      </c>
    </row>
    <row r="127" spans="8:24">
      <c r="S127" s="553" t="s">
        <v>828</v>
      </c>
      <c r="T127" s="34" t="s">
        <v>664</v>
      </c>
      <c r="U127" s="9">
        <v>50</v>
      </c>
      <c r="V127" s="34" t="s">
        <v>450</v>
      </c>
      <c r="W127" s="34"/>
      <c r="X127" s="170">
        <v>58</v>
      </c>
    </row>
    <row r="128" spans="8:24">
      <c r="S128" s="553" t="s">
        <v>828</v>
      </c>
      <c r="T128" s="226" t="s">
        <v>614</v>
      </c>
      <c r="U128" s="9">
        <v>50</v>
      </c>
      <c r="V128" s="34" t="s">
        <v>215</v>
      </c>
      <c r="W128" s="34"/>
      <c r="X128" s="170">
        <v>50</v>
      </c>
    </row>
    <row r="129" spans="19:24">
      <c r="S129" s="553" t="s">
        <v>828</v>
      </c>
      <c r="T129" s="34" t="s">
        <v>662</v>
      </c>
      <c r="U129" s="9">
        <v>50</v>
      </c>
      <c r="V129" s="34" t="s">
        <v>215</v>
      </c>
      <c r="W129" s="34"/>
      <c r="X129" s="170">
        <v>50</v>
      </c>
    </row>
    <row r="130" spans="19:24">
      <c r="S130" s="553" t="s">
        <v>828</v>
      </c>
      <c r="T130" s="226" t="s">
        <v>611</v>
      </c>
      <c r="U130" s="9">
        <v>50</v>
      </c>
      <c r="V130" s="34" t="s">
        <v>215</v>
      </c>
      <c r="W130" s="34"/>
      <c r="X130" s="170">
        <v>50</v>
      </c>
    </row>
    <row r="131" spans="19:24">
      <c r="S131" s="553" t="s">
        <v>828</v>
      </c>
      <c r="T131" s="169" t="s">
        <v>663</v>
      </c>
      <c r="U131" s="34">
        <v>50</v>
      </c>
      <c r="V131" s="170" t="s">
        <v>215</v>
      </c>
      <c r="W131" s="34"/>
      <c r="X131" s="170">
        <v>50</v>
      </c>
    </row>
    <row r="132" spans="19:24">
      <c r="S132" s="553" t="s">
        <v>828</v>
      </c>
      <c r="T132" s="226" t="s">
        <v>721</v>
      </c>
      <c r="U132" s="34">
        <v>16</v>
      </c>
      <c r="V132" s="170" t="s">
        <v>258</v>
      </c>
      <c r="W132" s="170"/>
      <c r="X132" s="170">
        <v>84</v>
      </c>
    </row>
    <row r="133" spans="19:24">
      <c r="S133" s="553" t="s">
        <v>828</v>
      </c>
      <c r="T133" s="226" t="s">
        <v>456</v>
      </c>
      <c r="U133" s="34">
        <v>16</v>
      </c>
      <c r="V133" s="170" t="s">
        <v>258</v>
      </c>
      <c r="W133" s="170"/>
      <c r="X133" s="170">
        <v>84</v>
      </c>
    </row>
    <row r="134" spans="19:24">
      <c r="S134" s="553" t="s">
        <v>828</v>
      </c>
      <c r="T134" s="61" t="s">
        <v>682</v>
      </c>
      <c r="U134" s="34">
        <v>38</v>
      </c>
      <c r="V134" s="34" t="s">
        <v>218</v>
      </c>
      <c r="W134" s="312"/>
      <c r="X134" s="170">
        <v>87</v>
      </c>
    </row>
    <row r="135" spans="19:24">
      <c r="S135" s="553" t="s">
        <v>828</v>
      </c>
      <c r="T135" s="246" t="s">
        <v>682</v>
      </c>
      <c r="U135" s="34">
        <v>50</v>
      </c>
      <c r="V135" s="246" t="s">
        <v>218</v>
      </c>
      <c r="W135" s="34"/>
      <c r="X135" s="170">
        <v>51</v>
      </c>
    </row>
    <row r="136" spans="19:24">
      <c r="S136" s="553" t="s">
        <v>828</v>
      </c>
      <c r="T136" s="246" t="s">
        <v>655</v>
      </c>
      <c r="U136" s="34">
        <v>50</v>
      </c>
      <c r="V136" s="246" t="s">
        <v>260</v>
      </c>
      <c r="W136" s="34" t="s">
        <v>656</v>
      </c>
      <c r="X136" s="170">
        <v>63</v>
      </c>
    </row>
    <row r="137" spans="19:24">
      <c r="S137" s="553" t="s">
        <v>448</v>
      </c>
      <c r="T137" s="10" t="s">
        <v>697</v>
      </c>
      <c r="U137" s="34">
        <v>50</v>
      </c>
      <c r="V137" s="246" t="s">
        <v>260</v>
      </c>
      <c r="W137" s="34"/>
      <c r="X137" s="170">
        <v>81</v>
      </c>
    </row>
    <row r="138" spans="19:24">
      <c r="S138" s="553" t="s">
        <v>448</v>
      </c>
      <c r="T138" s="10" t="s">
        <v>698</v>
      </c>
      <c r="U138" s="34">
        <v>25</v>
      </c>
      <c r="V138" s="246" t="s">
        <v>830</v>
      </c>
      <c r="W138" s="34"/>
      <c r="X138" s="170">
        <v>79</v>
      </c>
    </row>
    <row r="139" spans="19:24">
      <c r="S139" s="553" t="s">
        <v>828</v>
      </c>
      <c r="T139" s="10" t="s">
        <v>825</v>
      </c>
      <c r="U139" s="34">
        <v>25</v>
      </c>
      <c r="V139" s="246" t="s">
        <v>452</v>
      </c>
      <c r="W139" s="34"/>
      <c r="X139" s="170">
        <v>86</v>
      </c>
    </row>
    <row r="140" spans="19:24">
      <c r="S140" s="553" t="s">
        <v>828</v>
      </c>
      <c r="T140" s="10" t="s">
        <v>689</v>
      </c>
      <c r="U140" s="34">
        <v>25</v>
      </c>
      <c r="V140" s="246" t="s">
        <v>452</v>
      </c>
      <c r="W140" s="34"/>
      <c r="X140" s="170">
        <v>86</v>
      </c>
    </row>
    <row r="141" spans="19:24">
      <c r="S141" s="553" t="s">
        <v>828</v>
      </c>
      <c r="T141" s="246" t="s">
        <v>689</v>
      </c>
      <c r="U141" s="34">
        <v>50</v>
      </c>
      <c r="V141" s="246" t="s">
        <v>690</v>
      </c>
      <c r="W141" s="34"/>
      <c r="X141" s="170">
        <v>85</v>
      </c>
    </row>
    <row r="142" spans="19:24">
      <c r="S142" s="553" t="s">
        <v>828</v>
      </c>
      <c r="T142" s="10" t="s">
        <v>825</v>
      </c>
      <c r="U142" s="34">
        <v>50</v>
      </c>
      <c r="V142" s="246" t="s">
        <v>455</v>
      </c>
      <c r="W142" s="34"/>
      <c r="X142" s="170">
        <v>85</v>
      </c>
    </row>
    <row r="143" spans="19:24">
      <c r="S143" s="553" t="s">
        <v>828</v>
      </c>
      <c r="T143" s="10" t="s">
        <v>689</v>
      </c>
      <c r="U143" s="34">
        <v>50</v>
      </c>
      <c r="V143" s="246" t="s">
        <v>455</v>
      </c>
      <c r="W143" s="34"/>
      <c r="X143" s="170">
        <v>85</v>
      </c>
    </row>
    <row r="144" spans="19:24">
      <c r="S144" s="553" t="s">
        <v>448</v>
      </c>
      <c r="T144" s="10" t="s">
        <v>825</v>
      </c>
      <c r="U144" s="34">
        <v>25</v>
      </c>
      <c r="V144" s="246" t="s">
        <v>452</v>
      </c>
      <c r="W144" s="34"/>
      <c r="X144" s="170">
        <v>86</v>
      </c>
    </row>
    <row r="145" spans="19:24">
      <c r="S145" s="553" t="s">
        <v>448</v>
      </c>
      <c r="T145" s="10" t="s">
        <v>689</v>
      </c>
      <c r="U145" s="34">
        <v>25</v>
      </c>
      <c r="V145" s="246" t="s">
        <v>452</v>
      </c>
      <c r="W145" s="34"/>
      <c r="X145" s="170">
        <v>86</v>
      </c>
    </row>
    <row r="146" spans="19:24">
      <c r="S146" s="272" t="s">
        <v>448</v>
      </c>
      <c r="T146" s="226" t="s">
        <v>825</v>
      </c>
      <c r="U146" s="34">
        <v>50</v>
      </c>
      <c r="V146" s="34" t="s">
        <v>455</v>
      </c>
      <c r="W146" s="34"/>
      <c r="X146" s="170">
        <v>85</v>
      </c>
    </row>
    <row r="147" spans="19:24">
      <c r="S147" s="328" t="s">
        <v>448</v>
      </c>
      <c r="T147" s="34" t="s">
        <v>689</v>
      </c>
      <c r="U147" s="34">
        <v>50</v>
      </c>
      <c r="V147" s="170" t="s">
        <v>455</v>
      </c>
      <c r="W147" s="34"/>
      <c r="X147" s="170">
        <v>85</v>
      </c>
    </row>
    <row r="148" spans="19:24">
      <c r="S148" s="553" t="s">
        <v>828</v>
      </c>
      <c r="T148" s="246" t="s">
        <v>1219</v>
      </c>
      <c r="U148" s="34">
        <v>50</v>
      </c>
      <c r="V148" s="246" t="s">
        <v>690</v>
      </c>
      <c r="W148" s="34"/>
      <c r="X148" s="170">
        <v>95</v>
      </c>
    </row>
    <row r="149" spans="19:24">
      <c r="S149" s="553" t="s">
        <v>448</v>
      </c>
      <c r="T149" s="246" t="s">
        <v>1219</v>
      </c>
      <c r="U149" s="34">
        <v>50</v>
      </c>
      <c r="V149" s="246" t="s">
        <v>690</v>
      </c>
      <c r="W149" s="34"/>
      <c r="X149" s="170">
        <v>95</v>
      </c>
    </row>
    <row r="150" spans="19:24">
      <c r="S150" s="553"/>
      <c r="T150" s="246"/>
      <c r="U150" s="34"/>
      <c r="V150" s="34"/>
      <c r="W150" s="34"/>
      <c r="X150" s="170"/>
    </row>
    <row r="151" spans="19:24">
      <c r="S151" s="328"/>
      <c r="T151" s="34"/>
      <c r="U151" s="34"/>
      <c r="V151" s="34"/>
      <c r="W151" s="34"/>
      <c r="X151" s="170"/>
    </row>
    <row r="152" spans="19:24">
      <c r="S152" s="328" t="s">
        <v>39</v>
      </c>
      <c r="T152" s="34" t="s">
        <v>584</v>
      </c>
      <c r="U152" s="34">
        <v>25</v>
      </c>
      <c r="V152" s="34" t="s">
        <v>566</v>
      </c>
      <c r="W152" s="34"/>
      <c r="X152" s="170">
        <v>90</v>
      </c>
    </row>
    <row r="153" spans="19:24">
      <c r="S153" s="328" t="s">
        <v>39</v>
      </c>
      <c r="T153" s="226" t="s">
        <v>584</v>
      </c>
      <c r="U153" s="34">
        <v>25</v>
      </c>
      <c r="V153" s="34" t="s">
        <v>607</v>
      </c>
      <c r="W153" s="34"/>
      <c r="X153" s="170">
        <v>90</v>
      </c>
    </row>
    <row r="154" spans="19:24">
      <c r="S154" s="272" t="s">
        <v>39</v>
      </c>
      <c r="T154" s="34" t="s">
        <v>584</v>
      </c>
      <c r="U154" s="34">
        <v>25</v>
      </c>
      <c r="V154" s="34" t="s">
        <v>608</v>
      </c>
      <c r="W154" s="34"/>
      <c r="X154" s="170">
        <v>90</v>
      </c>
    </row>
    <row r="155" spans="19:24">
      <c r="S155" s="328" t="s">
        <v>39</v>
      </c>
      <c r="T155" s="34" t="s">
        <v>676</v>
      </c>
      <c r="U155" s="34">
        <v>25</v>
      </c>
      <c r="V155" s="34" t="s">
        <v>872</v>
      </c>
      <c r="W155" s="34"/>
      <c r="X155" s="170">
        <v>90</v>
      </c>
    </row>
    <row r="156" spans="19:24">
      <c r="S156" s="33" t="s">
        <v>47</v>
      </c>
      <c r="T156" s="246" t="s">
        <v>840</v>
      </c>
      <c r="U156" s="34">
        <v>25</v>
      </c>
      <c r="V156" s="222" t="s">
        <v>451</v>
      </c>
      <c r="W156" s="34"/>
      <c r="X156" s="170">
        <v>90</v>
      </c>
    </row>
    <row r="157" spans="19:24">
      <c r="S157" s="272"/>
      <c r="T157" s="34"/>
      <c r="U157" s="34"/>
      <c r="V157" s="34"/>
      <c r="W157" s="34"/>
      <c r="X157" s="170"/>
    </row>
    <row r="158" spans="19:24">
      <c r="S158" s="553"/>
      <c r="T158" s="10"/>
      <c r="U158" s="34"/>
      <c r="V158" s="34"/>
      <c r="W158" s="34"/>
      <c r="X158" s="170"/>
    </row>
    <row r="159" spans="19:24">
      <c r="S159" s="553"/>
      <c r="T159" s="246"/>
      <c r="U159" s="34"/>
      <c r="V159" s="34"/>
      <c r="W159" s="34"/>
      <c r="X159" s="170"/>
    </row>
    <row r="160" spans="19:24">
      <c r="S160" s="465"/>
      <c r="T160" s="246"/>
      <c r="U160" s="34"/>
      <c r="V160" s="34"/>
      <c r="W160" s="34"/>
      <c r="X160" s="170"/>
    </row>
    <row r="161" spans="19:24">
      <c r="S161" s="272"/>
      <c r="T161" s="226"/>
      <c r="U161" s="34"/>
      <c r="V161" s="34"/>
      <c r="W161" s="34"/>
      <c r="X161" s="170"/>
    </row>
    <row r="162" spans="19:24">
      <c r="S162" s="553" t="s">
        <v>13</v>
      </c>
      <c r="T162" s="246" t="s">
        <v>713</v>
      </c>
      <c r="U162" s="34">
        <v>100</v>
      </c>
      <c r="V162" s="246" t="s">
        <v>865</v>
      </c>
      <c r="W162" s="34"/>
      <c r="X162" s="170">
        <v>93</v>
      </c>
    </row>
    <row r="163" spans="19:24">
      <c r="S163" s="465"/>
      <c r="T163" s="246"/>
      <c r="U163" s="34"/>
      <c r="V163" s="246"/>
      <c r="W163" s="34"/>
      <c r="X163" s="170"/>
    </row>
    <row r="164" spans="19:24">
      <c r="S164" s="553" t="s">
        <v>65</v>
      </c>
      <c r="T164" s="246" t="s">
        <v>716</v>
      </c>
      <c r="U164" s="34">
        <v>25</v>
      </c>
      <c r="V164" s="246" t="s">
        <v>873</v>
      </c>
      <c r="W164" s="34"/>
      <c r="X164" s="170">
        <v>82</v>
      </c>
    </row>
    <row r="165" spans="19:24">
      <c r="S165" s="553" t="s">
        <v>828</v>
      </c>
      <c r="T165" s="34" t="s">
        <v>716</v>
      </c>
      <c r="U165" s="34">
        <v>25</v>
      </c>
      <c r="V165" s="34" t="s">
        <v>873</v>
      </c>
      <c r="W165" s="34"/>
      <c r="X165" s="170">
        <v>82</v>
      </c>
    </row>
    <row r="166" spans="19:24">
      <c r="S166" s="272" t="s">
        <v>41</v>
      </c>
      <c r="T166" s="34" t="s">
        <v>716</v>
      </c>
      <c r="U166" s="34">
        <v>25</v>
      </c>
      <c r="V166" s="34" t="s">
        <v>873</v>
      </c>
      <c r="W166" s="34"/>
      <c r="X166" s="170">
        <v>82</v>
      </c>
    </row>
    <row r="167" spans="19:24">
      <c r="S167" s="553" t="s">
        <v>828</v>
      </c>
      <c r="T167" s="246" t="s">
        <v>1102</v>
      </c>
      <c r="U167" s="34">
        <v>25</v>
      </c>
      <c r="V167" s="246" t="s">
        <v>258</v>
      </c>
      <c r="W167" s="34"/>
      <c r="X167" s="170">
        <v>82</v>
      </c>
    </row>
    <row r="168" spans="19:24">
      <c r="S168" s="465"/>
      <c r="T168" s="61"/>
      <c r="U168" s="9"/>
      <c r="V168" s="34"/>
      <c r="W168" s="34"/>
      <c r="X168" s="170"/>
    </row>
    <row r="169" spans="19:24">
      <c r="S169" s="553" t="s">
        <v>543</v>
      </c>
      <c r="T169" s="61" t="s">
        <v>864</v>
      </c>
      <c r="U169" s="9">
        <v>25</v>
      </c>
      <c r="V169" s="34" t="s">
        <v>260</v>
      </c>
      <c r="W169" s="34"/>
      <c r="X169" s="170">
        <v>83</v>
      </c>
    </row>
    <row r="170" spans="19:24">
      <c r="S170" s="553" t="s">
        <v>13</v>
      </c>
      <c r="T170" s="61" t="s">
        <v>864</v>
      </c>
      <c r="U170" s="9">
        <v>25</v>
      </c>
      <c r="V170" s="34" t="s">
        <v>260</v>
      </c>
      <c r="W170" s="34"/>
      <c r="X170" s="170">
        <v>83</v>
      </c>
    </row>
    <row r="171" spans="19:24">
      <c r="S171" s="553" t="s">
        <v>51</v>
      </c>
      <c r="T171" s="61" t="s">
        <v>864</v>
      </c>
      <c r="U171" s="9">
        <v>25</v>
      </c>
      <c r="V171" s="34" t="s">
        <v>260</v>
      </c>
      <c r="W171" s="34"/>
      <c r="X171" s="170">
        <v>83</v>
      </c>
    </row>
    <row r="172" spans="19:24">
      <c r="S172" s="272" t="s">
        <v>23</v>
      </c>
      <c r="T172" s="34" t="s">
        <v>864</v>
      </c>
      <c r="U172" s="34">
        <v>25</v>
      </c>
      <c r="V172" s="34" t="s">
        <v>260</v>
      </c>
      <c r="W172" s="34"/>
      <c r="X172" s="170">
        <v>83</v>
      </c>
    </row>
    <row r="173" spans="19:24">
      <c r="S173" s="272" t="s">
        <v>47</v>
      </c>
      <c r="T173" s="34" t="s">
        <v>864</v>
      </c>
      <c r="U173" s="34">
        <v>25</v>
      </c>
      <c r="V173" s="34" t="s">
        <v>260</v>
      </c>
      <c r="W173" s="34"/>
      <c r="X173" s="170">
        <v>83</v>
      </c>
    </row>
    <row r="174" spans="19:24">
      <c r="S174" s="272"/>
      <c r="T174" s="34"/>
      <c r="U174" s="34"/>
      <c r="V174" s="34"/>
      <c r="W174" s="34"/>
      <c r="X174" s="170"/>
    </row>
    <row r="175" spans="19:24">
      <c r="S175" s="272"/>
      <c r="T175" s="34"/>
      <c r="U175" s="34"/>
      <c r="V175" s="34"/>
      <c r="W175" s="34"/>
      <c r="X175" s="170"/>
    </row>
    <row r="176" spans="19:24">
      <c r="S176" s="272"/>
      <c r="T176" s="34"/>
      <c r="U176" s="34"/>
      <c r="V176" s="34"/>
      <c r="W176" s="34"/>
      <c r="X176" s="170"/>
    </row>
    <row r="177" spans="19:24">
      <c r="S177" s="333"/>
      <c r="T177" s="226"/>
      <c r="U177" s="34"/>
      <c r="V177" s="34"/>
      <c r="W177" s="34"/>
      <c r="X177" s="170"/>
    </row>
    <row r="178" spans="19:24">
      <c r="S178" s="272"/>
      <c r="T178" s="226"/>
      <c r="U178" s="34"/>
      <c r="V178" s="34"/>
      <c r="W178" s="34"/>
      <c r="X178" s="170"/>
    </row>
    <row r="179" spans="19:24">
      <c r="S179" s="272"/>
      <c r="T179" s="226"/>
      <c r="U179" s="34"/>
      <c r="V179" s="34"/>
      <c r="W179" s="34"/>
      <c r="X179" s="170"/>
    </row>
    <row r="180" spans="19:24">
      <c r="S180" s="333" t="s">
        <v>23</v>
      </c>
      <c r="T180" s="246" t="s">
        <v>1413</v>
      </c>
      <c r="U180" s="34">
        <v>25</v>
      </c>
      <c r="V180" s="246" t="s">
        <v>1408</v>
      </c>
      <c r="W180" s="34"/>
      <c r="X180" s="170">
        <v>66</v>
      </c>
    </row>
    <row r="181" spans="19:24">
      <c r="S181" s="553" t="s">
        <v>13</v>
      </c>
      <c r="T181" s="246" t="s">
        <v>1413</v>
      </c>
      <c r="U181" s="34">
        <v>25</v>
      </c>
      <c r="V181" s="246" t="s">
        <v>1408</v>
      </c>
      <c r="W181" s="34"/>
      <c r="X181" s="170">
        <v>66</v>
      </c>
    </row>
    <row r="182" spans="19:24">
      <c r="S182" s="272"/>
      <c r="T182" s="226"/>
      <c r="U182" s="34"/>
      <c r="V182" s="34"/>
      <c r="W182" s="34"/>
      <c r="X182" s="170"/>
    </row>
    <row r="183" spans="19:24">
      <c r="S183" s="272"/>
      <c r="T183" s="226"/>
      <c r="U183" s="34"/>
      <c r="V183" s="34"/>
      <c r="W183" s="34"/>
      <c r="X183" s="170"/>
    </row>
    <row r="184" spans="19:24">
      <c r="S184" s="272"/>
      <c r="T184" s="226"/>
      <c r="U184" s="34"/>
      <c r="V184" s="34"/>
      <c r="W184" s="34"/>
      <c r="X184" s="170"/>
    </row>
    <row r="185" spans="19:24">
      <c r="S185" s="553"/>
      <c r="T185" s="246"/>
      <c r="U185" s="34"/>
      <c r="V185" s="34"/>
      <c r="W185" s="34"/>
      <c r="X185" s="170"/>
    </row>
    <row r="186" spans="19:24">
      <c r="S186" s="272"/>
      <c r="T186" s="226"/>
      <c r="U186" s="34"/>
      <c r="V186" s="34"/>
      <c r="W186" s="34"/>
      <c r="X186" s="170"/>
    </row>
    <row r="187" spans="19:24">
      <c r="S187" s="272"/>
      <c r="T187" s="226"/>
      <c r="U187" s="34"/>
      <c r="V187" s="34"/>
      <c r="W187" s="34"/>
      <c r="X187" s="170"/>
    </row>
    <row r="188" spans="19:24">
      <c r="S188" s="272"/>
      <c r="T188" s="226"/>
      <c r="U188" s="34"/>
      <c r="V188" s="34"/>
      <c r="W188" s="34"/>
      <c r="X188" s="170"/>
    </row>
    <row r="189" spans="19:24">
      <c r="S189" s="272"/>
      <c r="T189" s="226"/>
      <c r="U189" s="34"/>
      <c r="V189" s="34"/>
      <c r="W189" s="34"/>
      <c r="X189" s="170"/>
    </row>
    <row r="190" spans="19:24">
      <c r="S190" s="272"/>
      <c r="T190" s="226"/>
      <c r="U190" s="34"/>
      <c r="V190" s="34"/>
      <c r="W190" s="34"/>
      <c r="X190" s="170"/>
    </row>
    <row r="191" spans="19:24">
      <c r="S191" s="272"/>
      <c r="T191" s="226"/>
      <c r="U191" s="34"/>
      <c r="V191" s="34"/>
      <c r="W191" s="34"/>
      <c r="X191" s="170"/>
    </row>
    <row r="192" spans="19:24">
      <c r="S192" s="272"/>
      <c r="T192" s="226"/>
      <c r="U192" s="34"/>
      <c r="V192" s="34"/>
      <c r="W192" s="34"/>
      <c r="X192" s="170"/>
    </row>
  </sheetData>
  <autoFilter ref="H6:Q107" xr:uid="{00000000-0001-0000-1B00-000000000000}"/>
  <dataConsolidate/>
  <mergeCells count="41">
    <mergeCell ref="AP7:AR7"/>
    <mergeCell ref="Z4:Z5"/>
    <mergeCell ref="AA4:AA5"/>
    <mergeCell ref="AC4:AC5"/>
    <mergeCell ref="AE4:AE5"/>
    <mergeCell ref="AF4:AF5"/>
    <mergeCell ref="AP1:AQ1"/>
    <mergeCell ref="AL4:AL5"/>
    <mergeCell ref="AM4:AM5"/>
    <mergeCell ref="AN4:AN5"/>
    <mergeCell ref="Z1:AA2"/>
    <mergeCell ref="AC1:AC2"/>
    <mergeCell ref="AE1:AN2"/>
    <mergeCell ref="AG4:AG5"/>
    <mergeCell ref="AH4:AH5"/>
    <mergeCell ref="AJ4:AJ5"/>
    <mergeCell ref="AK4:AK5"/>
    <mergeCell ref="J4:J5"/>
    <mergeCell ref="K4:K5"/>
    <mergeCell ref="L4:L5"/>
    <mergeCell ref="B47:B48"/>
    <mergeCell ref="B4:B5"/>
    <mergeCell ref="C4:C5"/>
    <mergeCell ref="D4:D5"/>
    <mergeCell ref="E4:E5"/>
    <mergeCell ref="B1:E2"/>
    <mergeCell ref="J1:Q2"/>
    <mergeCell ref="S1:X2"/>
    <mergeCell ref="H2:I2"/>
    <mergeCell ref="S4:S5"/>
    <mergeCell ref="T4:T5"/>
    <mergeCell ref="U4:U5"/>
    <mergeCell ref="V4:V5"/>
    <mergeCell ref="W4:W5"/>
    <mergeCell ref="M3:N3"/>
    <mergeCell ref="X4:X5"/>
    <mergeCell ref="N4:N5"/>
    <mergeCell ref="O4:O5"/>
    <mergeCell ref="P4:Q4"/>
    <mergeCell ref="M4:M5"/>
    <mergeCell ref="I4:I5"/>
  </mergeCells>
  <phoneticPr fontId="9"/>
  <dataValidations count="6">
    <dataValidation type="list" allowBlank="1" showInputMessage="1" showErrorMessage="1" sqref="S111:S134 S86:S98 S75:S79 S82:S84 S137:S140 S60:S71 S58 S73 S102:S109 S177 S180" xr:uid="{B0D0DDCB-BD98-48AA-9688-6D309BBCD735}">
      <formula1>$I$2:$I$15</formula1>
    </dataValidation>
    <dataValidation type="list" allowBlank="1" showInputMessage="1" sqref="W95" xr:uid="{03256021-72E7-4DC0-A4B2-91CEB3441493}">
      <formula1>$M$2:$M$29</formula1>
    </dataValidation>
    <dataValidation type="list" allowBlank="1" showInputMessage="1" sqref="W94" xr:uid="{D282F894-D8DF-4655-8FF9-D400ED391021}">
      <formula1>$M$2:$M$26</formula1>
    </dataValidation>
    <dataValidation type="list" allowBlank="1" showInputMessage="1" showErrorMessage="1" sqref="S158:S159 S141:S145 S110 S135:S136 S147:S153 S155 S162 S164:S165 S181 S167 S185 S169:S171" xr:uid="{D427FAA2-9889-46CD-8CE5-199D8881F367}">
      <formula1>$I$2:$I$16</formula1>
    </dataValidation>
    <dataValidation type="list" allowBlank="1" showInputMessage="1" sqref="W83 W81" xr:uid="{363724DA-06F3-4125-8D3B-1E309E78B6AB}">
      <formula1>$M$2:$M$24</formula1>
    </dataValidation>
    <dataValidation type="list" allowBlank="1" showInputMessage="1" showErrorMessage="1" sqref="S72" xr:uid="{D4CB55E1-38BD-4A51-A1AF-C7A3E09CFBCC}">
      <formula1>$I$2:$I$17</formula1>
    </dataValidation>
  </dataValidations>
  <pageMargins left="0.7" right="0.7" top="0.75" bottom="0.75" header="0.3" footer="0.3"/>
  <pageSetup paperSize="9" orientation="portrait"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468"/>
  <sheetViews>
    <sheetView workbookViewId="0">
      <selection activeCell="T22" sqref="T22"/>
    </sheetView>
  </sheetViews>
  <sheetFormatPr defaultRowHeight="13.5"/>
  <cols>
    <col min="5" max="6" width="9.25" customWidth="1"/>
    <col min="11" max="11" width="13.875" bestFit="1" customWidth="1"/>
    <col min="12" max="12" width="10.375" style="157" customWidth="1"/>
    <col min="13" max="13" width="9" hidden="1" customWidth="1"/>
    <col min="14" max="16" width="9" style="157"/>
    <col min="17" max="17" width="11.625" customWidth="1"/>
    <col min="18" max="18" width="5.875" style="157" customWidth="1"/>
  </cols>
  <sheetData>
    <row r="1" spans="2:41">
      <c r="L1" s="322" t="str">
        <f ca="1">TEXT(NOW(),"yyyy")&amp;"/4/1"</f>
        <v>2026/4/1</v>
      </c>
      <c r="M1" s="34"/>
      <c r="N1" s="321" t="str">
        <f>F4</f>
        <v>朝勤</v>
      </c>
      <c r="O1" s="321" t="str">
        <f>G4</f>
        <v>午勤</v>
      </c>
      <c r="P1" s="321" t="str">
        <f>H4</f>
        <v>夜勤</v>
      </c>
      <c r="Q1" s="351" t="str">
        <f ca="1">TEXT(NOW(),"yyyy/m/d")</f>
        <v>2026/5/22</v>
      </c>
      <c r="R1" s="352" t="str">
        <f ca="1">TEXT(NOW(),"aaa")</f>
        <v>金</v>
      </c>
      <c r="AF1">
        <v>2023</v>
      </c>
      <c r="AJ1">
        <v>4</v>
      </c>
      <c r="AL1">
        <v>11</v>
      </c>
      <c r="AO1" s="319">
        <v>45027</v>
      </c>
    </row>
    <row r="2" spans="2:41">
      <c r="B2" t="s">
        <v>673</v>
      </c>
      <c r="F2" s="318">
        <v>45017</v>
      </c>
      <c r="N2" s="317" t="s">
        <v>670</v>
      </c>
      <c r="O2" s="317" t="s">
        <v>671</v>
      </c>
      <c r="P2" s="317" t="s">
        <v>672</v>
      </c>
      <c r="R2" s="3"/>
    </row>
    <row r="3" spans="2:41" ht="15.75" customHeight="1">
      <c r="B3" s="317" t="s">
        <v>670</v>
      </c>
      <c r="C3" s="317" t="s">
        <v>671</v>
      </c>
      <c r="D3" s="317" t="s">
        <v>672</v>
      </c>
      <c r="F3" s="317" t="s">
        <v>670</v>
      </c>
      <c r="G3" s="317" t="s">
        <v>671</v>
      </c>
      <c r="H3" s="317" t="s">
        <v>672</v>
      </c>
      <c r="K3" s="319">
        <v>45689</v>
      </c>
      <c r="L3" s="157" t="s">
        <v>809</v>
      </c>
      <c r="N3" s="157" t="s">
        <v>798</v>
      </c>
      <c r="O3" s="157" t="s">
        <v>799</v>
      </c>
      <c r="P3" s="157" t="s">
        <v>800</v>
      </c>
    </row>
    <row r="4" spans="2:41">
      <c r="B4" s="43" t="str">
        <f>ｽﾘｯﾄ作業日誌!AR3</f>
        <v>牧野</v>
      </c>
      <c r="C4" s="43" t="str">
        <f>ｽﾘｯﾄ作業日誌!AT3</f>
        <v>杉山</v>
      </c>
      <c r="D4" s="43" t="str">
        <f>ｽﾘｯﾄ作業日誌!AV3</f>
        <v>小泉</v>
      </c>
      <c r="F4" s="43" t="s">
        <v>718</v>
      </c>
      <c r="G4" s="43" t="s">
        <v>719</v>
      </c>
      <c r="H4" s="43" t="s">
        <v>572</v>
      </c>
      <c r="K4" s="319">
        <v>45690</v>
      </c>
      <c r="L4" s="157" t="s">
        <v>810</v>
      </c>
      <c r="N4" s="157" t="s">
        <v>740</v>
      </c>
      <c r="O4" s="157" t="s">
        <v>741</v>
      </c>
      <c r="P4" s="157" t="s">
        <v>742</v>
      </c>
      <c r="U4" s="157"/>
      <c r="V4" s="157"/>
      <c r="W4" s="157"/>
    </row>
    <row r="5" spans="2:41">
      <c r="F5" s="157"/>
      <c r="G5" s="157"/>
      <c r="H5" s="157"/>
      <c r="K5" s="319">
        <v>45691</v>
      </c>
      <c r="L5" s="157" t="s">
        <v>803</v>
      </c>
      <c r="N5" s="157" t="s">
        <v>800</v>
      </c>
      <c r="O5" s="157" t="s">
        <v>798</v>
      </c>
      <c r="P5" s="157" t="s">
        <v>741</v>
      </c>
      <c r="U5" s="157"/>
      <c r="V5" s="157"/>
      <c r="W5" s="157"/>
    </row>
    <row r="6" spans="2:41">
      <c r="K6" s="319">
        <v>45692</v>
      </c>
      <c r="L6" s="157" t="s">
        <v>805</v>
      </c>
      <c r="N6" s="157" t="s">
        <v>800</v>
      </c>
      <c r="O6" s="157" t="s">
        <v>798</v>
      </c>
      <c r="P6" s="157" t="s">
        <v>799</v>
      </c>
      <c r="U6" s="157"/>
      <c r="V6" s="157"/>
      <c r="W6" s="157"/>
    </row>
    <row r="7" spans="2:41">
      <c r="K7" s="319">
        <v>45693</v>
      </c>
      <c r="L7" s="157" t="s">
        <v>806</v>
      </c>
      <c r="N7" s="157" t="s">
        <v>742</v>
      </c>
      <c r="O7" s="157" t="s">
        <v>740</v>
      </c>
      <c r="P7" s="157" t="s">
        <v>799</v>
      </c>
      <c r="U7" s="157"/>
      <c r="V7" s="157"/>
      <c r="W7" s="157"/>
    </row>
    <row r="8" spans="2:41">
      <c r="K8" s="319">
        <v>45694</v>
      </c>
      <c r="L8" s="157" t="s">
        <v>807</v>
      </c>
      <c r="N8" s="157" t="s">
        <v>800</v>
      </c>
      <c r="O8" s="157" t="s">
        <v>798</v>
      </c>
      <c r="P8" s="157" t="s">
        <v>799</v>
      </c>
      <c r="U8" s="157"/>
      <c r="V8" s="157"/>
      <c r="W8" s="157"/>
    </row>
    <row r="9" spans="2:41">
      <c r="K9" s="319">
        <v>45695</v>
      </c>
      <c r="L9" s="157" t="s">
        <v>808</v>
      </c>
      <c r="N9" s="157" t="s">
        <v>742</v>
      </c>
      <c r="O9" s="157" t="s">
        <v>740</v>
      </c>
      <c r="P9" s="157" t="s">
        <v>741</v>
      </c>
      <c r="U9" s="157"/>
      <c r="V9" s="157"/>
      <c r="W9" s="157"/>
    </row>
    <row r="10" spans="2:41">
      <c r="E10" s="319"/>
      <c r="K10" s="319">
        <v>45696</v>
      </c>
      <c r="L10" s="157" t="s">
        <v>809</v>
      </c>
      <c r="N10" s="157" t="s">
        <v>800</v>
      </c>
      <c r="O10" s="157" t="s">
        <v>798</v>
      </c>
      <c r="P10" s="157" t="s">
        <v>799</v>
      </c>
      <c r="U10" s="157"/>
      <c r="V10" s="157"/>
      <c r="W10" s="157"/>
    </row>
    <row r="11" spans="2:41">
      <c r="K11" s="319">
        <v>45697</v>
      </c>
      <c r="L11" s="157" t="s">
        <v>810</v>
      </c>
      <c r="N11" s="157" t="s">
        <v>742</v>
      </c>
      <c r="O11" s="157" t="s">
        <v>798</v>
      </c>
      <c r="P11" s="157" t="s">
        <v>741</v>
      </c>
      <c r="U11" s="157"/>
      <c r="V11" s="157"/>
      <c r="W11" s="157"/>
    </row>
    <row r="12" spans="2:41">
      <c r="K12" s="319">
        <v>45698</v>
      </c>
      <c r="L12" s="157" t="s">
        <v>803</v>
      </c>
      <c r="N12" s="157" t="s">
        <v>741</v>
      </c>
      <c r="O12" s="157" t="s">
        <v>800</v>
      </c>
      <c r="P12" s="157" t="s">
        <v>798</v>
      </c>
      <c r="U12" s="157"/>
      <c r="V12" s="157"/>
      <c r="W12" s="157"/>
    </row>
    <row r="13" spans="2:41">
      <c r="K13" s="319">
        <v>45699</v>
      </c>
      <c r="L13" s="157" t="s">
        <v>805</v>
      </c>
      <c r="N13" s="157" t="s">
        <v>741</v>
      </c>
      <c r="O13" s="157" t="s">
        <v>800</v>
      </c>
      <c r="P13" s="157" t="s">
        <v>802</v>
      </c>
      <c r="U13" s="157"/>
      <c r="V13" s="157"/>
      <c r="W13" s="157"/>
    </row>
    <row r="14" spans="2:41">
      <c r="K14" s="319">
        <v>45700</v>
      </c>
      <c r="L14" s="157" t="s">
        <v>806</v>
      </c>
      <c r="N14" s="157" t="s">
        <v>741</v>
      </c>
      <c r="O14" s="157" t="s">
        <v>800</v>
      </c>
      <c r="P14" s="157" t="s">
        <v>798</v>
      </c>
      <c r="U14" s="157"/>
      <c r="V14" s="157"/>
      <c r="W14" s="157"/>
    </row>
    <row r="15" spans="2:41">
      <c r="K15" s="319">
        <v>45701</v>
      </c>
      <c r="L15" s="157" t="s">
        <v>807</v>
      </c>
      <c r="N15" s="157" t="s">
        <v>799</v>
      </c>
      <c r="O15" s="157" t="s">
        <v>800</v>
      </c>
      <c r="P15" s="157" t="s">
        <v>798</v>
      </c>
      <c r="U15" s="157"/>
      <c r="V15" s="157"/>
      <c r="W15" s="157"/>
    </row>
    <row r="16" spans="2:41">
      <c r="K16" s="319">
        <v>45702</v>
      </c>
      <c r="L16" s="157" t="s">
        <v>808</v>
      </c>
      <c r="N16" s="157" t="s">
        <v>801</v>
      </c>
      <c r="O16" s="157" t="s">
        <v>800</v>
      </c>
      <c r="P16" s="157" t="s">
        <v>798</v>
      </c>
      <c r="U16" s="157"/>
      <c r="V16" s="157"/>
      <c r="W16" s="157"/>
    </row>
    <row r="17" spans="11:23">
      <c r="K17" s="319">
        <v>45703</v>
      </c>
      <c r="L17" s="157" t="s">
        <v>809</v>
      </c>
      <c r="N17" s="157" t="s">
        <v>799</v>
      </c>
      <c r="O17" s="157" t="s">
        <v>742</v>
      </c>
      <c r="P17" s="157" t="s">
        <v>798</v>
      </c>
      <c r="U17" s="157"/>
      <c r="V17" s="157"/>
      <c r="W17" s="157"/>
    </row>
    <row r="18" spans="11:23">
      <c r="K18" s="319">
        <v>45704</v>
      </c>
      <c r="L18" s="157" t="s">
        <v>810</v>
      </c>
      <c r="N18" s="157" t="s">
        <v>741</v>
      </c>
      <c r="O18" s="157" t="s">
        <v>800</v>
      </c>
      <c r="P18" s="157" t="s">
        <v>740</v>
      </c>
      <c r="U18" s="157"/>
      <c r="V18" s="157"/>
      <c r="W18" s="157"/>
    </row>
    <row r="19" spans="11:23">
      <c r="K19" s="319">
        <v>45705</v>
      </c>
      <c r="L19" s="157" t="s">
        <v>803</v>
      </c>
      <c r="N19" s="157" t="s">
        <v>798</v>
      </c>
      <c r="O19" s="157" t="s">
        <v>799</v>
      </c>
      <c r="P19" s="157" t="s">
        <v>800</v>
      </c>
      <c r="U19" s="157"/>
      <c r="V19" s="157"/>
      <c r="W19" s="157"/>
    </row>
    <row r="20" spans="11:23">
      <c r="K20" s="319">
        <v>45706</v>
      </c>
      <c r="L20" s="157" t="s">
        <v>805</v>
      </c>
      <c r="N20" s="157" t="s">
        <v>798</v>
      </c>
      <c r="O20" s="157" t="s">
        <v>799</v>
      </c>
      <c r="P20" s="157" t="s">
        <v>742</v>
      </c>
      <c r="U20" s="157"/>
      <c r="V20" s="157"/>
      <c r="W20" s="157"/>
    </row>
    <row r="21" spans="11:23">
      <c r="K21" s="319">
        <v>45707</v>
      </c>
      <c r="L21" s="157" t="s">
        <v>806</v>
      </c>
      <c r="N21" s="157" t="s">
        <v>798</v>
      </c>
      <c r="O21" s="157" t="s">
        <v>801</v>
      </c>
      <c r="P21" s="157" t="s">
        <v>804</v>
      </c>
      <c r="U21" s="157"/>
      <c r="V21" s="157"/>
      <c r="W21" s="157"/>
    </row>
    <row r="22" spans="11:23">
      <c r="K22" s="319">
        <v>45708</v>
      </c>
      <c r="L22" s="157" t="s">
        <v>807</v>
      </c>
      <c r="N22" s="157" t="s">
        <v>740</v>
      </c>
      <c r="O22" s="157" t="s">
        <v>799</v>
      </c>
      <c r="P22" s="157" t="s">
        <v>800</v>
      </c>
      <c r="U22" s="157"/>
      <c r="V22" s="157"/>
      <c r="W22" s="157"/>
    </row>
    <row r="23" spans="11:23">
      <c r="K23" s="319">
        <v>45709</v>
      </c>
      <c r="L23" s="157" t="s">
        <v>808</v>
      </c>
      <c r="N23" s="157" t="s">
        <v>798</v>
      </c>
      <c r="O23" s="157" t="s">
        <v>799</v>
      </c>
      <c r="P23" s="157" t="s">
        <v>800</v>
      </c>
      <c r="U23" s="157"/>
      <c r="V23" s="157"/>
      <c r="W23" s="157"/>
    </row>
    <row r="24" spans="11:23">
      <c r="K24" s="319">
        <v>45710</v>
      </c>
      <c r="L24" s="157" t="s">
        <v>809</v>
      </c>
      <c r="N24" s="157" t="s">
        <v>802</v>
      </c>
      <c r="O24" s="157" t="s">
        <v>741</v>
      </c>
      <c r="P24" s="157" t="s">
        <v>800</v>
      </c>
      <c r="U24" s="157"/>
      <c r="V24" s="157"/>
      <c r="W24" s="157"/>
    </row>
    <row r="25" spans="11:23">
      <c r="K25" s="319">
        <v>45711</v>
      </c>
      <c r="L25" s="157" t="s">
        <v>810</v>
      </c>
      <c r="N25" s="157" t="s">
        <v>798</v>
      </c>
      <c r="O25" s="157" t="s">
        <v>799</v>
      </c>
      <c r="P25" s="157" t="s">
        <v>742</v>
      </c>
    </row>
    <row r="26" spans="11:23">
      <c r="K26" s="319">
        <v>45712</v>
      </c>
      <c r="L26" s="157" t="s">
        <v>803</v>
      </c>
      <c r="N26" s="157" t="s">
        <v>804</v>
      </c>
      <c r="O26" s="157" t="s">
        <v>798</v>
      </c>
      <c r="P26" s="157" t="s">
        <v>741</v>
      </c>
    </row>
    <row r="27" spans="11:23">
      <c r="K27" s="319">
        <v>45713</v>
      </c>
      <c r="L27" s="157" t="s">
        <v>805</v>
      </c>
      <c r="N27" s="157" t="s">
        <v>800</v>
      </c>
      <c r="O27" s="157" t="s">
        <v>740</v>
      </c>
      <c r="P27" s="157" t="s">
        <v>799</v>
      </c>
    </row>
    <row r="28" spans="11:23">
      <c r="K28" s="319">
        <v>45714</v>
      </c>
      <c r="L28" s="157" t="s">
        <v>806</v>
      </c>
      <c r="N28" s="157" t="s">
        <v>742</v>
      </c>
      <c r="O28" s="157" t="s">
        <v>798</v>
      </c>
      <c r="P28" s="157" t="s">
        <v>799</v>
      </c>
    </row>
    <row r="29" spans="11:23">
      <c r="K29" s="319">
        <v>45715</v>
      </c>
      <c r="L29" s="157" t="s">
        <v>807</v>
      </c>
      <c r="N29" s="157" t="s">
        <v>804</v>
      </c>
      <c r="O29" s="157" t="s">
        <v>798</v>
      </c>
      <c r="P29" s="157" t="s">
        <v>741</v>
      </c>
    </row>
    <row r="30" spans="11:23">
      <c r="K30" s="319">
        <v>45716</v>
      </c>
      <c r="L30" s="157" t="s">
        <v>808</v>
      </c>
      <c r="N30" s="157" t="s">
        <v>742</v>
      </c>
      <c r="O30" s="157" t="s">
        <v>740</v>
      </c>
      <c r="P30" s="157" t="s">
        <v>741</v>
      </c>
    </row>
    <row r="31" spans="11:23">
      <c r="K31" s="319">
        <v>45717</v>
      </c>
      <c r="L31" s="157" t="s">
        <v>809</v>
      </c>
      <c r="N31" s="157" t="s">
        <v>800</v>
      </c>
      <c r="O31" s="157" t="s">
        <v>798</v>
      </c>
      <c r="P31" s="157" t="s">
        <v>799</v>
      </c>
    </row>
    <row r="32" spans="11:23">
      <c r="K32" s="319">
        <v>45718</v>
      </c>
      <c r="L32" s="157" t="s">
        <v>810</v>
      </c>
      <c r="N32" s="157" t="s">
        <v>742</v>
      </c>
      <c r="O32" s="157" t="s">
        <v>740</v>
      </c>
      <c r="P32" s="157" t="s">
        <v>741</v>
      </c>
    </row>
    <row r="33" spans="11:16">
      <c r="K33" s="319">
        <v>45719</v>
      </c>
      <c r="L33" s="157" t="s">
        <v>803</v>
      </c>
      <c r="N33" s="157" t="s">
        <v>799</v>
      </c>
      <c r="O33" s="157" t="s">
        <v>800</v>
      </c>
      <c r="P33" s="157" t="s">
        <v>798</v>
      </c>
    </row>
    <row r="34" spans="11:16">
      <c r="K34" s="319">
        <v>45720</v>
      </c>
      <c r="L34" s="157" t="s">
        <v>805</v>
      </c>
      <c r="N34" s="157" t="s">
        <v>799</v>
      </c>
      <c r="O34" s="157" t="s">
        <v>742</v>
      </c>
      <c r="P34" s="157" t="s">
        <v>798</v>
      </c>
    </row>
    <row r="35" spans="11:16">
      <c r="K35" s="319">
        <v>45721</v>
      </c>
      <c r="L35" s="157" t="s">
        <v>806</v>
      </c>
      <c r="N35" s="157" t="s">
        <v>799</v>
      </c>
      <c r="O35" s="157" t="s">
        <v>800</v>
      </c>
      <c r="P35" s="157" t="s">
        <v>802</v>
      </c>
    </row>
    <row r="36" spans="11:16">
      <c r="K36" s="319">
        <v>45722</v>
      </c>
      <c r="L36" s="157" t="s">
        <v>807</v>
      </c>
      <c r="N36" s="157" t="s">
        <v>799</v>
      </c>
      <c r="O36" s="157" t="s">
        <v>804</v>
      </c>
      <c r="P36" s="157" t="s">
        <v>798</v>
      </c>
    </row>
    <row r="37" spans="11:16">
      <c r="K37" s="319">
        <v>45723</v>
      </c>
      <c r="L37" s="157" t="s">
        <v>808</v>
      </c>
      <c r="N37" s="157" t="s">
        <v>799</v>
      </c>
      <c r="O37" s="157" t="s">
        <v>800</v>
      </c>
      <c r="P37" s="157" t="s">
        <v>798</v>
      </c>
    </row>
    <row r="38" spans="11:16">
      <c r="K38" s="319">
        <v>45724</v>
      </c>
      <c r="L38" s="157" t="s">
        <v>809</v>
      </c>
      <c r="N38" s="157" t="s">
        <v>801</v>
      </c>
      <c r="O38" s="157" t="s">
        <v>800</v>
      </c>
      <c r="P38" s="157" t="s">
        <v>798</v>
      </c>
    </row>
    <row r="39" spans="11:16">
      <c r="K39" s="319">
        <v>45725</v>
      </c>
      <c r="L39" s="157" t="s">
        <v>810</v>
      </c>
      <c r="N39" s="157" t="s">
        <v>799</v>
      </c>
      <c r="O39" s="157" t="s">
        <v>742</v>
      </c>
      <c r="P39" s="157" t="s">
        <v>798</v>
      </c>
    </row>
    <row r="40" spans="11:16">
      <c r="K40" s="319">
        <v>45726</v>
      </c>
      <c r="L40" s="157" t="s">
        <v>803</v>
      </c>
      <c r="N40" s="157" t="s">
        <v>740</v>
      </c>
      <c r="O40" s="157" t="s">
        <v>801</v>
      </c>
      <c r="P40" s="157" t="s">
        <v>742</v>
      </c>
    </row>
    <row r="41" spans="11:16">
      <c r="K41" s="319">
        <v>45727</v>
      </c>
      <c r="L41" s="157" t="s">
        <v>805</v>
      </c>
      <c r="N41" s="157" t="s">
        <v>798</v>
      </c>
      <c r="O41" s="157" t="s">
        <v>799</v>
      </c>
      <c r="P41" s="157" t="s">
        <v>800</v>
      </c>
    </row>
    <row r="42" spans="11:16">
      <c r="K42" s="319">
        <v>45728</v>
      </c>
      <c r="L42" s="157" t="s">
        <v>806</v>
      </c>
      <c r="N42" s="157" t="s">
        <v>740</v>
      </c>
      <c r="O42" s="157" t="s">
        <v>799</v>
      </c>
      <c r="P42" s="157" t="s">
        <v>742</v>
      </c>
    </row>
    <row r="43" spans="11:16">
      <c r="K43" s="319">
        <v>45729</v>
      </c>
      <c r="L43" s="157" t="s">
        <v>807</v>
      </c>
      <c r="N43" s="157" t="s">
        <v>802</v>
      </c>
      <c r="O43" s="157" t="s">
        <v>799</v>
      </c>
      <c r="P43" s="157" t="s">
        <v>742</v>
      </c>
    </row>
    <row r="44" spans="11:16">
      <c r="K44" s="319">
        <v>45730</v>
      </c>
      <c r="L44" s="157" t="s">
        <v>808</v>
      </c>
      <c r="N44" s="157" t="s">
        <v>798</v>
      </c>
      <c r="O44" s="157" t="s">
        <v>741</v>
      </c>
      <c r="P44" s="157" t="s">
        <v>742</v>
      </c>
    </row>
    <row r="45" spans="11:16">
      <c r="K45" s="319">
        <v>45731</v>
      </c>
      <c r="L45" s="157" t="s">
        <v>809</v>
      </c>
      <c r="N45" s="157" t="s">
        <v>740</v>
      </c>
      <c r="O45" s="157" t="s">
        <v>799</v>
      </c>
      <c r="P45" s="157" t="s">
        <v>800</v>
      </c>
    </row>
    <row r="46" spans="11:16">
      <c r="K46" s="319">
        <v>45732</v>
      </c>
      <c r="L46" s="157" t="s">
        <v>810</v>
      </c>
      <c r="N46" s="157" t="s">
        <v>798</v>
      </c>
      <c r="O46" s="157" t="s">
        <v>799</v>
      </c>
      <c r="P46" s="157" t="s">
        <v>742</v>
      </c>
    </row>
    <row r="47" spans="11:16">
      <c r="K47" s="319">
        <v>45733</v>
      </c>
      <c r="L47" s="157" t="s">
        <v>803</v>
      </c>
      <c r="N47" s="157" t="s">
        <v>804</v>
      </c>
      <c r="O47" s="157" t="s">
        <v>740</v>
      </c>
      <c r="P47" s="157" t="s">
        <v>799</v>
      </c>
    </row>
    <row r="48" spans="11:16">
      <c r="K48" s="319">
        <v>45734</v>
      </c>
      <c r="L48" s="157" t="s">
        <v>805</v>
      </c>
      <c r="N48" s="157" t="s">
        <v>742</v>
      </c>
      <c r="O48" s="157" t="s">
        <v>740</v>
      </c>
      <c r="P48" s="157" t="s">
        <v>799</v>
      </c>
    </row>
    <row r="49" spans="11:16">
      <c r="K49" s="319">
        <v>45735</v>
      </c>
      <c r="L49" s="157" t="s">
        <v>806</v>
      </c>
      <c r="N49" s="157" t="s">
        <v>800</v>
      </c>
      <c r="O49" s="157" t="s">
        <v>798</v>
      </c>
      <c r="P49" s="157" t="s">
        <v>741</v>
      </c>
    </row>
    <row r="50" spans="11:16">
      <c r="K50" s="319">
        <v>45736</v>
      </c>
      <c r="L50" s="157" t="s">
        <v>807</v>
      </c>
      <c r="N50" s="157" t="s">
        <v>742</v>
      </c>
      <c r="O50" s="157" t="s">
        <v>798</v>
      </c>
      <c r="P50" s="157" t="s">
        <v>799</v>
      </c>
    </row>
    <row r="51" spans="11:16">
      <c r="K51" s="319">
        <v>45737</v>
      </c>
      <c r="L51" s="157" t="s">
        <v>808</v>
      </c>
      <c r="N51" s="157" t="s">
        <v>804</v>
      </c>
      <c r="O51" s="157" t="s">
        <v>798</v>
      </c>
      <c r="P51" s="157" t="s">
        <v>741</v>
      </c>
    </row>
    <row r="52" spans="11:16">
      <c r="K52" s="319">
        <v>45738</v>
      </c>
      <c r="L52" s="157" t="s">
        <v>809</v>
      </c>
      <c r="N52" s="157" t="s">
        <v>800</v>
      </c>
      <c r="O52" s="157" t="s">
        <v>740</v>
      </c>
      <c r="P52" s="157" t="s">
        <v>799</v>
      </c>
    </row>
    <row r="53" spans="11:16">
      <c r="K53" s="319">
        <v>45739</v>
      </c>
      <c r="L53" s="157" t="s">
        <v>810</v>
      </c>
      <c r="N53" s="157" t="s">
        <v>800</v>
      </c>
      <c r="O53" s="157" t="s">
        <v>798</v>
      </c>
      <c r="P53" s="157" t="s">
        <v>799</v>
      </c>
    </row>
    <row r="54" spans="11:16">
      <c r="K54" s="319">
        <v>45740</v>
      </c>
      <c r="L54" s="157" t="s">
        <v>803</v>
      </c>
      <c r="N54" s="157" t="s">
        <v>799</v>
      </c>
      <c r="O54" s="157" t="s">
        <v>804</v>
      </c>
      <c r="P54" s="157" t="s">
        <v>798</v>
      </c>
    </row>
    <row r="55" spans="11:16">
      <c r="K55" s="319">
        <v>45741</v>
      </c>
      <c r="L55" s="157" t="s">
        <v>805</v>
      </c>
      <c r="N55" s="157" t="s">
        <v>799</v>
      </c>
      <c r="O55" s="157" t="s">
        <v>800</v>
      </c>
      <c r="P55" s="157" t="s">
        <v>740</v>
      </c>
    </row>
    <row r="56" spans="11:16">
      <c r="K56" s="319">
        <v>45742</v>
      </c>
      <c r="L56" s="157" t="s">
        <v>806</v>
      </c>
      <c r="N56" s="157" t="s">
        <v>741</v>
      </c>
      <c r="O56" s="157" t="s">
        <v>804</v>
      </c>
      <c r="P56" s="157" t="s">
        <v>798</v>
      </c>
    </row>
    <row r="57" spans="11:16">
      <c r="K57" s="319">
        <v>45743</v>
      </c>
      <c r="L57" s="157" t="s">
        <v>807</v>
      </c>
      <c r="N57" s="157" t="s">
        <v>741</v>
      </c>
      <c r="O57" s="157" t="s">
        <v>800</v>
      </c>
      <c r="P57" s="157" t="s">
        <v>740</v>
      </c>
    </row>
    <row r="58" spans="11:16">
      <c r="K58" s="319">
        <v>45744</v>
      </c>
      <c r="L58" s="157" t="s">
        <v>808</v>
      </c>
      <c r="N58" s="157" t="s">
        <v>799</v>
      </c>
      <c r="O58" s="157" t="s">
        <v>800</v>
      </c>
      <c r="P58" s="157" t="s">
        <v>798</v>
      </c>
    </row>
    <row r="59" spans="11:16">
      <c r="K59" s="319">
        <v>45745</v>
      </c>
      <c r="L59" s="157" t="s">
        <v>809</v>
      </c>
      <c r="N59" s="157" t="s">
        <v>799</v>
      </c>
      <c r="O59" s="157" t="s">
        <v>742</v>
      </c>
      <c r="P59" s="157" t="s">
        <v>798</v>
      </c>
    </row>
    <row r="60" spans="11:16">
      <c r="K60" s="319">
        <v>45746</v>
      </c>
      <c r="L60" s="157" t="s">
        <v>810</v>
      </c>
      <c r="N60" s="157" t="s">
        <v>799</v>
      </c>
      <c r="O60" s="157" t="s">
        <v>800</v>
      </c>
      <c r="P60" s="157" t="s">
        <v>740</v>
      </c>
    </row>
    <row r="61" spans="11:16">
      <c r="K61" s="319">
        <v>45747</v>
      </c>
      <c r="L61" s="157" t="s">
        <v>803</v>
      </c>
      <c r="N61" s="157" t="s">
        <v>798</v>
      </c>
      <c r="O61" s="157" t="s">
        <v>799</v>
      </c>
      <c r="P61" s="157" t="s">
        <v>800</v>
      </c>
    </row>
    <row r="62" spans="11:16">
      <c r="K62" s="319">
        <v>45748</v>
      </c>
      <c r="L62" s="157" t="s">
        <v>805</v>
      </c>
      <c r="N62" s="157" t="s">
        <v>802</v>
      </c>
      <c r="O62" s="157" t="s">
        <v>799</v>
      </c>
      <c r="P62" s="157" t="s">
        <v>804</v>
      </c>
    </row>
    <row r="63" spans="11:16">
      <c r="K63" s="319">
        <v>45749</v>
      </c>
      <c r="L63" s="157" t="s">
        <v>806</v>
      </c>
      <c r="N63" s="157" t="s">
        <v>798</v>
      </c>
      <c r="O63" s="157" t="s">
        <v>799</v>
      </c>
      <c r="P63" s="157" t="s">
        <v>800</v>
      </c>
    </row>
    <row r="64" spans="11:16">
      <c r="K64" s="319">
        <v>45750</v>
      </c>
      <c r="L64" s="157" t="s">
        <v>807</v>
      </c>
      <c r="N64" s="157" t="s">
        <v>798</v>
      </c>
      <c r="O64" s="157" t="s">
        <v>801</v>
      </c>
      <c r="P64" s="157" t="s">
        <v>800</v>
      </c>
    </row>
    <row r="65" spans="11:16">
      <c r="K65" s="319">
        <v>45751</v>
      </c>
      <c r="L65" s="157" t="s">
        <v>808</v>
      </c>
      <c r="N65" s="157" t="s">
        <v>798</v>
      </c>
      <c r="O65" s="157" t="s">
        <v>799</v>
      </c>
      <c r="P65" s="157" t="s">
        <v>742</v>
      </c>
    </row>
    <row r="66" spans="11:16">
      <c r="K66" s="319">
        <v>45752</v>
      </c>
      <c r="L66" s="157" t="s">
        <v>809</v>
      </c>
      <c r="N66" s="157" t="s">
        <v>798</v>
      </c>
      <c r="O66" s="157" t="s">
        <v>741</v>
      </c>
      <c r="P66" s="157" t="s">
        <v>804</v>
      </c>
    </row>
    <row r="67" spans="11:16">
      <c r="K67" s="319">
        <v>45753</v>
      </c>
      <c r="L67" s="157" t="s">
        <v>810</v>
      </c>
      <c r="N67" s="157" t="s">
        <v>740</v>
      </c>
      <c r="O67" s="157" t="s">
        <v>799</v>
      </c>
      <c r="P67" s="157" t="s">
        <v>800</v>
      </c>
    </row>
    <row r="68" spans="11:16">
      <c r="K68" s="319">
        <v>45754</v>
      </c>
      <c r="L68" s="157" t="s">
        <v>803</v>
      </c>
      <c r="N68" s="157" t="s">
        <v>800</v>
      </c>
      <c r="O68" s="157" t="s">
        <v>740</v>
      </c>
      <c r="P68" s="157" t="s">
        <v>799</v>
      </c>
    </row>
    <row r="69" spans="11:16">
      <c r="K69" s="319">
        <v>45755</v>
      </c>
      <c r="L69" s="157" t="s">
        <v>805</v>
      </c>
      <c r="N69" s="157" t="s">
        <v>742</v>
      </c>
      <c r="O69" s="157" t="s">
        <v>802</v>
      </c>
      <c r="P69" s="157" t="s">
        <v>799</v>
      </c>
    </row>
    <row r="70" spans="11:16">
      <c r="K70" s="319">
        <v>45756</v>
      </c>
      <c r="L70" s="157" t="s">
        <v>806</v>
      </c>
      <c r="N70" s="157" t="s">
        <v>742</v>
      </c>
      <c r="O70" s="157" t="s">
        <v>798</v>
      </c>
      <c r="P70" s="157" t="s">
        <v>741</v>
      </c>
    </row>
    <row r="71" spans="11:16">
      <c r="K71" s="319">
        <v>45757</v>
      </c>
      <c r="L71" s="157" t="s">
        <v>807</v>
      </c>
      <c r="N71" s="157" t="s">
        <v>742</v>
      </c>
      <c r="O71" s="157" t="s">
        <v>740</v>
      </c>
      <c r="P71" s="157" t="s">
        <v>799</v>
      </c>
    </row>
    <row r="72" spans="11:16">
      <c r="K72" s="319">
        <v>45758</v>
      </c>
      <c r="L72" s="157" t="s">
        <v>808</v>
      </c>
      <c r="N72" s="157" t="s">
        <v>800</v>
      </c>
      <c r="O72" s="157" t="s">
        <v>798</v>
      </c>
      <c r="P72" s="157" t="s">
        <v>799</v>
      </c>
    </row>
    <row r="73" spans="11:16">
      <c r="K73" s="319">
        <v>45759</v>
      </c>
      <c r="L73" s="157" t="s">
        <v>809</v>
      </c>
      <c r="N73" s="157" t="s">
        <v>742</v>
      </c>
      <c r="O73" s="157" t="s">
        <v>802</v>
      </c>
      <c r="P73" s="157" t="s">
        <v>741</v>
      </c>
    </row>
    <row r="74" spans="11:16">
      <c r="K74" s="319">
        <v>45760</v>
      </c>
      <c r="L74" s="157" t="s">
        <v>810</v>
      </c>
      <c r="N74" s="157" t="s">
        <v>800</v>
      </c>
      <c r="O74" s="157" t="s">
        <v>740</v>
      </c>
      <c r="P74" s="157" t="s">
        <v>741</v>
      </c>
    </row>
    <row r="75" spans="11:16">
      <c r="K75" s="319">
        <v>45761</v>
      </c>
      <c r="L75" s="157" t="s">
        <v>803</v>
      </c>
      <c r="N75" s="157" t="s">
        <v>799</v>
      </c>
      <c r="O75" s="157" t="s">
        <v>800</v>
      </c>
      <c r="P75" s="157" t="s">
        <v>798</v>
      </c>
    </row>
    <row r="76" spans="11:16">
      <c r="K76" s="319">
        <v>45762</v>
      </c>
      <c r="L76" s="157" t="s">
        <v>805</v>
      </c>
      <c r="N76" s="157" t="s">
        <v>741</v>
      </c>
      <c r="O76" s="157" t="s">
        <v>742</v>
      </c>
      <c r="P76" s="157" t="s">
        <v>798</v>
      </c>
    </row>
    <row r="77" spans="11:16">
      <c r="K77" s="319">
        <v>45763</v>
      </c>
      <c r="L77" s="157" t="s">
        <v>806</v>
      </c>
      <c r="N77" s="157" t="s">
        <v>799</v>
      </c>
      <c r="O77" s="157" t="s">
        <v>804</v>
      </c>
      <c r="P77" s="157" t="s">
        <v>798</v>
      </c>
    </row>
    <row r="78" spans="11:16">
      <c r="K78" s="319">
        <v>45764</v>
      </c>
      <c r="L78" s="157" t="s">
        <v>807</v>
      </c>
      <c r="N78" s="157" t="s">
        <v>741</v>
      </c>
      <c r="O78" s="157" t="s">
        <v>800</v>
      </c>
      <c r="P78" s="157" t="s">
        <v>740</v>
      </c>
    </row>
    <row r="79" spans="11:16">
      <c r="K79" s="319">
        <v>45765</v>
      </c>
      <c r="L79" s="157" t="s">
        <v>808</v>
      </c>
      <c r="N79" s="157" t="s">
        <v>799</v>
      </c>
      <c r="O79" s="157" t="s">
        <v>800</v>
      </c>
      <c r="P79" s="157" t="s">
        <v>798</v>
      </c>
    </row>
    <row r="80" spans="11:16">
      <c r="K80" s="319">
        <v>45766</v>
      </c>
      <c r="L80" s="157" t="s">
        <v>809</v>
      </c>
      <c r="N80" s="157" t="s">
        <v>799</v>
      </c>
      <c r="O80" s="157" t="s">
        <v>800</v>
      </c>
      <c r="P80" s="157" t="s">
        <v>802</v>
      </c>
    </row>
    <row r="81" spans="11:16">
      <c r="K81" s="319">
        <v>45767</v>
      </c>
      <c r="L81" s="157" t="s">
        <v>810</v>
      </c>
      <c r="N81" s="157" t="s">
        <v>799</v>
      </c>
      <c r="O81" s="157" t="s">
        <v>800</v>
      </c>
      <c r="P81" s="157" t="s">
        <v>798</v>
      </c>
    </row>
    <row r="82" spans="11:16">
      <c r="K82" s="319">
        <v>45768</v>
      </c>
      <c r="L82" s="157" t="s">
        <v>803</v>
      </c>
      <c r="N82" s="157" t="s">
        <v>740</v>
      </c>
      <c r="O82" s="157" t="s">
        <v>741</v>
      </c>
      <c r="P82" s="157" t="s">
        <v>804</v>
      </c>
    </row>
    <row r="83" spans="11:16">
      <c r="K83" s="319">
        <v>45769</v>
      </c>
      <c r="L83" s="157" t="s">
        <v>805</v>
      </c>
      <c r="N83" s="157" t="s">
        <v>798</v>
      </c>
      <c r="O83" s="157" t="s">
        <v>741</v>
      </c>
      <c r="P83" s="157" t="s">
        <v>800</v>
      </c>
    </row>
    <row r="84" spans="11:16">
      <c r="K84" s="319">
        <v>45770</v>
      </c>
      <c r="L84" s="157" t="s">
        <v>806</v>
      </c>
      <c r="N84" s="157" t="s">
        <v>740</v>
      </c>
      <c r="O84" s="157" t="s">
        <v>799</v>
      </c>
      <c r="P84" s="157" t="s">
        <v>800</v>
      </c>
    </row>
    <row r="85" spans="11:16">
      <c r="K85" s="319">
        <v>45771</v>
      </c>
      <c r="L85" s="157" t="s">
        <v>807</v>
      </c>
      <c r="N85" s="157" t="s">
        <v>798</v>
      </c>
      <c r="O85" s="157" t="s">
        <v>799</v>
      </c>
      <c r="P85" s="157" t="s">
        <v>742</v>
      </c>
    </row>
    <row r="86" spans="11:16">
      <c r="K86" s="319">
        <v>45772</v>
      </c>
      <c r="L86" s="157" t="s">
        <v>808</v>
      </c>
      <c r="N86" s="157" t="s">
        <v>798</v>
      </c>
      <c r="O86" s="157" t="s">
        <v>799</v>
      </c>
      <c r="P86" s="157" t="s">
        <v>800</v>
      </c>
    </row>
    <row r="87" spans="11:16">
      <c r="K87" s="319">
        <v>45773</v>
      </c>
      <c r="L87" s="157" t="s">
        <v>809</v>
      </c>
      <c r="N87" s="157" t="s">
        <v>802</v>
      </c>
      <c r="O87" s="157" t="s">
        <v>741</v>
      </c>
      <c r="P87" s="157" t="s">
        <v>742</v>
      </c>
    </row>
    <row r="88" spans="11:16">
      <c r="K88" s="319">
        <v>45774</v>
      </c>
      <c r="L88" s="157" t="s">
        <v>810</v>
      </c>
      <c r="N88" s="157" t="s">
        <v>798</v>
      </c>
      <c r="O88" s="157" t="s">
        <v>799</v>
      </c>
      <c r="P88" s="157" t="s">
        <v>800</v>
      </c>
    </row>
    <row r="89" spans="11:16">
      <c r="K89" s="319">
        <v>45775</v>
      </c>
      <c r="L89" s="157" t="s">
        <v>803</v>
      </c>
      <c r="N89" s="157" t="s">
        <v>800</v>
      </c>
      <c r="O89" s="157" t="s">
        <v>798</v>
      </c>
      <c r="P89" s="157" t="s">
        <v>741</v>
      </c>
    </row>
    <row r="90" spans="11:16">
      <c r="K90" s="319">
        <v>45776</v>
      </c>
      <c r="L90" s="157" t="s">
        <v>805</v>
      </c>
      <c r="N90" s="157" t="s">
        <v>742</v>
      </c>
      <c r="O90" s="157" t="s">
        <v>740</v>
      </c>
      <c r="P90" s="157" t="s">
        <v>799</v>
      </c>
    </row>
    <row r="91" spans="11:16">
      <c r="K91" s="319">
        <v>45777</v>
      </c>
      <c r="L91" s="157" t="s">
        <v>806</v>
      </c>
      <c r="N91" s="157" t="s">
        <v>800</v>
      </c>
      <c r="O91" s="157" t="s">
        <v>798</v>
      </c>
      <c r="P91" s="157" t="s">
        <v>741</v>
      </c>
    </row>
    <row r="92" spans="11:16">
      <c r="K92" s="319">
        <v>45778</v>
      </c>
      <c r="L92" s="157" t="s">
        <v>807</v>
      </c>
      <c r="N92" s="157" t="s">
        <v>800</v>
      </c>
      <c r="O92" s="157" t="s">
        <v>740</v>
      </c>
      <c r="P92" s="157" t="s">
        <v>741</v>
      </c>
    </row>
    <row r="93" spans="11:16">
      <c r="K93" s="319">
        <v>45779</v>
      </c>
      <c r="L93" s="157" t="s">
        <v>808</v>
      </c>
      <c r="N93" s="157" t="s">
        <v>800</v>
      </c>
      <c r="O93" s="157" t="s">
        <v>798</v>
      </c>
      <c r="P93" s="157" t="s">
        <v>741</v>
      </c>
    </row>
    <row r="94" spans="11:16">
      <c r="K94" s="319">
        <v>45780</v>
      </c>
      <c r="L94" s="157" t="s">
        <v>809</v>
      </c>
      <c r="N94" s="157" t="s">
        <v>800</v>
      </c>
      <c r="O94" s="157" t="s">
        <v>802</v>
      </c>
      <c r="P94" s="157" t="s">
        <v>741</v>
      </c>
    </row>
    <row r="95" spans="11:16">
      <c r="K95" s="319">
        <v>45781</v>
      </c>
      <c r="L95" s="157" t="s">
        <v>810</v>
      </c>
      <c r="N95" s="157" t="s">
        <v>800</v>
      </c>
      <c r="O95" s="157" t="s">
        <v>798</v>
      </c>
      <c r="P95" s="157" t="s">
        <v>799</v>
      </c>
    </row>
    <row r="96" spans="11:16">
      <c r="K96" s="319">
        <v>45782</v>
      </c>
      <c r="L96" s="157" t="s">
        <v>803</v>
      </c>
      <c r="N96" s="157" t="s">
        <v>799</v>
      </c>
      <c r="O96" s="157" t="s">
        <v>800</v>
      </c>
      <c r="P96" s="157" t="s">
        <v>802</v>
      </c>
    </row>
    <row r="97" spans="11:16">
      <c r="K97" s="319">
        <v>45783</v>
      </c>
      <c r="L97" s="157" t="s">
        <v>805</v>
      </c>
      <c r="N97" s="157" t="s">
        <v>799</v>
      </c>
      <c r="O97" s="157" t="s">
        <v>800</v>
      </c>
      <c r="P97" s="157" t="s">
        <v>798</v>
      </c>
    </row>
    <row r="98" spans="11:16">
      <c r="K98" s="319">
        <v>45784</v>
      </c>
      <c r="L98" s="157" t="s">
        <v>806</v>
      </c>
      <c r="N98" s="157" t="s">
        <v>741</v>
      </c>
      <c r="O98" s="157" t="s">
        <v>800</v>
      </c>
      <c r="P98" s="157" t="s">
        <v>740</v>
      </c>
    </row>
    <row r="99" spans="11:16">
      <c r="K99" s="319">
        <v>45785</v>
      </c>
      <c r="L99" s="157" t="s">
        <v>807</v>
      </c>
      <c r="N99" s="157" t="s">
        <v>799</v>
      </c>
      <c r="O99" s="157" t="s">
        <v>742</v>
      </c>
      <c r="P99" s="157" t="s">
        <v>798</v>
      </c>
    </row>
    <row r="100" spans="11:16">
      <c r="K100" s="319">
        <v>45786</v>
      </c>
      <c r="L100" s="157" t="s">
        <v>808</v>
      </c>
      <c r="N100" s="157" t="s">
        <v>799</v>
      </c>
      <c r="O100" s="157" t="s">
        <v>800</v>
      </c>
      <c r="P100" s="157" t="s">
        <v>798</v>
      </c>
    </row>
    <row r="101" spans="11:16">
      <c r="K101" s="319">
        <v>45787</v>
      </c>
      <c r="L101" s="157" t="s">
        <v>809</v>
      </c>
      <c r="N101" s="157" t="s">
        <v>799</v>
      </c>
      <c r="O101" s="157" t="s">
        <v>742</v>
      </c>
      <c r="P101" s="157" t="s">
        <v>798</v>
      </c>
    </row>
    <row r="102" spans="11:16">
      <c r="K102" s="319">
        <v>45788</v>
      </c>
      <c r="L102" s="157" t="s">
        <v>810</v>
      </c>
      <c r="N102" s="157" t="s">
        <v>801</v>
      </c>
      <c r="O102" s="157" t="s">
        <v>804</v>
      </c>
      <c r="P102" s="157" t="s">
        <v>740</v>
      </c>
    </row>
    <row r="103" spans="11:16">
      <c r="K103" s="319">
        <v>45789</v>
      </c>
      <c r="L103" s="157" t="s">
        <v>803</v>
      </c>
      <c r="N103" s="157" t="s">
        <v>798</v>
      </c>
      <c r="O103" s="157" t="s">
        <v>799</v>
      </c>
      <c r="P103" s="157" t="s">
        <v>800</v>
      </c>
    </row>
    <row r="104" spans="11:16">
      <c r="K104" s="319">
        <v>45790</v>
      </c>
      <c r="L104" s="157" t="s">
        <v>805</v>
      </c>
      <c r="N104" s="157" t="s">
        <v>798</v>
      </c>
      <c r="O104" s="157" t="s">
        <v>799</v>
      </c>
      <c r="P104" s="157" t="s">
        <v>804</v>
      </c>
    </row>
    <row r="105" spans="11:16">
      <c r="K105" s="319">
        <v>45791</v>
      </c>
      <c r="L105" s="157" t="s">
        <v>806</v>
      </c>
      <c r="N105" s="157" t="s">
        <v>740</v>
      </c>
      <c r="O105" s="157" t="s">
        <v>799</v>
      </c>
      <c r="P105" s="157" t="s">
        <v>800</v>
      </c>
    </row>
    <row r="106" spans="11:16">
      <c r="K106" s="319">
        <v>45792</v>
      </c>
      <c r="L106" s="157" t="s">
        <v>807</v>
      </c>
      <c r="N106" s="157" t="s">
        <v>798</v>
      </c>
      <c r="O106" s="157" t="s">
        <v>741</v>
      </c>
      <c r="P106" s="157" t="s">
        <v>804</v>
      </c>
    </row>
    <row r="107" spans="11:16">
      <c r="K107" s="319">
        <v>45793</v>
      </c>
      <c r="L107" s="157" t="s">
        <v>808</v>
      </c>
      <c r="N107" s="157" t="s">
        <v>798</v>
      </c>
      <c r="O107" s="157" t="s">
        <v>741</v>
      </c>
      <c r="P107" s="157" t="s">
        <v>800</v>
      </c>
    </row>
    <row r="108" spans="11:16">
      <c r="K108" s="319">
        <v>45794</v>
      </c>
      <c r="L108" s="157" t="s">
        <v>809</v>
      </c>
      <c r="N108" s="157" t="s">
        <v>740</v>
      </c>
      <c r="O108" s="157" t="s">
        <v>799</v>
      </c>
      <c r="P108" s="157" t="s">
        <v>742</v>
      </c>
    </row>
    <row r="109" spans="11:16">
      <c r="K109" s="319">
        <v>45795</v>
      </c>
      <c r="L109" s="157" t="s">
        <v>810</v>
      </c>
      <c r="N109" s="157" t="s">
        <v>798</v>
      </c>
      <c r="O109" s="157" t="s">
        <v>799</v>
      </c>
      <c r="P109" s="157" t="s">
        <v>804</v>
      </c>
    </row>
    <row r="110" spans="11:16">
      <c r="K110" s="319">
        <v>45796</v>
      </c>
      <c r="L110" s="157" t="s">
        <v>803</v>
      </c>
      <c r="N110" s="157" t="s">
        <v>800</v>
      </c>
      <c r="O110" s="157" t="s">
        <v>740</v>
      </c>
      <c r="P110" s="157" t="s">
        <v>741</v>
      </c>
    </row>
    <row r="111" spans="11:16">
      <c r="K111" s="319">
        <v>45797</v>
      </c>
      <c r="L111" s="157" t="s">
        <v>805</v>
      </c>
      <c r="N111" s="157" t="s">
        <v>742</v>
      </c>
      <c r="O111" s="157" t="s">
        <v>740</v>
      </c>
      <c r="P111" s="157" t="s">
        <v>799</v>
      </c>
    </row>
    <row r="112" spans="11:16">
      <c r="K112" s="319">
        <v>45798</v>
      </c>
      <c r="L112" s="157" t="s">
        <v>806</v>
      </c>
      <c r="N112" s="157" t="s">
        <v>800</v>
      </c>
      <c r="O112" s="157" t="s">
        <v>798</v>
      </c>
      <c r="P112" s="157" t="s">
        <v>799</v>
      </c>
    </row>
    <row r="113" spans="11:16">
      <c r="K113" s="319">
        <v>45799</v>
      </c>
      <c r="L113" s="157" t="s">
        <v>807</v>
      </c>
      <c r="N113" s="157" t="s">
        <v>742</v>
      </c>
      <c r="O113" s="157" t="s">
        <v>798</v>
      </c>
      <c r="P113" s="157" t="s">
        <v>799</v>
      </c>
    </row>
    <row r="114" spans="11:16">
      <c r="K114" s="319">
        <v>45800</v>
      </c>
      <c r="L114" s="157" t="s">
        <v>808</v>
      </c>
      <c r="N114" s="157" t="s">
        <v>800</v>
      </c>
      <c r="O114" s="157" t="s">
        <v>802</v>
      </c>
      <c r="P114" s="157" t="s">
        <v>799</v>
      </c>
    </row>
    <row r="115" spans="11:16">
      <c r="K115" s="319">
        <v>45801</v>
      </c>
      <c r="L115" s="157" t="s">
        <v>809</v>
      </c>
      <c r="N115" s="157" t="s">
        <v>804</v>
      </c>
      <c r="O115" s="157" t="s">
        <v>798</v>
      </c>
      <c r="P115" s="157" t="s">
        <v>799</v>
      </c>
    </row>
    <row r="116" spans="11:16">
      <c r="K116" s="319">
        <v>45802</v>
      </c>
      <c r="L116" s="157" t="s">
        <v>810</v>
      </c>
      <c r="N116" s="157" t="s">
        <v>800</v>
      </c>
      <c r="O116" s="157" t="s">
        <v>798</v>
      </c>
      <c r="P116" s="157" t="s">
        <v>801</v>
      </c>
    </row>
    <row r="117" spans="11:16">
      <c r="K117" s="319">
        <v>45803</v>
      </c>
      <c r="L117" s="157" t="s">
        <v>803</v>
      </c>
      <c r="N117" s="157" t="s">
        <v>799</v>
      </c>
      <c r="O117" s="157" t="s">
        <v>742</v>
      </c>
      <c r="P117" s="157" t="s">
        <v>798</v>
      </c>
    </row>
    <row r="118" spans="11:16">
      <c r="K118" s="319">
        <v>45804</v>
      </c>
      <c r="L118" s="157" t="s">
        <v>805</v>
      </c>
      <c r="N118" s="157" t="s">
        <v>799</v>
      </c>
      <c r="O118" s="157" t="s">
        <v>800</v>
      </c>
      <c r="P118" s="157" t="s">
        <v>798</v>
      </c>
    </row>
    <row r="119" spans="11:16">
      <c r="K119" s="319">
        <v>45805</v>
      </c>
      <c r="L119" s="157" t="s">
        <v>806</v>
      </c>
      <c r="N119" s="157" t="s">
        <v>799</v>
      </c>
      <c r="O119" s="157" t="s">
        <v>804</v>
      </c>
      <c r="P119" s="157" t="s">
        <v>798</v>
      </c>
    </row>
    <row r="120" spans="11:16">
      <c r="K120" s="319">
        <v>45806</v>
      </c>
      <c r="L120" s="157" t="s">
        <v>807</v>
      </c>
      <c r="N120" s="157" t="s">
        <v>799</v>
      </c>
      <c r="O120" s="157" t="s">
        <v>800</v>
      </c>
      <c r="P120" s="157" t="s">
        <v>740</v>
      </c>
    </row>
    <row r="121" spans="11:16">
      <c r="K121" s="319">
        <v>45807</v>
      </c>
      <c r="L121" s="157" t="s">
        <v>808</v>
      </c>
      <c r="N121" s="157" t="s">
        <v>799</v>
      </c>
      <c r="O121" s="157" t="s">
        <v>742</v>
      </c>
      <c r="P121" s="157" t="s">
        <v>798</v>
      </c>
    </row>
    <row r="122" spans="11:16">
      <c r="K122" s="319">
        <v>45808</v>
      </c>
      <c r="L122" s="157" t="s">
        <v>809</v>
      </c>
      <c r="N122" s="157" t="s">
        <v>741</v>
      </c>
      <c r="O122" s="157" t="s">
        <v>800</v>
      </c>
      <c r="P122" s="157" t="s">
        <v>798</v>
      </c>
    </row>
    <row r="123" spans="11:16">
      <c r="K123" s="319">
        <v>45809</v>
      </c>
      <c r="L123" s="157" t="s">
        <v>810</v>
      </c>
      <c r="N123" s="157" t="s">
        <v>799</v>
      </c>
      <c r="O123" s="157" t="s">
        <v>800</v>
      </c>
      <c r="P123" s="157" t="s">
        <v>798</v>
      </c>
    </row>
    <row r="124" spans="11:16">
      <c r="K124" s="319">
        <v>45810</v>
      </c>
      <c r="L124" s="157" t="s">
        <v>803</v>
      </c>
      <c r="N124" s="157" t="s">
        <v>740</v>
      </c>
      <c r="O124" s="157" t="s">
        <v>799</v>
      </c>
      <c r="P124" s="157" t="s">
        <v>804</v>
      </c>
    </row>
    <row r="125" spans="11:16">
      <c r="K125" s="319">
        <v>45811</v>
      </c>
      <c r="L125" s="157" t="s">
        <v>805</v>
      </c>
      <c r="N125" s="157" t="s">
        <v>802</v>
      </c>
      <c r="O125" s="157" t="s">
        <v>741</v>
      </c>
      <c r="P125" s="157" t="s">
        <v>800</v>
      </c>
    </row>
    <row r="126" spans="11:16">
      <c r="K126" s="319">
        <v>45812</v>
      </c>
      <c r="L126" s="157" t="s">
        <v>806</v>
      </c>
      <c r="N126" s="157" t="s">
        <v>798</v>
      </c>
      <c r="O126" s="157" t="s">
        <v>799</v>
      </c>
      <c r="P126" s="157" t="s">
        <v>800</v>
      </c>
    </row>
    <row r="127" spans="11:16">
      <c r="K127" s="319">
        <v>45813</v>
      </c>
      <c r="L127" s="157" t="s">
        <v>807</v>
      </c>
      <c r="N127" s="157" t="s">
        <v>798</v>
      </c>
      <c r="O127" s="157" t="s">
        <v>801</v>
      </c>
      <c r="P127" s="157" t="s">
        <v>742</v>
      </c>
    </row>
    <row r="128" spans="11:16">
      <c r="K128" s="319">
        <v>45814</v>
      </c>
      <c r="L128" s="157" t="s">
        <v>808</v>
      </c>
      <c r="N128" s="157" t="s">
        <v>798</v>
      </c>
      <c r="O128" s="157" t="s">
        <v>799</v>
      </c>
      <c r="P128" s="157" t="s">
        <v>800</v>
      </c>
    </row>
    <row r="129" spans="11:16">
      <c r="K129" s="319">
        <v>45815</v>
      </c>
      <c r="L129" s="157" t="s">
        <v>809</v>
      </c>
      <c r="N129" s="157" t="s">
        <v>740</v>
      </c>
      <c r="O129" s="157" t="s">
        <v>801</v>
      </c>
      <c r="P129" s="157" t="s">
        <v>800</v>
      </c>
    </row>
    <row r="130" spans="11:16">
      <c r="K130" s="319">
        <v>45816</v>
      </c>
      <c r="L130" s="157" t="s">
        <v>810</v>
      </c>
      <c r="N130" s="157" t="s">
        <v>740</v>
      </c>
      <c r="O130" s="157" t="s">
        <v>799</v>
      </c>
      <c r="P130" s="157" t="s">
        <v>742</v>
      </c>
    </row>
    <row r="131" spans="11:16">
      <c r="K131" s="319">
        <v>45817</v>
      </c>
      <c r="L131" s="157" t="s">
        <v>803</v>
      </c>
      <c r="N131" s="157" t="s">
        <v>800</v>
      </c>
      <c r="O131" s="157" t="s">
        <v>740</v>
      </c>
      <c r="P131" s="157" t="s">
        <v>799</v>
      </c>
    </row>
    <row r="132" spans="11:16">
      <c r="K132" s="319">
        <v>45818</v>
      </c>
      <c r="L132" s="157" t="s">
        <v>805</v>
      </c>
      <c r="N132" s="157" t="s">
        <v>800</v>
      </c>
      <c r="O132" s="157" t="s">
        <v>802</v>
      </c>
      <c r="P132" s="157" t="s">
        <v>799</v>
      </c>
    </row>
    <row r="133" spans="11:16">
      <c r="K133" s="319">
        <v>45819</v>
      </c>
      <c r="L133" s="157" t="s">
        <v>806</v>
      </c>
      <c r="N133" s="157" t="s">
        <v>742</v>
      </c>
      <c r="O133" s="157" t="s">
        <v>740</v>
      </c>
      <c r="P133" s="157" t="s">
        <v>741</v>
      </c>
    </row>
    <row r="134" spans="11:16">
      <c r="K134" s="319">
        <v>45820</v>
      </c>
      <c r="L134" s="157" t="s">
        <v>807</v>
      </c>
      <c r="N134" s="157" t="s">
        <v>742</v>
      </c>
      <c r="O134" s="157" t="s">
        <v>798</v>
      </c>
      <c r="P134" s="157" t="s">
        <v>799</v>
      </c>
    </row>
    <row r="135" spans="11:16">
      <c r="K135" s="319">
        <v>45821</v>
      </c>
      <c r="L135" s="157" t="s">
        <v>808</v>
      </c>
      <c r="N135" s="157" t="s">
        <v>800</v>
      </c>
      <c r="O135" s="157" t="s">
        <v>798</v>
      </c>
      <c r="P135" s="157" t="s">
        <v>741</v>
      </c>
    </row>
    <row r="136" spans="11:16">
      <c r="K136" s="319">
        <v>45822</v>
      </c>
      <c r="L136" s="157" t="s">
        <v>809</v>
      </c>
      <c r="N136" s="157" t="s">
        <v>800</v>
      </c>
      <c r="O136" s="157" t="s">
        <v>798</v>
      </c>
      <c r="P136" s="157" t="s">
        <v>799</v>
      </c>
    </row>
    <row r="137" spans="11:16">
      <c r="K137" s="319">
        <v>45823</v>
      </c>
      <c r="L137" s="157" t="s">
        <v>810</v>
      </c>
      <c r="N137" s="157" t="s">
        <v>804</v>
      </c>
      <c r="O137" s="157" t="s">
        <v>798</v>
      </c>
      <c r="P137" s="157" t="s">
        <v>801</v>
      </c>
    </row>
    <row r="138" spans="11:16">
      <c r="K138" s="319">
        <v>45824</v>
      </c>
      <c r="L138" s="157" t="s">
        <v>803</v>
      </c>
      <c r="N138" s="157" t="s">
        <v>799</v>
      </c>
      <c r="O138" s="157" t="s">
        <v>800</v>
      </c>
      <c r="P138" s="157" t="s">
        <v>798</v>
      </c>
    </row>
    <row r="139" spans="11:16">
      <c r="K139" s="319">
        <v>45825</v>
      </c>
      <c r="L139" s="157" t="s">
        <v>805</v>
      </c>
      <c r="N139" s="157" t="s">
        <v>799</v>
      </c>
      <c r="O139" s="157" t="s">
        <v>804</v>
      </c>
      <c r="P139" s="157" t="s">
        <v>798</v>
      </c>
    </row>
    <row r="140" spans="11:16">
      <c r="K140" s="319">
        <v>45826</v>
      </c>
      <c r="L140" s="157" t="s">
        <v>806</v>
      </c>
      <c r="N140" s="157" t="s">
        <v>799</v>
      </c>
      <c r="O140" s="157" t="s">
        <v>800</v>
      </c>
      <c r="P140" s="157" t="s">
        <v>740</v>
      </c>
    </row>
    <row r="141" spans="11:16">
      <c r="K141" s="319">
        <v>45827</v>
      </c>
      <c r="L141" s="157" t="s">
        <v>807</v>
      </c>
      <c r="N141" s="157" t="s">
        <v>799</v>
      </c>
      <c r="O141" s="157" t="s">
        <v>742</v>
      </c>
      <c r="P141" s="157" t="s">
        <v>802</v>
      </c>
    </row>
    <row r="142" spans="11:16">
      <c r="K142" s="319">
        <v>45828</v>
      </c>
      <c r="L142" s="157" t="s">
        <v>808</v>
      </c>
      <c r="N142" s="157" t="s">
        <v>741</v>
      </c>
      <c r="O142" s="157" t="s">
        <v>800</v>
      </c>
      <c r="P142" s="157" t="s">
        <v>798</v>
      </c>
    </row>
    <row r="143" spans="11:16">
      <c r="K143" s="319">
        <v>45829</v>
      </c>
      <c r="L143" s="157" t="s">
        <v>809</v>
      </c>
      <c r="N143" s="157" t="s">
        <v>799</v>
      </c>
      <c r="O143" s="157" t="s">
        <v>742</v>
      </c>
      <c r="P143" s="157" t="s">
        <v>798</v>
      </c>
    </row>
    <row r="144" spans="11:16">
      <c r="K144" s="319">
        <v>45830</v>
      </c>
      <c r="L144" s="157" t="s">
        <v>810</v>
      </c>
      <c r="N144" s="157" t="s">
        <v>741</v>
      </c>
      <c r="O144" s="157" t="s">
        <v>804</v>
      </c>
      <c r="P144" s="157" t="s">
        <v>798</v>
      </c>
    </row>
    <row r="145" spans="11:16">
      <c r="K145" s="319">
        <v>45831</v>
      </c>
      <c r="L145" s="157" t="s">
        <v>803</v>
      </c>
      <c r="N145" s="157" t="s">
        <v>740</v>
      </c>
      <c r="O145" s="157" t="s">
        <v>799</v>
      </c>
      <c r="P145" s="157" t="s">
        <v>800</v>
      </c>
    </row>
    <row r="146" spans="11:16">
      <c r="K146" s="319">
        <v>45832</v>
      </c>
      <c r="L146" s="157" t="s">
        <v>805</v>
      </c>
      <c r="N146" s="157" t="s">
        <v>798</v>
      </c>
      <c r="O146" s="157" t="s">
        <v>799</v>
      </c>
      <c r="P146" s="157" t="s">
        <v>742</v>
      </c>
    </row>
    <row r="147" spans="11:16">
      <c r="K147" s="319">
        <v>45833</v>
      </c>
      <c r="L147" s="157" t="s">
        <v>806</v>
      </c>
      <c r="N147" s="157" t="s">
        <v>798</v>
      </c>
      <c r="O147" s="157" t="s">
        <v>741</v>
      </c>
      <c r="P147" s="157" t="s">
        <v>742</v>
      </c>
    </row>
    <row r="148" spans="11:16">
      <c r="K148" s="319">
        <v>45834</v>
      </c>
      <c r="L148" s="157" t="s">
        <v>807</v>
      </c>
      <c r="N148" s="157" t="s">
        <v>798</v>
      </c>
      <c r="O148" s="157" t="s">
        <v>799</v>
      </c>
      <c r="P148" s="157" t="s">
        <v>742</v>
      </c>
    </row>
    <row r="149" spans="11:16">
      <c r="K149" s="319">
        <v>45835</v>
      </c>
      <c r="L149" s="157" t="s">
        <v>808</v>
      </c>
      <c r="N149" s="157" t="s">
        <v>798</v>
      </c>
      <c r="O149" s="157" t="s">
        <v>801</v>
      </c>
      <c r="P149" s="157" t="s">
        <v>742</v>
      </c>
    </row>
    <row r="150" spans="11:16">
      <c r="K150" s="319">
        <v>45836</v>
      </c>
      <c r="L150" s="157" t="s">
        <v>809</v>
      </c>
      <c r="N150" s="157" t="s">
        <v>798</v>
      </c>
      <c r="O150" s="157" t="s">
        <v>799</v>
      </c>
      <c r="P150" s="157" t="s">
        <v>800</v>
      </c>
    </row>
    <row r="151" spans="11:16">
      <c r="K151" s="319">
        <v>45837</v>
      </c>
      <c r="L151" s="157" t="s">
        <v>810</v>
      </c>
      <c r="N151" s="157" t="s">
        <v>798</v>
      </c>
      <c r="O151" s="157" t="s">
        <v>799</v>
      </c>
      <c r="P151" s="157" t="s">
        <v>804</v>
      </c>
    </row>
    <row r="152" spans="11:16">
      <c r="K152" s="319">
        <v>45838</v>
      </c>
      <c r="L152" s="157" t="s">
        <v>803</v>
      </c>
      <c r="N152" s="157" t="s">
        <v>800</v>
      </c>
      <c r="O152" s="157" t="s">
        <v>798</v>
      </c>
      <c r="P152" s="157" t="s">
        <v>799</v>
      </c>
    </row>
    <row r="153" spans="11:16">
      <c r="K153" s="319">
        <v>45839</v>
      </c>
      <c r="L153" s="157" t="s">
        <v>805</v>
      </c>
      <c r="N153" s="157" t="s">
        <v>742</v>
      </c>
      <c r="O153" s="157" t="s">
        <v>798</v>
      </c>
      <c r="P153" s="157" t="s">
        <v>741</v>
      </c>
    </row>
    <row r="154" spans="11:16">
      <c r="K154" s="319">
        <v>45840</v>
      </c>
      <c r="L154" s="157" t="s">
        <v>806</v>
      </c>
      <c r="N154" s="157" t="s">
        <v>800</v>
      </c>
      <c r="O154" s="157" t="s">
        <v>740</v>
      </c>
      <c r="P154" s="157" t="s">
        <v>799</v>
      </c>
    </row>
    <row r="155" spans="11:16">
      <c r="K155" s="319">
        <v>45841</v>
      </c>
      <c r="L155" s="157" t="s">
        <v>807</v>
      </c>
      <c r="N155" s="157" t="s">
        <v>800</v>
      </c>
      <c r="O155" s="157" t="s">
        <v>798</v>
      </c>
      <c r="P155" s="157" t="s">
        <v>799</v>
      </c>
    </row>
    <row r="156" spans="11:16">
      <c r="K156" s="319">
        <v>45842</v>
      </c>
      <c r="L156" s="157" t="s">
        <v>808</v>
      </c>
      <c r="N156" s="157" t="s">
        <v>800</v>
      </c>
      <c r="O156" s="157" t="s">
        <v>740</v>
      </c>
      <c r="P156" s="157" t="s">
        <v>799</v>
      </c>
    </row>
    <row r="157" spans="11:16">
      <c r="K157" s="319">
        <v>45843</v>
      </c>
      <c r="L157" s="157" t="s">
        <v>809</v>
      </c>
      <c r="N157" s="157" t="s">
        <v>804</v>
      </c>
      <c r="O157" s="157" t="s">
        <v>802</v>
      </c>
      <c r="P157" s="157" t="s">
        <v>741</v>
      </c>
    </row>
    <row r="158" spans="11:16">
      <c r="K158" s="319">
        <v>45844</v>
      </c>
      <c r="L158" s="157" t="s">
        <v>810</v>
      </c>
      <c r="N158" s="157" t="s">
        <v>800</v>
      </c>
      <c r="O158" s="157" t="s">
        <v>798</v>
      </c>
      <c r="P158" s="157" t="s">
        <v>799</v>
      </c>
    </row>
    <row r="159" spans="11:16">
      <c r="K159" s="319">
        <v>45845</v>
      </c>
      <c r="L159" s="157" t="s">
        <v>803</v>
      </c>
      <c r="N159" s="157" t="s">
        <v>799</v>
      </c>
      <c r="O159" s="157" t="s">
        <v>800</v>
      </c>
      <c r="P159" s="157" t="s">
        <v>802</v>
      </c>
    </row>
    <row r="160" spans="11:16">
      <c r="K160" s="319">
        <v>45846</v>
      </c>
      <c r="L160" s="157" t="s">
        <v>805</v>
      </c>
      <c r="N160" s="157" t="s">
        <v>741</v>
      </c>
      <c r="O160" s="157" t="s">
        <v>800</v>
      </c>
      <c r="P160" s="157" t="s">
        <v>798</v>
      </c>
    </row>
    <row r="161" spans="11:16">
      <c r="K161" s="319">
        <v>45847</v>
      </c>
      <c r="L161" s="157" t="s">
        <v>806</v>
      </c>
      <c r="N161" s="157" t="s">
        <v>799</v>
      </c>
      <c r="O161" s="157" t="s">
        <v>742</v>
      </c>
      <c r="P161" s="157" t="s">
        <v>802</v>
      </c>
    </row>
    <row r="162" spans="11:16">
      <c r="K162" s="319">
        <v>45848</v>
      </c>
      <c r="L162" s="157" t="s">
        <v>807</v>
      </c>
      <c r="N162" s="157" t="s">
        <v>799</v>
      </c>
      <c r="O162" s="157" t="s">
        <v>742</v>
      </c>
      <c r="P162" s="157" t="s">
        <v>798</v>
      </c>
    </row>
    <row r="163" spans="11:16">
      <c r="K163" s="319">
        <v>45849</v>
      </c>
      <c r="L163" s="157" t="s">
        <v>808</v>
      </c>
      <c r="N163" s="157" t="s">
        <v>741</v>
      </c>
      <c r="O163" s="157" t="s">
        <v>800</v>
      </c>
      <c r="P163" s="157" t="s">
        <v>740</v>
      </c>
    </row>
    <row r="164" spans="11:16">
      <c r="K164" s="319">
        <v>45850</v>
      </c>
      <c r="L164" s="157" t="s">
        <v>809</v>
      </c>
      <c r="N164" s="157" t="s">
        <v>799</v>
      </c>
      <c r="O164" s="157" t="s">
        <v>800</v>
      </c>
      <c r="P164" s="157" t="s">
        <v>802</v>
      </c>
    </row>
    <row r="165" spans="11:16">
      <c r="K165" s="319">
        <v>45851</v>
      </c>
      <c r="L165" s="157" t="s">
        <v>810</v>
      </c>
      <c r="N165" s="157" t="s">
        <v>799</v>
      </c>
      <c r="O165" s="157" t="s">
        <v>742</v>
      </c>
      <c r="P165" s="157" t="s">
        <v>740</v>
      </c>
    </row>
    <row r="166" spans="11:16">
      <c r="K166" s="319">
        <v>45852</v>
      </c>
      <c r="L166" s="157" t="s">
        <v>803</v>
      </c>
      <c r="N166" s="157" t="s">
        <v>740</v>
      </c>
      <c r="O166" s="157" t="s">
        <v>741</v>
      </c>
      <c r="P166" s="157" t="s">
        <v>800</v>
      </c>
    </row>
    <row r="167" spans="11:16">
      <c r="K167" s="319">
        <v>45853</v>
      </c>
      <c r="L167" s="157" t="s">
        <v>805</v>
      </c>
      <c r="N167" s="157" t="s">
        <v>798</v>
      </c>
      <c r="O167" s="157" t="s">
        <v>799</v>
      </c>
      <c r="P167" s="157" t="s">
        <v>800</v>
      </c>
    </row>
    <row r="168" spans="11:16">
      <c r="K168" s="319">
        <v>45854</v>
      </c>
      <c r="L168" s="157" t="s">
        <v>806</v>
      </c>
      <c r="N168" s="157" t="s">
        <v>740</v>
      </c>
      <c r="O168" s="157" t="s">
        <v>799</v>
      </c>
      <c r="P168" s="157" t="s">
        <v>800</v>
      </c>
    </row>
    <row r="169" spans="11:16">
      <c r="K169" s="319">
        <v>45855</v>
      </c>
      <c r="L169" s="157" t="s">
        <v>807</v>
      </c>
      <c r="N169" s="157" t="s">
        <v>798</v>
      </c>
      <c r="O169" s="157" t="s">
        <v>801</v>
      </c>
      <c r="P169" s="157" t="s">
        <v>800</v>
      </c>
    </row>
    <row r="170" spans="11:16">
      <c r="K170" s="319">
        <v>45856</v>
      </c>
      <c r="L170" s="157" t="s">
        <v>808</v>
      </c>
      <c r="N170" s="157" t="s">
        <v>802</v>
      </c>
      <c r="O170" s="157" t="s">
        <v>799</v>
      </c>
      <c r="P170" s="157" t="s">
        <v>800</v>
      </c>
    </row>
    <row r="171" spans="11:16">
      <c r="K171" s="319">
        <v>45857</v>
      </c>
      <c r="L171" s="157" t="s">
        <v>809</v>
      </c>
      <c r="N171" s="157" t="s">
        <v>798</v>
      </c>
      <c r="O171" s="157" t="s">
        <v>799</v>
      </c>
      <c r="P171" s="157" t="s">
        <v>804</v>
      </c>
    </row>
    <row r="172" spans="11:16">
      <c r="K172" s="319">
        <v>45858</v>
      </c>
      <c r="L172" s="157" t="s">
        <v>810</v>
      </c>
      <c r="N172" s="157" t="s">
        <v>798</v>
      </c>
      <c r="O172" s="157" t="s">
        <v>799</v>
      </c>
      <c r="P172" s="157" t="s">
        <v>800</v>
      </c>
    </row>
    <row r="173" spans="11:16">
      <c r="K173" s="319">
        <v>45859</v>
      </c>
      <c r="L173" s="157" t="s">
        <v>803</v>
      </c>
      <c r="N173" s="157" t="s">
        <v>742</v>
      </c>
      <c r="O173" s="157" t="s">
        <v>798</v>
      </c>
      <c r="P173" s="157" t="s">
        <v>741</v>
      </c>
    </row>
    <row r="174" spans="11:16">
      <c r="K174" s="319">
        <v>45860</v>
      </c>
      <c r="L174" s="157" t="s">
        <v>805</v>
      </c>
      <c r="N174" s="157" t="s">
        <v>800</v>
      </c>
      <c r="O174" s="157" t="s">
        <v>740</v>
      </c>
      <c r="P174" s="157" t="s">
        <v>799</v>
      </c>
    </row>
    <row r="175" spans="11:16">
      <c r="K175" s="319">
        <v>45861</v>
      </c>
      <c r="L175" s="157" t="s">
        <v>806</v>
      </c>
      <c r="N175" s="157" t="s">
        <v>742</v>
      </c>
      <c r="O175" s="157" t="s">
        <v>798</v>
      </c>
      <c r="P175" s="157" t="s">
        <v>799</v>
      </c>
    </row>
    <row r="176" spans="11:16">
      <c r="K176" s="319">
        <v>45862</v>
      </c>
      <c r="L176" s="157" t="s">
        <v>807</v>
      </c>
      <c r="N176" s="157" t="s">
        <v>800</v>
      </c>
      <c r="O176" s="157" t="s">
        <v>798</v>
      </c>
      <c r="P176" s="157" t="s">
        <v>799</v>
      </c>
    </row>
    <row r="177" spans="11:16">
      <c r="K177" s="319">
        <v>45863</v>
      </c>
      <c r="L177" s="157" t="s">
        <v>808</v>
      </c>
      <c r="N177" s="157" t="s">
        <v>742</v>
      </c>
      <c r="O177" s="157" t="s">
        <v>798</v>
      </c>
      <c r="P177" s="157" t="s">
        <v>801</v>
      </c>
    </row>
    <row r="178" spans="11:16">
      <c r="K178" s="319">
        <v>45864</v>
      </c>
      <c r="L178" s="157" t="s">
        <v>809</v>
      </c>
      <c r="N178" s="157" t="s">
        <v>804</v>
      </c>
      <c r="O178" s="157" t="s">
        <v>740</v>
      </c>
      <c r="P178" s="157" t="s">
        <v>799</v>
      </c>
    </row>
    <row r="179" spans="11:16">
      <c r="K179" s="319">
        <v>45865</v>
      </c>
      <c r="L179" s="157" t="s">
        <v>810</v>
      </c>
      <c r="N179" s="157" t="s">
        <v>800</v>
      </c>
      <c r="O179" s="157" t="s">
        <v>798</v>
      </c>
      <c r="P179" s="157" t="s">
        <v>799</v>
      </c>
    </row>
    <row r="180" spans="11:16">
      <c r="K180" s="319">
        <v>45866</v>
      </c>
      <c r="L180" s="157" t="s">
        <v>803</v>
      </c>
      <c r="N180" s="157" t="s">
        <v>799</v>
      </c>
      <c r="O180" s="157" t="s">
        <v>804</v>
      </c>
      <c r="P180" s="157" t="s">
        <v>740</v>
      </c>
    </row>
    <row r="181" spans="11:16">
      <c r="K181" s="319">
        <v>45867</v>
      </c>
      <c r="L181" s="157" t="s">
        <v>805</v>
      </c>
      <c r="N181" s="157" t="s">
        <v>799</v>
      </c>
      <c r="O181" s="157" t="s">
        <v>800</v>
      </c>
      <c r="P181" s="157" t="s">
        <v>798</v>
      </c>
    </row>
    <row r="182" spans="11:16">
      <c r="K182" s="319">
        <v>45868</v>
      </c>
      <c r="L182" s="157" t="s">
        <v>806</v>
      </c>
      <c r="N182" s="157" t="s">
        <v>741</v>
      </c>
      <c r="O182" s="157" t="s">
        <v>804</v>
      </c>
      <c r="P182" s="157" t="s">
        <v>798</v>
      </c>
    </row>
    <row r="183" spans="11:16">
      <c r="K183" s="319">
        <v>45869</v>
      </c>
      <c r="L183" s="157" t="s">
        <v>807</v>
      </c>
      <c r="N183" s="157" t="s">
        <v>741</v>
      </c>
      <c r="O183" s="157" t="s">
        <v>800</v>
      </c>
      <c r="P183" s="157" t="s">
        <v>740</v>
      </c>
    </row>
    <row r="184" spans="11:16">
      <c r="K184" s="319">
        <v>45870</v>
      </c>
      <c r="L184" s="157" t="s">
        <v>808</v>
      </c>
      <c r="N184" s="157" t="s">
        <v>799</v>
      </c>
      <c r="O184" s="157" t="s">
        <v>742</v>
      </c>
      <c r="P184" s="157" t="s">
        <v>798</v>
      </c>
    </row>
    <row r="185" spans="11:16">
      <c r="K185" s="319">
        <v>45871</v>
      </c>
      <c r="L185" s="157" t="s">
        <v>809</v>
      </c>
      <c r="N185" s="157" t="s">
        <v>799</v>
      </c>
      <c r="O185" s="157" t="s">
        <v>804</v>
      </c>
      <c r="P185" s="157" t="s">
        <v>798</v>
      </c>
    </row>
    <row r="186" spans="11:16">
      <c r="K186" s="319">
        <v>45872</v>
      </c>
      <c r="L186" s="157" t="s">
        <v>810</v>
      </c>
      <c r="N186" s="157" t="s">
        <v>741</v>
      </c>
      <c r="O186" s="157" t="s">
        <v>742</v>
      </c>
      <c r="P186" s="157" t="s">
        <v>740</v>
      </c>
    </row>
    <row r="187" spans="11:16">
      <c r="K187" s="319">
        <v>45873</v>
      </c>
      <c r="L187" s="157" t="s">
        <v>803</v>
      </c>
      <c r="N187" s="157" t="s">
        <v>740</v>
      </c>
      <c r="O187" s="157" t="s">
        <v>799</v>
      </c>
      <c r="P187" s="157" t="s">
        <v>800</v>
      </c>
    </row>
    <row r="188" spans="11:16">
      <c r="K188" s="319">
        <v>45874</v>
      </c>
      <c r="L188" s="157" t="s">
        <v>805</v>
      </c>
      <c r="N188" s="157" t="s">
        <v>798</v>
      </c>
      <c r="O188" s="157" t="s">
        <v>799</v>
      </c>
      <c r="P188" s="157" t="s">
        <v>742</v>
      </c>
    </row>
    <row r="189" spans="11:16">
      <c r="K189" s="319">
        <v>45875</v>
      </c>
      <c r="L189" s="157" t="s">
        <v>806</v>
      </c>
      <c r="N189" s="157" t="s">
        <v>798</v>
      </c>
      <c r="O189" s="157" t="s">
        <v>799</v>
      </c>
      <c r="P189" s="157" t="s">
        <v>800</v>
      </c>
    </row>
    <row r="190" spans="11:16">
      <c r="K190" s="319">
        <v>45876</v>
      </c>
      <c r="L190" s="157" t="s">
        <v>807</v>
      </c>
      <c r="N190" s="157" t="s">
        <v>802</v>
      </c>
      <c r="O190" s="157" t="s">
        <v>799</v>
      </c>
      <c r="P190" s="157" t="s">
        <v>804</v>
      </c>
    </row>
    <row r="191" spans="11:16">
      <c r="K191" s="319">
        <v>45877</v>
      </c>
      <c r="L191" s="157" t="s">
        <v>808</v>
      </c>
      <c r="N191" s="157" t="s">
        <v>798</v>
      </c>
      <c r="O191" s="157" t="s">
        <v>799</v>
      </c>
      <c r="P191" s="157" t="s">
        <v>800</v>
      </c>
    </row>
    <row r="192" spans="11:16">
      <c r="K192" s="319">
        <v>45878</v>
      </c>
      <c r="L192" s="157" t="s">
        <v>809</v>
      </c>
      <c r="N192" s="157" t="s">
        <v>798</v>
      </c>
      <c r="O192" s="157" t="s">
        <v>801</v>
      </c>
      <c r="P192" s="157" t="s">
        <v>800</v>
      </c>
    </row>
    <row r="193" spans="11:16">
      <c r="K193" s="319">
        <v>45879</v>
      </c>
      <c r="L193" s="157" t="s">
        <v>810</v>
      </c>
      <c r="N193" s="157" t="s">
        <v>798</v>
      </c>
      <c r="O193" s="157" t="s">
        <v>799</v>
      </c>
      <c r="P193" s="157" t="s">
        <v>742</v>
      </c>
    </row>
    <row r="194" spans="11:16">
      <c r="K194" s="319">
        <v>45880</v>
      </c>
      <c r="L194" s="157" t="s">
        <v>803</v>
      </c>
      <c r="N194" s="157" t="s">
        <v>800</v>
      </c>
      <c r="O194" s="157" t="s">
        <v>740</v>
      </c>
      <c r="P194" s="157" t="s">
        <v>801</v>
      </c>
    </row>
    <row r="195" spans="11:16">
      <c r="K195" s="319">
        <v>45881</v>
      </c>
      <c r="L195" s="157" t="s">
        <v>805</v>
      </c>
      <c r="N195" s="157" t="s">
        <v>742</v>
      </c>
      <c r="O195" s="157" t="s">
        <v>798</v>
      </c>
      <c r="P195" s="157" t="s">
        <v>799</v>
      </c>
    </row>
    <row r="196" spans="11:16">
      <c r="K196" s="319">
        <v>45882</v>
      </c>
      <c r="L196" s="157" t="s">
        <v>806</v>
      </c>
      <c r="N196" s="157" t="s">
        <v>800</v>
      </c>
      <c r="O196" s="157" t="s">
        <v>740</v>
      </c>
      <c r="P196" s="157" t="s">
        <v>799</v>
      </c>
    </row>
    <row r="197" spans="11:16">
      <c r="K197" s="319">
        <v>45883</v>
      </c>
      <c r="L197" s="157" t="s">
        <v>807</v>
      </c>
      <c r="N197" s="157" t="s">
        <v>742</v>
      </c>
      <c r="O197" s="157" t="s">
        <v>802</v>
      </c>
      <c r="P197" s="157" t="s">
        <v>799</v>
      </c>
    </row>
    <row r="198" spans="11:16">
      <c r="K198" s="319">
        <v>45884</v>
      </c>
      <c r="L198" s="157" t="s">
        <v>808</v>
      </c>
      <c r="N198" s="157" t="s">
        <v>742</v>
      </c>
      <c r="O198" s="157" t="s">
        <v>798</v>
      </c>
      <c r="P198" s="157" t="s">
        <v>741</v>
      </c>
    </row>
    <row r="199" spans="11:16">
      <c r="K199" s="319">
        <v>45885</v>
      </c>
      <c r="L199" s="157" t="s">
        <v>809</v>
      </c>
      <c r="N199" s="157" t="s">
        <v>742</v>
      </c>
      <c r="O199" s="157" t="s">
        <v>740</v>
      </c>
      <c r="P199" s="157" t="s">
        <v>799</v>
      </c>
    </row>
    <row r="200" spans="11:16">
      <c r="K200" s="319">
        <v>45886</v>
      </c>
      <c r="L200" s="157" t="s">
        <v>810</v>
      </c>
      <c r="N200" s="157" t="s">
        <v>800</v>
      </c>
      <c r="O200" s="157" t="s">
        <v>798</v>
      </c>
      <c r="P200" s="157" t="s">
        <v>799</v>
      </c>
    </row>
    <row r="201" spans="11:16">
      <c r="K201" s="319">
        <v>45887</v>
      </c>
      <c r="L201" s="157" t="s">
        <v>803</v>
      </c>
      <c r="N201" s="157" t="s">
        <v>741</v>
      </c>
      <c r="O201" s="157" t="s">
        <v>804</v>
      </c>
      <c r="P201" s="157" t="s">
        <v>740</v>
      </c>
    </row>
    <row r="202" spans="11:16">
      <c r="K202" s="319">
        <v>45888</v>
      </c>
      <c r="L202" s="157" t="s">
        <v>805</v>
      </c>
      <c r="N202" s="157" t="s">
        <v>799</v>
      </c>
      <c r="O202" s="157" t="s">
        <v>742</v>
      </c>
      <c r="P202" s="157" t="s">
        <v>740</v>
      </c>
    </row>
    <row r="203" spans="11:16">
      <c r="K203" s="319">
        <v>45889</v>
      </c>
      <c r="L203" s="157" t="s">
        <v>806</v>
      </c>
      <c r="N203" s="157" t="s">
        <v>741</v>
      </c>
      <c r="O203" s="157" t="s">
        <v>800</v>
      </c>
      <c r="P203" s="157" t="s">
        <v>798</v>
      </c>
    </row>
    <row r="204" spans="11:16">
      <c r="K204" s="319">
        <v>45890</v>
      </c>
      <c r="L204" s="157" t="s">
        <v>807</v>
      </c>
      <c r="N204" s="157" t="s">
        <v>799</v>
      </c>
      <c r="O204" s="157" t="s">
        <v>800</v>
      </c>
      <c r="P204" s="157" t="s">
        <v>740</v>
      </c>
    </row>
    <row r="205" spans="11:16">
      <c r="K205" s="319">
        <v>45891</v>
      </c>
      <c r="L205" s="157" t="s">
        <v>808</v>
      </c>
      <c r="N205" s="157" t="s">
        <v>799</v>
      </c>
      <c r="O205" s="157" t="s">
        <v>804</v>
      </c>
      <c r="P205" s="157" t="s">
        <v>740</v>
      </c>
    </row>
    <row r="206" spans="11:16">
      <c r="K206" s="319">
        <v>45892</v>
      </c>
      <c r="L206" s="157" t="s">
        <v>809</v>
      </c>
      <c r="N206" s="157" t="s">
        <v>799</v>
      </c>
      <c r="O206" s="157" t="s">
        <v>742</v>
      </c>
      <c r="P206" s="157" t="s">
        <v>740</v>
      </c>
    </row>
    <row r="207" spans="11:16">
      <c r="K207" s="319">
        <v>45893</v>
      </c>
      <c r="L207" s="157" t="s">
        <v>810</v>
      </c>
      <c r="N207" s="157" t="s">
        <v>741</v>
      </c>
      <c r="O207" s="157" t="s">
        <v>800</v>
      </c>
      <c r="P207" s="157" t="s">
        <v>798</v>
      </c>
    </row>
    <row r="208" spans="11:16">
      <c r="K208" s="319">
        <v>45894</v>
      </c>
      <c r="L208" s="157" t="s">
        <v>803</v>
      </c>
      <c r="N208" s="157" t="s">
        <v>798</v>
      </c>
      <c r="O208" s="157" t="s">
        <v>799</v>
      </c>
      <c r="P208" s="157" t="s">
        <v>742</v>
      </c>
    </row>
    <row r="209" spans="11:16">
      <c r="K209" s="319">
        <v>45895</v>
      </c>
      <c r="L209" s="157" t="s">
        <v>805</v>
      </c>
      <c r="N209" s="157" t="s">
        <v>740</v>
      </c>
      <c r="O209" s="157" t="s">
        <v>801</v>
      </c>
      <c r="P209" s="157" t="s">
        <v>800</v>
      </c>
    </row>
    <row r="210" spans="11:16">
      <c r="K210" s="319">
        <v>45896</v>
      </c>
      <c r="L210" s="157" t="s">
        <v>806</v>
      </c>
      <c r="N210" s="157" t="s">
        <v>798</v>
      </c>
      <c r="O210" s="157" t="s">
        <v>799</v>
      </c>
      <c r="P210" s="157" t="s">
        <v>800</v>
      </c>
    </row>
    <row r="211" spans="11:16">
      <c r="K211" s="319">
        <v>45897</v>
      </c>
      <c r="L211" s="157" t="s">
        <v>807</v>
      </c>
      <c r="N211" s="157" t="s">
        <v>798</v>
      </c>
      <c r="O211" s="157" t="s">
        <v>741</v>
      </c>
      <c r="P211" s="157" t="s">
        <v>800</v>
      </c>
    </row>
    <row r="212" spans="11:16">
      <c r="K212" s="319">
        <v>45898</v>
      </c>
      <c r="L212" s="157" t="s">
        <v>808</v>
      </c>
      <c r="N212" s="157" t="s">
        <v>798</v>
      </c>
      <c r="O212" s="157" t="s">
        <v>799</v>
      </c>
      <c r="P212" s="157" t="s">
        <v>800</v>
      </c>
    </row>
    <row r="213" spans="11:16">
      <c r="K213" s="319">
        <v>45899</v>
      </c>
      <c r="L213" s="157" t="s">
        <v>809</v>
      </c>
      <c r="N213" s="157" t="s">
        <v>740</v>
      </c>
      <c r="O213" s="157" t="s">
        <v>801</v>
      </c>
      <c r="P213" s="157" t="s">
        <v>742</v>
      </c>
    </row>
    <row r="214" spans="11:16">
      <c r="K214" s="319">
        <v>45900</v>
      </c>
      <c r="L214" s="157" t="s">
        <v>810</v>
      </c>
      <c r="N214" s="157" t="s">
        <v>740</v>
      </c>
      <c r="O214" s="157" t="s">
        <v>799</v>
      </c>
      <c r="P214" s="157" t="s">
        <v>742</v>
      </c>
    </row>
    <row r="215" spans="11:16">
      <c r="K215" s="319">
        <v>45901</v>
      </c>
      <c r="L215" s="157" t="s">
        <v>803</v>
      </c>
      <c r="N215" s="157" t="s">
        <v>800</v>
      </c>
      <c r="O215" s="157" t="s">
        <v>798</v>
      </c>
      <c r="P215" s="157" t="s">
        <v>799</v>
      </c>
    </row>
    <row r="216" spans="11:16">
      <c r="K216" s="319">
        <v>45902</v>
      </c>
      <c r="L216" s="157" t="s">
        <v>805</v>
      </c>
      <c r="N216" s="157" t="s">
        <v>800</v>
      </c>
      <c r="O216" s="157" t="s">
        <v>740</v>
      </c>
      <c r="P216" s="157" t="s">
        <v>799</v>
      </c>
    </row>
    <row r="217" spans="11:16">
      <c r="K217" s="319">
        <v>45903</v>
      </c>
      <c r="L217" s="157" t="s">
        <v>806</v>
      </c>
      <c r="N217" s="157" t="s">
        <v>742</v>
      </c>
      <c r="O217" s="157" t="s">
        <v>740</v>
      </c>
      <c r="P217" s="157" t="s">
        <v>799</v>
      </c>
    </row>
    <row r="218" spans="11:16">
      <c r="K218" s="319">
        <v>45904</v>
      </c>
      <c r="L218" s="157" t="s">
        <v>807</v>
      </c>
      <c r="N218" s="157" t="s">
        <v>742</v>
      </c>
      <c r="O218" s="157" t="s">
        <v>740</v>
      </c>
      <c r="P218" s="157" t="s">
        <v>799</v>
      </c>
    </row>
    <row r="219" spans="11:16">
      <c r="K219" s="319">
        <v>45905</v>
      </c>
      <c r="L219" s="157" t="s">
        <v>808</v>
      </c>
      <c r="N219" s="157" t="s">
        <v>742</v>
      </c>
      <c r="O219" s="157" t="s">
        <v>802</v>
      </c>
      <c r="P219" s="157" t="s">
        <v>799</v>
      </c>
    </row>
    <row r="220" spans="11:16">
      <c r="K220" s="319">
        <v>45906</v>
      </c>
      <c r="L220" s="157" t="s">
        <v>809</v>
      </c>
      <c r="N220" s="157" t="s">
        <v>800</v>
      </c>
      <c r="O220" s="157" t="s">
        <v>798</v>
      </c>
      <c r="P220" s="157" t="s">
        <v>799</v>
      </c>
    </row>
    <row r="221" spans="11:16">
      <c r="K221" s="319">
        <v>45907</v>
      </c>
      <c r="L221" s="157" t="s">
        <v>810</v>
      </c>
      <c r="N221" s="157" t="s">
        <v>742</v>
      </c>
      <c r="O221" s="157" t="s">
        <v>798</v>
      </c>
      <c r="P221" s="157" t="s">
        <v>741</v>
      </c>
    </row>
    <row r="222" spans="11:16">
      <c r="K222" s="319">
        <v>45908</v>
      </c>
      <c r="L222" s="157" t="s">
        <v>803</v>
      </c>
      <c r="N222" s="157" t="s">
        <v>741</v>
      </c>
      <c r="O222" s="157" t="s">
        <v>800</v>
      </c>
      <c r="P222" s="157" t="s">
        <v>798</v>
      </c>
    </row>
    <row r="223" spans="11:16">
      <c r="K223" s="319">
        <v>45909</v>
      </c>
      <c r="L223" s="157" t="s">
        <v>805</v>
      </c>
      <c r="N223" s="157" t="s">
        <v>741</v>
      </c>
      <c r="O223" s="157" t="s">
        <v>742</v>
      </c>
      <c r="P223" s="157" t="s">
        <v>798</v>
      </c>
    </row>
    <row r="224" spans="11:16">
      <c r="K224" s="319">
        <v>45910</v>
      </c>
      <c r="L224" s="157" t="s">
        <v>806</v>
      </c>
      <c r="N224" s="157" t="s">
        <v>799</v>
      </c>
      <c r="O224" s="157" t="s">
        <v>742</v>
      </c>
      <c r="P224" s="157" t="s">
        <v>798</v>
      </c>
    </row>
    <row r="225" spans="11:16">
      <c r="K225" s="319">
        <v>45911</v>
      </c>
      <c r="L225" s="157" t="s">
        <v>807</v>
      </c>
      <c r="N225" s="157" t="s">
        <v>741</v>
      </c>
      <c r="O225" s="157" t="s">
        <v>800</v>
      </c>
      <c r="P225" s="157" t="s">
        <v>798</v>
      </c>
    </row>
    <row r="226" spans="11:16">
      <c r="K226" s="319">
        <v>45912</v>
      </c>
      <c r="L226" s="157" t="s">
        <v>808</v>
      </c>
      <c r="N226" s="157" t="s">
        <v>799</v>
      </c>
      <c r="O226" s="157" t="s">
        <v>800</v>
      </c>
      <c r="P226" s="157" t="s">
        <v>740</v>
      </c>
    </row>
    <row r="227" spans="11:16">
      <c r="K227" s="319">
        <v>45913</v>
      </c>
      <c r="L227" s="157" t="s">
        <v>809</v>
      </c>
      <c r="N227" s="157" t="s">
        <v>799</v>
      </c>
      <c r="O227" s="157" t="s">
        <v>742</v>
      </c>
      <c r="P227" s="157" t="s">
        <v>740</v>
      </c>
    </row>
    <row r="228" spans="11:16">
      <c r="K228" s="319">
        <v>45914</v>
      </c>
      <c r="L228" s="157" t="s">
        <v>810</v>
      </c>
      <c r="N228" s="157" t="s">
        <v>799</v>
      </c>
      <c r="O228" s="157" t="s">
        <v>804</v>
      </c>
      <c r="P228" s="157" t="s">
        <v>798</v>
      </c>
    </row>
    <row r="229" spans="11:16">
      <c r="K229" s="319">
        <v>45915</v>
      </c>
      <c r="L229" s="157" t="s">
        <v>803</v>
      </c>
      <c r="N229" s="157" t="s">
        <v>740</v>
      </c>
      <c r="O229" s="157" t="s">
        <v>799</v>
      </c>
      <c r="P229" s="157" t="s">
        <v>800</v>
      </c>
    </row>
    <row r="230" spans="11:16">
      <c r="K230" s="319">
        <v>45916</v>
      </c>
      <c r="L230" s="157" t="s">
        <v>805</v>
      </c>
      <c r="N230" s="157" t="s">
        <v>798</v>
      </c>
      <c r="O230" s="157" t="s">
        <v>741</v>
      </c>
      <c r="P230" s="157" t="s">
        <v>742</v>
      </c>
    </row>
    <row r="231" spans="11:16">
      <c r="K231" s="319">
        <v>45917</v>
      </c>
      <c r="L231" s="157" t="s">
        <v>806</v>
      </c>
      <c r="N231" s="157" t="s">
        <v>798</v>
      </c>
      <c r="O231" s="157" t="s">
        <v>741</v>
      </c>
      <c r="P231" s="157" t="s">
        <v>800</v>
      </c>
    </row>
    <row r="232" spans="11:16">
      <c r="K232" s="319">
        <v>45918</v>
      </c>
      <c r="L232" s="157" t="s">
        <v>807</v>
      </c>
      <c r="N232" s="157" t="s">
        <v>740</v>
      </c>
      <c r="O232" s="157" t="s">
        <v>799</v>
      </c>
      <c r="P232" s="157" t="s">
        <v>742</v>
      </c>
    </row>
    <row r="233" spans="11:16">
      <c r="K233" s="319">
        <v>45919</v>
      </c>
      <c r="L233" s="157" t="s">
        <v>808</v>
      </c>
      <c r="N233" s="157" t="s">
        <v>798</v>
      </c>
      <c r="O233" s="157" t="s">
        <v>799</v>
      </c>
      <c r="P233" s="157" t="s">
        <v>800</v>
      </c>
    </row>
    <row r="234" spans="11:16">
      <c r="K234" s="319">
        <v>45920</v>
      </c>
      <c r="L234" s="157" t="s">
        <v>809</v>
      </c>
      <c r="N234" s="157" t="s">
        <v>798</v>
      </c>
      <c r="O234" s="157" t="s">
        <v>799</v>
      </c>
      <c r="P234" s="157" t="s">
        <v>742</v>
      </c>
    </row>
    <row r="235" spans="11:16">
      <c r="K235" s="319">
        <v>45921</v>
      </c>
      <c r="L235" s="157" t="s">
        <v>810</v>
      </c>
      <c r="N235" s="157" t="s">
        <v>798</v>
      </c>
      <c r="O235" s="157" t="s">
        <v>801</v>
      </c>
      <c r="P235" s="157" t="s">
        <v>804</v>
      </c>
    </row>
    <row r="236" spans="11:16">
      <c r="K236" s="319">
        <v>45922</v>
      </c>
      <c r="L236" s="157" t="s">
        <v>803</v>
      </c>
      <c r="N236" s="157" t="s">
        <v>742</v>
      </c>
      <c r="O236" s="157" t="s">
        <v>798</v>
      </c>
      <c r="P236" s="157" t="s">
        <v>799</v>
      </c>
    </row>
    <row r="237" spans="11:16">
      <c r="K237" s="319">
        <v>45923</v>
      </c>
      <c r="L237" s="157" t="s">
        <v>805</v>
      </c>
      <c r="N237" s="157" t="s">
        <v>800</v>
      </c>
      <c r="O237" s="157" t="s">
        <v>798</v>
      </c>
      <c r="P237" s="157" t="s">
        <v>799</v>
      </c>
    </row>
    <row r="238" spans="11:16">
      <c r="K238" s="319">
        <v>45924</v>
      </c>
      <c r="L238" s="157" t="s">
        <v>806</v>
      </c>
      <c r="N238" s="157" t="s">
        <v>804</v>
      </c>
      <c r="O238" s="157" t="s">
        <v>740</v>
      </c>
      <c r="P238" s="157" t="s">
        <v>799</v>
      </c>
    </row>
    <row r="239" spans="11:16">
      <c r="K239" s="319">
        <v>45925</v>
      </c>
      <c r="L239" s="157" t="s">
        <v>807</v>
      </c>
      <c r="N239" s="157" t="s">
        <v>800</v>
      </c>
      <c r="O239" s="157" t="s">
        <v>798</v>
      </c>
      <c r="P239" s="157" t="s">
        <v>741</v>
      </c>
    </row>
    <row r="240" spans="11:16">
      <c r="K240" s="319">
        <v>45926</v>
      </c>
      <c r="L240" s="157" t="s">
        <v>808</v>
      </c>
      <c r="N240" s="157" t="s">
        <v>804</v>
      </c>
      <c r="O240" s="157" t="s">
        <v>798</v>
      </c>
      <c r="P240" s="157" t="s">
        <v>741</v>
      </c>
    </row>
    <row r="241" spans="11:16">
      <c r="K241" s="319">
        <v>45927</v>
      </c>
      <c r="L241" s="157" t="s">
        <v>809</v>
      </c>
      <c r="N241" s="157" t="s">
        <v>800</v>
      </c>
      <c r="O241" s="157" t="s">
        <v>740</v>
      </c>
      <c r="P241" s="157" t="s">
        <v>799</v>
      </c>
    </row>
    <row r="242" spans="11:16">
      <c r="K242" s="319">
        <v>45928</v>
      </c>
      <c r="L242" s="157" t="s">
        <v>810</v>
      </c>
      <c r="N242" s="157" t="s">
        <v>742</v>
      </c>
      <c r="O242" s="157" t="s">
        <v>798</v>
      </c>
      <c r="P242" s="157" t="s">
        <v>799</v>
      </c>
    </row>
    <row r="243" spans="11:16">
      <c r="K243" s="319">
        <v>45929</v>
      </c>
      <c r="L243" s="157" t="s">
        <v>803</v>
      </c>
      <c r="N243" s="157" t="s">
        <v>801</v>
      </c>
      <c r="O243" s="157" t="s">
        <v>800</v>
      </c>
      <c r="P243" s="157" t="s">
        <v>740</v>
      </c>
    </row>
    <row r="244" spans="11:16">
      <c r="K244" s="319">
        <v>45930</v>
      </c>
      <c r="L244" s="157" t="s">
        <v>805</v>
      </c>
      <c r="N244" s="157" t="s">
        <v>741</v>
      </c>
      <c r="O244" s="157" t="s">
        <v>742</v>
      </c>
      <c r="P244" s="157" t="s">
        <v>740</v>
      </c>
    </row>
    <row r="245" spans="11:16">
      <c r="K245" s="319">
        <v>45931</v>
      </c>
      <c r="L245" s="157" t="s">
        <v>806</v>
      </c>
      <c r="N245" s="157" t="s">
        <v>799</v>
      </c>
      <c r="O245" s="157" t="s">
        <v>800</v>
      </c>
      <c r="P245" s="157" t="s">
        <v>798</v>
      </c>
    </row>
    <row r="246" spans="11:16">
      <c r="K246" s="319">
        <v>45932</v>
      </c>
      <c r="L246" s="157" t="s">
        <v>807</v>
      </c>
      <c r="N246" s="157" t="s">
        <v>799</v>
      </c>
      <c r="O246" s="157" t="s">
        <v>742</v>
      </c>
      <c r="P246" s="157" t="s">
        <v>798</v>
      </c>
    </row>
    <row r="247" spans="11:16">
      <c r="K247" s="319">
        <v>45933</v>
      </c>
      <c r="L247" s="157" t="s">
        <v>808</v>
      </c>
      <c r="N247" s="157" t="s">
        <v>799</v>
      </c>
      <c r="O247" s="157" t="s">
        <v>800</v>
      </c>
      <c r="P247" s="157" t="s">
        <v>802</v>
      </c>
    </row>
    <row r="248" spans="11:16">
      <c r="K248" s="319">
        <v>45934</v>
      </c>
      <c r="L248" s="157" t="s">
        <v>809</v>
      </c>
      <c r="N248" s="157" t="s">
        <v>799</v>
      </c>
      <c r="O248" s="157" t="s">
        <v>804</v>
      </c>
      <c r="P248" s="157" t="s">
        <v>798</v>
      </c>
    </row>
    <row r="249" spans="11:16">
      <c r="K249" s="319">
        <v>45935</v>
      </c>
      <c r="L249" s="157" t="s">
        <v>810</v>
      </c>
      <c r="N249" s="157" t="s">
        <v>799</v>
      </c>
      <c r="O249" s="157" t="s">
        <v>800</v>
      </c>
      <c r="P249" s="157" t="s">
        <v>798</v>
      </c>
    </row>
    <row r="250" spans="11:16">
      <c r="K250" s="319">
        <v>45936</v>
      </c>
      <c r="L250" s="157" t="s">
        <v>803</v>
      </c>
      <c r="N250" s="157" t="s">
        <v>802</v>
      </c>
      <c r="O250" s="157" t="s">
        <v>799</v>
      </c>
      <c r="P250" s="157" t="s">
        <v>800</v>
      </c>
    </row>
    <row r="251" spans="11:16">
      <c r="K251" s="319">
        <v>45937</v>
      </c>
      <c r="L251" s="157" t="s">
        <v>805</v>
      </c>
      <c r="N251" s="157" t="s">
        <v>798</v>
      </c>
      <c r="O251" s="157" t="s">
        <v>741</v>
      </c>
      <c r="P251" s="157" t="s">
        <v>800</v>
      </c>
    </row>
    <row r="252" spans="11:16">
      <c r="K252" s="319">
        <v>45938</v>
      </c>
      <c r="L252" s="157" t="s">
        <v>806</v>
      </c>
      <c r="N252" s="157" t="s">
        <v>740</v>
      </c>
      <c r="O252" s="157" t="s">
        <v>801</v>
      </c>
      <c r="P252" s="157" t="s">
        <v>742</v>
      </c>
    </row>
    <row r="253" spans="11:16">
      <c r="K253" s="319">
        <v>45939</v>
      </c>
      <c r="L253" s="157" t="s">
        <v>807</v>
      </c>
      <c r="N253" s="157" t="s">
        <v>798</v>
      </c>
      <c r="O253" s="157" t="s">
        <v>799</v>
      </c>
      <c r="P253" s="157" t="s">
        <v>800</v>
      </c>
    </row>
    <row r="254" spans="11:16">
      <c r="K254" s="319">
        <v>45940</v>
      </c>
      <c r="L254" s="157" t="s">
        <v>808</v>
      </c>
      <c r="N254" s="157" t="s">
        <v>740</v>
      </c>
      <c r="O254" s="157" t="s">
        <v>799</v>
      </c>
      <c r="P254" s="157" t="s">
        <v>742</v>
      </c>
    </row>
    <row r="255" spans="11:16">
      <c r="K255" s="319">
        <v>45941</v>
      </c>
      <c r="L255" s="157" t="s">
        <v>809</v>
      </c>
      <c r="N255" s="157" t="s">
        <v>802</v>
      </c>
      <c r="O255" s="157" t="s">
        <v>799</v>
      </c>
      <c r="P255" s="157" t="s">
        <v>742</v>
      </c>
    </row>
    <row r="256" spans="11:16">
      <c r="K256" s="319">
        <v>45942</v>
      </c>
      <c r="L256" s="157" t="s">
        <v>810</v>
      </c>
      <c r="N256" s="157" t="s">
        <v>798</v>
      </c>
      <c r="O256" s="157" t="s">
        <v>741</v>
      </c>
      <c r="P256" s="157" t="s">
        <v>742</v>
      </c>
    </row>
    <row r="257" spans="11:16">
      <c r="K257" s="319">
        <v>45943</v>
      </c>
      <c r="L257" s="157" t="s">
        <v>803</v>
      </c>
      <c r="N257" s="157" t="s">
        <v>742</v>
      </c>
      <c r="O257" s="157" t="s">
        <v>798</v>
      </c>
      <c r="P257" s="157" t="s">
        <v>799</v>
      </c>
    </row>
    <row r="258" spans="11:16">
      <c r="K258" s="319">
        <v>45944</v>
      </c>
      <c r="L258" s="157" t="s">
        <v>805</v>
      </c>
      <c r="N258" s="157" t="s">
        <v>800</v>
      </c>
      <c r="O258" s="157" t="s">
        <v>798</v>
      </c>
      <c r="P258" s="157" t="s">
        <v>741</v>
      </c>
    </row>
    <row r="259" spans="11:16">
      <c r="K259" s="319">
        <v>45945</v>
      </c>
      <c r="L259" s="157" t="s">
        <v>806</v>
      </c>
      <c r="N259" s="157" t="s">
        <v>804</v>
      </c>
      <c r="O259" s="157" t="s">
        <v>798</v>
      </c>
      <c r="P259" s="157" t="s">
        <v>801</v>
      </c>
    </row>
    <row r="260" spans="11:16">
      <c r="K260" s="319">
        <v>45946</v>
      </c>
      <c r="L260" s="157" t="s">
        <v>807</v>
      </c>
      <c r="N260" s="157" t="s">
        <v>800</v>
      </c>
      <c r="O260" s="157" t="s">
        <v>798</v>
      </c>
      <c r="P260" s="157" t="s">
        <v>799</v>
      </c>
    </row>
    <row r="261" spans="11:16">
      <c r="K261" s="319">
        <v>45947</v>
      </c>
      <c r="L261" s="157" t="s">
        <v>808</v>
      </c>
      <c r="N261" s="157" t="s">
        <v>800</v>
      </c>
      <c r="O261" s="157" t="s">
        <v>802</v>
      </c>
      <c r="P261" s="157" t="s">
        <v>799</v>
      </c>
    </row>
    <row r="262" spans="11:16">
      <c r="K262" s="319">
        <v>45948</v>
      </c>
      <c r="L262" s="157" t="s">
        <v>809</v>
      </c>
      <c r="N262" s="157" t="s">
        <v>800</v>
      </c>
      <c r="O262" s="157" t="s">
        <v>798</v>
      </c>
      <c r="P262" s="157" t="s">
        <v>741</v>
      </c>
    </row>
    <row r="263" spans="11:16">
      <c r="K263" s="319">
        <v>45949</v>
      </c>
      <c r="L263" s="157" t="s">
        <v>810</v>
      </c>
      <c r="N263" s="157" t="s">
        <v>800</v>
      </c>
      <c r="O263" s="157" t="s">
        <v>740</v>
      </c>
      <c r="P263" s="157" t="s">
        <v>801</v>
      </c>
    </row>
    <row r="264" spans="11:16">
      <c r="K264" s="319">
        <v>45950</v>
      </c>
      <c r="L264" s="157" t="s">
        <v>803</v>
      </c>
      <c r="N264" s="157" t="s">
        <v>741</v>
      </c>
      <c r="O264" s="157" t="s">
        <v>800</v>
      </c>
      <c r="P264" s="157" t="s">
        <v>798</v>
      </c>
    </row>
    <row r="265" spans="11:16">
      <c r="K265" s="319">
        <v>45951</v>
      </c>
      <c r="L265" s="157" t="s">
        <v>805</v>
      </c>
      <c r="N265" s="157" t="s">
        <v>799</v>
      </c>
      <c r="O265" s="157" t="s">
        <v>742</v>
      </c>
      <c r="P265" s="157" t="s">
        <v>798</v>
      </c>
    </row>
    <row r="266" spans="11:16">
      <c r="K266" s="319">
        <v>45952</v>
      </c>
      <c r="L266" s="157" t="s">
        <v>806</v>
      </c>
      <c r="N266" s="157" t="s">
        <v>741</v>
      </c>
      <c r="O266" s="157" t="s">
        <v>804</v>
      </c>
      <c r="P266" s="157" t="s">
        <v>798</v>
      </c>
    </row>
    <row r="267" spans="11:16">
      <c r="K267" s="319">
        <v>45953</v>
      </c>
      <c r="L267" s="157" t="s">
        <v>807</v>
      </c>
      <c r="N267" s="157" t="s">
        <v>741</v>
      </c>
      <c r="O267" s="157" t="s">
        <v>800</v>
      </c>
      <c r="P267" s="157" t="s">
        <v>740</v>
      </c>
    </row>
    <row r="268" spans="11:16">
      <c r="K268" s="319">
        <v>45954</v>
      </c>
      <c r="L268" s="157" t="s">
        <v>808</v>
      </c>
      <c r="N268" s="157" t="s">
        <v>741</v>
      </c>
      <c r="O268" s="157" t="s">
        <v>742</v>
      </c>
      <c r="P268" s="157" t="s">
        <v>798</v>
      </c>
    </row>
    <row r="269" spans="11:16">
      <c r="K269" s="319">
        <v>45955</v>
      </c>
      <c r="L269" s="157" t="s">
        <v>809</v>
      </c>
      <c r="N269" s="157" t="s">
        <v>799</v>
      </c>
      <c r="O269" s="157" t="s">
        <v>800</v>
      </c>
      <c r="P269" s="157" t="s">
        <v>798</v>
      </c>
    </row>
    <row r="270" spans="11:16">
      <c r="K270" s="319">
        <v>45956</v>
      </c>
      <c r="L270" s="157" t="s">
        <v>810</v>
      </c>
      <c r="N270" s="157" t="s">
        <v>741</v>
      </c>
      <c r="O270" s="157" t="s">
        <v>804</v>
      </c>
      <c r="P270" s="157" t="s">
        <v>740</v>
      </c>
    </row>
    <row r="271" spans="11:16">
      <c r="K271" s="319">
        <v>45957</v>
      </c>
      <c r="L271" s="157" t="s">
        <v>803</v>
      </c>
      <c r="N271" s="157" t="s">
        <v>798</v>
      </c>
      <c r="O271" s="157" t="s">
        <v>741</v>
      </c>
      <c r="P271" s="157" t="s">
        <v>742</v>
      </c>
    </row>
    <row r="272" spans="11:16">
      <c r="K272" s="319">
        <v>45958</v>
      </c>
      <c r="L272" s="157" t="s">
        <v>805</v>
      </c>
      <c r="N272" s="157" t="s">
        <v>798</v>
      </c>
      <c r="O272" s="157" t="s">
        <v>799</v>
      </c>
      <c r="P272" s="157" t="s">
        <v>800</v>
      </c>
    </row>
    <row r="273" spans="11:16">
      <c r="K273" s="319">
        <v>45959</v>
      </c>
      <c r="L273" s="157" t="s">
        <v>806</v>
      </c>
      <c r="N273" s="157" t="s">
        <v>740</v>
      </c>
      <c r="O273" s="157" t="s">
        <v>741</v>
      </c>
      <c r="P273" s="157" t="s">
        <v>800</v>
      </c>
    </row>
    <row r="274" spans="11:16">
      <c r="K274" s="319">
        <v>45960</v>
      </c>
      <c r="L274" s="157" t="s">
        <v>807</v>
      </c>
      <c r="N274" s="157" t="s">
        <v>798</v>
      </c>
      <c r="O274" s="157" t="s">
        <v>801</v>
      </c>
      <c r="P274" s="157" t="s">
        <v>800</v>
      </c>
    </row>
    <row r="275" spans="11:16">
      <c r="K275" s="319">
        <v>45961</v>
      </c>
      <c r="L275" s="157" t="s">
        <v>808</v>
      </c>
      <c r="N275" s="157" t="s">
        <v>740</v>
      </c>
      <c r="O275" s="157" t="s">
        <v>799</v>
      </c>
      <c r="P275" s="157" t="s">
        <v>742</v>
      </c>
    </row>
    <row r="276" spans="11:16">
      <c r="K276" s="319">
        <v>45962</v>
      </c>
      <c r="L276" s="157" t="s">
        <v>809</v>
      </c>
      <c r="N276" s="157" t="s">
        <v>798</v>
      </c>
      <c r="O276" s="157" t="s">
        <v>799</v>
      </c>
      <c r="P276" s="157" t="s">
        <v>800</v>
      </c>
    </row>
    <row r="277" spans="11:16">
      <c r="K277" s="319">
        <v>45963</v>
      </c>
      <c r="L277" s="157" t="s">
        <v>810</v>
      </c>
      <c r="N277" s="157" t="s">
        <v>798</v>
      </c>
      <c r="O277" s="157" t="s">
        <v>799</v>
      </c>
      <c r="P277" s="157" t="s">
        <v>804</v>
      </c>
    </row>
    <row r="278" spans="11:16">
      <c r="K278" s="319">
        <v>45964</v>
      </c>
      <c r="L278" s="157" t="s">
        <v>803</v>
      </c>
      <c r="N278" s="157" t="s">
        <v>800</v>
      </c>
      <c r="O278" s="157" t="s">
        <v>798</v>
      </c>
      <c r="P278" s="157" t="s">
        <v>799</v>
      </c>
    </row>
    <row r="279" spans="11:16">
      <c r="K279" s="319">
        <v>45965</v>
      </c>
      <c r="L279" s="157" t="s">
        <v>805</v>
      </c>
      <c r="N279" s="157" t="s">
        <v>742</v>
      </c>
      <c r="O279" s="157" t="s">
        <v>740</v>
      </c>
      <c r="P279" s="157" t="s">
        <v>801</v>
      </c>
    </row>
    <row r="280" spans="11:16">
      <c r="K280" s="319">
        <v>45966</v>
      </c>
      <c r="L280" s="157" t="s">
        <v>806</v>
      </c>
      <c r="N280" s="157" t="s">
        <v>800</v>
      </c>
      <c r="O280" s="157" t="s">
        <v>740</v>
      </c>
      <c r="P280" s="157" t="s">
        <v>799</v>
      </c>
    </row>
    <row r="281" spans="11:16">
      <c r="K281" s="319">
        <v>45967</v>
      </c>
      <c r="L281" s="157" t="s">
        <v>807</v>
      </c>
      <c r="N281" s="157" t="s">
        <v>742</v>
      </c>
      <c r="O281" s="157" t="s">
        <v>798</v>
      </c>
      <c r="P281" s="157" t="s">
        <v>799</v>
      </c>
    </row>
    <row r="282" spans="11:16">
      <c r="K282" s="319">
        <v>45968</v>
      </c>
      <c r="L282" s="157" t="s">
        <v>808</v>
      </c>
      <c r="N282" s="157" t="s">
        <v>800</v>
      </c>
      <c r="O282" s="157" t="s">
        <v>798</v>
      </c>
      <c r="P282" s="157" t="s">
        <v>741</v>
      </c>
    </row>
    <row r="283" spans="11:16">
      <c r="K283" s="319">
        <v>45969</v>
      </c>
      <c r="L283" s="157" t="s">
        <v>809</v>
      </c>
      <c r="N283" s="157" t="s">
        <v>800</v>
      </c>
      <c r="O283" s="157" t="s">
        <v>798</v>
      </c>
      <c r="P283" s="157" t="s">
        <v>799</v>
      </c>
    </row>
    <row r="284" spans="11:16">
      <c r="K284" s="319">
        <v>45970</v>
      </c>
      <c r="L284" s="157" t="s">
        <v>810</v>
      </c>
      <c r="N284" s="157" t="s">
        <v>804</v>
      </c>
      <c r="O284" s="157" t="s">
        <v>740</v>
      </c>
      <c r="P284" s="157" t="s">
        <v>741</v>
      </c>
    </row>
    <row r="285" spans="11:16">
      <c r="K285" s="319">
        <v>45971</v>
      </c>
      <c r="L285" s="157" t="s">
        <v>803</v>
      </c>
      <c r="N285" s="157" t="s">
        <v>799</v>
      </c>
      <c r="O285" s="157" t="s">
        <v>800</v>
      </c>
      <c r="P285" s="157" t="s">
        <v>798</v>
      </c>
    </row>
    <row r="286" spans="11:16">
      <c r="K286" s="319">
        <v>45972</v>
      </c>
      <c r="L286" s="157" t="s">
        <v>805</v>
      </c>
      <c r="N286" s="157" t="s">
        <v>741</v>
      </c>
      <c r="O286" s="157" t="s">
        <v>800</v>
      </c>
      <c r="P286" s="157" t="s">
        <v>798</v>
      </c>
    </row>
    <row r="287" spans="11:16">
      <c r="K287" s="319">
        <v>45973</v>
      </c>
      <c r="L287" s="157" t="s">
        <v>806</v>
      </c>
      <c r="N287" s="157" t="s">
        <v>741</v>
      </c>
      <c r="O287" s="157" t="s">
        <v>742</v>
      </c>
      <c r="P287" s="157" t="s">
        <v>798</v>
      </c>
    </row>
    <row r="288" spans="11:16">
      <c r="K288" s="319">
        <v>45974</v>
      </c>
      <c r="L288" s="157" t="s">
        <v>807</v>
      </c>
      <c r="N288" s="157" t="s">
        <v>799</v>
      </c>
      <c r="O288" s="157" t="s">
        <v>800</v>
      </c>
      <c r="P288" s="157" t="s">
        <v>740</v>
      </c>
    </row>
    <row r="289" spans="11:16">
      <c r="K289" s="319">
        <v>45975</v>
      </c>
      <c r="L289" s="157" t="s">
        <v>808</v>
      </c>
      <c r="N289" s="157" t="s">
        <v>799</v>
      </c>
      <c r="O289" s="157" t="s">
        <v>742</v>
      </c>
      <c r="P289" s="157" t="s">
        <v>740</v>
      </c>
    </row>
    <row r="290" spans="11:16">
      <c r="K290" s="319">
        <v>45976</v>
      </c>
      <c r="L290" s="157" t="s">
        <v>809</v>
      </c>
      <c r="N290" s="157" t="s">
        <v>799</v>
      </c>
      <c r="O290" s="157" t="s">
        <v>804</v>
      </c>
      <c r="P290" s="157" t="s">
        <v>798</v>
      </c>
    </row>
    <row r="291" spans="11:16">
      <c r="K291" s="319">
        <v>45977</v>
      </c>
      <c r="L291" s="157" t="s">
        <v>810</v>
      </c>
      <c r="N291" s="157" t="s">
        <v>741</v>
      </c>
      <c r="O291" s="157" t="s">
        <v>800</v>
      </c>
      <c r="P291" s="157" t="s">
        <v>798</v>
      </c>
    </row>
    <row r="292" spans="11:16">
      <c r="K292" s="319">
        <v>45978</v>
      </c>
      <c r="L292" s="157" t="s">
        <v>803</v>
      </c>
      <c r="N292" s="157" t="s">
        <v>798</v>
      </c>
      <c r="O292" s="157" t="s">
        <v>741</v>
      </c>
      <c r="P292" s="157" t="s">
        <v>742</v>
      </c>
    </row>
    <row r="293" spans="11:16">
      <c r="K293" s="319">
        <v>45979</v>
      </c>
      <c r="L293" s="157" t="s">
        <v>805</v>
      </c>
      <c r="N293" s="157" t="s">
        <v>740</v>
      </c>
      <c r="O293" s="157" t="s">
        <v>799</v>
      </c>
      <c r="P293" s="157" t="s">
        <v>800</v>
      </c>
    </row>
    <row r="294" spans="11:16">
      <c r="K294" s="319">
        <v>45980</v>
      </c>
      <c r="L294" s="157" t="s">
        <v>806</v>
      </c>
      <c r="N294" s="157" t="s">
        <v>740</v>
      </c>
      <c r="O294" s="157" t="s">
        <v>799</v>
      </c>
      <c r="P294" s="157" t="s">
        <v>800</v>
      </c>
    </row>
    <row r="295" spans="11:16">
      <c r="K295" s="319">
        <v>45981</v>
      </c>
      <c r="L295" s="157" t="s">
        <v>807</v>
      </c>
      <c r="N295" s="157" t="s">
        <v>798</v>
      </c>
      <c r="O295" s="157" t="s">
        <v>741</v>
      </c>
      <c r="P295" s="157" t="s">
        <v>742</v>
      </c>
    </row>
    <row r="296" spans="11:16">
      <c r="K296" s="319">
        <v>45982</v>
      </c>
      <c r="L296" s="157" t="s">
        <v>808</v>
      </c>
      <c r="N296" s="157" t="s">
        <v>798</v>
      </c>
      <c r="O296" s="157" t="s">
        <v>799</v>
      </c>
      <c r="P296" s="157" t="s">
        <v>800</v>
      </c>
    </row>
    <row r="297" spans="11:16">
      <c r="K297" s="319">
        <v>45983</v>
      </c>
      <c r="L297" s="157" t="s">
        <v>809</v>
      </c>
      <c r="N297" s="157" t="s">
        <v>798</v>
      </c>
      <c r="O297" s="157" t="s">
        <v>741</v>
      </c>
      <c r="P297" s="157" t="s">
        <v>742</v>
      </c>
    </row>
    <row r="298" spans="11:16">
      <c r="K298" s="319">
        <v>45984</v>
      </c>
      <c r="L298" s="157" t="s">
        <v>810</v>
      </c>
      <c r="N298" s="157" t="s">
        <v>740</v>
      </c>
      <c r="O298" s="157" t="s">
        <v>799</v>
      </c>
      <c r="P298" s="157" t="s">
        <v>800</v>
      </c>
    </row>
    <row r="299" spans="11:16">
      <c r="K299" s="319">
        <v>45985</v>
      </c>
      <c r="L299" s="157" t="s">
        <v>803</v>
      </c>
      <c r="N299" s="157" t="s">
        <v>800</v>
      </c>
      <c r="O299" s="157" t="s">
        <v>740</v>
      </c>
      <c r="P299" s="157" t="s">
        <v>799</v>
      </c>
    </row>
    <row r="300" spans="11:16">
      <c r="K300" s="319">
        <v>45986</v>
      </c>
      <c r="L300" s="157" t="s">
        <v>805</v>
      </c>
      <c r="N300" s="157" t="s">
        <v>742</v>
      </c>
      <c r="O300" s="157" t="s">
        <v>740</v>
      </c>
      <c r="P300" s="157" t="s">
        <v>799</v>
      </c>
    </row>
    <row r="301" spans="11:16">
      <c r="K301" s="319">
        <v>45987</v>
      </c>
      <c r="L301" s="157" t="s">
        <v>806</v>
      </c>
      <c r="N301" s="157" t="s">
        <v>800</v>
      </c>
      <c r="O301" s="157" t="s">
        <v>740</v>
      </c>
      <c r="P301" s="157" t="s">
        <v>799</v>
      </c>
    </row>
    <row r="302" spans="11:16">
      <c r="K302" s="319">
        <v>45988</v>
      </c>
      <c r="L302" s="157" t="s">
        <v>807</v>
      </c>
      <c r="N302" s="157" t="s">
        <v>804</v>
      </c>
      <c r="O302" s="157" t="s">
        <v>740</v>
      </c>
      <c r="P302" s="157" t="s">
        <v>799</v>
      </c>
    </row>
    <row r="303" spans="11:16">
      <c r="K303" s="319">
        <v>45989</v>
      </c>
      <c r="L303" s="157" t="s">
        <v>808</v>
      </c>
      <c r="N303" s="157" t="s">
        <v>800</v>
      </c>
      <c r="O303" s="157" t="s">
        <v>798</v>
      </c>
      <c r="P303" s="157" t="s">
        <v>799</v>
      </c>
    </row>
    <row r="304" spans="11:16">
      <c r="K304" s="319">
        <v>45990</v>
      </c>
      <c r="L304" s="157" t="s">
        <v>809</v>
      </c>
      <c r="N304" s="157" t="s">
        <v>800</v>
      </c>
      <c r="O304" s="157" t="s">
        <v>802</v>
      </c>
      <c r="P304" s="157" t="s">
        <v>799</v>
      </c>
    </row>
    <row r="305" spans="11:16">
      <c r="K305" s="319">
        <v>45991</v>
      </c>
      <c r="L305" s="157" t="s">
        <v>810</v>
      </c>
      <c r="N305" s="157" t="s">
        <v>800</v>
      </c>
      <c r="O305" s="157" t="s">
        <v>798</v>
      </c>
      <c r="P305" s="157" t="s">
        <v>741</v>
      </c>
    </row>
    <row r="306" spans="11:16">
      <c r="K306" s="319">
        <v>45992</v>
      </c>
      <c r="L306" s="157" t="s">
        <v>803</v>
      </c>
      <c r="N306" s="157" t="s">
        <v>799</v>
      </c>
      <c r="O306" s="157" t="s">
        <v>742</v>
      </c>
      <c r="P306" s="157" t="s">
        <v>798</v>
      </c>
    </row>
    <row r="307" spans="11:16">
      <c r="K307" s="319">
        <v>45993</v>
      </c>
      <c r="L307" s="157" t="s">
        <v>805</v>
      </c>
      <c r="N307" s="157" t="s">
        <v>741</v>
      </c>
      <c r="O307" s="157" t="s">
        <v>800</v>
      </c>
      <c r="P307" s="157" t="s">
        <v>798</v>
      </c>
    </row>
    <row r="308" spans="11:16">
      <c r="K308" s="319">
        <v>45994</v>
      </c>
      <c r="L308" s="157" t="s">
        <v>806</v>
      </c>
      <c r="N308" s="157" t="s">
        <v>799</v>
      </c>
      <c r="O308" s="157" t="s">
        <v>800</v>
      </c>
      <c r="P308" s="157" t="s">
        <v>798</v>
      </c>
    </row>
    <row r="309" spans="11:16">
      <c r="K309" s="319">
        <v>45995</v>
      </c>
      <c r="L309" s="157" t="s">
        <v>807</v>
      </c>
      <c r="N309" s="157" t="s">
        <v>741</v>
      </c>
      <c r="O309" s="157" t="s">
        <v>800</v>
      </c>
      <c r="P309" s="157" t="s">
        <v>802</v>
      </c>
    </row>
    <row r="310" spans="11:16">
      <c r="K310" s="319">
        <v>45996</v>
      </c>
      <c r="L310" s="157" t="s">
        <v>808</v>
      </c>
      <c r="N310" s="157" t="s">
        <v>801</v>
      </c>
      <c r="O310" s="157" t="s">
        <v>742</v>
      </c>
      <c r="P310" s="157" t="s">
        <v>798</v>
      </c>
    </row>
    <row r="311" spans="11:16">
      <c r="K311" s="319">
        <v>45997</v>
      </c>
      <c r="L311" s="157" t="s">
        <v>809</v>
      </c>
      <c r="N311" s="157" t="s">
        <v>799</v>
      </c>
      <c r="O311" s="157" t="s">
        <v>800</v>
      </c>
      <c r="P311" s="157" t="s">
        <v>798</v>
      </c>
    </row>
    <row r="312" spans="11:16">
      <c r="K312" s="319">
        <v>45998</v>
      </c>
      <c r="L312" s="157" t="s">
        <v>810</v>
      </c>
      <c r="N312" s="157" t="s">
        <v>799</v>
      </c>
      <c r="O312" s="157" t="s">
        <v>804</v>
      </c>
      <c r="P312" s="157" t="s">
        <v>740</v>
      </c>
    </row>
    <row r="313" spans="11:16">
      <c r="K313" s="319">
        <v>45999</v>
      </c>
      <c r="L313" s="157" t="s">
        <v>803</v>
      </c>
      <c r="N313" s="157" t="s">
        <v>798</v>
      </c>
      <c r="O313" s="157" t="s">
        <v>799</v>
      </c>
      <c r="P313" s="157" t="s">
        <v>800</v>
      </c>
    </row>
    <row r="314" spans="11:16">
      <c r="K314" s="319">
        <v>46000</v>
      </c>
      <c r="L314" s="157" t="s">
        <v>805</v>
      </c>
      <c r="N314" s="157" t="s">
        <v>740</v>
      </c>
      <c r="O314" s="157" t="s">
        <v>801</v>
      </c>
      <c r="P314" s="157" t="s">
        <v>800</v>
      </c>
    </row>
    <row r="315" spans="11:16">
      <c r="K315" s="319">
        <v>46001</v>
      </c>
      <c r="L315" s="157" t="s">
        <v>806</v>
      </c>
      <c r="N315" s="157" t="s">
        <v>740</v>
      </c>
      <c r="O315" s="157" t="s">
        <v>799</v>
      </c>
      <c r="P315" s="157" t="s">
        <v>742</v>
      </c>
    </row>
    <row r="316" spans="11:16">
      <c r="K316" s="319">
        <v>46002</v>
      </c>
      <c r="L316" s="157" t="s">
        <v>807</v>
      </c>
      <c r="N316" s="157" t="s">
        <v>798</v>
      </c>
      <c r="O316" s="157" t="s">
        <v>741</v>
      </c>
      <c r="P316" s="157" t="s">
        <v>742</v>
      </c>
    </row>
    <row r="317" spans="11:16">
      <c r="K317" s="319">
        <v>46003</v>
      </c>
      <c r="L317" s="157" t="s">
        <v>808</v>
      </c>
      <c r="N317" s="157" t="s">
        <v>798</v>
      </c>
      <c r="O317" s="157" t="s">
        <v>799</v>
      </c>
      <c r="P317" s="157" t="s">
        <v>742</v>
      </c>
    </row>
    <row r="318" spans="11:16">
      <c r="K318" s="319">
        <v>46004</v>
      </c>
      <c r="L318" s="157" t="s">
        <v>809</v>
      </c>
      <c r="N318" s="157" t="s">
        <v>798</v>
      </c>
      <c r="O318" s="157" t="s">
        <v>741</v>
      </c>
      <c r="P318" s="157" t="s">
        <v>800</v>
      </c>
    </row>
    <row r="319" spans="11:16">
      <c r="K319" s="319">
        <v>46005</v>
      </c>
      <c r="L319" s="157" t="s">
        <v>810</v>
      </c>
      <c r="N319" s="157" t="s">
        <v>798</v>
      </c>
      <c r="O319" s="157" t="s">
        <v>799</v>
      </c>
      <c r="P319" s="157" t="s">
        <v>800</v>
      </c>
    </row>
    <row r="320" spans="11:16">
      <c r="K320" s="319">
        <v>46006</v>
      </c>
      <c r="L320" s="157" t="s">
        <v>803</v>
      </c>
      <c r="N320" s="157" t="s">
        <v>742</v>
      </c>
      <c r="O320" s="157" t="s">
        <v>798</v>
      </c>
      <c r="P320" s="157" t="s">
        <v>741</v>
      </c>
    </row>
    <row r="321" spans="11:16">
      <c r="K321" s="319">
        <v>46007</v>
      </c>
      <c r="L321" s="157" t="s">
        <v>805</v>
      </c>
      <c r="N321" s="157" t="s">
        <v>742</v>
      </c>
      <c r="O321" s="157" t="s">
        <v>798</v>
      </c>
      <c r="P321" s="157" t="s">
        <v>801</v>
      </c>
    </row>
    <row r="322" spans="11:16">
      <c r="K322" s="319">
        <v>46008</v>
      </c>
      <c r="L322" s="157" t="s">
        <v>806</v>
      </c>
      <c r="N322" s="157" t="s">
        <v>800</v>
      </c>
      <c r="O322" s="157" t="s">
        <v>740</v>
      </c>
      <c r="P322" s="157" t="s">
        <v>799</v>
      </c>
    </row>
    <row r="323" spans="11:16">
      <c r="K323" s="319">
        <v>46009</v>
      </c>
      <c r="L323" s="157" t="s">
        <v>807</v>
      </c>
      <c r="N323" s="157" t="s">
        <v>800</v>
      </c>
      <c r="O323" s="157" t="s">
        <v>798</v>
      </c>
      <c r="P323" s="157" t="s">
        <v>741</v>
      </c>
    </row>
    <row r="324" spans="11:16">
      <c r="K324" s="319">
        <v>46010</v>
      </c>
      <c r="L324" s="157" t="s">
        <v>808</v>
      </c>
      <c r="N324" s="157" t="s">
        <v>742</v>
      </c>
      <c r="O324" s="157" t="s">
        <v>740</v>
      </c>
      <c r="P324" s="157" t="s">
        <v>799</v>
      </c>
    </row>
    <row r="325" spans="11:16">
      <c r="K325" s="319">
        <v>46011</v>
      </c>
      <c r="L325" s="157" t="s">
        <v>809</v>
      </c>
      <c r="N325" s="157" t="s">
        <v>800</v>
      </c>
      <c r="O325" s="157" t="s">
        <v>740</v>
      </c>
      <c r="P325" s="157" t="s">
        <v>799</v>
      </c>
    </row>
    <row r="326" spans="11:16">
      <c r="K326" s="319">
        <v>46012</v>
      </c>
      <c r="L326" s="157" t="s">
        <v>810</v>
      </c>
      <c r="N326" s="157" t="s">
        <v>800</v>
      </c>
      <c r="O326" s="157" t="s">
        <v>798</v>
      </c>
      <c r="P326" s="157" t="s">
        <v>741</v>
      </c>
    </row>
    <row r="327" spans="11:16">
      <c r="K327" s="319">
        <v>46013</v>
      </c>
      <c r="L327" s="157" t="s">
        <v>803</v>
      </c>
      <c r="N327" s="157" t="s">
        <v>741</v>
      </c>
      <c r="O327" s="157" t="s">
        <v>800</v>
      </c>
      <c r="P327" s="157" t="s">
        <v>798</v>
      </c>
    </row>
    <row r="328" spans="11:16">
      <c r="K328" s="319">
        <v>46014</v>
      </c>
      <c r="L328" s="157" t="s">
        <v>805</v>
      </c>
      <c r="N328" s="157" t="s">
        <v>799</v>
      </c>
      <c r="O328" s="157" t="s">
        <v>800</v>
      </c>
      <c r="P328" s="157" t="s">
        <v>740</v>
      </c>
    </row>
    <row r="329" spans="11:16">
      <c r="K329" s="319">
        <v>46015</v>
      </c>
      <c r="L329" s="157" t="s">
        <v>806</v>
      </c>
      <c r="N329" s="157" t="s">
        <v>741</v>
      </c>
      <c r="O329" s="157" t="s">
        <v>742</v>
      </c>
      <c r="P329" s="157" t="s">
        <v>798</v>
      </c>
    </row>
    <row r="330" spans="11:16">
      <c r="K330" s="319">
        <v>46016</v>
      </c>
      <c r="L330" s="157" t="s">
        <v>807</v>
      </c>
      <c r="N330" s="157" t="s">
        <v>799</v>
      </c>
      <c r="O330" s="157" t="s">
        <v>800</v>
      </c>
      <c r="P330" s="157" t="s">
        <v>740</v>
      </c>
    </row>
    <row r="331" spans="11:16">
      <c r="K331" s="319">
        <v>46017</v>
      </c>
      <c r="L331" s="157" t="s">
        <v>808</v>
      </c>
      <c r="N331" s="157" t="s">
        <v>799</v>
      </c>
      <c r="O331" s="157" t="s">
        <v>742</v>
      </c>
      <c r="P331" s="157" t="s">
        <v>740</v>
      </c>
    </row>
    <row r="332" spans="11:16">
      <c r="K332" s="319">
        <v>46018</v>
      </c>
      <c r="L332" s="157" t="s">
        <v>809</v>
      </c>
      <c r="N332" s="157" t="s">
        <v>799</v>
      </c>
      <c r="O332" s="157" t="s">
        <v>800</v>
      </c>
      <c r="P332" s="157" t="s">
        <v>740</v>
      </c>
    </row>
    <row r="333" spans="11:16">
      <c r="K333" s="319">
        <v>46019</v>
      </c>
      <c r="L333" s="157" t="s">
        <v>810</v>
      </c>
      <c r="N333" s="157" t="s">
        <v>799</v>
      </c>
      <c r="O333" s="157" t="s">
        <v>804</v>
      </c>
      <c r="P333" s="157" t="s">
        <v>740</v>
      </c>
    </row>
    <row r="334" spans="11:16">
      <c r="K334" s="319">
        <v>46020</v>
      </c>
      <c r="L334" s="157" t="s">
        <v>803</v>
      </c>
      <c r="N334" s="157" t="s">
        <v>798</v>
      </c>
      <c r="O334" s="157" t="s">
        <v>799</v>
      </c>
      <c r="P334" s="157" t="s">
        <v>800</v>
      </c>
    </row>
    <row r="335" spans="11:16">
      <c r="K335" s="319">
        <v>46021</v>
      </c>
      <c r="L335" s="157" t="s">
        <v>805</v>
      </c>
      <c r="N335" s="157" t="s">
        <v>798</v>
      </c>
      <c r="O335" s="157" t="s">
        <v>799</v>
      </c>
      <c r="P335" s="157" t="s">
        <v>804</v>
      </c>
    </row>
    <row r="336" spans="11:16">
      <c r="K336" s="319">
        <v>46022</v>
      </c>
      <c r="L336" s="157" t="s">
        <v>806</v>
      </c>
      <c r="N336" s="157" t="s">
        <v>798</v>
      </c>
      <c r="O336" s="157" t="s">
        <v>799</v>
      </c>
      <c r="P336" s="157" t="s">
        <v>800</v>
      </c>
    </row>
    <row r="337" spans="11:16">
      <c r="K337" s="319">
        <v>46023</v>
      </c>
      <c r="L337" s="157" t="s">
        <v>807</v>
      </c>
      <c r="N337" s="157" t="s">
        <v>740</v>
      </c>
      <c r="O337" s="157" t="s">
        <v>799</v>
      </c>
      <c r="P337" s="157" t="s">
        <v>742</v>
      </c>
    </row>
    <row r="338" spans="11:16">
      <c r="K338" s="319">
        <v>46024</v>
      </c>
      <c r="L338" s="157" t="s">
        <v>808</v>
      </c>
      <c r="N338" s="157" t="s">
        <v>798</v>
      </c>
      <c r="O338" s="157" t="s">
        <v>741</v>
      </c>
      <c r="P338" s="157" t="s">
        <v>800</v>
      </c>
    </row>
    <row r="339" spans="11:16">
      <c r="K339" s="319">
        <v>46025</v>
      </c>
      <c r="L339" s="157" t="s">
        <v>809</v>
      </c>
      <c r="N339" s="157" t="s">
        <v>798</v>
      </c>
      <c r="O339" s="157" t="s">
        <v>799</v>
      </c>
      <c r="P339" s="157" t="s">
        <v>800</v>
      </c>
    </row>
    <row r="340" spans="11:16">
      <c r="K340" s="319">
        <v>46026</v>
      </c>
      <c r="L340" s="157" t="s">
        <v>810</v>
      </c>
      <c r="N340" s="157" t="s">
        <v>798</v>
      </c>
      <c r="O340" s="157" t="s">
        <v>741</v>
      </c>
      <c r="P340" s="157" t="s">
        <v>800</v>
      </c>
    </row>
    <row r="341" spans="11:16">
      <c r="K341" s="319">
        <v>46027</v>
      </c>
      <c r="L341" s="157" t="s">
        <v>803</v>
      </c>
      <c r="N341" s="157" t="s">
        <v>804</v>
      </c>
      <c r="O341" s="157" t="s">
        <v>802</v>
      </c>
      <c r="P341" s="157" t="s">
        <v>741</v>
      </c>
    </row>
    <row r="342" spans="11:16">
      <c r="K342" s="319">
        <v>46028</v>
      </c>
      <c r="L342" s="157" t="s">
        <v>805</v>
      </c>
      <c r="N342" s="157" t="s">
        <v>800</v>
      </c>
      <c r="O342" s="157" t="s">
        <v>798</v>
      </c>
      <c r="P342" s="157" t="s">
        <v>799</v>
      </c>
    </row>
    <row r="343" spans="11:16">
      <c r="K343" s="319">
        <v>46029</v>
      </c>
      <c r="L343" s="157" t="s">
        <v>806</v>
      </c>
      <c r="N343" s="157" t="s">
        <v>800</v>
      </c>
      <c r="O343" s="157" t="s">
        <v>798</v>
      </c>
      <c r="P343" s="157" t="s">
        <v>801</v>
      </c>
    </row>
    <row r="344" spans="11:16">
      <c r="K344" s="319">
        <v>46030</v>
      </c>
      <c r="L344" s="157" t="s">
        <v>807</v>
      </c>
      <c r="N344" s="157" t="s">
        <v>742</v>
      </c>
      <c r="O344" s="157" t="s">
        <v>798</v>
      </c>
      <c r="P344" s="157" t="s">
        <v>799</v>
      </c>
    </row>
    <row r="345" spans="11:16">
      <c r="K345" s="319">
        <v>46031</v>
      </c>
      <c r="L345" s="157" t="s">
        <v>808</v>
      </c>
      <c r="N345" s="157" t="s">
        <v>742</v>
      </c>
      <c r="O345" s="157" t="s">
        <v>798</v>
      </c>
      <c r="P345" s="157" t="s">
        <v>799</v>
      </c>
    </row>
    <row r="346" spans="11:16">
      <c r="K346" s="319">
        <v>46032</v>
      </c>
      <c r="L346" s="157" t="s">
        <v>809</v>
      </c>
      <c r="N346" s="157" t="s">
        <v>800</v>
      </c>
      <c r="O346" s="157" t="s">
        <v>798</v>
      </c>
      <c r="P346" s="157" t="s">
        <v>741</v>
      </c>
    </row>
    <row r="347" spans="11:16">
      <c r="K347" s="319">
        <v>46033</v>
      </c>
      <c r="L347" s="157" t="s">
        <v>810</v>
      </c>
      <c r="N347" s="157" t="s">
        <v>800</v>
      </c>
      <c r="O347" s="157" t="s">
        <v>798</v>
      </c>
      <c r="P347" s="157" t="s">
        <v>799</v>
      </c>
    </row>
    <row r="348" spans="11:16">
      <c r="K348" s="319">
        <v>46034</v>
      </c>
      <c r="L348" s="157" t="s">
        <v>803</v>
      </c>
      <c r="N348" s="157" t="s">
        <v>741</v>
      </c>
      <c r="O348" s="157" t="s">
        <v>742</v>
      </c>
      <c r="P348" s="157" t="s">
        <v>798</v>
      </c>
    </row>
    <row r="349" spans="11:16">
      <c r="K349" s="319">
        <v>46035</v>
      </c>
      <c r="L349" s="157" t="s">
        <v>805</v>
      </c>
      <c r="N349" s="157" t="s">
        <v>799</v>
      </c>
      <c r="O349" s="157" t="s">
        <v>800</v>
      </c>
      <c r="P349" s="157" t="s">
        <v>798</v>
      </c>
    </row>
    <row r="350" spans="11:16">
      <c r="K350" s="319">
        <v>46036</v>
      </c>
      <c r="L350" s="157" t="s">
        <v>806</v>
      </c>
      <c r="N350" s="157" t="s">
        <v>741</v>
      </c>
      <c r="O350" s="157" t="s">
        <v>800</v>
      </c>
      <c r="P350" s="157" t="s">
        <v>798</v>
      </c>
    </row>
    <row r="351" spans="11:16">
      <c r="K351" s="319">
        <v>46037</v>
      </c>
      <c r="L351" s="157" t="s">
        <v>807</v>
      </c>
      <c r="N351" s="157" t="s">
        <v>799</v>
      </c>
      <c r="O351" s="157" t="s">
        <v>804</v>
      </c>
      <c r="P351" s="157" t="s">
        <v>798</v>
      </c>
    </row>
    <row r="352" spans="11:16">
      <c r="K352" s="319">
        <v>46038</v>
      </c>
      <c r="L352" s="157" t="s">
        <v>808</v>
      </c>
      <c r="N352" s="157" t="s">
        <v>801</v>
      </c>
      <c r="O352" s="157" t="s">
        <v>800</v>
      </c>
      <c r="P352" s="157" t="s">
        <v>798</v>
      </c>
    </row>
    <row r="353" spans="11:16">
      <c r="K353" s="319">
        <v>46039</v>
      </c>
      <c r="L353" s="157" t="s">
        <v>809</v>
      </c>
      <c r="N353" s="157" t="s">
        <v>799</v>
      </c>
      <c r="O353" s="157" t="s">
        <v>800</v>
      </c>
      <c r="P353" s="157" t="s">
        <v>802</v>
      </c>
    </row>
    <row r="354" spans="11:16">
      <c r="K354" s="319">
        <v>46040</v>
      </c>
      <c r="L354" s="157" t="s">
        <v>810</v>
      </c>
      <c r="N354" s="157" t="s">
        <v>799</v>
      </c>
      <c r="O354" s="157" t="s">
        <v>800</v>
      </c>
      <c r="P354" s="157" t="s">
        <v>798</v>
      </c>
    </row>
    <row r="355" spans="11:16">
      <c r="K355" s="319">
        <v>46041</v>
      </c>
      <c r="L355" s="157" t="s">
        <v>803</v>
      </c>
      <c r="N355" s="157" t="s">
        <v>740</v>
      </c>
      <c r="O355" s="157" t="s">
        <v>799</v>
      </c>
      <c r="P355" s="157" t="s">
        <v>742</v>
      </c>
    </row>
    <row r="356" spans="11:16">
      <c r="K356" s="319">
        <v>46042</v>
      </c>
      <c r="L356" s="157" t="s">
        <v>805</v>
      </c>
      <c r="N356" s="157" t="s">
        <v>802</v>
      </c>
      <c r="O356" s="157" t="s">
        <v>741</v>
      </c>
      <c r="P356" s="157" t="s">
        <v>800</v>
      </c>
    </row>
    <row r="357" spans="11:16">
      <c r="K357" s="319">
        <v>46043</v>
      </c>
      <c r="L357" s="157" t="s">
        <v>806</v>
      </c>
      <c r="N357" s="157" t="s">
        <v>798</v>
      </c>
      <c r="O357" s="157" t="s">
        <v>799</v>
      </c>
      <c r="P357" s="157" t="s">
        <v>742</v>
      </c>
    </row>
    <row r="358" spans="11:16">
      <c r="K358" s="319">
        <v>46044</v>
      </c>
      <c r="L358" s="157" t="s">
        <v>807</v>
      </c>
      <c r="N358" s="157" t="s">
        <v>798</v>
      </c>
      <c r="O358" s="157" t="s">
        <v>741</v>
      </c>
      <c r="P358" s="157" t="s">
        <v>804</v>
      </c>
    </row>
    <row r="359" spans="11:16">
      <c r="K359" s="319">
        <v>46045</v>
      </c>
      <c r="L359" s="157" t="s">
        <v>808</v>
      </c>
      <c r="N359" s="157" t="s">
        <v>798</v>
      </c>
      <c r="O359" s="157" t="s">
        <v>741</v>
      </c>
      <c r="P359" s="157" t="s">
        <v>800</v>
      </c>
    </row>
    <row r="360" spans="11:16">
      <c r="K360" s="319">
        <v>46046</v>
      </c>
      <c r="L360" s="157" t="s">
        <v>809</v>
      </c>
      <c r="N360" s="157" t="s">
        <v>740</v>
      </c>
      <c r="O360" s="157" t="s">
        <v>741</v>
      </c>
      <c r="P360" s="157" t="s">
        <v>742</v>
      </c>
    </row>
    <row r="361" spans="11:16">
      <c r="K361" s="319">
        <v>46047</v>
      </c>
      <c r="L361" s="157" t="s">
        <v>810</v>
      </c>
      <c r="N361" s="157" t="s">
        <v>798</v>
      </c>
      <c r="O361" s="157" t="s">
        <v>799</v>
      </c>
      <c r="P361" s="157" t="s">
        <v>800</v>
      </c>
    </row>
    <row r="362" spans="11:16">
      <c r="K362" s="319">
        <v>46048</v>
      </c>
      <c r="L362" s="157" t="s">
        <v>803</v>
      </c>
      <c r="N362" s="157" t="s">
        <v>800</v>
      </c>
      <c r="O362" s="157" t="s">
        <v>740</v>
      </c>
      <c r="P362" s="157" t="s">
        <v>801</v>
      </c>
    </row>
    <row r="363" spans="11:16">
      <c r="K363" s="319">
        <v>46049</v>
      </c>
      <c r="L363" s="157" t="s">
        <v>805</v>
      </c>
      <c r="N363" s="157" t="s">
        <v>742</v>
      </c>
      <c r="O363" s="157" t="s">
        <v>798</v>
      </c>
      <c r="P363" s="157" t="s">
        <v>741</v>
      </c>
    </row>
    <row r="364" spans="11:16">
      <c r="K364" s="319">
        <v>46050</v>
      </c>
      <c r="L364" s="157" t="s">
        <v>806</v>
      </c>
      <c r="N364" s="157" t="s">
        <v>742</v>
      </c>
      <c r="O364" s="157" t="s">
        <v>798</v>
      </c>
      <c r="P364" s="157" t="s">
        <v>799</v>
      </c>
    </row>
    <row r="365" spans="11:16">
      <c r="K365" s="319">
        <v>46051</v>
      </c>
      <c r="L365" s="157" t="s">
        <v>807</v>
      </c>
      <c r="N365" s="157" t="s">
        <v>800</v>
      </c>
      <c r="O365" s="157" t="s">
        <v>740</v>
      </c>
      <c r="P365" s="157" t="s">
        <v>741</v>
      </c>
    </row>
    <row r="366" spans="11:16">
      <c r="K366" s="319">
        <v>46052</v>
      </c>
      <c r="L366" s="157" t="s">
        <v>808</v>
      </c>
      <c r="N366" s="157" t="s">
        <v>800</v>
      </c>
      <c r="O366" s="157" t="s">
        <v>798</v>
      </c>
      <c r="P366" s="157" t="s">
        <v>801</v>
      </c>
    </row>
    <row r="367" spans="11:16">
      <c r="K367" s="319">
        <v>46053</v>
      </c>
      <c r="L367" s="157" t="s">
        <v>809</v>
      </c>
      <c r="N367" s="157" t="s">
        <v>800</v>
      </c>
      <c r="O367" s="157" t="s">
        <v>740</v>
      </c>
      <c r="P367" s="157" t="s">
        <v>799</v>
      </c>
    </row>
    <row r="368" spans="11:16">
      <c r="K368" s="319">
        <v>46054</v>
      </c>
      <c r="L368" s="157" t="s">
        <v>810</v>
      </c>
      <c r="N368" s="157" t="s">
        <v>742</v>
      </c>
      <c r="O368" s="157" t="s">
        <v>798</v>
      </c>
      <c r="P368" s="157" t="s">
        <v>799</v>
      </c>
    </row>
    <row r="369" spans="11:16">
      <c r="K369" s="319">
        <v>46055</v>
      </c>
      <c r="L369" s="157" t="s">
        <v>803</v>
      </c>
      <c r="N369" s="157" t="s">
        <v>799</v>
      </c>
      <c r="O369" s="157" t="s">
        <v>800</v>
      </c>
      <c r="P369" s="157" t="s">
        <v>798</v>
      </c>
    </row>
    <row r="370" spans="11:16">
      <c r="K370" s="319">
        <v>46056</v>
      </c>
      <c r="L370" s="157" t="s">
        <v>805</v>
      </c>
      <c r="N370" s="157" t="s">
        <v>801</v>
      </c>
      <c r="O370" s="157" t="s">
        <v>800</v>
      </c>
      <c r="P370" s="157" t="s">
        <v>798</v>
      </c>
    </row>
    <row r="371" spans="11:16">
      <c r="K371" s="319">
        <v>46057</v>
      </c>
      <c r="L371" s="157" t="s">
        <v>806</v>
      </c>
      <c r="N371" s="157" t="s">
        <v>799</v>
      </c>
      <c r="O371" s="157" t="s">
        <v>742</v>
      </c>
      <c r="P371" s="157" t="s">
        <v>740</v>
      </c>
    </row>
    <row r="372" spans="11:16">
      <c r="K372" s="319">
        <v>46058</v>
      </c>
      <c r="L372" s="157" t="s">
        <v>807</v>
      </c>
      <c r="N372" s="157" t="s">
        <v>801</v>
      </c>
      <c r="O372" s="157" t="s">
        <v>800</v>
      </c>
      <c r="P372" s="157" t="s">
        <v>740</v>
      </c>
    </row>
    <row r="373" spans="11:16">
      <c r="K373" s="319">
        <v>46059</v>
      </c>
      <c r="L373" s="157" t="s">
        <v>808</v>
      </c>
      <c r="N373" s="157" t="s">
        <v>799</v>
      </c>
      <c r="O373" s="157" t="s">
        <v>800</v>
      </c>
      <c r="P373" s="157" t="s">
        <v>802</v>
      </c>
    </row>
    <row r="374" spans="11:16">
      <c r="K374" s="319">
        <v>46060</v>
      </c>
      <c r="L374" s="157" t="s">
        <v>809</v>
      </c>
      <c r="N374" s="157" t="s">
        <v>799</v>
      </c>
      <c r="O374" s="157" t="s">
        <v>742</v>
      </c>
      <c r="P374" s="157" t="s">
        <v>740</v>
      </c>
    </row>
    <row r="375" spans="11:16">
      <c r="K375" s="319">
        <v>46061</v>
      </c>
      <c r="L375" s="157" t="s">
        <v>810</v>
      </c>
      <c r="N375" s="157" t="s">
        <v>741</v>
      </c>
      <c r="O375" s="157" t="s">
        <v>742</v>
      </c>
      <c r="P375" s="157" t="s">
        <v>798</v>
      </c>
    </row>
    <row r="376" spans="11:16">
      <c r="K376" s="319">
        <v>46062</v>
      </c>
      <c r="L376" s="157" t="s">
        <v>803</v>
      </c>
      <c r="N376" s="157" t="s">
        <v>798</v>
      </c>
      <c r="O376" s="157" t="s">
        <v>799</v>
      </c>
      <c r="P376" s="157" t="s">
        <v>800</v>
      </c>
    </row>
    <row r="377" spans="11:16">
      <c r="K377" s="319">
        <v>46063</v>
      </c>
      <c r="L377" s="157" t="s">
        <v>805</v>
      </c>
      <c r="N377" s="157" t="s">
        <v>740</v>
      </c>
      <c r="O377" s="157" t="s">
        <v>799</v>
      </c>
      <c r="P377" s="157" t="s">
        <v>800</v>
      </c>
    </row>
    <row r="378" spans="11:16">
      <c r="K378" s="319">
        <v>46064</v>
      </c>
      <c r="L378" s="157" t="s">
        <v>806</v>
      </c>
      <c r="N378" s="157" t="s">
        <v>798</v>
      </c>
      <c r="O378" s="157" t="s">
        <v>801</v>
      </c>
      <c r="P378" s="157" t="s">
        <v>800</v>
      </c>
    </row>
    <row r="379" spans="11:16">
      <c r="K379" s="319">
        <v>46065</v>
      </c>
      <c r="L379" s="157" t="s">
        <v>807</v>
      </c>
      <c r="N379" s="157" t="s">
        <v>802</v>
      </c>
      <c r="O379" s="157" t="s">
        <v>799</v>
      </c>
      <c r="P379" s="157" t="s">
        <v>800</v>
      </c>
    </row>
    <row r="380" spans="11:16">
      <c r="K380" s="319">
        <v>46066</v>
      </c>
      <c r="L380" s="157" t="s">
        <v>808</v>
      </c>
      <c r="N380" s="157" t="s">
        <v>798</v>
      </c>
      <c r="O380" s="157" t="s">
        <v>799</v>
      </c>
      <c r="P380" s="157" t="s">
        <v>804</v>
      </c>
    </row>
    <row r="381" spans="11:16">
      <c r="K381" s="319">
        <v>46067</v>
      </c>
      <c r="L381" s="157" t="s">
        <v>809</v>
      </c>
      <c r="N381" s="157" t="s">
        <v>798</v>
      </c>
      <c r="O381" s="157" t="s">
        <v>799</v>
      </c>
      <c r="P381" s="157" t="s">
        <v>800</v>
      </c>
    </row>
    <row r="382" spans="11:16">
      <c r="K382" s="319">
        <v>46068</v>
      </c>
      <c r="L382" s="157" t="s">
        <v>810</v>
      </c>
      <c r="N382" s="157" t="s">
        <v>740</v>
      </c>
      <c r="O382" s="157" t="s">
        <v>799</v>
      </c>
      <c r="P382" s="157" t="s">
        <v>742</v>
      </c>
    </row>
    <row r="383" spans="11:16">
      <c r="K383" s="319">
        <v>46069</v>
      </c>
      <c r="L383" s="157" t="s">
        <v>803</v>
      </c>
      <c r="N383" s="157" t="s">
        <v>804</v>
      </c>
      <c r="O383" s="157" t="s">
        <v>740</v>
      </c>
      <c r="P383" s="157" t="s">
        <v>799</v>
      </c>
    </row>
    <row r="384" spans="11:16">
      <c r="K384" s="319">
        <v>46070</v>
      </c>
      <c r="L384" s="157" t="s">
        <v>805</v>
      </c>
      <c r="N384" s="157" t="s">
        <v>800</v>
      </c>
      <c r="O384" s="157" t="s">
        <v>798</v>
      </c>
      <c r="P384" s="157" t="s">
        <v>741</v>
      </c>
    </row>
    <row r="385" spans="11:16">
      <c r="K385" s="319">
        <v>46071</v>
      </c>
      <c r="L385" s="157" t="s">
        <v>806</v>
      </c>
      <c r="N385" s="157" t="s">
        <v>800</v>
      </c>
      <c r="O385" s="157" t="s">
        <v>740</v>
      </c>
      <c r="P385" s="157" t="s">
        <v>801</v>
      </c>
    </row>
    <row r="386" spans="11:16">
      <c r="K386" s="319">
        <v>46072</v>
      </c>
      <c r="L386" s="157" t="s">
        <v>807</v>
      </c>
      <c r="N386" s="157" t="s">
        <v>800</v>
      </c>
      <c r="O386" s="157" t="s">
        <v>740</v>
      </c>
      <c r="P386" s="157" t="s">
        <v>799</v>
      </c>
    </row>
    <row r="387" spans="11:16">
      <c r="K387" s="319">
        <v>46073</v>
      </c>
      <c r="L387" s="157" t="s">
        <v>808</v>
      </c>
      <c r="N387" s="157" t="s">
        <v>742</v>
      </c>
      <c r="O387" s="157" t="s">
        <v>740</v>
      </c>
      <c r="P387" s="157" t="s">
        <v>741</v>
      </c>
    </row>
    <row r="388" spans="11:16">
      <c r="K388" s="319">
        <v>46074</v>
      </c>
      <c r="L388" s="157" t="s">
        <v>809</v>
      </c>
      <c r="N388" s="157" t="s">
        <v>800</v>
      </c>
      <c r="O388" s="157" t="s">
        <v>798</v>
      </c>
      <c r="P388" s="157" t="s">
        <v>799</v>
      </c>
    </row>
    <row r="389" spans="11:16">
      <c r="K389" s="319">
        <v>46075</v>
      </c>
      <c r="L389" s="157" t="s">
        <v>810</v>
      </c>
      <c r="N389" s="157" t="s">
        <v>800</v>
      </c>
      <c r="O389" s="157" t="s">
        <v>740</v>
      </c>
      <c r="P389" s="157" t="s">
        <v>801</v>
      </c>
    </row>
    <row r="390" spans="11:16">
      <c r="K390" s="319">
        <v>46076</v>
      </c>
      <c r="L390" s="157" t="s">
        <v>803</v>
      </c>
      <c r="N390" s="157" t="s">
        <v>741</v>
      </c>
      <c r="O390" s="157" t="s">
        <v>800</v>
      </c>
      <c r="P390" s="157" t="s">
        <v>740</v>
      </c>
    </row>
    <row r="391" spans="11:16">
      <c r="K391" s="319">
        <v>46077</v>
      </c>
      <c r="L391" s="157" t="s">
        <v>805</v>
      </c>
      <c r="N391" s="157" t="s">
        <v>741</v>
      </c>
      <c r="O391" s="157" t="s">
        <v>800</v>
      </c>
      <c r="P391" s="157" t="s">
        <v>798</v>
      </c>
    </row>
    <row r="392" spans="11:16">
      <c r="K392" s="319">
        <v>46078</v>
      </c>
      <c r="L392" s="157" t="s">
        <v>806</v>
      </c>
      <c r="N392" s="157" t="s">
        <v>799</v>
      </c>
      <c r="O392" s="157" t="s">
        <v>742</v>
      </c>
      <c r="P392" s="157" t="s">
        <v>740</v>
      </c>
    </row>
    <row r="393" spans="11:16">
      <c r="K393" s="319">
        <v>46079</v>
      </c>
      <c r="L393" s="157" t="s">
        <v>807</v>
      </c>
      <c r="N393" s="157" t="s">
        <v>799</v>
      </c>
      <c r="O393" s="157" t="s">
        <v>800</v>
      </c>
      <c r="P393" s="157" t="s">
        <v>802</v>
      </c>
    </row>
    <row r="394" spans="11:16">
      <c r="K394" s="319">
        <v>46080</v>
      </c>
      <c r="L394" s="157" t="s">
        <v>808</v>
      </c>
      <c r="N394" s="157" t="s">
        <v>799</v>
      </c>
      <c r="O394" s="157" t="s">
        <v>742</v>
      </c>
      <c r="P394" s="157" t="s">
        <v>798</v>
      </c>
    </row>
    <row r="395" spans="11:16">
      <c r="K395" s="319">
        <v>46081</v>
      </c>
      <c r="L395" s="157" t="s">
        <v>809</v>
      </c>
      <c r="N395" s="157" t="s">
        <v>741</v>
      </c>
      <c r="O395" s="157" t="s">
        <v>800</v>
      </c>
      <c r="P395" s="157" t="s">
        <v>798</v>
      </c>
    </row>
    <row r="396" spans="11:16">
      <c r="K396" s="319">
        <v>46082</v>
      </c>
      <c r="L396" s="157" t="s">
        <v>810</v>
      </c>
      <c r="N396" s="157" t="s">
        <v>799</v>
      </c>
      <c r="O396" s="157" t="s">
        <v>800</v>
      </c>
      <c r="P396" s="157" t="s">
        <v>798</v>
      </c>
    </row>
    <row r="397" spans="11:16">
      <c r="K397" s="319">
        <v>46083</v>
      </c>
      <c r="L397" s="157" t="s">
        <v>803</v>
      </c>
      <c r="N397" s="157" t="s">
        <v>802</v>
      </c>
      <c r="O397" s="157" t="s">
        <v>799</v>
      </c>
      <c r="P397" s="157" t="s">
        <v>800</v>
      </c>
    </row>
    <row r="398" spans="11:16">
      <c r="K398" s="319">
        <v>46084</v>
      </c>
      <c r="L398" s="157" t="s">
        <v>805</v>
      </c>
      <c r="N398" s="157" t="s">
        <v>798</v>
      </c>
      <c r="O398" s="157" t="s">
        <v>741</v>
      </c>
      <c r="P398" s="157" t="s">
        <v>742</v>
      </c>
    </row>
    <row r="399" spans="11:16">
      <c r="K399" s="319">
        <v>46085</v>
      </c>
      <c r="L399" s="157" t="s">
        <v>806</v>
      </c>
      <c r="N399" s="157" t="s">
        <v>802</v>
      </c>
      <c r="O399" s="157" t="s">
        <v>799</v>
      </c>
      <c r="P399" s="157" t="s">
        <v>742</v>
      </c>
    </row>
    <row r="400" spans="11:16">
      <c r="K400" s="319">
        <v>46086</v>
      </c>
      <c r="L400" s="157" t="s">
        <v>807</v>
      </c>
      <c r="N400" s="157" t="s">
        <v>798</v>
      </c>
      <c r="O400" s="157" t="s">
        <v>741</v>
      </c>
      <c r="P400" s="157" t="s">
        <v>800</v>
      </c>
    </row>
    <row r="401" spans="11:16">
      <c r="K401" s="319">
        <v>46087</v>
      </c>
      <c r="L401" s="157" t="s">
        <v>808</v>
      </c>
      <c r="N401" s="157" t="s">
        <v>798</v>
      </c>
      <c r="O401" s="157" t="s">
        <v>799</v>
      </c>
      <c r="P401" s="157" t="s">
        <v>742</v>
      </c>
    </row>
    <row r="402" spans="11:16">
      <c r="K402" s="319">
        <v>46088</v>
      </c>
      <c r="L402" s="157" t="s">
        <v>809</v>
      </c>
      <c r="N402" s="157" t="s">
        <v>798</v>
      </c>
      <c r="O402" s="157" t="s">
        <v>741</v>
      </c>
      <c r="P402" s="157" t="s">
        <v>800</v>
      </c>
    </row>
    <row r="403" spans="11:16">
      <c r="K403" s="319">
        <v>46089</v>
      </c>
      <c r="L403" s="157" t="s">
        <v>810</v>
      </c>
      <c r="N403" s="157" t="s">
        <v>740</v>
      </c>
      <c r="O403" s="157" t="s">
        <v>799</v>
      </c>
      <c r="P403" s="157" t="s">
        <v>800</v>
      </c>
    </row>
    <row r="404" spans="11:16">
      <c r="K404" s="319">
        <v>46090</v>
      </c>
      <c r="L404" s="157" t="s">
        <v>803</v>
      </c>
      <c r="N404" s="157" t="s">
        <v>800</v>
      </c>
      <c r="O404" s="157" t="s">
        <v>798</v>
      </c>
      <c r="P404" s="157" t="s">
        <v>799</v>
      </c>
    </row>
    <row r="405" spans="11:16">
      <c r="K405" s="319">
        <v>46091</v>
      </c>
      <c r="L405" s="157" t="s">
        <v>805</v>
      </c>
      <c r="N405" s="157" t="s">
        <v>742</v>
      </c>
      <c r="O405" s="157" t="s">
        <v>798</v>
      </c>
      <c r="P405" s="157" t="s">
        <v>801</v>
      </c>
    </row>
    <row r="406" spans="11:16">
      <c r="K406" s="319">
        <v>46092</v>
      </c>
      <c r="L406" s="157" t="s">
        <v>806</v>
      </c>
      <c r="N406" s="157" t="s">
        <v>804</v>
      </c>
      <c r="O406" s="157" t="s">
        <v>740</v>
      </c>
      <c r="P406" s="157" t="s">
        <v>799</v>
      </c>
    </row>
    <row r="407" spans="11:16">
      <c r="K407" s="319">
        <v>46093</v>
      </c>
      <c r="L407" s="157" t="s">
        <v>807</v>
      </c>
      <c r="N407" s="157" t="s">
        <v>800</v>
      </c>
      <c r="O407" s="157" t="s">
        <v>798</v>
      </c>
      <c r="P407" s="157" t="s">
        <v>799</v>
      </c>
    </row>
    <row r="408" spans="11:16">
      <c r="K408" s="319">
        <v>46094</v>
      </c>
      <c r="L408" s="157" t="s">
        <v>808</v>
      </c>
      <c r="N408" s="157" t="s">
        <v>800</v>
      </c>
      <c r="O408" s="157" t="s">
        <v>802</v>
      </c>
      <c r="P408" s="157" t="s">
        <v>741</v>
      </c>
    </row>
    <row r="409" spans="11:16">
      <c r="K409" s="319">
        <v>46095</v>
      </c>
      <c r="L409" s="157" t="s">
        <v>809</v>
      </c>
      <c r="N409" s="157" t="s">
        <v>800</v>
      </c>
      <c r="O409" s="157" t="s">
        <v>798</v>
      </c>
      <c r="P409" s="157" t="s">
        <v>799</v>
      </c>
    </row>
    <row r="410" spans="11:16">
      <c r="K410" s="319">
        <v>46096</v>
      </c>
      <c r="L410" s="157" t="s">
        <v>810</v>
      </c>
      <c r="N410" s="157" t="s">
        <v>742</v>
      </c>
      <c r="O410" s="157" t="s">
        <v>802</v>
      </c>
      <c r="P410" s="157" t="s">
        <v>799</v>
      </c>
    </row>
    <row r="411" spans="11:16">
      <c r="K411" s="319">
        <v>46097</v>
      </c>
      <c r="L411" s="157" t="s">
        <v>803</v>
      </c>
      <c r="N411" s="157" t="s">
        <v>741</v>
      </c>
      <c r="O411" s="157" t="s">
        <v>800</v>
      </c>
      <c r="P411" s="157" t="s">
        <v>740</v>
      </c>
    </row>
    <row r="412" spans="11:16">
      <c r="K412" s="319">
        <v>46098</v>
      </c>
      <c r="L412" s="157" t="s">
        <v>805</v>
      </c>
      <c r="N412" s="157" t="s">
        <v>799</v>
      </c>
      <c r="O412" s="157" t="s">
        <v>742</v>
      </c>
      <c r="P412" s="157" t="s">
        <v>798</v>
      </c>
    </row>
    <row r="413" spans="11:16">
      <c r="K413" s="319">
        <v>46099</v>
      </c>
      <c r="L413" s="157" t="s">
        <v>806</v>
      </c>
      <c r="N413" s="157" t="s">
        <v>799</v>
      </c>
      <c r="O413" s="157" t="s">
        <v>804</v>
      </c>
      <c r="P413" s="157" t="s">
        <v>798</v>
      </c>
    </row>
    <row r="414" spans="11:16">
      <c r="K414" s="319">
        <v>46100</v>
      </c>
      <c r="L414" s="157" t="s">
        <v>807</v>
      </c>
      <c r="N414" s="157" t="s">
        <v>741</v>
      </c>
      <c r="O414" s="157" t="s">
        <v>742</v>
      </c>
      <c r="P414" s="157" t="s">
        <v>740</v>
      </c>
    </row>
    <row r="415" spans="11:16">
      <c r="K415" s="319">
        <v>46101</v>
      </c>
      <c r="L415" s="157" t="s">
        <v>808</v>
      </c>
      <c r="N415" s="157" t="s">
        <v>741</v>
      </c>
      <c r="O415" s="157" t="s">
        <v>800</v>
      </c>
      <c r="P415" s="157" t="s">
        <v>798</v>
      </c>
    </row>
    <row r="416" spans="11:16">
      <c r="K416" s="319">
        <v>46102</v>
      </c>
      <c r="L416" s="157" t="s">
        <v>809</v>
      </c>
      <c r="N416" s="157" t="s">
        <v>799</v>
      </c>
      <c r="O416" s="157" t="s">
        <v>800</v>
      </c>
      <c r="P416" s="157" t="s">
        <v>740</v>
      </c>
    </row>
    <row r="417" spans="11:16">
      <c r="K417" s="319">
        <v>46103</v>
      </c>
      <c r="L417" s="157" t="s">
        <v>810</v>
      </c>
      <c r="N417" s="157" t="s">
        <v>799</v>
      </c>
      <c r="O417" s="157" t="s">
        <v>800</v>
      </c>
      <c r="P417" s="157" t="s">
        <v>798</v>
      </c>
    </row>
    <row r="418" spans="11:16">
      <c r="K418" s="319">
        <v>46104</v>
      </c>
      <c r="L418" s="157" t="s">
        <v>803</v>
      </c>
      <c r="N418" s="157" t="s">
        <v>802</v>
      </c>
      <c r="O418" s="157" t="s">
        <v>799</v>
      </c>
      <c r="P418" s="157" t="s">
        <v>804</v>
      </c>
    </row>
    <row r="419" spans="11:16">
      <c r="K419" s="319">
        <v>46105</v>
      </c>
      <c r="L419" s="157" t="s">
        <v>805</v>
      </c>
      <c r="N419" s="157" t="s">
        <v>798</v>
      </c>
      <c r="O419" s="157" t="s">
        <v>799</v>
      </c>
      <c r="P419" s="157" t="s">
        <v>800</v>
      </c>
    </row>
    <row r="420" spans="11:16">
      <c r="K420" s="319">
        <v>46106</v>
      </c>
      <c r="L420" s="157" t="s">
        <v>806</v>
      </c>
      <c r="N420" s="157" t="s">
        <v>798</v>
      </c>
      <c r="O420" s="157" t="s">
        <v>801</v>
      </c>
      <c r="P420" s="157" t="s">
        <v>800</v>
      </c>
    </row>
    <row r="421" spans="11:16">
      <c r="K421" s="319">
        <v>46107</v>
      </c>
      <c r="L421" s="157" t="s">
        <v>807</v>
      </c>
      <c r="N421" s="157" t="s">
        <v>798</v>
      </c>
      <c r="O421" s="157" t="s">
        <v>799</v>
      </c>
      <c r="P421" s="157" t="s">
        <v>742</v>
      </c>
    </row>
    <row r="422" spans="11:16">
      <c r="K422" s="319">
        <v>46108</v>
      </c>
      <c r="L422" s="157" t="s">
        <v>808</v>
      </c>
      <c r="N422" s="157" t="s">
        <v>798</v>
      </c>
      <c r="O422" s="157" t="s">
        <v>741</v>
      </c>
      <c r="P422" s="157" t="s">
        <v>804</v>
      </c>
    </row>
    <row r="423" spans="11:16">
      <c r="K423" s="319">
        <v>46109</v>
      </c>
      <c r="L423" s="157" t="s">
        <v>809</v>
      </c>
      <c r="N423" s="157" t="s">
        <v>740</v>
      </c>
      <c r="O423" s="157" t="s">
        <v>799</v>
      </c>
      <c r="P423" s="157" t="s">
        <v>800</v>
      </c>
    </row>
    <row r="424" spans="11:16">
      <c r="K424" s="319">
        <v>46110</v>
      </c>
      <c r="L424" s="157" t="s">
        <v>810</v>
      </c>
      <c r="N424" s="157" t="s">
        <v>798</v>
      </c>
      <c r="O424" s="157" t="s">
        <v>741</v>
      </c>
      <c r="P424" s="157" t="s">
        <v>800</v>
      </c>
    </row>
    <row r="425" spans="11:16">
      <c r="K425" s="319">
        <v>46111</v>
      </c>
      <c r="L425" s="157" t="s">
        <v>803</v>
      </c>
      <c r="N425" s="157" t="s">
        <v>742</v>
      </c>
      <c r="O425" s="157" t="s">
        <v>802</v>
      </c>
      <c r="P425" s="157" t="s">
        <v>799</v>
      </c>
    </row>
    <row r="426" spans="11:16">
      <c r="K426" s="319">
        <v>46112</v>
      </c>
      <c r="L426" s="157" t="s">
        <v>805</v>
      </c>
      <c r="N426" s="157" t="s">
        <v>742</v>
      </c>
      <c r="O426" s="157" t="s">
        <v>798</v>
      </c>
      <c r="P426" s="157" t="s">
        <v>741</v>
      </c>
    </row>
    <row r="427" spans="11:16">
      <c r="K427" s="319">
        <v>46113</v>
      </c>
      <c r="L427" s="157" t="s">
        <v>806</v>
      </c>
      <c r="N427" s="157" t="s">
        <v>742</v>
      </c>
      <c r="O427" s="157" t="s">
        <v>740</v>
      </c>
      <c r="P427" s="157" t="s">
        <v>799</v>
      </c>
    </row>
    <row r="428" spans="11:16">
      <c r="K428" s="319">
        <v>46114</v>
      </c>
      <c r="L428" s="157" t="s">
        <v>807</v>
      </c>
      <c r="N428" s="157" t="s">
        <v>800</v>
      </c>
      <c r="O428" s="157" t="s">
        <v>798</v>
      </c>
      <c r="P428" s="157" t="s">
        <v>799</v>
      </c>
    </row>
    <row r="429" spans="11:16">
      <c r="K429" s="319">
        <v>46115</v>
      </c>
      <c r="L429" s="157" t="s">
        <v>808</v>
      </c>
      <c r="N429" s="157" t="s">
        <v>742</v>
      </c>
      <c r="O429" s="157" t="s">
        <v>802</v>
      </c>
      <c r="P429" s="157" t="s">
        <v>741</v>
      </c>
    </row>
    <row r="430" spans="11:16">
      <c r="K430" s="319">
        <v>46116</v>
      </c>
      <c r="L430" s="157" t="s">
        <v>809</v>
      </c>
      <c r="N430" s="157" t="s">
        <v>800</v>
      </c>
      <c r="O430" s="157" t="s">
        <v>740</v>
      </c>
      <c r="P430" s="157" t="s">
        <v>799</v>
      </c>
    </row>
    <row r="431" spans="11:16">
      <c r="K431" s="319">
        <v>46117</v>
      </c>
      <c r="L431" s="157" t="s">
        <v>810</v>
      </c>
      <c r="N431" s="157" t="s">
        <v>800</v>
      </c>
      <c r="O431" s="157" t="s">
        <v>798</v>
      </c>
      <c r="P431" s="157" t="s">
        <v>799</v>
      </c>
    </row>
    <row r="432" spans="11:16">
      <c r="K432" s="319">
        <v>46118</v>
      </c>
      <c r="L432" s="157" t="s">
        <v>803</v>
      </c>
      <c r="N432" s="157" t="s">
        <v>741</v>
      </c>
      <c r="O432" s="157" t="s">
        <v>800</v>
      </c>
      <c r="P432" s="157" t="s">
        <v>798</v>
      </c>
    </row>
    <row r="433" spans="11:16">
      <c r="K433" s="319">
        <v>46119</v>
      </c>
      <c r="L433" s="157" t="s">
        <v>805</v>
      </c>
      <c r="N433" s="157" t="s">
        <v>799</v>
      </c>
      <c r="O433" s="157" t="s">
        <v>804</v>
      </c>
      <c r="P433" s="157" t="s">
        <v>740</v>
      </c>
    </row>
    <row r="434" spans="11:16">
      <c r="K434" s="319">
        <v>46120</v>
      </c>
      <c r="L434" s="157" t="s">
        <v>806</v>
      </c>
      <c r="N434" s="157" t="s">
        <v>741</v>
      </c>
      <c r="O434" s="157" t="s">
        <v>800</v>
      </c>
      <c r="P434" s="157" t="s">
        <v>798</v>
      </c>
    </row>
    <row r="435" spans="11:16">
      <c r="K435" s="319">
        <v>46121</v>
      </c>
      <c r="L435" s="157" t="s">
        <v>807</v>
      </c>
      <c r="N435" s="157" t="s">
        <v>799</v>
      </c>
      <c r="O435" s="157" t="s">
        <v>742</v>
      </c>
      <c r="P435" s="157" t="s">
        <v>798</v>
      </c>
    </row>
    <row r="436" spans="11:16">
      <c r="K436" s="319">
        <v>46122</v>
      </c>
      <c r="L436" s="157" t="s">
        <v>808</v>
      </c>
      <c r="N436" s="157" t="s">
        <v>799</v>
      </c>
      <c r="O436" s="157" t="s">
        <v>742</v>
      </c>
      <c r="P436" s="157" t="s">
        <v>740</v>
      </c>
    </row>
    <row r="437" spans="11:16">
      <c r="K437" s="319">
        <v>46123</v>
      </c>
      <c r="L437" s="157" t="s">
        <v>809</v>
      </c>
      <c r="N437" s="157" t="s">
        <v>799</v>
      </c>
      <c r="O437" s="157" t="s">
        <v>800</v>
      </c>
      <c r="P437" s="157" t="s">
        <v>798</v>
      </c>
    </row>
    <row r="438" spans="11:16">
      <c r="K438" s="319">
        <v>46124</v>
      </c>
      <c r="L438" s="157" t="s">
        <v>810</v>
      </c>
      <c r="N438" s="157" t="s">
        <v>799</v>
      </c>
      <c r="O438" s="157" t="s">
        <v>742</v>
      </c>
      <c r="P438" s="157" t="s">
        <v>798</v>
      </c>
    </row>
    <row r="439" spans="11:16">
      <c r="K439" s="319">
        <v>46125</v>
      </c>
      <c r="L439" s="157" t="s">
        <v>803</v>
      </c>
      <c r="N439" s="157" t="s">
        <v>802</v>
      </c>
      <c r="O439" s="157" t="s">
        <v>741</v>
      </c>
      <c r="P439" s="157" t="s">
        <v>800</v>
      </c>
    </row>
    <row r="440" spans="11:16">
      <c r="K440" s="319">
        <v>46126</v>
      </c>
      <c r="L440" s="157" t="s">
        <v>805</v>
      </c>
      <c r="N440" s="157" t="s">
        <v>740</v>
      </c>
      <c r="O440" s="157" t="s">
        <v>741</v>
      </c>
      <c r="P440" s="157" t="s">
        <v>742</v>
      </c>
    </row>
    <row r="441" spans="11:16">
      <c r="K441" s="319">
        <v>46127</v>
      </c>
      <c r="L441" s="157" t="s">
        <v>806</v>
      </c>
      <c r="N441" s="157" t="s">
        <v>798</v>
      </c>
      <c r="O441" s="157" t="s">
        <v>799</v>
      </c>
      <c r="P441" s="157" t="s">
        <v>800</v>
      </c>
    </row>
    <row r="442" spans="11:16">
      <c r="K442" s="319">
        <v>46128</v>
      </c>
      <c r="L442" s="157" t="s">
        <v>807</v>
      </c>
      <c r="N442" s="157" t="s">
        <v>798</v>
      </c>
      <c r="O442" s="157" t="s">
        <v>741</v>
      </c>
      <c r="P442" s="157" t="s">
        <v>742</v>
      </c>
    </row>
    <row r="443" spans="11:16">
      <c r="K443" s="319">
        <v>46129</v>
      </c>
      <c r="L443" s="157" t="s">
        <v>808</v>
      </c>
      <c r="N443" s="157" t="s">
        <v>802</v>
      </c>
      <c r="O443" s="157" t="s">
        <v>799</v>
      </c>
      <c r="P443" s="157" t="s">
        <v>800</v>
      </c>
    </row>
    <row r="444" spans="11:16">
      <c r="K444" s="319">
        <v>46130</v>
      </c>
      <c r="L444" s="157" t="s">
        <v>809</v>
      </c>
      <c r="N444" s="157" t="s">
        <v>798</v>
      </c>
      <c r="O444" s="157" t="s">
        <v>799</v>
      </c>
      <c r="P444" s="157" t="s">
        <v>800</v>
      </c>
    </row>
    <row r="445" spans="11:16">
      <c r="K445" s="319">
        <v>46131</v>
      </c>
      <c r="L445" s="157" t="s">
        <v>810</v>
      </c>
      <c r="N445" s="157" t="s">
        <v>740</v>
      </c>
      <c r="O445" s="157" t="s">
        <v>799</v>
      </c>
      <c r="P445" s="157" t="s">
        <v>800</v>
      </c>
    </row>
    <row r="446" spans="11:16">
      <c r="K446" s="319">
        <v>46132</v>
      </c>
      <c r="L446" s="157" t="s">
        <v>803</v>
      </c>
      <c r="N446" s="157" t="s">
        <v>800</v>
      </c>
      <c r="O446" s="157" t="s">
        <v>798</v>
      </c>
      <c r="P446" s="157" t="s">
        <v>741</v>
      </c>
    </row>
    <row r="447" spans="11:16">
      <c r="K447" s="319">
        <v>46133</v>
      </c>
      <c r="L447" s="157" t="s">
        <v>805</v>
      </c>
      <c r="N447" s="157" t="s">
        <v>804</v>
      </c>
      <c r="O447" s="157" t="s">
        <v>740</v>
      </c>
      <c r="P447" s="157" t="s">
        <v>741</v>
      </c>
    </row>
    <row r="448" spans="11:16">
      <c r="K448" s="319">
        <v>46134</v>
      </c>
      <c r="L448" s="157" t="s">
        <v>806</v>
      </c>
      <c r="N448" s="157" t="s">
        <v>800</v>
      </c>
      <c r="O448" s="157" t="s">
        <v>740</v>
      </c>
      <c r="P448" s="157" t="s">
        <v>799</v>
      </c>
    </row>
    <row r="449" spans="11:16">
      <c r="K449" s="319">
        <v>46135</v>
      </c>
      <c r="L449" s="157" t="s">
        <v>807</v>
      </c>
      <c r="N449" s="157" t="s">
        <v>800</v>
      </c>
      <c r="O449" s="157" t="s">
        <v>798</v>
      </c>
      <c r="P449" s="157" t="s">
        <v>799</v>
      </c>
    </row>
    <row r="450" spans="11:16">
      <c r="K450" s="319">
        <v>46136</v>
      </c>
      <c r="L450" s="157" t="s">
        <v>808</v>
      </c>
      <c r="N450" s="157" t="s">
        <v>742</v>
      </c>
      <c r="O450" s="157" t="s">
        <v>798</v>
      </c>
      <c r="P450" s="157" t="s">
        <v>741</v>
      </c>
    </row>
    <row r="451" spans="11:16">
      <c r="K451" s="319">
        <v>46137</v>
      </c>
      <c r="L451" s="157" t="s">
        <v>809</v>
      </c>
      <c r="N451" s="157" t="s">
        <v>742</v>
      </c>
      <c r="O451" s="157" t="s">
        <v>798</v>
      </c>
      <c r="P451" s="157" t="s">
        <v>741</v>
      </c>
    </row>
    <row r="452" spans="11:16">
      <c r="K452" s="319">
        <v>46138</v>
      </c>
      <c r="L452" s="157" t="s">
        <v>810</v>
      </c>
      <c r="N452" s="157" t="s">
        <v>742</v>
      </c>
      <c r="O452" s="157" t="s">
        <v>798</v>
      </c>
      <c r="P452" s="157" t="s">
        <v>741</v>
      </c>
    </row>
    <row r="453" spans="11:16">
      <c r="K453" s="319">
        <v>46139</v>
      </c>
      <c r="L453" s="157" t="s">
        <v>803</v>
      </c>
      <c r="N453" s="157" t="s">
        <v>801</v>
      </c>
      <c r="O453" s="157" t="s">
        <v>800</v>
      </c>
      <c r="P453" s="157" t="s">
        <v>798</v>
      </c>
    </row>
    <row r="454" spans="11:16">
      <c r="K454" s="319">
        <v>46140</v>
      </c>
      <c r="L454" s="157" t="s">
        <v>805</v>
      </c>
      <c r="N454" s="157" t="s">
        <v>799</v>
      </c>
      <c r="O454" s="157" t="s">
        <v>800</v>
      </c>
      <c r="P454" s="157" t="s">
        <v>740</v>
      </c>
    </row>
    <row r="455" spans="11:16">
      <c r="K455" s="319">
        <v>46141</v>
      </c>
      <c r="L455" s="157" t="s">
        <v>806</v>
      </c>
      <c r="N455" s="157" t="s">
        <v>799</v>
      </c>
      <c r="O455" s="157" t="s">
        <v>742</v>
      </c>
      <c r="P455" s="157" t="s">
        <v>740</v>
      </c>
    </row>
    <row r="456" spans="11:16">
      <c r="K456" s="319">
        <v>46142</v>
      </c>
      <c r="L456" s="157" t="s">
        <v>807</v>
      </c>
      <c r="N456" s="157" t="s">
        <v>799</v>
      </c>
      <c r="O456" s="157" t="s">
        <v>800</v>
      </c>
      <c r="P456" s="157" t="s">
        <v>740</v>
      </c>
    </row>
    <row r="457" spans="11:16">
      <c r="K457" s="319">
        <v>46143</v>
      </c>
      <c r="L457" s="157" t="s">
        <v>808</v>
      </c>
      <c r="N457" s="157" t="s">
        <v>741</v>
      </c>
      <c r="O457" s="157" t="s">
        <v>800</v>
      </c>
      <c r="P457" s="157" t="s">
        <v>798</v>
      </c>
    </row>
    <row r="458" spans="11:16">
      <c r="K458" s="319">
        <v>46144</v>
      </c>
      <c r="L458" s="157" t="s">
        <v>809</v>
      </c>
      <c r="N458" s="157" t="s">
        <v>741</v>
      </c>
      <c r="O458" s="157" t="s">
        <v>742</v>
      </c>
      <c r="P458" s="157" t="s">
        <v>802</v>
      </c>
    </row>
    <row r="459" spans="11:16">
      <c r="K459" s="319">
        <v>46145</v>
      </c>
      <c r="L459" s="157" t="s">
        <v>810</v>
      </c>
      <c r="N459" s="157" t="s">
        <v>741</v>
      </c>
      <c r="O459" s="157" t="s">
        <v>800</v>
      </c>
      <c r="P459" s="157" t="s">
        <v>798</v>
      </c>
    </row>
    <row r="460" spans="11:16">
      <c r="K460" s="319">
        <v>46146</v>
      </c>
      <c r="L460" s="157" t="s">
        <v>803</v>
      </c>
      <c r="N460" s="157" t="s">
        <v>798</v>
      </c>
      <c r="O460" s="157" t="s">
        <v>741</v>
      </c>
      <c r="P460" s="157" t="s">
        <v>800</v>
      </c>
    </row>
    <row r="461" spans="11:16">
      <c r="K461" s="319">
        <v>46147</v>
      </c>
      <c r="L461" s="157" t="s">
        <v>805</v>
      </c>
      <c r="N461" s="157" t="s">
        <v>740</v>
      </c>
      <c r="O461" s="157" t="s">
        <v>801</v>
      </c>
      <c r="P461" s="157" t="s">
        <v>800</v>
      </c>
    </row>
    <row r="462" spans="11:16">
      <c r="K462" s="319">
        <v>46148</v>
      </c>
      <c r="L462" s="157" t="s">
        <v>806</v>
      </c>
      <c r="N462" s="157" t="s">
        <v>740</v>
      </c>
      <c r="O462" s="157" t="s">
        <v>799</v>
      </c>
      <c r="P462" s="157" t="s">
        <v>742</v>
      </c>
    </row>
    <row r="463" spans="11:16">
      <c r="K463" s="319">
        <v>46149</v>
      </c>
      <c r="L463" s="157" t="s">
        <v>807</v>
      </c>
      <c r="N463" s="157" t="s">
        <v>740</v>
      </c>
      <c r="O463" s="157" t="s">
        <v>741</v>
      </c>
      <c r="P463" s="157" t="s">
        <v>800</v>
      </c>
    </row>
    <row r="464" spans="11:16">
      <c r="K464" s="319">
        <v>46150</v>
      </c>
      <c r="L464" s="157" t="s">
        <v>808</v>
      </c>
      <c r="N464" s="157" t="s">
        <v>798</v>
      </c>
      <c r="O464" s="157" t="s">
        <v>799</v>
      </c>
      <c r="P464" s="157" t="s">
        <v>800</v>
      </c>
    </row>
    <row r="465" spans="11:16">
      <c r="K465" s="319">
        <v>46151</v>
      </c>
      <c r="L465" s="157" t="s">
        <v>809</v>
      </c>
      <c r="N465" s="157" t="s">
        <v>740</v>
      </c>
      <c r="O465" s="157" t="s">
        <v>801</v>
      </c>
      <c r="P465" s="157" t="s">
        <v>742</v>
      </c>
    </row>
    <row r="466" spans="11:16">
      <c r="K466" s="319">
        <v>46152</v>
      </c>
      <c r="L466" s="157" t="s">
        <v>810</v>
      </c>
      <c r="N466" s="157" t="s">
        <v>798</v>
      </c>
      <c r="O466" s="157" t="s">
        <v>741</v>
      </c>
      <c r="P466" s="157" t="s">
        <v>742</v>
      </c>
    </row>
    <row r="467" spans="11:16">
      <c r="K467" s="319">
        <v>46153</v>
      </c>
      <c r="L467" s="157" t="s">
        <v>803</v>
      </c>
      <c r="N467" s="157" t="s">
        <v>800</v>
      </c>
      <c r="O467" s="157" t="s">
        <v>798</v>
      </c>
      <c r="P467" s="157" t="s">
        <v>799</v>
      </c>
    </row>
    <row r="468" spans="11:16">
      <c r="K468" s="319">
        <v>46154</v>
      </c>
      <c r="L468" s="157" t="s">
        <v>805</v>
      </c>
      <c r="N468" s="157" t="s">
        <v>742</v>
      </c>
      <c r="O468" s="157" t="s">
        <v>740</v>
      </c>
      <c r="P468" s="157" t="s">
        <v>799</v>
      </c>
    </row>
    <row r="469" spans="11:16">
      <c r="K469" s="319">
        <v>46155</v>
      </c>
      <c r="L469" s="157" t="s">
        <v>806</v>
      </c>
      <c r="N469" s="157" t="s">
        <v>800</v>
      </c>
      <c r="O469" s="157" t="s">
        <v>802</v>
      </c>
      <c r="P469" s="157" t="s">
        <v>799</v>
      </c>
    </row>
    <row r="470" spans="11:16">
      <c r="K470" s="319">
        <v>46156</v>
      </c>
      <c r="L470" s="157" t="s">
        <v>807</v>
      </c>
      <c r="N470" s="157" t="s">
        <v>742</v>
      </c>
      <c r="O470" s="157" t="s">
        <v>798</v>
      </c>
      <c r="P470" s="157" t="s">
        <v>741</v>
      </c>
    </row>
    <row r="471" spans="11:16">
      <c r="K471" s="319">
        <v>46157</v>
      </c>
      <c r="L471" s="157" t="s">
        <v>808</v>
      </c>
      <c r="N471" s="157" t="s">
        <v>800</v>
      </c>
      <c r="O471" s="157" t="s">
        <v>798</v>
      </c>
      <c r="P471" s="157" t="s">
        <v>799</v>
      </c>
    </row>
    <row r="472" spans="11:16">
      <c r="K472" s="319">
        <v>46158</v>
      </c>
      <c r="L472" s="157" t="s">
        <v>809</v>
      </c>
      <c r="N472" s="157" t="s">
        <v>800</v>
      </c>
      <c r="O472" s="157" t="s">
        <v>798</v>
      </c>
      <c r="P472" s="157" t="s">
        <v>801</v>
      </c>
    </row>
    <row r="473" spans="11:16">
      <c r="K473" s="319">
        <v>46159</v>
      </c>
      <c r="L473" s="157" t="s">
        <v>810</v>
      </c>
      <c r="N473" s="157" t="s">
        <v>800</v>
      </c>
      <c r="O473" s="157" t="s">
        <v>798</v>
      </c>
      <c r="P473" s="157" t="s">
        <v>799</v>
      </c>
    </row>
    <row r="474" spans="11:16">
      <c r="K474" s="319">
        <v>46160</v>
      </c>
      <c r="L474" s="157" t="s">
        <v>803</v>
      </c>
      <c r="N474" s="157" t="s">
        <v>741</v>
      </c>
      <c r="O474" s="157" t="s">
        <v>742</v>
      </c>
      <c r="P474" s="157" t="s">
        <v>802</v>
      </c>
    </row>
    <row r="475" spans="11:16">
      <c r="K475" s="319">
        <v>46161</v>
      </c>
      <c r="L475" s="157" t="s">
        <v>805</v>
      </c>
      <c r="N475" s="157" t="s">
        <v>799</v>
      </c>
      <c r="O475" s="157" t="s">
        <v>742</v>
      </c>
      <c r="P475" s="157" t="s">
        <v>798</v>
      </c>
    </row>
    <row r="476" spans="11:16">
      <c r="K476" s="319">
        <v>46162</v>
      </c>
      <c r="L476" s="157" t="s">
        <v>806</v>
      </c>
      <c r="N476" s="157" t="s">
        <v>741</v>
      </c>
      <c r="O476" s="157" t="s">
        <v>800</v>
      </c>
      <c r="P476" s="157" t="s">
        <v>798</v>
      </c>
    </row>
    <row r="477" spans="11:16">
      <c r="K477" s="319">
        <v>46163</v>
      </c>
      <c r="L477" s="157" t="s">
        <v>807</v>
      </c>
      <c r="N477" s="157" t="s">
        <v>799</v>
      </c>
      <c r="O477" s="157" t="s">
        <v>800</v>
      </c>
      <c r="P477" s="157" t="s">
        <v>740</v>
      </c>
    </row>
    <row r="478" spans="11:16">
      <c r="K478" s="319">
        <v>46164</v>
      </c>
      <c r="L478" s="157" t="s">
        <v>808</v>
      </c>
      <c r="N478" s="157" t="s">
        <v>799</v>
      </c>
      <c r="O478" s="157" t="s">
        <v>800</v>
      </c>
      <c r="P478" s="157" t="s">
        <v>798</v>
      </c>
    </row>
    <row r="479" spans="11:16">
      <c r="K479" s="319">
        <v>46165</v>
      </c>
      <c r="L479" s="157" t="s">
        <v>809</v>
      </c>
      <c r="N479" s="157" t="s">
        <v>801</v>
      </c>
      <c r="O479" s="157" t="s">
        <v>742</v>
      </c>
      <c r="P479" s="157" t="s">
        <v>740</v>
      </c>
    </row>
    <row r="480" spans="11:16">
      <c r="K480" s="319">
        <v>46166</v>
      </c>
      <c r="L480" s="157" t="s">
        <v>810</v>
      </c>
      <c r="N480" s="157" t="s">
        <v>799</v>
      </c>
      <c r="O480" s="157" t="s">
        <v>800</v>
      </c>
      <c r="P480" s="157" t="s">
        <v>798</v>
      </c>
    </row>
    <row r="481" spans="11:16">
      <c r="K481" s="319">
        <v>46167</v>
      </c>
      <c r="L481" s="157" t="s">
        <v>803</v>
      </c>
      <c r="N481" s="157" t="s">
        <v>740</v>
      </c>
      <c r="O481" s="157" t="s">
        <v>799</v>
      </c>
      <c r="P481" s="157" t="s">
        <v>800</v>
      </c>
    </row>
    <row r="482" spans="11:16">
      <c r="K482" s="319">
        <v>46168</v>
      </c>
      <c r="L482" s="157" t="s">
        <v>805</v>
      </c>
      <c r="N482" s="157" t="s">
        <v>740</v>
      </c>
      <c r="O482" s="157" t="s">
        <v>741</v>
      </c>
      <c r="P482" s="157" t="s">
        <v>800</v>
      </c>
    </row>
    <row r="483" spans="11:16">
      <c r="K483" s="319">
        <v>46169</v>
      </c>
      <c r="L483" s="157" t="s">
        <v>806</v>
      </c>
      <c r="N483" s="157" t="s">
        <v>798</v>
      </c>
      <c r="O483" s="157" t="s">
        <v>799</v>
      </c>
      <c r="P483" s="157" t="s">
        <v>800</v>
      </c>
    </row>
    <row r="484" spans="11:16">
      <c r="K484" s="319">
        <v>46170</v>
      </c>
      <c r="L484" s="157" t="s">
        <v>807</v>
      </c>
      <c r="N484" s="157" t="s">
        <v>740</v>
      </c>
      <c r="O484" s="157" t="s">
        <v>799</v>
      </c>
      <c r="P484" s="157" t="s">
        <v>804</v>
      </c>
    </row>
    <row r="485" spans="11:16">
      <c r="K485" s="319">
        <v>46171</v>
      </c>
      <c r="L485" s="157" t="s">
        <v>808</v>
      </c>
      <c r="N485" s="157" t="s">
        <v>740</v>
      </c>
      <c r="O485" s="157" t="s">
        <v>799</v>
      </c>
      <c r="P485" s="157" t="s">
        <v>742</v>
      </c>
    </row>
    <row r="486" spans="11:16">
      <c r="K486" s="319">
        <v>46172</v>
      </c>
      <c r="L486" s="157" t="s">
        <v>809</v>
      </c>
      <c r="N486" s="157" t="s">
        <v>740</v>
      </c>
      <c r="O486" s="157" t="s">
        <v>741</v>
      </c>
      <c r="P486" s="157" t="s">
        <v>800</v>
      </c>
    </row>
    <row r="487" spans="11:16">
      <c r="K487" s="319">
        <v>46173</v>
      </c>
      <c r="L487" s="157" t="s">
        <v>810</v>
      </c>
      <c r="N487" s="157" t="s">
        <v>798</v>
      </c>
      <c r="O487" s="157" t="s">
        <v>741</v>
      </c>
      <c r="P487" s="157" t="s">
        <v>800</v>
      </c>
    </row>
    <row r="488" spans="11:16">
      <c r="K488" s="319">
        <v>46174</v>
      </c>
      <c r="L488" s="157" t="s">
        <v>803</v>
      </c>
      <c r="N488" s="157" t="s">
        <v>742</v>
      </c>
      <c r="O488" s="157" t="s">
        <v>798</v>
      </c>
      <c r="P488" s="157" t="s">
        <v>799</v>
      </c>
    </row>
    <row r="489" spans="11:16">
      <c r="K489" s="319">
        <v>46175</v>
      </c>
      <c r="L489" s="157" t="s">
        <v>805</v>
      </c>
      <c r="N489" s="157" t="s">
        <v>800</v>
      </c>
      <c r="O489" s="157" t="s">
        <v>798</v>
      </c>
      <c r="P489" s="157" t="s">
        <v>799</v>
      </c>
    </row>
    <row r="490" spans="11:16">
      <c r="K490" s="319">
        <v>46176</v>
      </c>
      <c r="L490" s="157" t="s">
        <v>806</v>
      </c>
      <c r="N490" s="157" t="s">
        <v>742</v>
      </c>
      <c r="O490" s="157" t="s">
        <v>798</v>
      </c>
      <c r="P490" s="157" t="s">
        <v>801</v>
      </c>
    </row>
    <row r="491" spans="11:16">
      <c r="K491" s="319">
        <v>46177</v>
      </c>
      <c r="L491" s="157" t="s">
        <v>807</v>
      </c>
      <c r="N491" s="157" t="s">
        <v>804</v>
      </c>
      <c r="O491" s="157" t="s">
        <v>740</v>
      </c>
      <c r="P491" s="157" t="s">
        <v>799</v>
      </c>
    </row>
    <row r="492" spans="11:16">
      <c r="K492" s="319">
        <v>46178</v>
      </c>
      <c r="L492" s="157" t="s">
        <v>808</v>
      </c>
      <c r="N492" s="157" t="s">
        <v>800</v>
      </c>
      <c r="O492" s="157" t="s">
        <v>798</v>
      </c>
      <c r="P492" s="157" t="s">
        <v>799</v>
      </c>
    </row>
    <row r="493" spans="11:16">
      <c r="K493" s="319">
        <v>46179</v>
      </c>
      <c r="L493" s="157" t="s">
        <v>809</v>
      </c>
      <c r="N493" s="157" t="s">
        <v>800</v>
      </c>
      <c r="O493" s="157" t="s">
        <v>802</v>
      </c>
      <c r="P493" s="157" t="s">
        <v>741</v>
      </c>
    </row>
    <row r="494" spans="11:16">
      <c r="K494" s="319">
        <v>46180</v>
      </c>
      <c r="L494" s="157" t="s">
        <v>810</v>
      </c>
      <c r="N494" s="157" t="s">
        <v>800</v>
      </c>
      <c r="O494" s="157" t="s">
        <v>798</v>
      </c>
      <c r="P494" s="157" t="s">
        <v>799</v>
      </c>
    </row>
    <row r="495" spans="11:16">
      <c r="K495" s="319">
        <v>46181</v>
      </c>
      <c r="L495" s="157" t="s">
        <v>803</v>
      </c>
      <c r="N495" s="157" t="s">
        <v>741</v>
      </c>
      <c r="O495" s="157" t="s">
        <v>804</v>
      </c>
      <c r="P495" s="157" t="s">
        <v>798</v>
      </c>
    </row>
    <row r="496" spans="11:16">
      <c r="K496" s="319">
        <v>46182</v>
      </c>
      <c r="L496" s="157" t="s">
        <v>805</v>
      </c>
      <c r="N496" s="157" t="s">
        <v>741</v>
      </c>
      <c r="O496" s="157" t="s">
        <v>800</v>
      </c>
      <c r="P496" s="157" t="s">
        <v>740</v>
      </c>
    </row>
    <row r="497" spans="11:16">
      <c r="K497" s="319">
        <v>46183</v>
      </c>
      <c r="L497" s="157" t="s">
        <v>806</v>
      </c>
      <c r="N497" s="157" t="s">
        <v>799</v>
      </c>
      <c r="O497" s="157" t="s">
        <v>742</v>
      </c>
      <c r="P497" s="157" t="s">
        <v>798</v>
      </c>
    </row>
    <row r="498" spans="11:16">
      <c r="K498" s="319">
        <v>46184</v>
      </c>
      <c r="L498" s="157" t="s">
        <v>807</v>
      </c>
      <c r="N498" s="157" t="s">
        <v>799</v>
      </c>
      <c r="O498" s="157" t="s">
        <v>804</v>
      </c>
      <c r="P498" s="157" t="s">
        <v>798</v>
      </c>
    </row>
    <row r="499" spans="11:16">
      <c r="K499" s="319">
        <v>46185</v>
      </c>
      <c r="L499" s="157" t="s">
        <v>808</v>
      </c>
      <c r="N499" s="157" t="s">
        <v>741</v>
      </c>
      <c r="O499" s="157" t="s">
        <v>742</v>
      </c>
      <c r="P499" s="157" t="s">
        <v>740</v>
      </c>
    </row>
    <row r="500" spans="11:16">
      <c r="K500" s="319">
        <v>46186</v>
      </c>
      <c r="L500" s="157" t="s">
        <v>809</v>
      </c>
      <c r="N500" s="157" t="s">
        <v>741</v>
      </c>
      <c r="O500" s="157" t="s">
        <v>800</v>
      </c>
      <c r="P500" s="157" t="s">
        <v>798</v>
      </c>
    </row>
    <row r="501" spans="11:16">
      <c r="K501" s="319">
        <v>46187</v>
      </c>
      <c r="L501" s="157" t="s">
        <v>810</v>
      </c>
      <c r="N501" s="157" t="s">
        <v>799</v>
      </c>
      <c r="O501" s="157" t="s">
        <v>800</v>
      </c>
      <c r="P501" s="157" t="s">
        <v>740</v>
      </c>
    </row>
    <row r="502" spans="11:16">
      <c r="K502" s="319">
        <v>46188</v>
      </c>
      <c r="L502" s="157" t="s">
        <v>803</v>
      </c>
      <c r="N502" s="157" t="s">
        <v>798</v>
      </c>
      <c r="O502" s="157" t="s">
        <v>799</v>
      </c>
      <c r="P502" s="157" t="s">
        <v>800</v>
      </c>
    </row>
    <row r="503" spans="11:16">
      <c r="K503" s="319">
        <v>46189</v>
      </c>
      <c r="L503" s="157" t="s">
        <v>805</v>
      </c>
      <c r="N503" s="157" t="s">
        <v>802</v>
      </c>
      <c r="O503" s="157" t="s">
        <v>799</v>
      </c>
      <c r="P503" s="157" t="s">
        <v>804</v>
      </c>
    </row>
    <row r="504" spans="11:16">
      <c r="K504" s="319">
        <v>46190</v>
      </c>
      <c r="L504" s="157" t="s">
        <v>806</v>
      </c>
      <c r="N504" s="157" t="s">
        <v>798</v>
      </c>
      <c r="O504" s="157" t="s">
        <v>799</v>
      </c>
      <c r="P504" s="157" t="s">
        <v>800</v>
      </c>
    </row>
    <row r="505" spans="11:16">
      <c r="K505" s="319">
        <v>46191</v>
      </c>
      <c r="L505" s="157" t="s">
        <v>807</v>
      </c>
      <c r="N505" s="157" t="s">
        <v>798</v>
      </c>
      <c r="O505" s="157" t="s">
        <v>801</v>
      </c>
      <c r="P505" s="157" t="s">
        <v>800</v>
      </c>
    </row>
    <row r="506" spans="11:16">
      <c r="K506" s="319">
        <v>46192</v>
      </c>
      <c r="L506" s="157" t="s">
        <v>808</v>
      </c>
      <c r="N506" s="157" t="s">
        <v>798</v>
      </c>
      <c r="O506" s="157" t="s">
        <v>799</v>
      </c>
      <c r="P506" s="157" t="s">
        <v>742</v>
      </c>
    </row>
    <row r="507" spans="11:16">
      <c r="K507" s="319">
        <v>46193</v>
      </c>
      <c r="L507" s="157" t="s">
        <v>809</v>
      </c>
      <c r="N507" s="157" t="s">
        <v>798</v>
      </c>
      <c r="O507" s="157" t="s">
        <v>741</v>
      </c>
      <c r="P507" s="157" t="s">
        <v>804</v>
      </c>
    </row>
    <row r="508" spans="11:16">
      <c r="K508" s="319">
        <v>46194</v>
      </c>
      <c r="L508" s="157" t="s">
        <v>810</v>
      </c>
      <c r="N508" s="157" t="s">
        <v>740</v>
      </c>
      <c r="O508" s="157" t="s">
        <v>799</v>
      </c>
      <c r="P508" s="157" t="s">
        <v>800</v>
      </c>
    </row>
    <row r="509" spans="11:16">
      <c r="K509" s="319">
        <v>46195</v>
      </c>
      <c r="L509" s="157" t="s">
        <v>803</v>
      </c>
      <c r="N509" s="157" t="s">
        <v>800</v>
      </c>
      <c r="O509" s="157" t="s">
        <v>740</v>
      </c>
      <c r="P509" s="157" t="s">
        <v>799</v>
      </c>
    </row>
    <row r="510" spans="11:16">
      <c r="K510" s="319">
        <v>46196</v>
      </c>
      <c r="L510" s="157" t="s">
        <v>805</v>
      </c>
      <c r="N510" s="157" t="s">
        <v>742</v>
      </c>
      <c r="O510" s="157" t="s">
        <v>802</v>
      </c>
      <c r="P510" s="157" t="s">
        <v>799</v>
      </c>
    </row>
    <row r="511" spans="11:16">
      <c r="K511" s="319">
        <v>46197</v>
      </c>
      <c r="L511" s="157" t="s">
        <v>806</v>
      </c>
      <c r="N511" s="157" t="s">
        <v>742</v>
      </c>
      <c r="O511" s="157" t="s">
        <v>798</v>
      </c>
      <c r="P511" s="157" t="s">
        <v>741</v>
      </c>
    </row>
    <row r="512" spans="11:16">
      <c r="K512" s="319">
        <v>46198</v>
      </c>
      <c r="L512" s="157" t="s">
        <v>807</v>
      </c>
      <c r="N512" s="157" t="s">
        <v>742</v>
      </c>
      <c r="O512" s="157" t="s">
        <v>740</v>
      </c>
      <c r="P512" s="157" t="s">
        <v>799</v>
      </c>
    </row>
    <row r="513" spans="11:16">
      <c r="K513" s="319">
        <v>46199</v>
      </c>
      <c r="L513" s="157" t="s">
        <v>808</v>
      </c>
      <c r="N513" s="157" t="s">
        <v>800</v>
      </c>
      <c r="O513" s="157" t="s">
        <v>798</v>
      </c>
      <c r="P513" s="157" t="s">
        <v>799</v>
      </c>
    </row>
    <row r="514" spans="11:16">
      <c r="K514" s="319">
        <v>46200</v>
      </c>
      <c r="L514" s="157" t="s">
        <v>809</v>
      </c>
      <c r="N514" s="157" t="s">
        <v>742</v>
      </c>
      <c r="O514" s="157" t="s">
        <v>802</v>
      </c>
      <c r="P514" s="157" t="s">
        <v>741</v>
      </c>
    </row>
    <row r="515" spans="11:16">
      <c r="K515" s="319">
        <v>46201</v>
      </c>
      <c r="L515" s="157" t="s">
        <v>810</v>
      </c>
      <c r="N515" s="157" t="s">
        <v>800</v>
      </c>
      <c r="O515" s="157" t="s">
        <v>798</v>
      </c>
      <c r="P515" s="157" t="s">
        <v>741</v>
      </c>
    </row>
    <row r="516" spans="11:16">
      <c r="K516" s="319">
        <v>46202</v>
      </c>
      <c r="L516" s="157" t="s">
        <v>803</v>
      </c>
      <c r="N516" s="157" t="s">
        <v>799</v>
      </c>
      <c r="O516" s="157" t="s">
        <v>742</v>
      </c>
      <c r="P516" s="157" t="s">
        <v>740</v>
      </c>
    </row>
    <row r="517" spans="11:16">
      <c r="K517" s="319">
        <v>46203</v>
      </c>
      <c r="L517" s="157" t="s">
        <v>805</v>
      </c>
      <c r="N517" s="157" t="s">
        <v>799</v>
      </c>
      <c r="O517" s="157" t="s">
        <v>742</v>
      </c>
      <c r="P517" s="157" t="s">
        <v>740</v>
      </c>
    </row>
    <row r="518" spans="11:16">
      <c r="K518" s="319">
        <v>46204</v>
      </c>
      <c r="L518" s="157" t="s">
        <v>806</v>
      </c>
      <c r="N518" s="157" t="s">
        <v>799</v>
      </c>
      <c r="O518" s="157" t="s">
        <v>742</v>
      </c>
      <c r="P518" s="157" t="s">
        <v>802</v>
      </c>
    </row>
    <row r="519" spans="11:16">
      <c r="K519" s="319">
        <v>46205</v>
      </c>
      <c r="L519" s="157" t="s">
        <v>807</v>
      </c>
      <c r="N519" s="157" t="s">
        <v>799</v>
      </c>
      <c r="O519" s="157" t="s">
        <v>800</v>
      </c>
      <c r="P519" s="157" t="s">
        <v>798</v>
      </c>
    </row>
    <row r="520" spans="11:16">
      <c r="K520" s="319">
        <v>46206</v>
      </c>
      <c r="L520" s="157" t="s">
        <v>808</v>
      </c>
      <c r="N520" s="157" t="s">
        <v>799</v>
      </c>
      <c r="O520" s="157" t="s">
        <v>742</v>
      </c>
      <c r="P520" s="157" t="s">
        <v>798</v>
      </c>
    </row>
    <row r="521" spans="11:16">
      <c r="K521" s="319">
        <v>46207</v>
      </c>
      <c r="L521" s="157" t="s">
        <v>809</v>
      </c>
      <c r="N521" s="157" t="s">
        <v>741</v>
      </c>
      <c r="O521" s="157" t="s">
        <v>742</v>
      </c>
      <c r="P521" s="157" t="s">
        <v>798</v>
      </c>
    </row>
    <row r="522" spans="11:16">
      <c r="K522" s="319">
        <v>46208</v>
      </c>
      <c r="L522" s="157" t="s">
        <v>810</v>
      </c>
      <c r="N522" s="157" t="s">
        <v>799</v>
      </c>
      <c r="O522" s="157" t="s">
        <v>742</v>
      </c>
      <c r="P522" s="157" t="s">
        <v>740</v>
      </c>
    </row>
    <row r="523" spans="11:16">
      <c r="K523" s="319">
        <v>46209</v>
      </c>
      <c r="L523" s="157" t="s">
        <v>803</v>
      </c>
      <c r="N523" s="157" t="s">
        <v>798</v>
      </c>
      <c r="O523" s="157" t="s">
        <v>799</v>
      </c>
      <c r="P523" s="157" t="s">
        <v>742</v>
      </c>
    </row>
    <row r="524" spans="11:16">
      <c r="K524" s="319">
        <v>46210</v>
      </c>
      <c r="L524" s="157" t="s">
        <v>805</v>
      </c>
      <c r="N524" s="157" t="s">
        <v>798</v>
      </c>
      <c r="O524" s="157" t="s">
        <v>741</v>
      </c>
      <c r="P524" s="157" t="s">
        <v>800</v>
      </c>
    </row>
    <row r="525" spans="11:16">
      <c r="K525" s="319">
        <v>46211</v>
      </c>
      <c r="L525" s="157" t="s">
        <v>806</v>
      </c>
      <c r="N525" s="157" t="s">
        <v>798</v>
      </c>
      <c r="O525" s="157" t="s">
        <v>799</v>
      </c>
      <c r="P525" s="157" t="s">
        <v>800</v>
      </c>
    </row>
    <row r="526" spans="11:16">
      <c r="K526" s="319">
        <v>46212</v>
      </c>
      <c r="L526" s="157" t="s">
        <v>807</v>
      </c>
      <c r="N526" s="157" t="s">
        <v>740</v>
      </c>
      <c r="O526" s="157" t="s">
        <v>799</v>
      </c>
      <c r="P526" s="157" t="s">
        <v>742</v>
      </c>
    </row>
    <row r="527" spans="11:16">
      <c r="K527" s="319">
        <v>46213</v>
      </c>
      <c r="L527" s="157" t="s">
        <v>808</v>
      </c>
      <c r="N527" s="157" t="s">
        <v>740</v>
      </c>
      <c r="O527" s="157" t="s">
        <v>799</v>
      </c>
      <c r="P527" s="157" t="s">
        <v>804</v>
      </c>
    </row>
    <row r="528" spans="11:16">
      <c r="K528" s="319">
        <v>46214</v>
      </c>
      <c r="L528" s="157" t="s">
        <v>809</v>
      </c>
      <c r="N528" s="157" t="s">
        <v>798</v>
      </c>
      <c r="O528" s="157" t="s">
        <v>741</v>
      </c>
      <c r="P528" s="157" t="s">
        <v>800</v>
      </c>
    </row>
    <row r="529" spans="11:16">
      <c r="K529" s="319">
        <v>46215</v>
      </c>
      <c r="L529" s="157" t="s">
        <v>810</v>
      </c>
      <c r="N529" s="157" t="s">
        <v>798</v>
      </c>
      <c r="O529" s="157" t="s">
        <v>799</v>
      </c>
      <c r="P529" s="157" t="s">
        <v>742</v>
      </c>
    </row>
    <row r="530" spans="11:16">
      <c r="K530" s="319">
        <v>46216</v>
      </c>
      <c r="L530" s="157" t="s">
        <v>803</v>
      </c>
      <c r="N530" s="157" t="s">
        <v>742</v>
      </c>
      <c r="O530" s="157" t="s">
        <v>740</v>
      </c>
      <c r="P530" s="157" t="s">
        <v>799</v>
      </c>
    </row>
    <row r="531" spans="11:16">
      <c r="K531" s="319">
        <v>46217</v>
      </c>
      <c r="L531" s="157" t="s">
        <v>805</v>
      </c>
      <c r="N531" s="157" t="s">
        <v>800</v>
      </c>
      <c r="O531" s="157" t="s">
        <v>740</v>
      </c>
      <c r="P531" s="157" t="s">
        <v>799</v>
      </c>
    </row>
    <row r="532" spans="11:16">
      <c r="K532" s="319">
        <v>46218</v>
      </c>
      <c r="L532" s="157" t="s">
        <v>806</v>
      </c>
      <c r="N532" s="157" t="s">
        <v>800</v>
      </c>
      <c r="O532" s="157" t="s">
        <v>798</v>
      </c>
      <c r="P532" s="157" t="s">
        <v>741</v>
      </c>
    </row>
    <row r="533" spans="11:16">
      <c r="K533" s="319">
        <v>46219</v>
      </c>
      <c r="L533" s="157" t="s">
        <v>807</v>
      </c>
      <c r="N533" s="157" t="s">
        <v>742</v>
      </c>
      <c r="O533" s="157" t="s">
        <v>798</v>
      </c>
      <c r="P533" s="157" t="s">
        <v>799</v>
      </c>
    </row>
    <row r="534" spans="11:16">
      <c r="K534" s="319">
        <v>46220</v>
      </c>
      <c r="L534" s="157" t="s">
        <v>808</v>
      </c>
      <c r="N534" s="157" t="s">
        <v>800</v>
      </c>
      <c r="O534" s="157" t="s">
        <v>798</v>
      </c>
      <c r="P534" s="157" t="s">
        <v>741</v>
      </c>
    </row>
    <row r="535" spans="11:16">
      <c r="K535" s="319">
        <v>46221</v>
      </c>
      <c r="L535" s="157" t="s">
        <v>809</v>
      </c>
      <c r="N535" s="157" t="s">
        <v>742</v>
      </c>
      <c r="O535" s="157" t="s">
        <v>740</v>
      </c>
      <c r="P535" s="157" t="s">
        <v>799</v>
      </c>
    </row>
    <row r="536" spans="11:16">
      <c r="K536" s="319">
        <v>46222</v>
      </c>
      <c r="L536" s="157" t="s">
        <v>810</v>
      </c>
      <c r="N536" s="157" t="s">
        <v>800</v>
      </c>
      <c r="O536" s="157" t="s">
        <v>798</v>
      </c>
      <c r="P536" s="157" t="s">
        <v>741</v>
      </c>
    </row>
    <row r="537" spans="11:16">
      <c r="K537" s="319">
        <v>46223</v>
      </c>
      <c r="L537" s="157" t="s">
        <v>803</v>
      </c>
      <c r="N537" s="157" t="s">
        <v>799</v>
      </c>
      <c r="O537" s="157" t="s">
        <v>742</v>
      </c>
      <c r="P537" s="157" t="s">
        <v>740</v>
      </c>
    </row>
    <row r="538" spans="11:16">
      <c r="K538" s="319">
        <v>46224</v>
      </c>
      <c r="L538" s="157" t="s">
        <v>805</v>
      </c>
      <c r="N538" s="157" t="s">
        <v>799</v>
      </c>
      <c r="O538" s="157" t="s">
        <v>800</v>
      </c>
      <c r="P538" s="157" t="s">
        <v>740</v>
      </c>
    </row>
    <row r="539" spans="11:16">
      <c r="K539" s="319">
        <v>46225</v>
      </c>
      <c r="L539" s="157" t="s">
        <v>806</v>
      </c>
      <c r="N539" s="157" t="s">
        <v>799</v>
      </c>
      <c r="O539" s="157" t="s">
        <v>804</v>
      </c>
      <c r="P539" s="157" t="s">
        <v>740</v>
      </c>
    </row>
    <row r="540" spans="11:16">
      <c r="K540" s="319">
        <v>46226</v>
      </c>
      <c r="L540" s="157" t="s">
        <v>807</v>
      </c>
      <c r="N540" s="157" t="s">
        <v>799</v>
      </c>
      <c r="O540" s="157" t="s">
        <v>800</v>
      </c>
      <c r="P540" s="157" t="s">
        <v>798</v>
      </c>
    </row>
    <row r="541" spans="11:16">
      <c r="K541" s="319">
        <v>46227</v>
      </c>
      <c r="L541" s="157" t="s">
        <v>808</v>
      </c>
      <c r="N541" s="157" t="s">
        <v>799</v>
      </c>
      <c r="O541" s="157" t="s">
        <v>800</v>
      </c>
      <c r="P541" s="157" t="s">
        <v>802</v>
      </c>
    </row>
    <row r="542" spans="11:16">
      <c r="K542" s="319">
        <v>46228</v>
      </c>
      <c r="L542" s="157" t="s">
        <v>809</v>
      </c>
      <c r="N542" s="157" t="s">
        <v>799</v>
      </c>
      <c r="O542" s="157" t="s">
        <v>800</v>
      </c>
      <c r="P542" s="157" t="s">
        <v>798</v>
      </c>
    </row>
    <row r="543" spans="11:16">
      <c r="K543" s="319">
        <v>46229</v>
      </c>
      <c r="L543" s="157" t="s">
        <v>810</v>
      </c>
      <c r="N543" s="157" t="s">
        <v>741</v>
      </c>
      <c r="O543" s="157" t="s">
        <v>800</v>
      </c>
      <c r="P543" s="157" t="s">
        <v>740</v>
      </c>
    </row>
    <row r="544" spans="11:16">
      <c r="K544" s="319">
        <v>46230</v>
      </c>
      <c r="L544" s="157" t="s">
        <v>803</v>
      </c>
      <c r="N544" s="157" t="s">
        <v>798</v>
      </c>
      <c r="O544" s="157" t="s">
        <v>741</v>
      </c>
      <c r="P544" s="157" t="s">
        <v>742</v>
      </c>
    </row>
    <row r="545" spans="11:16">
      <c r="K545" s="319">
        <v>46231</v>
      </c>
      <c r="L545" s="157" t="s">
        <v>805</v>
      </c>
      <c r="N545" s="157" t="s">
        <v>740</v>
      </c>
      <c r="O545" s="157" t="s">
        <v>799</v>
      </c>
      <c r="P545" s="157" t="s">
        <v>800</v>
      </c>
    </row>
    <row r="546" spans="11:16">
      <c r="K546" s="319">
        <v>46232</v>
      </c>
      <c r="L546" s="157" t="s">
        <v>806</v>
      </c>
      <c r="N546" s="157" t="s">
        <v>798</v>
      </c>
      <c r="O546" s="157" t="s">
        <v>799</v>
      </c>
      <c r="P546" s="157" t="s">
        <v>742</v>
      </c>
    </row>
    <row r="547" spans="11:16">
      <c r="K547" s="319">
        <v>46233</v>
      </c>
      <c r="L547" s="157" t="s">
        <v>807</v>
      </c>
      <c r="N547" s="157" t="s">
        <v>802</v>
      </c>
      <c r="O547" s="157" t="s">
        <v>741</v>
      </c>
      <c r="P547" s="157" t="s">
        <v>800</v>
      </c>
    </row>
    <row r="548" spans="11:16">
      <c r="K548" s="319">
        <v>46234</v>
      </c>
      <c r="L548" s="157" t="s">
        <v>808</v>
      </c>
      <c r="N548" s="157" t="s">
        <v>740</v>
      </c>
      <c r="O548" s="157" t="s">
        <v>741</v>
      </c>
      <c r="P548" s="157" t="s">
        <v>800</v>
      </c>
    </row>
    <row r="549" spans="11:16">
      <c r="K549" s="319">
        <v>46235</v>
      </c>
      <c r="L549" s="157" t="s">
        <v>809</v>
      </c>
      <c r="N549" s="157" t="s">
        <v>798</v>
      </c>
      <c r="O549" s="157" t="s">
        <v>799</v>
      </c>
      <c r="P549" s="157" t="s">
        <v>742</v>
      </c>
    </row>
    <row r="550" spans="11:16">
      <c r="K550" s="319">
        <v>46236</v>
      </c>
      <c r="L550" s="157" t="s">
        <v>810</v>
      </c>
      <c r="N550" s="157" t="s">
        <v>740</v>
      </c>
      <c r="O550" s="157" t="s">
        <v>799</v>
      </c>
      <c r="P550" s="157" t="s">
        <v>800</v>
      </c>
    </row>
    <row r="551" spans="11:16">
      <c r="K551" s="319">
        <v>46237</v>
      </c>
      <c r="L551" s="157" t="s">
        <v>803</v>
      </c>
      <c r="N551" s="157" t="s">
        <v>804</v>
      </c>
      <c r="O551" s="157" t="s">
        <v>798</v>
      </c>
      <c r="P551" s="157" t="s">
        <v>741</v>
      </c>
    </row>
    <row r="552" spans="11:16">
      <c r="K552" s="319">
        <v>46238</v>
      </c>
      <c r="L552" s="157" t="s">
        <v>805</v>
      </c>
      <c r="N552" s="157" t="s">
        <v>800</v>
      </c>
      <c r="O552" s="157" t="s">
        <v>740</v>
      </c>
      <c r="P552" s="157" t="s">
        <v>799</v>
      </c>
    </row>
    <row r="553" spans="11:16">
      <c r="K553" s="319">
        <v>46239</v>
      </c>
      <c r="L553" s="157" t="s">
        <v>806</v>
      </c>
      <c r="N553" s="157" t="s">
        <v>800</v>
      </c>
      <c r="O553" s="157" t="s">
        <v>798</v>
      </c>
      <c r="P553" s="157" t="s">
        <v>799</v>
      </c>
    </row>
    <row r="554" spans="11:16">
      <c r="K554" s="319">
        <v>46240</v>
      </c>
      <c r="L554" s="157" t="s">
        <v>807</v>
      </c>
      <c r="N554" s="157" t="s">
        <v>800</v>
      </c>
      <c r="O554" s="157" t="s">
        <v>802</v>
      </c>
      <c r="P554" s="157" t="s">
        <v>799</v>
      </c>
    </row>
    <row r="555" spans="11:16">
      <c r="K555" s="319">
        <v>46241</v>
      </c>
      <c r="L555" s="157" t="s">
        <v>808</v>
      </c>
      <c r="N555" s="157" t="s">
        <v>800</v>
      </c>
      <c r="O555" s="157" t="s">
        <v>798</v>
      </c>
      <c r="P555" s="157" t="s">
        <v>741</v>
      </c>
    </row>
    <row r="556" spans="11:16">
      <c r="K556" s="319">
        <v>46242</v>
      </c>
      <c r="L556" s="157" t="s">
        <v>809</v>
      </c>
      <c r="N556" s="157" t="s">
        <v>742</v>
      </c>
      <c r="O556" s="157" t="s">
        <v>802</v>
      </c>
      <c r="P556" s="157" t="s">
        <v>799</v>
      </c>
    </row>
    <row r="557" spans="11:16">
      <c r="K557" s="319">
        <v>46243</v>
      </c>
      <c r="L557" s="157" t="s">
        <v>810</v>
      </c>
      <c r="N557" s="157" t="s">
        <v>742</v>
      </c>
      <c r="O557" s="157" t="s">
        <v>798</v>
      </c>
      <c r="P557" s="157" t="s">
        <v>741</v>
      </c>
    </row>
    <row r="558" spans="11:16">
      <c r="K558" s="319">
        <v>46244</v>
      </c>
      <c r="L558" s="157" t="s">
        <v>803</v>
      </c>
      <c r="N558" s="157" t="s">
        <v>799</v>
      </c>
      <c r="O558" s="157" t="s">
        <v>800</v>
      </c>
      <c r="P558" s="157" t="s">
        <v>798</v>
      </c>
    </row>
    <row r="559" spans="11:16">
      <c r="K559" s="319">
        <v>46245</v>
      </c>
      <c r="L559" s="157" t="s">
        <v>805</v>
      </c>
      <c r="N559" s="157" t="s">
        <v>799</v>
      </c>
      <c r="O559" s="157" t="s">
        <v>742</v>
      </c>
      <c r="P559" s="157" t="s">
        <v>798</v>
      </c>
    </row>
    <row r="560" spans="11:16">
      <c r="K560" s="319">
        <v>46246</v>
      </c>
      <c r="L560" s="157" t="s">
        <v>806</v>
      </c>
      <c r="N560" s="157" t="s">
        <v>799</v>
      </c>
      <c r="O560" s="157" t="s">
        <v>800</v>
      </c>
      <c r="P560" s="157" t="s">
        <v>802</v>
      </c>
    </row>
    <row r="561" spans="11:16">
      <c r="K561" s="319">
        <v>46247</v>
      </c>
      <c r="L561" s="157" t="s">
        <v>807</v>
      </c>
      <c r="N561" s="157" t="s">
        <v>741</v>
      </c>
      <c r="O561" s="157" t="s">
        <v>742</v>
      </c>
      <c r="P561" s="157" t="s">
        <v>798</v>
      </c>
    </row>
    <row r="562" spans="11:16">
      <c r="K562" s="319">
        <v>46248</v>
      </c>
      <c r="L562" s="157" t="s">
        <v>808</v>
      </c>
      <c r="N562" s="157" t="s">
        <v>799</v>
      </c>
      <c r="O562" s="157" t="s">
        <v>800</v>
      </c>
      <c r="P562" s="157" t="s">
        <v>740</v>
      </c>
    </row>
    <row r="563" spans="11:16">
      <c r="K563" s="319">
        <v>46249</v>
      </c>
      <c r="L563" s="157" t="s">
        <v>809</v>
      </c>
      <c r="N563" s="157" t="s">
        <v>799</v>
      </c>
      <c r="O563" s="157" t="s">
        <v>800</v>
      </c>
      <c r="P563" s="157" t="s">
        <v>740</v>
      </c>
    </row>
    <row r="564" spans="11:16">
      <c r="K564" s="319">
        <v>46250</v>
      </c>
      <c r="L564" s="157" t="s">
        <v>810</v>
      </c>
      <c r="N564" s="157" t="s">
        <v>741</v>
      </c>
      <c r="O564" s="157" t="s">
        <v>800</v>
      </c>
      <c r="P564" s="157" t="s">
        <v>798</v>
      </c>
    </row>
    <row r="565" spans="11:16">
      <c r="K565" s="319">
        <v>46251</v>
      </c>
      <c r="L565" s="157" t="s">
        <v>803</v>
      </c>
      <c r="N565" s="157" t="s">
        <v>798</v>
      </c>
      <c r="O565" s="157" t="s">
        <v>799</v>
      </c>
      <c r="P565" s="157" t="s">
        <v>742</v>
      </c>
    </row>
    <row r="566" spans="11:16">
      <c r="K566" s="319">
        <v>46252</v>
      </c>
      <c r="L566" s="157" t="s">
        <v>805</v>
      </c>
      <c r="N566" s="157" t="s">
        <v>798</v>
      </c>
      <c r="O566" s="157" t="s">
        <v>801</v>
      </c>
      <c r="P566" s="157" t="s">
        <v>742</v>
      </c>
    </row>
    <row r="567" spans="11:16">
      <c r="K567" s="319">
        <v>46253</v>
      </c>
      <c r="L567" s="157" t="s">
        <v>806</v>
      </c>
      <c r="N567" s="157" t="s">
        <v>798</v>
      </c>
      <c r="O567" s="157" t="s">
        <v>741</v>
      </c>
      <c r="P567" s="157" t="s">
        <v>742</v>
      </c>
    </row>
    <row r="568" spans="11:16">
      <c r="K568" s="319">
        <v>46254</v>
      </c>
      <c r="L568" s="157" t="s">
        <v>807</v>
      </c>
      <c r="N568" s="157" t="s">
        <v>740</v>
      </c>
      <c r="O568" s="157" t="s">
        <v>799</v>
      </c>
      <c r="P568" s="157" t="s">
        <v>800</v>
      </c>
    </row>
    <row r="569" spans="11:16">
      <c r="K569" s="319">
        <v>46255</v>
      </c>
      <c r="L569" s="157" t="s">
        <v>808</v>
      </c>
      <c r="N569" s="157" t="s">
        <v>798</v>
      </c>
      <c r="O569" s="157" t="s">
        <v>799</v>
      </c>
      <c r="P569" s="157" t="s">
        <v>742</v>
      </c>
    </row>
    <row r="570" spans="11:16">
      <c r="K570" s="319">
        <v>46256</v>
      </c>
      <c r="L570" s="157" t="s">
        <v>809</v>
      </c>
      <c r="N570" s="157" t="s">
        <v>740</v>
      </c>
      <c r="O570" s="157" t="s">
        <v>801</v>
      </c>
      <c r="P570" s="157" t="s">
        <v>800</v>
      </c>
    </row>
    <row r="571" spans="11:16">
      <c r="K571" s="319">
        <v>46257</v>
      </c>
      <c r="L571" s="157" t="s">
        <v>810</v>
      </c>
      <c r="N571" s="157" t="s">
        <v>798</v>
      </c>
      <c r="O571" s="157" t="s">
        <v>799</v>
      </c>
      <c r="P571" s="157" t="s">
        <v>800</v>
      </c>
    </row>
    <row r="572" spans="11:16">
      <c r="K572" s="319">
        <v>46258</v>
      </c>
      <c r="L572" s="157" t="s">
        <v>803</v>
      </c>
      <c r="N572" s="157" t="s">
        <v>800</v>
      </c>
      <c r="O572" s="157" t="s">
        <v>798</v>
      </c>
      <c r="P572" s="157" t="s">
        <v>741</v>
      </c>
    </row>
    <row r="573" spans="11:16">
      <c r="K573" s="319">
        <v>46259</v>
      </c>
      <c r="L573" s="157" t="s">
        <v>805</v>
      </c>
      <c r="N573" s="157" t="s">
        <v>800</v>
      </c>
      <c r="O573" s="157" t="s">
        <v>740</v>
      </c>
      <c r="P573" s="157" t="s">
        <v>741</v>
      </c>
    </row>
    <row r="574" spans="11:16">
      <c r="K574" s="319">
        <v>46260</v>
      </c>
      <c r="L574" s="157" t="s">
        <v>806</v>
      </c>
      <c r="N574" s="157" t="s">
        <v>800</v>
      </c>
      <c r="O574" s="157" t="s">
        <v>798</v>
      </c>
      <c r="P574" s="157" t="s">
        <v>741</v>
      </c>
    </row>
    <row r="575" spans="11:16">
      <c r="K575" s="319">
        <v>46261</v>
      </c>
      <c r="L575" s="157" t="s">
        <v>807</v>
      </c>
      <c r="N575" s="157" t="s">
        <v>800</v>
      </c>
      <c r="O575" s="157" t="s">
        <v>802</v>
      </c>
      <c r="P575" s="157" t="s">
        <v>741</v>
      </c>
    </row>
    <row r="576" spans="11:16">
      <c r="K576" s="319">
        <v>46262</v>
      </c>
      <c r="L576" s="157" t="s">
        <v>808</v>
      </c>
      <c r="N576" s="157" t="s">
        <v>800</v>
      </c>
      <c r="O576" s="157" t="s">
        <v>798</v>
      </c>
      <c r="P576" s="157" t="s">
        <v>799</v>
      </c>
    </row>
    <row r="577" spans="11:16">
      <c r="K577" s="319">
        <v>46263</v>
      </c>
      <c r="L577" s="157" t="s">
        <v>809</v>
      </c>
      <c r="N577" s="157" t="s">
        <v>800</v>
      </c>
      <c r="O577" s="157" t="s">
        <v>798</v>
      </c>
      <c r="P577" s="157" t="s">
        <v>801</v>
      </c>
    </row>
    <row r="578" spans="11:16">
      <c r="K578" s="319">
        <v>46264</v>
      </c>
      <c r="L578" s="157" t="s">
        <v>810</v>
      </c>
      <c r="N578" s="157" t="s">
        <v>800</v>
      </c>
      <c r="O578" s="157" t="s">
        <v>798</v>
      </c>
      <c r="P578" s="157" t="s">
        <v>799</v>
      </c>
    </row>
    <row r="579" spans="11:16">
      <c r="K579" s="319">
        <v>46265</v>
      </c>
      <c r="L579" s="157" t="s">
        <v>803</v>
      </c>
      <c r="N579" s="157" t="s">
        <v>741</v>
      </c>
      <c r="O579" s="157" t="s">
        <v>800</v>
      </c>
      <c r="P579" s="157" t="s">
        <v>740</v>
      </c>
    </row>
    <row r="580" spans="11:16">
      <c r="K580" s="319">
        <v>46266</v>
      </c>
      <c r="L580" s="157" t="s">
        <v>805</v>
      </c>
      <c r="N580" s="157" t="s">
        <v>799</v>
      </c>
      <c r="O580" s="157" t="s">
        <v>742</v>
      </c>
      <c r="P580" s="157" t="s">
        <v>798</v>
      </c>
    </row>
    <row r="581" spans="11:16">
      <c r="K581" s="319">
        <v>46267</v>
      </c>
      <c r="L581" s="157" t="s">
        <v>806</v>
      </c>
      <c r="N581" s="157" t="s">
        <v>799</v>
      </c>
      <c r="O581" s="157" t="s">
        <v>800</v>
      </c>
      <c r="P581" s="157" t="s">
        <v>798</v>
      </c>
    </row>
    <row r="582" spans="11:16">
      <c r="K582" s="319">
        <v>46268</v>
      </c>
      <c r="L582" s="157" t="s">
        <v>807</v>
      </c>
      <c r="N582" s="157" t="s">
        <v>799</v>
      </c>
      <c r="O582" s="157" t="s">
        <v>742</v>
      </c>
      <c r="P582" s="157" t="s">
        <v>798</v>
      </c>
    </row>
    <row r="583" spans="11:16">
      <c r="K583" s="319">
        <v>46269</v>
      </c>
      <c r="L583" s="157" t="s">
        <v>808</v>
      </c>
      <c r="N583" s="157" t="s">
        <v>801</v>
      </c>
      <c r="O583" s="157" t="s">
        <v>804</v>
      </c>
      <c r="P583" s="157" t="s">
        <v>740</v>
      </c>
    </row>
    <row r="584" spans="11:16">
      <c r="K584" s="319">
        <v>46270</v>
      </c>
      <c r="L584" s="157" t="s">
        <v>809</v>
      </c>
      <c r="N584" s="157" t="s">
        <v>799</v>
      </c>
      <c r="O584" s="157" t="s">
        <v>800</v>
      </c>
      <c r="P584" s="157" t="s">
        <v>798</v>
      </c>
    </row>
    <row r="585" spans="11:16">
      <c r="K585" s="319">
        <v>46271</v>
      </c>
      <c r="L585" s="157" t="s">
        <v>810</v>
      </c>
      <c r="N585" s="157" t="s">
        <v>799</v>
      </c>
      <c r="O585" s="157" t="s">
        <v>800</v>
      </c>
      <c r="P585" s="157" t="s">
        <v>802</v>
      </c>
    </row>
    <row r="586" spans="11:16">
      <c r="K586" s="319">
        <v>46272</v>
      </c>
      <c r="L586" s="157" t="s">
        <v>803</v>
      </c>
      <c r="N586" s="157" t="s">
        <v>740</v>
      </c>
      <c r="O586" s="157" t="s">
        <v>799</v>
      </c>
      <c r="P586" s="157" t="s">
        <v>800</v>
      </c>
    </row>
    <row r="587" spans="11:16">
      <c r="K587" s="319">
        <v>46273</v>
      </c>
      <c r="L587" s="157" t="s">
        <v>805</v>
      </c>
      <c r="N587" s="157" t="s">
        <v>798</v>
      </c>
      <c r="O587" s="157" t="s">
        <v>741</v>
      </c>
      <c r="P587" s="157" t="s">
        <v>804</v>
      </c>
    </row>
    <row r="588" spans="11:16">
      <c r="K588" s="319">
        <v>46274</v>
      </c>
      <c r="L588" s="157" t="s">
        <v>806</v>
      </c>
      <c r="N588" s="157" t="s">
        <v>798</v>
      </c>
      <c r="O588" s="157" t="s">
        <v>741</v>
      </c>
      <c r="P588" s="157" t="s">
        <v>800</v>
      </c>
    </row>
    <row r="589" spans="11:16">
      <c r="K589" s="319">
        <v>46275</v>
      </c>
      <c r="L589" s="157" t="s">
        <v>807</v>
      </c>
      <c r="N589" s="157" t="s">
        <v>740</v>
      </c>
      <c r="O589" s="157" t="s">
        <v>799</v>
      </c>
      <c r="P589" s="157" t="s">
        <v>742</v>
      </c>
    </row>
    <row r="590" spans="11:16">
      <c r="K590" s="319">
        <v>46276</v>
      </c>
      <c r="L590" s="157" t="s">
        <v>808</v>
      </c>
      <c r="N590" s="157" t="s">
        <v>798</v>
      </c>
      <c r="O590" s="157" t="s">
        <v>799</v>
      </c>
      <c r="P590" s="157" t="s">
        <v>804</v>
      </c>
    </row>
    <row r="591" spans="11:16">
      <c r="K591" s="319">
        <v>46277</v>
      </c>
      <c r="L591" s="157" t="s">
        <v>809</v>
      </c>
      <c r="N591" s="157" t="s">
        <v>798</v>
      </c>
      <c r="O591" s="157" t="s">
        <v>741</v>
      </c>
      <c r="P591" s="157" t="s">
        <v>742</v>
      </c>
    </row>
    <row r="592" spans="11:16">
      <c r="K592" s="319">
        <v>46278</v>
      </c>
      <c r="L592" s="157" t="s">
        <v>810</v>
      </c>
      <c r="N592" s="157" t="s">
        <v>740</v>
      </c>
      <c r="O592" s="157" t="s">
        <v>741</v>
      </c>
      <c r="P592" s="157" t="s">
        <v>800</v>
      </c>
    </row>
    <row r="593" spans="11:16">
      <c r="K593" s="319">
        <v>46279</v>
      </c>
      <c r="L593" s="157" t="s">
        <v>803</v>
      </c>
      <c r="N593" s="157" t="s">
        <v>800</v>
      </c>
      <c r="O593" s="157" t="s">
        <v>798</v>
      </c>
      <c r="P593" s="157" t="s">
        <v>799</v>
      </c>
    </row>
    <row r="594" spans="11:16">
      <c r="K594" s="319">
        <v>46280</v>
      </c>
      <c r="L594" s="157" t="s">
        <v>805</v>
      </c>
      <c r="N594" s="157" t="s">
        <v>742</v>
      </c>
      <c r="O594" s="157" t="s">
        <v>798</v>
      </c>
      <c r="P594" s="157" t="s">
        <v>799</v>
      </c>
    </row>
    <row r="595" spans="11:16">
      <c r="K595" s="319">
        <v>46281</v>
      </c>
      <c r="L595" s="157" t="s">
        <v>806</v>
      </c>
      <c r="N595" s="157" t="s">
        <v>800</v>
      </c>
      <c r="O595" s="157" t="s">
        <v>802</v>
      </c>
      <c r="P595" s="157" t="s">
        <v>799</v>
      </c>
    </row>
    <row r="596" spans="11:16">
      <c r="K596" s="319">
        <v>46282</v>
      </c>
      <c r="L596" s="157" t="s">
        <v>807</v>
      </c>
      <c r="N596" s="157" t="s">
        <v>804</v>
      </c>
      <c r="O596" s="157" t="s">
        <v>798</v>
      </c>
      <c r="P596" s="157" t="s">
        <v>799</v>
      </c>
    </row>
    <row r="597" spans="11:16">
      <c r="K597" s="319">
        <v>46283</v>
      </c>
      <c r="L597" s="157" t="s">
        <v>808</v>
      </c>
      <c r="N597" s="157" t="s">
        <v>800</v>
      </c>
      <c r="O597" s="157" t="s">
        <v>798</v>
      </c>
      <c r="P597" s="157" t="s">
        <v>801</v>
      </c>
    </row>
    <row r="598" spans="11:16">
      <c r="K598" s="319">
        <v>46284</v>
      </c>
      <c r="L598" s="157" t="s">
        <v>809</v>
      </c>
      <c r="N598" s="157" t="s">
        <v>800</v>
      </c>
      <c r="O598" s="157" t="s">
        <v>798</v>
      </c>
      <c r="P598" s="157" t="s">
        <v>799</v>
      </c>
    </row>
    <row r="599" spans="11:16">
      <c r="K599" s="319">
        <v>46285</v>
      </c>
      <c r="L599" s="157" t="s">
        <v>810</v>
      </c>
      <c r="N599" s="157" t="s">
        <v>742</v>
      </c>
      <c r="O599" s="157" t="s">
        <v>798</v>
      </c>
      <c r="P599" s="157" t="s">
        <v>741</v>
      </c>
    </row>
    <row r="600" spans="11:16">
      <c r="K600" s="319">
        <v>46286</v>
      </c>
      <c r="L600" s="157" t="s">
        <v>803</v>
      </c>
      <c r="N600" s="157" t="s">
        <v>801</v>
      </c>
      <c r="O600" s="157" t="s">
        <v>742</v>
      </c>
      <c r="P600" s="157" t="s">
        <v>798</v>
      </c>
    </row>
    <row r="601" spans="11:16">
      <c r="K601" s="319">
        <v>46287</v>
      </c>
      <c r="L601" s="157" t="s">
        <v>805</v>
      </c>
      <c r="N601" s="157" t="s">
        <v>799</v>
      </c>
      <c r="O601" s="157" t="s">
        <v>800</v>
      </c>
      <c r="P601" s="157" t="s">
        <v>798</v>
      </c>
    </row>
    <row r="602" spans="11:16">
      <c r="K602" s="319">
        <v>46288</v>
      </c>
      <c r="L602" s="157" t="s">
        <v>806</v>
      </c>
      <c r="N602" s="157" t="s">
        <v>801</v>
      </c>
      <c r="O602" s="157" t="s">
        <v>800</v>
      </c>
      <c r="P602" s="157" t="s">
        <v>798</v>
      </c>
    </row>
    <row r="603" spans="11:16">
      <c r="K603" s="319">
        <v>46289</v>
      </c>
      <c r="L603" s="157" t="s">
        <v>807</v>
      </c>
      <c r="N603" s="157" t="s">
        <v>799</v>
      </c>
      <c r="O603" s="157" t="s">
        <v>742</v>
      </c>
      <c r="P603" s="157" t="s">
        <v>798</v>
      </c>
    </row>
    <row r="604" spans="11:16">
      <c r="K604" s="319">
        <v>46290</v>
      </c>
      <c r="L604" s="157" t="s">
        <v>808</v>
      </c>
      <c r="N604" s="157" t="s">
        <v>741</v>
      </c>
      <c r="O604" s="157" t="s">
        <v>800</v>
      </c>
      <c r="P604" s="157" t="s">
        <v>740</v>
      </c>
    </row>
    <row r="605" spans="11:16">
      <c r="K605" s="319">
        <v>46291</v>
      </c>
      <c r="L605" s="157" t="s">
        <v>809</v>
      </c>
      <c r="N605" s="157" t="s">
        <v>799</v>
      </c>
      <c r="O605" s="157" t="s">
        <v>800</v>
      </c>
      <c r="P605" s="157" t="s">
        <v>798</v>
      </c>
    </row>
    <row r="606" spans="11:16">
      <c r="K606" s="319">
        <v>46292</v>
      </c>
      <c r="L606" s="157" t="s">
        <v>810</v>
      </c>
      <c r="N606" s="157" t="s">
        <v>799</v>
      </c>
      <c r="O606" s="157" t="s">
        <v>800</v>
      </c>
      <c r="P606" s="157" t="s">
        <v>740</v>
      </c>
    </row>
    <row r="607" spans="11:16">
      <c r="K607" s="319">
        <v>46293</v>
      </c>
      <c r="L607" s="157" t="s">
        <v>803</v>
      </c>
      <c r="N607" s="157" t="s">
        <v>798</v>
      </c>
      <c r="O607" s="157" t="s">
        <v>801</v>
      </c>
      <c r="P607" s="157" t="s">
        <v>804</v>
      </c>
    </row>
    <row r="608" spans="11:16">
      <c r="K608" s="319">
        <v>46294</v>
      </c>
      <c r="L608" s="157" t="s">
        <v>805</v>
      </c>
      <c r="N608" s="157" t="s">
        <v>740</v>
      </c>
      <c r="O608" s="157" t="s">
        <v>799</v>
      </c>
      <c r="P608" s="157" t="s">
        <v>800</v>
      </c>
    </row>
    <row r="609" spans="11:16">
      <c r="K609" s="319">
        <v>46295</v>
      </c>
      <c r="L609" s="157" t="s">
        <v>806</v>
      </c>
      <c r="N609" s="157" t="s">
        <v>798</v>
      </c>
      <c r="O609" s="157" t="s">
        <v>799</v>
      </c>
      <c r="P609" s="157" t="s">
        <v>800</v>
      </c>
    </row>
    <row r="610" spans="11:16">
      <c r="K610" s="319">
        <v>46296</v>
      </c>
      <c r="L610" s="157" t="s">
        <v>807</v>
      </c>
      <c r="N610" s="157" t="s">
        <v>802</v>
      </c>
      <c r="O610" s="157" t="s">
        <v>741</v>
      </c>
      <c r="P610" s="157" t="s">
        <v>800</v>
      </c>
    </row>
    <row r="611" spans="11:16">
      <c r="K611" s="319">
        <v>46297</v>
      </c>
      <c r="L611" s="157" t="s">
        <v>808</v>
      </c>
      <c r="N611" s="157" t="s">
        <v>798</v>
      </c>
      <c r="O611" s="157" t="s">
        <v>799</v>
      </c>
      <c r="P611" s="157" t="s">
        <v>742</v>
      </c>
    </row>
    <row r="612" spans="11:16">
      <c r="K612" s="319">
        <v>46298</v>
      </c>
      <c r="L612" s="157" t="s">
        <v>809</v>
      </c>
      <c r="N612" s="157" t="s">
        <v>802</v>
      </c>
      <c r="O612" s="157" t="s">
        <v>799</v>
      </c>
      <c r="P612" s="157" t="s">
        <v>742</v>
      </c>
    </row>
    <row r="613" spans="11:16">
      <c r="K613" s="319">
        <v>46299</v>
      </c>
      <c r="L613" s="157" t="s">
        <v>810</v>
      </c>
      <c r="N613" s="157" t="s">
        <v>798</v>
      </c>
      <c r="O613" s="157" t="s">
        <v>741</v>
      </c>
      <c r="P613" s="157" t="s">
        <v>800</v>
      </c>
    </row>
    <row r="614" spans="11:16">
      <c r="K614" s="319">
        <v>46300</v>
      </c>
      <c r="L614" s="157" t="s">
        <v>803</v>
      </c>
      <c r="N614" s="157" t="s">
        <v>742</v>
      </c>
      <c r="O614" s="157" t="s">
        <v>798</v>
      </c>
      <c r="P614" s="157" t="s">
        <v>799</v>
      </c>
    </row>
    <row r="615" spans="11:16">
      <c r="K615" s="319">
        <v>46301</v>
      </c>
      <c r="L615" s="157" t="s">
        <v>805</v>
      </c>
      <c r="N615" s="157" t="s">
        <v>804</v>
      </c>
      <c r="O615" s="157" t="s">
        <v>798</v>
      </c>
      <c r="P615" s="157" t="s">
        <v>741</v>
      </c>
    </row>
    <row r="616" spans="11:16">
      <c r="K616" s="319">
        <v>46302</v>
      </c>
      <c r="L616" s="157" t="s">
        <v>806</v>
      </c>
      <c r="N616" s="157" t="s">
        <v>742</v>
      </c>
      <c r="O616" s="157" t="s">
        <v>740</v>
      </c>
      <c r="P616" s="157" t="s">
        <v>741</v>
      </c>
    </row>
    <row r="617" spans="11:16">
      <c r="K617" s="319">
        <v>46303</v>
      </c>
      <c r="L617" s="157" t="s">
        <v>807</v>
      </c>
      <c r="N617" s="157" t="s">
        <v>800</v>
      </c>
      <c r="O617" s="157" t="s">
        <v>798</v>
      </c>
      <c r="P617" s="157" t="s">
        <v>799</v>
      </c>
    </row>
    <row r="618" spans="11:16">
      <c r="K618" s="319">
        <v>46304</v>
      </c>
      <c r="L618" s="157" t="s">
        <v>808</v>
      </c>
      <c r="N618" s="157" t="s">
        <v>800</v>
      </c>
      <c r="O618" s="157" t="s">
        <v>740</v>
      </c>
      <c r="P618" s="157" t="s">
        <v>799</v>
      </c>
    </row>
    <row r="619" spans="11:16">
      <c r="K619" s="319">
        <v>46305</v>
      </c>
      <c r="L619" s="157" t="s">
        <v>809</v>
      </c>
      <c r="N619" s="157" t="s">
        <v>800</v>
      </c>
      <c r="O619" s="157" t="s">
        <v>798</v>
      </c>
      <c r="P619" s="157" t="s">
        <v>801</v>
      </c>
    </row>
    <row r="620" spans="11:16">
      <c r="K620" s="319">
        <v>46306</v>
      </c>
      <c r="L620" s="157" t="s">
        <v>810</v>
      </c>
      <c r="N620" s="157" t="s">
        <v>800</v>
      </c>
      <c r="O620" s="157" t="s">
        <v>802</v>
      </c>
      <c r="P620" s="157" t="s">
        <v>799</v>
      </c>
    </row>
    <row r="621" spans="11:16">
      <c r="K621" s="319">
        <v>46307</v>
      </c>
      <c r="L621" s="157" t="s">
        <v>803</v>
      </c>
      <c r="N621" s="157" t="s">
        <v>799</v>
      </c>
      <c r="O621" s="157" t="s">
        <v>800</v>
      </c>
      <c r="P621" s="157" t="s">
        <v>798</v>
      </c>
    </row>
    <row r="622" spans="11:16">
      <c r="K622" s="319">
        <v>46308</v>
      </c>
      <c r="L622" s="157" t="s">
        <v>805</v>
      </c>
      <c r="N622" s="157" t="s">
        <v>801</v>
      </c>
      <c r="O622" s="157" t="s">
        <v>800</v>
      </c>
      <c r="P622" s="157" t="s">
        <v>798</v>
      </c>
    </row>
    <row r="623" spans="11:16">
      <c r="K623" s="319">
        <v>46309</v>
      </c>
      <c r="L623" s="157" t="s">
        <v>806</v>
      </c>
      <c r="N623" s="157" t="s">
        <v>799</v>
      </c>
      <c r="O623" s="157" t="s">
        <v>742</v>
      </c>
      <c r="P623" s="157" t="s">
        <v>798</v>
      </c>
    </row>
    <row r="624" spans="11:16">
      <c r="K624" s="319">
        <v>46310</v>
      </c>
      <c r="L624" s="157" t="s">
        <v>807</v>
      </c>
      <c r="N624" s="157" t="s">
        <v>741</v>
      </c>
      <c r="O624" s="157" t="s">
        <v>804</v>
      </c>
      <c r="P624" s="157" t="s">
        <v>740</v>
      </c>
    </row>
    <row r="625" spans="11:16">
      <c r="K625" s="319">
        <v>46311</v>
      </c>
      <c r="L625" s="157" t="s">
        <v>808</v>
      </c>
      <c r="N625" s="157" t="s">
        <v>799</v>
      </c>
      <c r="O625" s="157" t="s">
        <v>800</v>
      </c>
      <c r="P625" s="157" t="s">
        <v>798</v>
      </c>
    </row>
    <row r="626" spans="11:16">
      <c r="K626" s="319">
        <v>46312</v>
      </c>
      <c r="L626" s="157" t="s">
        <v>809</v>
      </c>
      <c r="N626" s="157" t="s">
        <v>741</v>
      </c>
      <c r="O626" s="157" t="s">
        <v>800</v>
      </c>
      <c r="P626" s="157" t="s">
        <v>740</v>
      </c>
    </row>
    <row r="627" spans="11:16">
      <c r="K627" s="319">
        <v>46313</v>
      </c>
      <c r="L627" s="157" t="s">
        <v>810</v>
      </c>
      <c r="N627" s="157" t="s">
        <v>801</v>
      </c>
      <c r="O627" s="157" t="s">
        <v>800</v>
      </c>
      <c r="P627" s="157" t="s">
        <v>740</v>
      </c>
    </row>
    <row r="628" spans="11:16">
      <c r="K628" s="319">
        <v>46314</v>
      </c>
      <c r="L628" s="157" t="s">
        <v>803</v>
      </c>
      <c r="N628" s="157" t="s">
        <v>798</v>
      </c>
      <c r="O628" s="157" t="s">
        <v>741</v>
      </c>
      <c r="P628" s="157" t="s">
        <v>742</v>
      </c>
    </row>
    <row r="629" spans="11:16">
      <c r="K629" s="319">
        <v>46315</v>
      </c>
      <c r="L629" s="157" t="s">
        <v>805</v>
      </c>
      <c r="N629" s="157" t="s">
        <v>740</v>
      </c>
      <c r="O629" s="157" t="s">
        <v>799</v>
      </c>
      <c r="P629" s="157" t="s">
        <v>742</v>
      </c>
    </row>
    <row r="630" spans="11:16">
      <c r="K630" s="319">
        <v>46316</v>
      </c>
      <c r="L630" s="157" t="s">
        <v>806</v>
      </c>
      <c r="N630" s="157" t="s">
        <v>740</v>
      </c>
      <c r="O630" s="157" t="s">
        <v>799</v>
      </c>
      <c r="P630" s="157" t="s">
        <v>800</v>
      </c>
    </row>
    <row r="631" spans="11:16">
      <c r="K631" s="319">
        <v>46317</v>
      </c>
      <c r="L631" s="157" t="s">
        <v>807</v>
      </c>
      <c r="N631" s="157" t="s">
        <v>740</v>
      </c>
      <c r="O631" s="157" t="s">
        <v>799</v>
      </c>
      <c r="P631" s="157" t="s">
        <v>804</v>
      </c>
    </row>
    <row r="632" spans="11:16">
      <c r="K632" s="319">
        <v>46318</v>
      </c>
      <c r="L632" s="157" t="s">
        <v>808</v>
      </c>
      <c r="N632" s="157" t="s">
        <v>740</v>
      </c>
      <c r="O632" s="157" t="s">
        <v>799</v>
      </c>
      <c r="P632" s="157" t="s">
        <v>800</v>
      </c>
    </row>
    <row r="633" spans="11:16">
      <c r="K633" s="319">
        <v>46319</v>
      </c>
      <c r="L633" s="157" t="s">
        <v>809</v>
      </c>
      <c r="N633" s="157" t="s">
        <v>798</v>
      </c>
      <c r="O633" s="157" t="s">
        <v>799</v>
      </c>
      <c r="P633" s="157" t="s">
        <v>800</v>
      </c>
    </row>
    <row r="634" spans="11:16">
      <c r="K634" s="319">
        <v>46320</v>
      </c>
      <c r="L634" s="157" t="s">
        <v>810</v>
      </c>
      <c r="N634" s="157" t="s">
        <v>802</v>
      </c>
      <c r="O634" s="157" t="s">
        <v>799</v>
      </c>
      <c r="P634" s="157" t="s">
        <v>800</v>
      </c>
    </row>
    <row r="635" spans="11:16">
      <c r="K635" s="319">
        <v>46321</v>
      </c>
      <c r="L635" s="157" t="s">
        <v>803</v>
      </c>
      <c r="N635" s="157" t="s">
        <v>800</v>
      </c>
      <c r="O635" s="157" t="s">
        <v>740</v>
      </c>
      <c r="P635" s="157" t="s">
        <v>799</v>
      </c>
    </row>
    <row r="636" spans="11:16">
      <c r="K636" s="319">
        <v>46322</v>
      </c>
      <c r="L636" s="157" t="s">
        <v>805</v>
      </c>
      <c r="N636" s="157" t="s">
        <v>742</v>
      </c>
      <c r="O636" s="157" t="s">
        <v>798</v>
      </c>
      <c r="P636" s="157" t="s">
        <v>741</v>
      </c>
    </row>
    <row r="637" spans="11:16">
      <c r="K637" s="319">
        <v>46323</v>
      </c>
      <c r="L637" s="157" t="s">
        <v>806</v>
      </c>
      <c r="N637" s="157" t="s">
        <v>800</v>
      </c>
      <c r="O637" s="157" t="s">
        <v>798</v>
      </c>
      <c r="P637" s="157" t="s">
        <v>799</v>
      </c>
    </row>
    <row r="638" spans="11:16">
      <c r="K638" s="319">
        <v>46324</v>
      </c>
      <c r="L638" s="157" t="s">
        <v>807</v>
      </c>
      <c r="N638" s="157" t="s">
        <v>800</v>
      </c>
      <c r="O638" s="157" t="s">
        <v>798</v>
      </c>
      <c r="P638" s="157" t="s">
        <v>741</v>
      </c>
    </row>
    <row r="639" spans="11:16">
      <c r="K639" s="319">
        <v>46325</v>
      </c>
      <c r="L639" s="157" t="s">
        <v>808</v>
      </c>
      <c r="N639" s="157" t="s">
        <v>800</v>
      </c>
      <c r="O639" s="157" t="s">
        <v>802</v>
      </c>
      <c r="P639" s="157" t="s">
        <v>801</v>
      </c>
    </row>
    <row r="640" spans="11:16">
      <c r="K640" s="319">
        <v>46326</v>
      </c>
      <c r="L640" s="157" t="s">
        <v>809</v>
      </c>
      <c r="N640" s="157" t="s">
        <v>742</v>
      </c>
      <c r="O640" s="157" t="s">
        <v>798</v>
      </c>
      <c r="P640" s="157" t="s">
        <v>799</v>
      </c>
    </row>
    <row r="641" spans="11:16">
      <c r="K641" s="319">
        <v>46327</v>
      </c>
      <c r="L641" s="157" t="s">
        <v>810</v>
      </c>
      <c r="N641" s="157" t="s">
        <v>800</v>
      </c>
      <c r="O641" s="157" t="s">
        <v>798</v>
      </c>
      <c r="P641" s="157" t="s">
        <v>799</v>
      </c>
    </row>
    <row r="642" spans="11:16">
      <c r="K642" s="319">
        <v>46328</v>
      </c>
      <c r="L642" s="157" t="s">
        <v>803</v>
      </c>
      <c r="N642" s="157" t="s">
        <v>801</v>
      </c>
      <c r="O642" s="157" t="s">
        <v>742</v>
      </c>
      <c r="P642" s="157" t="s">
        <v>798</v>
      </c>
    </row>
    <row r="643" spans="11:16">
      <c r="K643" s="319">
        <v>46329</v>
      </c>
      <c r="L643" s="157" t="s">
        <v>805</v>
      </c>
      <c r="N643" s="157" t="s">
        <v>799</v>
      </c>
      <c r="O643" s="157" t="s">
        <v>800</v>
      </c>
      <c r="P643" s="157" t="s">
        <v>740</v>
      </c>
    </row>
    <row r="644" spans="11:16">
      <c r="K644" s="319">
        <v>46330</v>
      </c>
      <c r="L644" s="157" t="s">
        <v>806</v>
      </c>
      <c r="N644" s="157" t="s">
        <v>801</v>
      </c>
      <c r="O644" s="157" t="s">
        <v>800</v>
      </c>
      <c r="P644" s="157" t="s">
        <v>740</v>
      </c>
    </row>
    <row r="645" spans="11:16">
      <c r="K645" s="319">
        <v>46331</v>
      </c>
      <c r="L645" s="157" t="s">
        <v>807</v>
      </c>
      <c r="N645" s="157" t="s">
        <v>799</v>
      </c>
      <c r="O645" s="157" t="s">
        <v>742</v>
      </c>
      <c r="P645" s="157" t="s">
        <v>798</v>
      </c>
    </row>
    <row r="646" spans="11:16">
      <c r="K646" s="319">
        <v>46332</v>
      </c>
      <c r="L646" s="157" t="s">
        <v>808</v>
      </c>
      <c r="N646" s="157" t="s">
        <v>741</v>
      </c>
      <c r="O646" s="157" t="s">
        <v>800</v>
      </c>
      <c r="P646" s="157" t="s">
        <v>798</v>
      </c>
    </row>
    <row r="647" spans="11:16">
      <c r="K647" s="319">
        <v>46333</v>
      </c>
      <c r="L647" s="157" t="s">
        <v>809</v>
      </c>
      <c r="N647" s="157" t="s">
        <v>801</v>
      </c>
      <c r="O647" s="157" t="s">
        <v>800</v>
      </c>
      <c r="P647" s="157" t="s">
        <v>740</v>
      </c>
    </row>
    <row r="648" spans="11:16">
      <c r="K648" s="319">
        <v>46334</v>
      </c>
      <c r="L648" s="157" t="s">
        <v>810</v>
      </c>
      <c r="N648" s="157" t="s">
        <v>741</v>
      </c>
      <c r="O648" s="157" t="s">
        <v>742</v>
      </c>
      <c r="P648" s="157" t="s">
        <v>740</v>
      </c>
    </row>
    <row r="649" spans="11:16">
      <c r="K649" s="319">
        <v>46335</v>
      </c>
      <c r="L649" s="157" t="s">
        <v>803</v>
      </c>
      <c r="N649" s="157" t="s">
        <v>798</v>
      </c>
      <c r="O649" s="157" t="s">
        <v>799</v>
      </c>
      <c r="P649" s="157" t="s">
        <v>800</v>
      </c>
    </row>
    <row r="650" spans="11:16">
      <c r="K650" s="319">
        <v>46336</v>
      </c>
      <c r="L650" s="157" t="s">
        <v>805</v>
      </c>
      <c r="N650" s="157" t="s">
        <v>798</v>
      </c>
      <c r="O650" s="157" t="s">
        <v>741</v>
      </c>
      <c r="P650" s="157" t="s">
        <v>800</v>
      </c>
    </row>
    <row r="651" spans="11:16">
      <c r="K651" s="319">
        <v>46337</v>
      </c>
      <c r="L651" s="157" t="s">
        <v>806</v>
      </c>
      <c r="N651" s="157" t="s">
        <v>798</v>
      </c>
      <c r="O651" s="157" t="s">
        <v>799</v>
      </c>
      <c r="P651" s="157" t="s">
        <v>804</v>
      </c>
    </row>
    <row r="652" spans="11:16">
      <c r="K652" s="319">
        <v>46338</v>
      </c>
      <c r="L652" s="157" t="s">
        <v>807</v>
      </c>
      <c r="N652" s="157" t="s">
        <v>798</v>
      </c>
      <c r="O652" s="157" t="s">
        <v>801</v>
      </c>
      <c r="P652" s="157" t="s">
        <v>800</v>
      </c>
    </row>
    <row r="653" spans="11:16">
      <c r="K653" s="319">
        <v>46339</v>
      </c>
      <c r="L653" s="157" t="s">
        <v>808</v>
      </c>
      <c r="N653" s="157" t="s">
        <v>798</v>
      </c>
      <c r="O653" s="157" t="s">
        <v>799</v>
      </c>
      <c r="P653" s="157" t="s">
        <v>800</v>
      </c>
    </row>
    <row r="654" spans="11:16">
      <c r="K654" s="319">
        <v>46340</v>
      </c>
      <c r="L654" s="157" t="s">
        <v>809</v>
      </c>
      <c r="N654" s="157" t="s">
        <v>802</v>
      </c>
      <c r="O654" s="157" t="s">
        <v>799</v>
      </c>
      <c r="P654" s="157" t="s">
        <v>800</v>
      </c>
    </row>
    <row r="655" spans="11:16">
      <c r="K655" s="319">
        <v>46341</v>
      </c>
      <c r="L655" s="157" t="s">
        <v>810</v>
      </c>
      <c r="N655" s="157" t="s">
        <v>798</v>
      </c>
      <c r="O655" s="157" t="s">
        <v>741</v>
      </c>
      <c r="P655" s="157" t="s">
        <v>800</v>
      </c>
    </row>
    <row r="656" spans="11:16">
      <c r="K656" s="319">
        <v>46342</v>
      </c>
      <c r="L656" s="157" t="s">
        <v>803</v>
      </c>
      <c r="N656" s="157" t="s">
        <v>742</v>
      </c>
      <c r="O656" s="157" t="s">
        <v>802</v>
      </c>
      <c r="P656" s="157" t="s">
        <v>741</v>
      </c>
    </row>
    <row r="657" spans="11:16">
      <c r="K657" s="319">
        <v>46343</v>
      </c>
      <c r="L657" s="157" t="s">
        <v>805</v>
      </c>
      <c r="N657" s="157" t="s">
        <v>800</v>
      </c>
      <c r="O657" s="157" t="s">
        <v>798</v>
      </c>
      <c r="P657" s="157" t="s">
        <v>801</v>
      </c>
    </row>
    <row r="658" spans="11:16">
      <c r="K658" s="319">
        <v>46344</v>
      </c>
      <c r="L658" s="157" t="s">
        <v>806</v>
      </c>
      <c r="N658" s="157" t="s">
        <v>742</v>
      </c>
      <c r="O658" s="157" t="s">
        <v>798</v>
      </c>
      <c r="P658" s="157" t="s">
        <v>741</v>
      </c>
    </row>
    <row r="659" spans="11:16">
      <c r="K659" s="319">
        <v>46345</v>
      </c>
      <c r="L659" s="157" t="s">
        <v>807</v>
      </c>
      <c r="N659" s="157" t="s">
        <v>742</v>
      </c>
      <c r="O659" s="157" t="s">
        <v>798</v>
      </c>
      <c r="P659" s="157" t="s">
        <v>799</v>
      </c>
    </row>
    <row r="660" spans="11:16">
      <c r="K660" s="319">
        <v>46346</v>
      </c>
      <c r="L660" s="157" t="s">
        <v>808</v>
      </c>
      <c r="N660" s="157" t="s">
        <v>800</v>
      </c>
      <c r="O660" s="157" t="s">
        <v>740</v>
      </c>
      <c r="P660" s="157" t="s">
        <v>741</v>
      </c>
    </row>
    <row r="661" spans="11:16">
      <c r="K661" s="319">
        <v>46347</v>
      </c>
      <c r="L661" s="157" t="s">
        <v>809</v>
      </c>
      <c r="N661" s="157" t="s">
        <v>800</v>
      </c>
      <c r="O661" s="157" t="s">
        <v>798</v>
      </c>
      <c r="P661" s="157" t="s">
        <v>801</v>
      </c>
    </row>
    <row r="662" spans="11:16">
      <c r="K662" s="319">
        <v>46348</v>
      </c>
      <c r="L662" s="157" t="s">
        <v>810</v>
      </c>
      <c r="N662" s="157" t="s">
        <v>800</v>
      </c>
      <c r="O662" s="157" t="s">
        <v>740</v>
      </c>
      <c r="P662" s="157" t="s">
        <v>799</v>
      </c>
    </row>
    <row r="663" spans="11:16">
      <c r="K663" s="319">
        <v>46349</v>
      </c>
      <c r="L663" s="157" t="s">
        <v>803</v>
      </c>
      <c r="N663" s="157" t="s">
        <v>741</v>
      </c>
      <c r="O663" s="157" t="s">
        <v>800</v>
      </c>
      <c r="P663" s="157" t="s">
        <v>798</v>
      </c>
    </row>
    <row r="664" spans="11:16">
      <c r="K664" s="319">
        <v>46350</v>
      </c>
      <c r="L664" s="157" t="s">
        <v>805</v>
      </c>
      <c r="N664" s="157" t="s">
        <v>799</v>
      </c>
      <c r="O664" s="157" t="s">
        <v>800</v>
      </c>
      <c r="P664" s="157" t="s">
        <v>798</v>
      </c>
    </row>
    <row r="665" spans="11:16">
      <c r="K665" s="319">
        <v>46351</v>
      </c>
      <c r="L665" s="157" t="s">
        <v>806</v>
      </c>
      <c r="N665" s="157" t="s">
        <v>801</v>
      </c>
      <c r="O665" s="157" t="s">
        <v>800</v>
      </c>
      <c r="P665" s="157" t="s">
        <v>798</v>
      </c>
    </row>
    <row r="666" spans="11:16">
      <c r="K666" s="319">
        <v>46352</v>
      </c>
      <c r="L666" s="157" t="s">
        <v>807</v>
      </c>
      <c r="N666" s="157" t="s">
        <v>799</v>
      </c>
      <c r="O666" s="157" t="s">
        <v>742</v>
      </c>
      <c r="P666" s="157" t="s">
        <v>740</v>
      </c>
    </row>
    <row r="667" spans="11:16">
      <c r="K667" s="319">
        <v>46353</v>
      </c>
      <c r="L667" s="157" t="s">
        <v>808</v>
      </c>
      <c r="N667" s="157" t="s">
        <v>801</v>
      </c>
      <c r="O667" s="157" t="s">
        <v>800</v>
      </c>
      <c r="P667" s="157" t="s">
        <v>740</v>
      </c>
    </row>
    <row r="668" spans="11:16">
      <c r="K668" s="319">
        <v>46354</v>
      </c>
      <c r="L668" s="157" t="s">
        <v>809</v>
      </c>
      <c r="N668" s="157" t="s">
        <v>799</v>
      </c>
      <c r="O668" s="157" t="s">
        <v>742</v>
      </c>
      <c r="P668" s="157" t="s">
        <v>798</v>
      </c>
    </row>
    <row r="669" spans="11:16">
      <c r="K669" s="319">
        <v>46355</v>
      </c>
      <c r="L669" s="157" t="s">
        <v>810</v>
      </c>
      <c r="N669" s="157" t="s">
        <v>799</v>
      </c>
      <c r="O669" s="157" t="s">
        <v>800</v>
      </c>
      <c r="P669" s="157" t="s">
        <v>798</v>
      </c>
    </row>
    <row r="670" spans="11:16">
      <c r="K670" s="319">
        <v>46356</v>
      </c>
      <c r="L670" s="157" t="s">
        <v>803</v>
      </c>
      <c r="N670" s="157" t="s">
        <v>740</v>
      </c>
      <c r="O670" s="157" t="s">
        <v>799</v>
      </c>
      <c r="P670" s="157" t="s">
        <v>800</v>
      </c>
    </row>
    <row r="671" spans="11:16">
      <c r="K671" s="319">
        <v>46357</v>
      </c>
      <c r="L671" s="157" t="s">
        <v>805</v>
      </c>
      <c r="N671" s="157" t="s">
        <v>798</v>
      </c>
      <c r="O671" s="157" t="s">
        <v>801</v>
      </c>
      <c r="P671" s="157" t="s">
        <v>742</v>
      </c>
    </row>
    <row r="672" spans="11:16">
      <c r="K672" s="319">
        <v>46358</v>
      </c>
      <c r="L672" s="157" t="s">
        <v>806</v>
      </c>
      <c r="N672" s="157" t="s">
        <v>740</v>
      </c>
      <c r="O672" s="157" t="s">
        <v>799</v>
      </c>
      <c r="P672" s="157" t="s">
        <v>800</v>
      </c>
    </row>
    <row r="673" spans="11:16">
      <c r="K673" s="319">
        <v>46359</v>
      </c>
      <c r="L673" s="157" t="s">
        <v>807</v>
      </c>
      <c r="N673" s="157" t="s">
        <v>798</v>
      </c>
      <c r="O673" s="157" t="s">
        <v>741</v>
      </c>
      <c r="P673" s="157" t="s">
        <v>800</v>
      </c>
    </row>
    <row r="674" spans="11:16">
      <c r="K674" s="319">
        <v>46360</v>
      </c>
      <c r="L674" s="157" t="s">
        <v>808</v>
      </c>
      <c r="N674" s="157" t="s">
        <v>798</v>
      </c>
      <c r="O674" s="157" t="s">
        <v>741</v>
      </c>
      <c r="P674" s="157" t="s">
        <v>742</v>
      </c>
    </row>
    <row r="675" spans="11:16">
      <c r="K675" s="319">
        <v>46361</v>
      </c>
      <c r="L675" s="157" t="s">
        <v>809</v>
      </c>
      <c r="N675" s="157" t="s">
        <v>798</v>
      </c>
      <c r="O675" s="157" t="s">
        <v>799</v>
      </c>
      <c r="P675" s="157" t="s">
        <v>800</v>
      </c>
    </row>
    <row r="676" spans="11:16">
      <c r="K676" s="319">
        <v>46362</v>
      </c>
      <c r="L676" s="157" t="s">
        <v>810</v>
      </c>
      <c r="N676" s="157" t="s">
        <v>798</v>
      </c>
      <c r="O676" s="157" t="s">
        <v>741</v>
      </c>
      <c r="P676" s="157" t="s">
        <v>800</v>
      </c>
    </row>
    <row r="677" spans="11:16">
      <c r="K677" s="319">
        <v>46363</v>
      </c>
      <c r="L677" s="157" t="s">
        <v>803</v>
      </c>
      <c r="N677" s="157" t="s">
        <v>804</v>
      </c>
      <c r="O677" s="157" t="s">
        <v>740</v>
      </c>
      <c r="P677" s="157" t="s">
        <v>799</v>
      </c>
    </row>
    <row r="678" spans="11:16">
      <c r="K678" s="319">
        <v>46364</v>
      </c>
      <c r="L678" s="157" t="s">
        <v>805</v>
      </c>
      <c r="N678" s="157" t="s">
        <v>742</v>
      </c>
      <c r="O678" s="157" t="s">
        <v>740</v>
      </c>
      <c r="P678" s="157" t="s">
        <v>741</v>
      </c>
    </row>
    <row r="679" spans="11:16">
      <c r="K679" s="319">
        <v>46365</v>
      </c>
      <c r="L679" s="157" t="s">
        <v>806</v>
      </c>
      <c r="N679" s="157" t="s">
        <v>800</v>
      </c>
      <c r="O679" s="157" t="s">
        <v>798</v>
      </c>
      <c r="P679" s="157" t="s">
        <v>799</v>
      </c>
    </row>
    <row r="680" spans="11:16">
      <c r="K680" s="319">
        <v>46366</v>
      </c>
      <c r="L680" s="157" t="s">
        <v>807</v>
      </c>
      <c r="N680" s="157" t="s">
        <v>800</v>
      </c>
      <c r="O680" s="157" t="s">
        <v>740</v>
      </c>
      <c r="P680" s="157" t="s">
        <v>741</v>
      </c>
    </row>
    <row r="681" spans="11:16">
      <c r="K681" s="319">
        <v>46367</v>
      </c>
      <c r="L681" s="157" t="s">
        <v>808</v>
      </c>
      <c r="N681" s="157" t="s">
        <v>804</v>
      </c>
      <c r="O681" s="157" t="s">
        <v>798</v>
      </c>
      <c r="P681" s="157" t="s">
        <v>799</v>
      </c>
    </row>
    <row r="682" spans="11:16">
      <c r="K682" s="319">
        <v>46368</v>
      </c>
      <c r="L682" s="157" t="s">
        <v>809</v>
      </c>
      <c r="N682" s="157" t="s">
        <v>800</v>
      </c>
      <c r="O682" s="157" t="s">
        <v>798</v>
      </c>
      <c r="P682" s="157" t="s">
        <v>799</v>
      </c>
    </row>
    <row r="683" spans="11:16">
      <c r="K683" s="319">
        <v>46369</v>
      </c>
      <c r="L683" s="157" t="s">
        <v>810</v>
      </c>
      <c r="N683" s="157" t="s">
        <v>742</v>
      </c>
      <c r="O683" s="157" t="s">
        <v>798</v>
      </c>
      <c r="P683" s="157" t="s">
        <v>799</v>
      </c>
    </row>
    <row r="684" spans="11:16">
      <c r="K684" s="319">
        <v>46370</v>
      </c>
      <c r="L684" s="157" t="s">
        <v>803</v>
      </c>
      <c r="N684" s="157" t="s">
        <v>799</v>
      </c>
      <c r="O684" s="157" t="s">
        <v>800</v>
      </c>
      <c r="P684" s="157" t="s">
        <v>740</v>
      </c>
    </row>
    <row r="685" spans="11:16">
      <c r="K685" s="319">
        <v>46371</v>
      </c>
      <c r="L685" s="157" t="s">
        <v>805</v>
      </c>
      <c r="N685" s="157" t="s">
        <v>801</v>
      </c>
      <c r="O685" s="157" t="s">
        <v>742</v>
      </c>
      <c r="P685" s="157" t="s">
        <v>740</v>
      </c>
    </row>
    <row r="686" spans="11:16">
      <c r="K686" s="319">
        <v>46372</v>
      </c>
      <c r="L686" s="157" t="s">
        <v>806</v>
      </c>
      <c r="N686" s="157" t="s">
        <v>741</v>
      </c>
      <c r="O686" s="157" t="s">
        <v>742</v>
      </c>
      <c r="P686" s="157" t="s">
        <v>798</v>
      </c>
    </row>
    <row r="687" spans="11:16">
      <c r="K687" s="319">
        <v>46373</v>
      </c>
      <c r="L687" s="157" t="s">
        <v>807</v>
      </c>
      <c r="N687" s="157" t="s">
        <v>741</v>
      </c>
      <c r="O687" s="157" t="s">
        <v>800</v>
      </c>
      <c r="P687" s="157" t="s">
        <v>798</v>
      </c>
    </row>
    <row r="688" spans="11:16">
      <c r="K688" s="319">
        <v>46374</v>
      </c>
      <c r="L688" s="157" t="s">
        <v>808</v>
      </c>
      <c r="N688" s="157" t="s">
        <v>799</v>
      </c>
      <c r="O688" s="157" t="s">
        <v>800</v>
      </c>
      <c r="P688" s="157" t="s">
        <v>740</v>
      </c>
    </row>
    <row r="689" spans="11:16">
      <c r="K689" s="319">
        <v>46375</v>
      </c>
      <c r="L689" s="157" t="s">
        <v>809</v>
      </c>
      <c r="N689" s="157" t="s">
        <v>799</v>
      </c>
      <c r="O689" s="157" t="s">
        <v>742</v>
      </c>
      <c r="P689" s="157" t="s">
        <v>740</v>
      </c>
    </row>
    <row r="690" spans="11:16">
      <c r="K690" s="319">
        <v>46376</v>
      </c>
      <c r="L690" s="157" t="s">
        <v>810</v>
      </c>
      <c r="N690" s="157" t="s">
        <v>799</v>
      </c>
      <c r="O690" s="157" t="s">
        <v>742</v>
      </c>
      <c r="P690" s="157" t="s">
        <v>740</v>
      </c>
    </row>
    <row r="691" spans="11:16">
      <c r="K691" s="319">
        <v>46377</v>
      </c>
      <c r="L691" s="157" t="s">
        <v>803</v>
      </c>
      <c r="N691" s="157" t="s">
        <v>798</v>
      </c>
      <c r="O691" s="157" t="s">
        <v>741</v>
      </c>
      <c r="P691" s="157" t="s">
        <v>804</v>
      </c>
    </row>
    <row r="692" spans="11:16">
      <c r="K692" s="319">
        <v>46378</v>
      </c>
      <c r="L692" s="157" t="s">
        <v>805</v>
      </c>
      <c r="N692" s="157" t="s">
        <v>798</v>
      </c>
      <c r="O692" s="157" t="s">
        <v>799</v>
      </c>
      <c r="P692" s="157" t="s">
        <v>800</v>
      </c>
    </row>
    <row r="693" spans="11:16">
      <c r="K693" s="319">
        <v>46379</v>
      </c>
      <c r="L693" s="157" t="s">
        <v>806</v>
      </c>
      <c r="N693" s="157" t="s">
        <v>798</v>
      </c>
      <c r="O693" s="157" t="s">
        <v>741</v>
      </c>
      <c r="P693" s="157" t="s">
        <v>800</v>
      </c>
    </row>
    <row r="694" spans="11:16">
      <c r="K694" s="319">
        <v>46380</v>
      </c>
      <c r="L694" s="157" t="s">
        <v>807</v>
      </c>
      <c r="N694" s="157" t="s">
        <v>740</v>
      </c>
      <c r="O694" s="157" t="s">
        <v>741</v>
      </c>
      <c r="P694" s="157" t="s">
        <v>800</v>
      </c>
    </row>
    <row r="695" spans="11:16">
      <c r="K695" s="319">
        <v>46381</v>
      </c>
      <c r="L695" s="157" t="s">
        <v>808</v>
      </c>
      <c r="N695" s="157" t="s">
        <v>798</v>
      </c>
      <c r="O695" s="157" t="s">
        <v>741</v>
      </c>
      <c r="P695" s="157" t="s">
        <v>742</v>
      </c>
    </row>
    <row r="696" spans="11:16">
      <c r="K696" s="319">
        <v>46382</v>
      </c>
      <c r="L696" s="157" t="s">
        <v>809</v>
      </c>
      <c r="N696" s="157" t="s">
        <v>798</v>
      </c>
      <c r="O696" s="157" t="s">
        <v>799</v>
      </c>
      <c r="P696" s="157" t="s">
        <v>742</v>
      </c>
    </row>
    <row r="697" spans="11:16">
      <c r="K697" s="319">
        <v>46383</v>
      </c>
      <c r="L697" s="157" t="s">
        <v>810</v>
      </c>
      <c r="N697" s="157" t="s">
        <v>798</v>
      </c>
      <c r="O697" s="157" t="s">
        <v>741</v>
      </c>
      <c r="P697" s="157" t="s">
        <v>800</v>
      </c>
    </row>
    <row r="698" spans="11:16">
      <c r="K698" s="319">
        <v>46384</v>
      </c>
      <c r="L698" s="157" t="s">
        <v>803</v>
      </c>
      <c r="N698" s="157" t="s">
        <v>800</v>
      </c>
      <c r="O698" s="157" t="s">
        <v>798</v>
      </c>
      <c r="P698" s="157" t="s">
        <v>799</v>
      </c>
    </row>
    <row r="699" spans="11:16">
      <c r="K699" s="319">
        <v>46385</v>
      </c>
      <c r="L699" s="157" t="s">
        <v>805</v>
      </c>
      <c r="N699" s="157" t="s">
        <v>742</v>
      </c>
      <c r="O699" s="157" t="s">
        <v>798</v>
      </c>
      <c r="P699" s="157" t="s">
        <v>741</v>
      </c>
    </row>
    <row r="700" spans="11:16">
      <c r="K700" s="319">
        <v>46386</v>
      </c>
      <c r="L700" s="157" t="s">
        <v>806</v>
      </c>
      <c r="N700" s="157" t="s">
        <v>742</v>
      </c>
      <c r="O700" s="157" t="s">
        <v>798</v>
      </c>
      <c r="P700" s="157" t="s">
        <v>801</v>
      </c>
    </row>
    <row r="701" spans="11:16">
      <c r="K701" s="319">
        <v>46387</v>
      </c>
      <c r="L701" s="157" t="s">
        <v>807</v>
      </c>
      <c r="N701" s="157" t="s">
        <v>800</v>
      </c>
      <c r="O701" s="157" t="s">
        <v>740</v>
      </c>
      <c r="P701" s="157" t="s">
        <v>799</v>
      </c>
    </row>
    <row r="702" spans="11:16">
      <c r="K702" s="319">
        <v>46388</v>
      </c>
      <c r="L702" s="157" t="s">
        <v>808</v>
      </c>
      <c r="N702" s="157" t="s">
        <v>800</v>
      </c>
      <c r="O702" s="157" t="s">
        <v>798</v>
      </c>
      <c r="P702" s="157" t="s">
        <v>741</v>
      </c>
    </row>
    <row r="703" spans="11:16">
      <c r="K703" s="319">
        <v>46389</v>
      </c>
      <c r="L703" s="157" t="s">
        <v>809</v>
      </c>
      <c r="N703" s="157" t="s">
        <v>742</v>
      </c>
      <c r="O703" s="157" t="s">
        <v>740</v>
      </c>
      <c r="P703" s="157" t="s">
        <v>799</v>
      </c>
    </row>
    <row r="704" spans="11:16">
      <c r="K704" s="319">
        <v>46390</v>
      </c>
      <c r="L704" s="157" t="s">
        <v>810</v>
      </c>
      <c r="N704" s="157" t="s">
        <v>800</v>
      </c>
      <c r="O704" s="157" t="s">
        <v>740</v>
      </c>
      <c r="P704" s="157" t="s">
        <v>799</v>
      </c>
    </row>
    <row r="705" spans="11:16">
      <c r="K705" s="319">
        <v>46391</v>
      </c>
      <c r="L705" s="157" t="s">
        <v>803</v>
      </c>
      <c r="N705" s="157" t="s">
        <v>799</v>
      </c>
      <c r="O705" s="157" t="s">
        <v>800</v>
      </c>
      <c r="P705" s="157" t="s">
        <v>740</v>
      </c>
    </row>
    <row r="706" spans="11:16">
      <c r="K706" s="319">
        <v>46392</v>
      </c>
      <c r="L706" s="157" t="s">
        <v>805</v>
      </c>
      <c r="N706" s="157" t="s">
        <v>741</v>
      </c>
      <c r="O706" s="157" t="s">
        <v>800</v>
      </c>
      <c r="P706" s="157" t="s">
        <v>798</v>
      </c>
    </row>
    <row r="707" spans="11:16">
      <c r="K707" s="319">
        <v>46393</v>
      </c>
      <c r="L707" s="157" t="s">
        <v>806</v>
      </c>
      <c r="N707" s="157" t="s">
        <v>799</v>
      </c>
      <c r="O707" s="157" t="s">
        <v>800</v>
      </c>
      <c r="P707" s="157" t="s">
        <v>740</v>
      </c>
    </row>
    <row r="708" spans="11:16">
      <c r="K708" s="319">
        <v>46394</v>
      </c>
      <c r="L708" s="157" t="s">
        <v>807</v>
      </c>
      <c r="N708" s="157" t="s">
        <v>741</v>
      </c>
      <c r="O708" s="157" t="s">
        <v>742</v>
      </c>
      <c r="P708" s="157" t="s">
        <v>798</v>
      </c>
    </row>
    <row r="709" spans="11:16">
      <c r="K709" s="319">
        <v>46395</v>
      </c>
      <c r="L709" s="157" t="s">
        <v>808</v>
      </c>
      <c r="N709" s="157" t="s">
        <v>799</v>
      </c>
      <c r="O709" s="157" t="s">
        <v>800</v>
      </c>
      <c r="P709" s="157" t="s">
        <v>740</v>
      </c>
    </row>
    <row r="710" spans="11:16">
      <c r="K710" s="319">
        <v>46396</v>
      </c>
      <c r="L710" s="157" t="s">
        <v>809</v>
      </c>
      <c r="N710" s="157" t="s">
        <v>799</v>
      </c>
      <c r="O710" s="157" t="s">
        <v>742</v>
      </c>
      <c r="P710" s="157" t="s">
        <v>740</v>
      </c>
    </row>
    <row r="711" spans="11:16">
      <c r="K711" s="319">
        <v>46397</v>
      </c>
      <c r="L711" s="157" t="s">
        <v>810</v>
      </c>
      <c r="N711" s="157" t="s">
        <v>799</v>
      </c>
      <c r="O711" s="157" t="s">
        <v>800</v>
      </c>
      <c r="P711" s="157" t="s">
        <v>740</v>
      </c>
    </row>
    <row r="712" spans="11:16">
      <c r="K712" s="319">
        <v>46398</v>
      </c>
      <c r="L712" s="157" t="s">
        <v>803</v>
      </c>
      <c r="N712" s="157" t="s">
        <v>798</v>
      </c>
      <c r="O712" s="157" t="s">
        <v>801</v>
      </c>
      <c r="P712" s="157" t="s">
        <v>742</v>
      </c>
    </row>
    <row r="713" spans="11:16">
      <c r="K713" s="319">
        <v>46399</v>
      </c>
      <c r="L713" s="157" t="s">
        <v>805</v>
      </c>
      <c r="N713" s="157" t="s">
        <v>798</v>
      </c>
      <c r="O713" s="157" t="s">
        <v>799</v>
      </c>
      <c r="P713" s="157" t="s">
        <v>800</v>
      </c>
    </row>
    <row r="714" spans="11:16">
      <c r="K714" s="319">
        <v>46400</v>
      </c>
      <c r="L714" s="157" t="s">
        <v>806</v>
      </c>
      <c r="N714" s="157" t="s">
        <v>798</v>
      </c>
      <c r="O714" s="157" t="s">
        <v>799</v>
      </c>
      <c r="P714" s="157" t="s">
        <v>804</v>
      </c>
    </row>
    <row r="715" spans="11:16">
      <c r="K715" s="319">
        <v>46401</v>
      </c>
      <c r="L715" s="157" t="s">
        <v>807</v>
      </c>
      <c r="N715" s="157" t="s">
        <v>798</v>
      </c>
      <c r="O715" s="157" t="s">
        <v>799</v>
      </c>
      <c r="P715" s="157" t="s">
        <v>800</v>
      </c>
    </row>
    <row r="716" spans="11:16">
      <c r="K716" s="319">
        <v>46402</v>
      </c>
      <c r="L716" s="157" t="s">
        <v>808</v>
      </c>
      <c r="N716" s="157" t="s">
        <v>798</v>
      </c>
      <c r="O716" s="157" t="s">
        <v>801</v>
      </c>
      <c r="P716" s="157" t="s">
        <v>800</v>
      </c>
    </row>
    <row r="717" spans="11:16">
      <c r="K717" s="319">
        <v>46403</v>
      </c>
      <c r="L717" s="157" t="s">
        <v>809</v>
      </c>
      <c r="N717" s="157" t="s">
        <v>798</v>
      </c>
      <c r="O717" s="157" t="s">
        <v>799</v>
      </c>
      <c r="P717" s="157" t="s">
        <v>742</v>
      </c>
    </row>
    <row r="718" spans="11:16">
      <c r="K718" s="319">
        <v>46404</v>
      </c>
      <c r="L718" s="157" t="s">
        <v>810</v>
      </c>
      <c r="N718" s="157" t="s">
        <v>798</v>
      </c>
      <c r="O718" s="157" t="s">
        <v>741</v>
      </c>
      <c r="P718" s="157" t="s">
        <v>804</v>
      </c>
    </row>
    <row r="719" spans="11:16">
      <c r="K719" s="319">
        <v>46405</v>
      </c>
      <c r="L719" s="157" t="s">
        <v>803</v>
      </c>
      <c r="N719" s="157" t="s">
        <v>742</v>
      </c>
      <c r="O719" s="157" t="s">
        <v>798</v>
      </c>
      <c r="P719" s="157" t="s">
        <v>799</v>
      </c>
    </row>
    <row r="720" spans="11:16">
      <c r="K720" s="319">
        <v>46406</v>
      </c>
      <c r="L720" s="157" t="s">
        <v>805</v>
      </c>
      <c r="N720" s="157" t="s">
        <v>800</v>
      </c>
      <c r="O720" s="157" t="s">
        <v>740</v>
      </c>
      <c r="P720" s="157" t="s">
        <v>799</v>
      </c>
    </row>
    <row r="721" spans="11:16">
      <c r="K721" s="319">
        <v>46407</v>
      </c>
      <c r="L721" s="157" t="s">
        <v>806</v>
      </c>
      <c r="N721" s="157" t="s">
        <v>742</v>
      </c>
      <c r="O721" s="157" t="s">
        <v>802</v>
      </c>
      <c r="P721" s="157" t="s">
        <v>799</v>
      </c>
    </row>
    <row r="722" spans="11:16">
      <c r="K722" s="319">
        <v>46408</v>
      </c>
      <c r="L722" s="157" t="s">
        <v>807</v>
      </c>
      <c r="N722" s="157" t="s">
        <v>742</v>
      </c>
      <c r="O722" s="157" t="s">
        <v>798</v>
      </c>
      <c r="P722" s="157" t="s">
        <v>741</v>
      </c>
    </row>
    <row r="723" spans="11:16">
      <c r="K723" s="319">
        <v>46409</v>
      </c>
      <c r="L723" s="157" t="s">
        <v>808</v>
      </c>
      <c r="N723" s="157" t="s">
        <v>742</v>
      </c>
      <c r="O723" s="157" t="s">
        <v>740</v>
      </c>
      <c r="P723" s="157" t="s">
        <v>799</v>
      </c>
    </row>
    <row r="724" spans="11:16">
      <c r="K724" s="319">
        <v>46410</v>
      </c>
      <c r="L724" s="157" t="s">
        <v>809</v>
      </c>
      <c r="N724" s="157" t="s">
        <v>800</v>
      </c>
      <c r="O724" s="157" t="s">
        <v>798</v>
      </c>
      <c r="P724" s="157" t="s">
        <v>799</v>
      </c>
    </row>
    <row r="725" spans="11:16">
      <c r="K725" s="319">
        <v>46411</v>
      </c>
      <c r="L725" s="157" t="s">
        <v>810</v>
      </c>
      <c r="N725" s="157" t="s">
        <v>742</v>
      </c>
      <c r="O725" s="157" t="s">
        <v>802</v>
      </c>
      <c r="P725" s="157" t="s">
        <v>741</v>
      </c>
    </row>
    <row r="726" spans="11:16">
      <c r="K726" s="319">
        <v>46412</v>
      </c>
      <c r="L726" s="157" t="s">
        <v>803</v>
      </c>
      <c r="N726" s="157" t="s">
        <v>799</v>
      </c>
      <c r="O726" s="157" t="s">
        <v>742</v>
      </c>
      <c r="P726" s="157" t="s">
        <v>740</v>
      </c>
    </row>
    <row r="727" spans="11:16">
      <c r="K727" s="319">
        <v>46413</v>
      </c>
      <c r="L727" s="157" t="s">
        <v>805</v>
      </c>
      <c r="N727" s="157" t="s">
        <v>799</v>
      </c>
      <c r="O727" s="157" t="s">
        <v>800</v>
      </c>
      <c r="P727" s="157" t="s">
        <v>798</v>
      </c>
    </row>
    <row r="728" spans="11:16">
      <c r="K728" s="319">
        <v>46414</v>
      </c>
      <c r="L728" s="157" t="s">
        <v>806</v>
      </c>
      <c r="N728" s="157" t="s">
        <v>741</v>
      </c>
      <c r="O728" s="157" t="s">
        <v>742</v>
      </c>
      <c r="P728" s="157" t="s">
        <v>798</v>
      </c>
    </row>
    <row r="729" spans="11:16">
      <c r="K729" s="319">
        <v>46415</v>
      </c>
      <c r="L729" s="157" t="s">
        <v>807</v>
      </c>
      <c r="N729" s="157" t="s">
        <v>799</v>
      </c>
      <c r="O729" s="157" t="s">
        <v>804</v>
      </c>
      <c r="P729" s="157" t="s">
        <v>798</v>
      </c>
    </row>
    <row r="730" spans="11:16">
      <c r="K730" s="319">
        <v>46416</v>
      </c>
      <c r="L730" s="157" t="s">
        <v>808</v>
      </c>
      <c r="N730" s="157" t="s">
        <v>741</v>
      </c>
      <c r="O730" s="157" t="s">
        <v>800</v>
      </c>
      <c r="P730" s="157" t="s">
        <v>740</v>
      </c>
    </row>
    <row r="731" spans="11:16">
      <c r="K731" s="319">
        <v>46417</v>
      </c>
      <c r="L731" s="157" t="s">
        <v>809</v>
      </c>
      <c r="N731" s="157" t="s">
        <v>799</v>
      </c>
      <c r="O731" s="157" t="s">
        <v>800</v>
      </c>
      <c r="P731" s="157" t="s">
        <v>798</v>
      </c>
    </row>
    <row r="732" spans="11:16">
      <c r="K732" s="319">
        <v>46418</v>
      </c>
      <c r="L732" s="157" t="s">
        <v>810</v>
      </c>
      <c r="N732" s="157" t="s">
        <v>799</v>
      </c>
      <c r="O732" s="157" t="s">
        <v>800</v>
      </c>
      <c r="P732" s="157" t="s">
        <v>802</v>
      </c>
    </row>
    <row r="733" spans="11:16">
      <c r="K733" s="319">
        <v>46419</v>
      </c>
      <c r="L733" s="157" t="s">
        <v>803</v>
      </c>
      <c r="N733" s="157" t="s">
        <v>798</v>
      </c>
      <c r="O733" s="157" t="s">
        <v>799</v>
      </c>
      <c r="P733" s="157" t="s">
        <v>800</v>
      </c>
    </row>
    <row r="734" spans="11:16">
      <c r="K734" s="319">
        <v>46420</v>
      </c>
      <c r="L734" s="157" t="s">
        <v>805</v>
      </c>
      <c r="N734" s="157" t="s">
        <v>740</v>
      </c>
      <c r="O734" s="157" t="s">
        <v>741</v>
      </c>
      <c r="P734" s="157" t="s">
        <v>804</v>
      </c>
    </row>
    <row r="735" spans="11:16">
      <c r="K735" s="319">
        <v>46421</v>
      </c>
      <c r="L735" s="157" t="s">
        <v>806</v>
      </c>
      <c r="N735" s="157" t="s">
        <v>798</v>
      </c>
      <c r="O735" s="157" t="s">
        <v>741</v>
      </c>
      <c r="P735" s="157" t="s">
        <v>800</v>
      </c>
    </row>
    <row r="736" spans="11:16">
      <c r="K736" s="319">
        <v>46422</v>
      </c>
      <c r="L736" s="157" t="s">
        <v>807</v>
      </c>
      <c r="N736" s="157" t="s">
        <v>740</v>
      </c>
      <c r="O736" s="157" t="s">
        <v>799</v>
      </c>
      <c r="P736" s="157" t="s">
        <v>800</v>
      </c>
    </row>
    <row r="737" spans="11:16">
      <c r="K737" s="319">
        <v>46423</v>
      </c>
      <c r="L737" s="157" t="s">
        <v>808</v>
      </c>
      <c r="N737" s="157" t="s">
        <v>798</v>
      </c>
      <c r="O737" s="157" t="s">
        <v>799</v>
      </c>
      <c r="P737" s="157" t="s">
        <v>742</v>
      </c>
    </row>
    <row r="738" spans="11:16">
      <c r="K738" s="319">
        <v>46424</v>
      </c>
      <c r="L738" s="157" t="s">
        <v>809</v>
      </c>
      <c r="N738" s="157" t="s">
        <v>798</v>
      </c>
      <c r="O738" s="157" t="s">
        <v>799</v>
      </c>
      <c r="P738" s="157" t="s">
        <v>800</v>
      </c>
    </row>
    <row r="739" spans="11:16">
      <c r="K739" s="319">
        <v>46425</v>
      </c>
      <c r="L739" s="157" t="s">
        <v>810</v>
      </c>
      <c r="N739" s="157" t="s">
        <v>802</v>
      </c>
      <c r="O739" s="157" t="s">
        <v>741</v>
      </c>
      <c r="P739" s="157" t="s">
        <v>742</v>
      </c>
    </row>
    <row r="740" spans="11:16">
      <c r="K740" s="319">
        <v>46426</v>
      </c>
      <c r="L740" s="157" t="s">
        <v>803</v>
      </c>
      <c r="N740" s="157" t="s">
        <v>800</v>
      </c>
      <c r="O740" s="157" t="s">
        <v>798</v>
      </c>
      <c r="P740" s="157" t="s">
        <v>799</v>
      </c>
    </row>
    <row r="741" spans="11:16">
      <c r="K741" s="319">
        <v>46427</v>
      </c>
      <c r="L741" s="157" t="s">
        <v>805</v>
      </c>
      <c r="N741" s="157" t="s">
        <v>742</v>
      </c>
      <c r="O741" s="157" t="s">
        <v>798</v>
      </c>
      <c r="P741" s="157" t="s">
        <v>799</v>
      </c>
    </row>
    <row r="742" spans="11:16">
      <c r="K742" s="319">
        <v>46428</v>
      </c>
      <c r="L742" s="157" t="s">
        <v>806</v>
      </c>
      <c r="N742" s="157" t="s">
        <v>742</v>
      </c>
      <c r="O742" s="157" t="s">
        <v>740</v>
      </c>
      <c r="P742" s="157" t="s">
        <v>799</v>
      </c>
    </row>
    <row r="743" spans="11:16">
      <c r="K743" s="319">
        <v>46429</v>
      </c>
      <c r="L743" s="157" t="s">
        <v>807</v>
      </c>
      <c r="N743" s="157" t="s">
        <v>800</v>
      </c>
      <c r="O743" s="157" t="s">
        <v>798</v>
      </c>
      <c r="P743" s="157" t="s">
        <v>741</v>
      </c>
    </row>
    <row r="744" spans="11:16">
      <c r="K744" s="319">
        <v>46430</v>
      </c>
      <c r="L744" s="157" t="s">
        <v>808</v>
      </c>
      <c r="N744" s="157" t="s">
        <v>742</v>
      </c>
      <c r="O744" s="157" t="s">
        <v>798</v>
      </c>
      <c r="P744" s="157" t="s">
        <v>799</v>
      </c>
    </row>
    <row r="745" spans="11:16">
      <c r="K745" s="319">
        <v>46431</v>
      </c>
      <c r="L745" s="157" t="s">
        <v>809</v>
      </c>
      <c r="N745" s="157" t="s">
        <v>804</v>
      </c>
      <c r="O745" s="157" t="s">
        <v>798</v>
      </c>
      <c r="P745" s="157" t="s">
        <v>741</v>
      </c>
    </row>
    <row r="746" spans="11:16">
      <c r="K746" s="319">
        <v>46432</v>
      </c>
      <c r="L746" s="157" t="s">
        <v>810</v>
      </c>
      <c r="N746" s="157" t="s">
        <v>800</v>
      </c>
      <c r="O746" s="157" t="s">
        <v>740</v>
      </c>
      <c r="P746" s="157" t="s">
        <v>799</v>
      </c>
    </row>
    <row r="747" spans="11:16">
      <c r="K747" s="319">
        <v>46433</v>
      </c>
      <c r="L747" s="157" t="s">
        <v>803</v>
      </c>
      <c r="N747" s="157" t="s">
        <v>799</v>
      </c>
      <c r="O747" s="157" t="s">
        <v>800</v>
      </c>
      <c r="P747" s="157" t="s">
        <v>798</v>
      </c>
    </row>
    <row r="748" spans="11:16">
      <c r="K748" s="319">
        <v>46434</v>
      </c>
      <c r="L748" s="157" t="s">
        <v>805</v>
      </c>
      <c r="N748" s="157" t="s">
        <v>799</v>
      </c>
      <c r="O748" s="157" t="s">
        <v>804</v>
      </c>
      <c r="P748" s="157" t="s">
        <v>798</v>
      </c>
    </row>
    <row r="749" spans="11:16">
      <c r="K749" s="319">
        <v>46435</v>
      </c>
      <c r="L749" s="157" t="s">
        <v>806</v>
      </c>
      <c r="N749" s="157" t="s">
        <v>799</v>
      </c>
      <c r="O749" s="157" t="s">
        <v>800</v>
      </c>
      <c r="P749" s="157" t="s">
        <v>740</v>
      </c>
    </row>
    <row r="750" spans="11:16">
      <c r="K750" s="319">
        <v>46436</v>
      </c>
      <c r="L750" s="157" t="s">
        <v>807</v>
      </c>
      <c r="N750" s="157" t="s">
        <v>741</v>
      </c>
      <c r="O750" s="157" t="s">
        <v>804</v>
      </c>
      <c r="P750" s="157" t="s">
        <v>798</v>
      </c>
    </row>
    <row r="751" spans="11:16">
      <c r="K751" s="319">
        <v>46437</v>
      </c>
      <c r="L751" s="157" t="s">
        <v>808</v>
      </c>
      <c r="N751" s="157" t="s">
        <v>741</v>
      </c>
      <c r="O751" s="157" t="s">
        <v>800</v>
      </c>
      <c r="P751" s="157" t="s">
        <v>740</v>
      </c>
    </row>
    <row r="752" spans="11:16">
      <c r="K752" s="319">
        <v>46438</v>
      </c>
      <c r="L752" s="157" t="s">
        <v>809</v>
      </c>
      <c r="N752" s="157" t="s">
        <v>799</v>
      </c>
      <c r="O752" s="157" t="s">
        <v>800</v>
      </c>
      <c r="P752" s="157" t="s">
        <v>798</v>
      </c>
    </row>
    <row r="753" spans="11:16">
      <c r="K753" s="319">
        <v>46439</v>
      </c>
      <c r="L753" s="157" t="s">
        <v>810</v>
      </c>
      <c r="N753" s="157" t="s">
        <v>799</v>
      </c>
      <c r="O753" s="157" t="s">
        <v>742</v>
      </c>
      <c r="P753" s="157" t="s">
        <v>798</v>
      </c>
    </row>
    <row r="754" spans="11:16">
      <c r="K754" s="319">
        <v>46440</v>
      </c>
      <c r="L754" s="157" t="s">
        <v>803</v>
      </c>
      <c r="N754" s="157" t="s">
        <v>798</v>
      </c>
      <c r="O754" s="157" t="s">
        <v>799</v>
      </c>
      <c r="P754" s="157" t="s">
        <v>804</v>
      </c>
    </row>
    <row r="755" spans="11:16">
      <c r="K755" s="319">
        <v>46441</v>
      </c>
      <c r="L755" s="157" t="s">
        <v>805</v>
      </c>
      <c r="N755" s="157" t="s">
        <v>740</v>
      </c>
      <c r="O755" s="157" t="s">
        <v>741</v>
      </c>
      <c r="P755" s="157" t="s">
        <v>800</v>
      </c>
    </row>
    <row r="756" spans="11:16">
      <c r="K756" s="319">
        <v>46442</v>
      </c>
      <c r="L756" s="157" t="s">
        <v>806</v>
      </c>
      <c r="N756" s="157" t="s">
        <v>798</v>
      </c>
      <c r="O756" s="157" t="s">
        <v>799</v>
      </c>
      <c r="P756" s="157" t="s">
        <v>742</v>
      </c>
    </row>
    <row r="757" spans="11:16">
      <c r="K757" s="319">
        <v>46443</v>
      </c>
      <c r="L757" s="157" t="s">
        <v>807</v>
      </c>
      <c r="N757" s="157" t="s">
        <v>798</v>
      </c>
      <c r="O757" s="157" t="s">
        <v>799</v>
      </c>
      <c r="P757" s="157" t="s">
        <v>742</v>
      </c>
    </row>
    <row r="758" spans="11:16">
      <c r="K758" s="319">
        <v>46444</v>
      </c>
      <c r="L758" s="157" t="s">
        <v>808</v>
      </c>
      <c r="N758" s="157" t="s">
        <v>740</v>
      </c>
      <c r="O758" s="157" t="s">
        <v>799</v>
      </c>
      <c r="P758" s="157" t="s">
        <v>800</v>
      </c>
    </row>
    <row r="759" spans="11:16">
      <c r="K759" s="319">
        <v>46445</v>
      </c>
      <c r="L759" s="157" t="s">
        <v>809</v>
      </c>
      <c r="N759" s="157" t="s">
        <v>798</v>
      </c>
      <c r="O759" s="157" t="s">
        <v>799</v>
      </c>
      <c r="P759" s="157" t="s">
        <v>742</v>
      </c>
    </row>
    <row r="760" spans="11:16">
      <c r="K760" s="319">
        <v>46446</v>
      </c>
      <c r="L760" s="157" t="s">
        <v>810</v>
      </c>
      <c r="N760" s="157" t="s">
        <v>798</v>
      </c>
      <c r="O760" s="157" t="s">
        <v>801</v>
      </c>
      <c r="P760" s="157" t="s">
        <v>742</v>
      </c>
    </row>
    <row r="761" spans="11:16">
      <c r="K761" s="319">
        <v>46447</v>
      </c>
      <c r="L761" s="157" t="s">
        <v>803</v>
      </c>
      <c r="N761" s="157" t="s">
        <v>800</v>
      </c>
      <c r="O761" s="157" t="s">
        <v>740</v>
      </c>
      <c r="P761" s="157" t="s">
        <v>741</v>
      </c>
    </row>
    <row r="762" spans="11:16">
      <c r="K762" s="319">
        <v>46448</v>
      </c>
      <c r="L762" s="157" t="s">
        <v>805</v>
      </c>
      <c r="N762" s="157" t="s">
        <v>742</v>
      </c>
      <c r="O762" s="157" t="s">
        <v>798</v>
      </c>
      <c r="P762" s="157" t="s">
        <v>799</v>
      </c>
    </row>
    <row r="763" spans="11:16">
      <c r="K763" s="319">
        <v>46449</v>
      </c>
      <c r="L763" s="157" t="s">
        <v>806</v>
      </c>
      <c r="N763" s="157" t="s">
        <v>800</v>
      </c>
      <c r="O763" s="157" t="s">
        <v>798</v>
      </c>
      <c r="P763" s="157" t="s">
        <v>741</v>
      </c>
    </row>
    <row r="764" spans="11:16">
      <c r="K764" s="319">
        <v>46450</v>
      </c>
      <c r="L764" s="157" t="s">
        <v>807</v>
      </c>
      <c r="N764" s="157" t="s">
        <v>742</v>
      </c>
      <c r="O764" s="157" t="s">
        <v>802</v>
      </c>
      <c r="P764" s="157" t="s">
        <v>799</v>
      </c>
    </row>
    <row r="765" spans="11:16">
      <c r="K765" s="319">
        <v>46451</v>
      </c>
      <c r="L765" s="157" t="s">
        <v>808</v>
      </c>
      <c r="N765" s="157" t="s">
        <v>800</v>
      </c>
      <c r="O765" s="157" t="s">
        <v>798</v>
      </c>
      <c r="P765" s="157" t="s">
        <v>799</v>
      </c>
    </row>
    <row r="766" spans="11:16">
      <c r="K766" s="319">
        <v>46452</v>
      </c>
      <c r="L766" s="157" t="s">
        <v>809</v>
      </c>
      <c r="N766" s="157" t="s">
        <v>800</v>
      </c>
      <c r="O766" s="157" t="s">
        <v>740</v>
      </c>
      <c r="P766" s="157" t="s">
        <v>799</v>
      </c>
    </row>
    <row r="767" spans="11:16">
      <c r="K767" s="319">
        <v>46453</v>
      </c>
      <c r="L767" s="157" t="s">
        <v>810</v>
      </c>
      <c r="N767" s="157" t="s">
        <v>800</v>
      </c>
      <c r="O767" s="157" t="s">
        <v>798</v>
      </c>
      <c r="P767" s="157" t="s">
        <v>799</v>
      </c>
    </row>
    <row r="768" spans="11:16">
      <c r="K768" s="319">
        <v>46454</v>
      </c>
      <c r="L768" s="157" t="s">
        <v>803</v>
      </c>
      <c r="N768" s="157" t="s">
        <v>741</v>
      </c>
      <c r="O768" s="157" t="s">
        <v>804</v>
      </c>
      <c r="P768" s="157" t="s">
        <v>740</v>
      </c>
    </row>
    <row r="769" spans="11:16">
      <c r="K769" s="319">
        <v>46455</v>
      </c>
      <c r="L769" s="157" t="s">
        <v>805</v>
      </c>
      <c r="N769" s="157" t="s">
        <v>741</v>
      </c>
      <c r="O769" s="157" t="s">
        <v>800</v>
      </c>
      <c r="P769" s="157" t="s">
        <v>740</v>
      </c>
    </row>
    <row r="770" spans="11:16">
      <c r="K770" s="319">
        <v>46456</v>
      </c>
      <c r="L770" s="157" t="s">
        <v>806</v>
      </c>
      <c r="N770" s="157" t="s">
        <v>799</v>
      </c>
      <c r="O770" s="157" t="s">
        <v>800</v>
      </c>
      <c r="P770" s="157" t="s">
        <v>798</v>
      </c>
    </row>
    <row r="771" spans="11:16">
      <c r="K771" s="319">
        <v>46457</v>
      </c>
      <c r="L771" s="157" t="s">
        <v>807</v>
      </c>
      <c r="N771" s="157" t="s">
        <v>799</v>
      </c>
      <c r="O771" s="157" t="s">
        <v>742</v>
      </c>
      <c r="P771" s="157" t="s">
        <v>798</v>
      </c>
    </row>
    <row r="772" spans="11:16">
      <c r="K772" s="319">
        <v>46458</v>
      </c>
      <c r="L772" s="157" t="s">
        <v>808</v>
      </c>
      <c r="N772" s="157" t="s">
        <v>799</v>
      </c>
      <c r="O772" s="157" t="s">
        <v>800</v>
      </c>
      <c r="P772" s="157" t="s">
        <v>740</v>
      </c>
    </row>
    <row r="773" spans="11:16">
      <c r="K773" s="319">
        <v>46459</v>
      </c>
      <c r="L773" s="157" t="s">
        <v>809</v>
      </c>
      <c r="N773" s="157" t="s">
        <v>799</v>
      </c>
      <c r="O773" s="157" t="s">
        <v>742</v>
      </c>
      <c r="P773" s="157" t="s">
        <v>740</v>
      </c>
    </row>
    <row r="774" spans="11:16">
      <c r="K774" s="319">
        <v>46460</v>
      </c>
      <c r="L774" s="157" t="s">
        <v>810</v>
      </c>
      <c r="N774" s="157" t="s">
        <v>799</v>
      </c>
      <c r="O774" s="157" t="s">
        <v>800</v>
      </c>
      <c r="P774" s="157" t="s">
        <v>740</v>
      </c>
    </row>
    <row r="775" spans="11:16">
      <c r="K775" s="319">
        <v>46461</v>
      </c>
      <c r="L775" s="157" t="s">
        <v>803</v>
      </c>
      <c r="N775" s="157" t="s">
        <v>798</v>
      </c>
      <c r="O775" s="157" t="s">
        <v>801</v>
      </c>
      <c r="P775" s="157" t="s">
        <v>742</v>
      </c>
    </row>
    <row r="776" spans="11:16">
      <c r="K776" s="319">
        <v>46462</v>
      </c>
      <c r="L776" s="157" t="s">
        <v>805</v>
      </c>
      <c r="N776" s="157" t="s">
        <v>798</v>
      </c>
      <c r="O776" s="157" t="s">
        <v>799</v>
      </c>
      <c r="P776" s="157" t="s">
        <v>800</v>
      </c>
    </row>
    <row r="777" spans="11:16">
      <c r="K777" s="319">
        <v>46463</v>
      </c>
      <c r="L777" s="157" t="s">
        <v>806</v>
      </c>
      <c r="N777" s="157" t="s">
        <v>798</v>
      </c>
      <c r="O777" s="157" t="s">
        <v>799</v>
      </c>
      <c r="P777" s="157" t="s">
        <v>804</v>
      </c>
    </row>
    <row r="778" spans="11:16">
      <c r="K778" s="319">
        <v>46464</v>
      </c>
      <c r="L778" s="157" t="s">
        <v>807</v>
      </c>
      <c r="N778" s="157" t="s">
        <v>798</v>
      </c>
      <c r="O778" s="157" t="s">
        <v>799</v>
      </c>
      <c r="P778" s="157" t="s">
        <v>800</v>
      </c>
    </row>
    <row r="779" spans="11:16">
      <c r="K779" s="319">
        <v>46465</v>
      </c>
      <c r="L779" s="157" t="s">
        <v>808</v>
      </c>
      <c r="N779" s="157" t="s">
        <v>740</v>
      </c>
      <c r="O779" s="157" t="s">
        <v>799</v>
      </c>
      <c r="P779" s="157" t="s">
        <v>742</v>
      </c>
    </row>
    <row r="780" spans="11:16">
      <c r="K780" s="319">
        <v>46466</v>
      </c>
      <c r="L780" s="157" t="s">
        <v>809</v>
      </c>
      <c r="N780" s="157" t="s">
        <v>798</v>
      </c>
      <c r="O780" s="157" t="s">
        <v>741</v>
      </c>
      <c r="P780" s="157" t="s">
        <v>800</v>
      </c>
    </row>
    <row r="781" spans="11:16">
      <c r="K781" s="319">
        <v>46467</v>
      </c>
      <c r="L781" s="157" t="s">
        <v>810</v>
      </c>
      <c r="N781" s="157" t="s">
        <v>798</v>
      </c>
      <c r="O781" s="157" t="s">
        <v>799</v>
      </c>
      <c r="P781" s="157" t="s">
        <v>800</v>
      </c>
    </row>
    <row r="782" spans="11:16">
      <c r="K782" s="319">
        <v>46468</v>
      </c>
      <c r="L782" s="157" t="s">
        <v>803</v>
      </c>
      <c r="N782" s="157" t="s">
        <v>800</v>
      </c>
      <c r="O782" s="157" t="s">
        <v>740</v>
      </c>
      <c r="P782" s="157" t="s">
        <v>799</v>
      </c>
    </row>
    <row r="783" spans="11:16">
      <c r="K783" s="319">
        <v>46469</v>
      </c>
      <c r="L783" s="157" t="s">
        <v>805</v>
      </c>
      <c r="N783" s="157" t="s">
        <v>804</v>
      </c>
      <c r="O783" s="157" t="s">
        <v>802</v>
      </c>
      <c r="P783" s="157" t="s">
        <v>741</v>
      </c>
    </row>
    <row r="784" spans="11:16">
      <c r="K784" s="319">
        <v>46470</v>
      </c>
      <c r="L784" s="157" t="s">
        <v>806</v>
      </c>
      <c r="N784" s="157" t="s">
        <v>800</v>
      </c>
      <c r="O784" s="157" t="s">
        <v>798</v>
      </c>
      <c r="P784" s="157" t="s">
        <v>799</v>
      </c>
    </row>
    <row r="785" spans="11:16">
      <c r="K785" s="319">
        <v>46471</v>
      </c>
      <c r="L785" s="157" t="s">
        <v>807</v>
      </c>
      <c r="N785" s="157" t="s">
        <v>800</v>
      </c>
      <c r="O785" s="157" t="s">
        <v>798</v>
      </c>
      <c r="P785" s="157" t="s">
        <v>801</v>
      </c>
    </row>
    <row r="786" spans="11:16">
      <c r="K786" s="319">
        <v>46472</v>
      </c>
      <c r="L786" s="157" t="s">
        <v>808</v>
      </c>
      <c r="N786" s="157" t="s">
        <v>742</v>
      </c>
      <c r="O786" s="157" t="s">
        <v>798</v>
      </c>
      <c r="P786" s="157" t="s">
        <v>799</v>
      </c>
    </row>
    <row r="787" spans="11:16">
      <c r="K787" s="319">
        <v>46473</v>
      </c>
      <c r="L787" s="157" t="s">
        <v>809</v>
      </c>
      <c r="N787" s="157" t="s">
        <v>800</v>
      </c>
      <c r="O787" s="157" t="s">
        <v>740</v>
      </c>
      <c r="P787" s="157" t="s">
        <v>801</v>
      </c>
    </row>
    <row r="788" spans="11:16">
      <c r="K788" s="319">
        <v>46474</v>
      </c>
      <c r="L788" s="157" t="s">
        <v>810</v>
      </c>
      <c r="N788" s="157" t="s">
        <v>800</v>
      </c>
      <c r="O788" s="157" t="s">
        <v>740</v>
      </c>
      <c r="P788" s="157" t="s">
        <v>799</v>
      </c>
    </row>
    <row r="789" spans="11:16">
      <c r="K789" s="319">
        <v>46475</v>
      </c>
      <c r="L789" s="157" t="s">
        <v>803</v>
      </c>
      <c r="N789" s="157" t="s">
        <v>741</v>
      </c>
      <c r="O789" s="157" t="s">
        <v>800</v>
      </c>
      <c r="P789" s="157" t="s">
        <v>740</v>
      </c>
    </row>
    <row r="790" spans="11:16">
      <c r="K790" s="319">
        <v>46476</v>
      </c>
      <c r="L790" s="157" t="s">
        <v>805</v>
      </c>
      <c r="N790" s="157" t="s">
        <v>799</v>
      </c>
      <c r="O790" s="157" t="s">
        <v>800</v>
      </c>
      <c r="P790" s="157" t="s">
        <v>802</v>
      </c>
    </row>
    <row r="791" spans="11:16">
      <c r="K791" s="319">
        <v>46477</v>
      </c>
      <c r="L791" s="157" t="s">
        <v>806</v>
      </c>
      <c r="N791" s="157" t="s">
        <v>799</v>
      </c>
      <c r="O791" s="157" t="s">
        <v>742</v>
      </c>
      <c r="P791" s="157" t="s">
        <v>740</v>
      </c>
    </row>
    <row r="792" spans="11:16">
      <c r="K792" s="319">
        <v>46478</v>
      </c>
      <c r="L792" s="157" t="s">
        <v>807</v>
      </c>
      <c r="N792" s="157" t="s">
        <v>741</v>
      </c>
      <c r="O792" s="157" t="s">
        <v>742</v>
      </c>
      <c r="P792" s="157" t="s">
        <v>798</v>
      </c>
    </row>
    <row r="793" spans="11:16">
      <c r="K793" s="319">
        <v>46479</v>
      </c>
      <c r="L793" s="157" t="s">
        <v>808</v>
      </c>
      <c r="N793" s="157" t="s">
        <v>799</v>
      </c>
      <c r="O793" s="157" t="s">
        <v>800</v>
      </c>
      <c r="P793" s="157" t="s">
        <v>798</v>
      </c>
    </row>
    <row r="794" spans="11:16">
      <c r="K794" s="319">
        <v>46480</v>
      </c>
      <c r="L794" s="157" t="s">
        <v>809</v>
      </c>
      <c r="N794" s="157" t="s">
        <v>741</v>
      </c>
      <c r="O794" s="157" t="s">
        <v>800</v>
      </c>
      <c r="P794" s="157" t="s">
        <v>798</v>
      </c>
    </row>
    <row r="795" spans="11:16">
      <c r="K795" s="319">
        <v>46481</v>
      </c>
      <c r="L795" s="157" t="s">
        <v>810</v>
      </c>
      <c r="N795" s="157" t="s">
        <v>799</v>
      </c>
      <c r="O795" s="157" t="s">
        <v>804</v>
      </c>
      <c r="P795" s="157" t="s">
        <v>798</v>
      </c>
    </row>
    <row r="796" spans="11:16">
      <c r="K796" s="319">
        <v>46482</v>
      </c>
      <c r="L796" s="157" t="s">
        <v>803</v>
      </c>
      <c r="N796" s="157" t="s">
        <v>802</v>
      </c>
      <c r="O796" s="157" t="s">
        <v>799</v>
      </c>
      <c r="P796" s="157" t="s">
        <v>800</v>
      </c>
    </row>
    <row r="797" spans="11:16">
      <c r="K797" s="319">
        <v>46483</v>
      </c>
      <c r="L797" s="157" t="s">
        <v>805</v>
      </c>
      <c r="N797" s="157" t="s">
        <v>798</v>
      </c>
      <c r="O797" s="157" t="s">
        <v>799</v>
      </c>
      <c r="P797" s="157" t="s">
        <v>804</v>
      </c>
    </row>
    <row r="798" spans="11:16">
      <c r="K798" s="319">
        <v>46484</v>
      </c>
      <c r="L798" s="157" t="s">
        <v>806</v>
      </c>
      <c r="N798" s="157" t="s">
        <v>798</v>
      </c>
      <c r="O798" s="157" t="s">
        <v>799</v>
      </c>
      <c r="P798" s="157" t="s">
        <v>800</v>
      </c>
    </row>
    <row r="799" spans="11:16">
      <c r="K799" s="319">
        <v>46485</v>
      </c>
      <c r="L799" s="157" t="s">
        <v>807</v>
      </c>
      <c r="N799" s="157" t="s">
        <v>740</v>
      </c>
      <c r="O799" s="157" t="s">
        <v>799</v>
      </c>
      <c r="P799" s="157" t="s">
        <v>800</v>
      </c>
    </row>
    <row r="800" spans="11:16">
      <c r="K800" s="319">
        <v>46486</v>
      </c>
      <c r="L800" s="157" t="s">
        <v>808</v>
      </c>
      <c r="N800" s="157" t="s">
        <v>802</v>
      </c>
      <c r="O800" s="157" t="s">
        <v>799</v>
      </c>
      <c r="P800" s="157" t="s">
        <v>742</v>
      </c>
    </row>
    <row r="801" spans="11:16">
      <c r="K801" s="319">
        <v>46487</v>
      </c>
      <c r="L801" s="157" t="s">
        <v>809</v>
      </c>
      <c r="N801" s="157" t="s">
        <v>798</v>
      </c>
      <c r="O801" s="157" t="s">
        <v>799</v>
      </c>
      <c r="P801" s="157" t="s">
        <v>800</v>
      </c>
    </row>
    <row r="802" spans="11:16">
      <c r="K802" s="319">
        <v>46488</v>
      </c>
      <c r="L802" s="157" t="s">
        <v>810</v>
      </c>
      <c r="N802" s="157" t="s">
        <v>740</v>
      </c>
      <c r="O802" s="157" t="s">
        <v>741</v>
      </c>
      <c r="P802" s="157" t="s">
        <v>742</v>
      </c>
    </row>
    <row r="803" spans="11:16">
      <c r="K803" s="319">
        <v>46489</v>
      </c>
      <c r="L803" s="157" t="s">
        <v>803</v>
      </c>
      <c r="N803" s="157" t="s">
        <v>800</v>
      </c>
      <c r="O803" s="157" t="s">
        <v>798</v>
      </c>
      <c r="P803" s="157" t="s">
        <v>741</v>
      </c>
    </row>
    <row r="804" spans="11:16">
      <c r="K804" s="319">
        <v>46490</v>
      </c>
      <c r="L804" s="157" t="s">
        <v>805</v>
      </c>
      <c r="N804" s="157" t="s">
        <v>800</v>
      </c>
      <c r="O804" s="157" t="s">
        <v>798</v>
      </c>
      <c r="P804" s="157" t="s">
        <v>799</v>
      </c>
    </row>
    <row r="805" spans="11:16">
      <c r="K805" s="319">
        <v>46491</v>
      </c>
      <c r="L805" s="157" t="s">
        <v>806</v>
      </c>
      <c r="N805" s="157" t="s">
        <v>742</v>
      </c>
      <c r="O805" s="157" t="s">
        <v>740</v>
      </c>
      <c r="P805" s="157" t="s">
        <v>799</v>
      </c>
    </row>
    <row r="806" spans="11:16">
      <c r="K806" s="319">
        <v>46492</v>
      </c>
      <c r="L806" s="157" t="s">
        <v>807</v>
      </c>
      <c r="N806" s="157" t="s">
        <v>800</v>
      </c>
      <c r="O806" s="157" t="s">
        <v>798</v>
      </c>
      <c r="P806" s="157" t="s">
        <v>799</v>
      </c>
    </row>
    <row r="807" spans="11:16">
      <c r="K807" s="319">
        <v>46493</v>
      </c>
      <c r="L807" s="157" t="s">
        <v>808</v>
      </c>
      <c r="N807" s="157" t="s">
        <v>742</v>
      </c>
      <c r="O807" s="157" t="s">
        <v>740</v>
      </c>
      <c r="P807" s="157" t="s">
        <v>741</v>
      </c>
    </row>
    <row r="808" spans="11:16">
      <c r="K808" s="319">
        <v>46494</v>
      </c>
      <c r="L808" s="157" t="s">
        <v>809</v>
      </c>
      <c r="N808" s="157" t="s">
        <v>800</v>
      </c>
      <c r="O808" s="157" t="s">
        <v>798</v>
      </c>
      <c r="P808" s="157" t="s">
        <v>799</v>
      </c>
    </row>
    <row r="809" spans="11:16">
      <c r="K809" s="319">
        <v>46495</v>
      </c>
      <c r="L809" s="157" t="s">
        <v>810</v>
      </c>
      <c r="N809" s="157" t="s">
        <v>742</v>
      </c>
      <c r="O809" s="157" t="s">
        <v>798</v>
      </c>
      <c r="P809" s="157" t="s">
        <v>741</v>
      </c>
    </row>
    <row r="810" spans="11:16">
      <c r="K810" s="319">
        <v>46496</v>
      </c>
      <c r="L810" s="157" t="s">
        <v>803</v>
      </c>
      <c r="N810" s="157" t="s">
        <v>741</v>
      </c>
      <c r="O810" s="157" t="s">
        <v>800</v>
      </c>
      <c r="P810" s="157" t="s">
        <v>798</v>
      </c>
    </row>
    <row r="811" spans="11:16">
      <c r="K811" s="319">
        <v>46497</v>
      </c>
      <c r="L811" s="157" t="s">
        <v>805</v>
      </c>
      <c r="N811" s="157" t="s">
        <v>741</v>
      </c>
      <c r="O811" s="157" t="s">
        <v>800</v>
      </c>
      <c r="P811" s="157" t="s">
        <v>802</v>
      </c>
    </row>
    <row r="812" spans="11:16">
      <c r="K812" s="319">
        <v>46498</v>
      </c>
      <c r="L812" s="157" t="s">
        <v>806</v>
      </c>
      <c r="N812" s="157" t="s">
        <v>741</v>
      </c>
      <c r="O812" s="157" t="s">
        <v>800</v>
      </c>
      <c r="P812" s="157" t="s">
        <v>798</v>
      </c>
    </row>
    <row r="813" spans="11:16">
      <c r="K813" s="319">
        <v>46499</v>
      </c>
      <c r="L813" s="157" t="s">
        <v>807</v>
      </c>
      <c r="N813" s="157" t="s">
        <v>799</v>
      </c>
      <c r="O813" s="157" t="s">
        <v>800</v>
      </c>
      <c r="P813" s="157" t="s">
        <v>798</v>
      </c>
    </row>
    <row r="814" spans="11:16">
      <c r="K814" s="319">
        <v>46500</v>
      </c>
      <c r="L814" s="157" t="s">
        <v>808</v>
      </c>
      <c r="N814" s="157" t="s">
        <v>801</v>
      </c>
      <c r="O814" s="157" t="s">
        <v>800</v>
      </c>
      <c r="P814" s="157" t="s">
        <v>798</v>
      </c>
    </row>
    <row r="815" spans="11:16">
      <c r="K815" s="319">
        <v>46501</v>
      </c>
      <c r="L815" s="157" t="s">
        <v>809</v>
      </c>
      <c r="N815" s="157" t="s">
        <v>799</v>
      </c>
      <c r="O815" s="157" t="s">
        <v>742</v>
      </c>
      <c r="P815" s="157" t="s">
        <v>798</v>
      </c>
    </row>
    <row r="816" spans="11:16">
      <c r="K816" s="319">
        <v>46502</v>
      </c>
      <c r="L816" s="157" t="s">
        <v>810</v>
      </c>
      <c r="N816" s="157" t="s">
        <v>741</v>
      </c>
      <c r="O816" s="157" t="s">
        <v>800</v>
      </c>
      <c r="P816" s="157" t="s">
        <v>740</v>
      </c>
    </row>
    <row r="817" spans="11:16">
      <c r="K817" s="319">
        <v>46503</v>
      </c>
      <c r="L817" s="157" t="s">
        <v>803</v>
      </c>
      <c r="N817" s="157" t="s">
        <v>798</v>
      </c>
      <c r="O817" s="157" t="s">
        <v>799</v>
      </c>
      <c r="P817" s="157" t="s">
        <v>800</v>
      </c>
    </row>
    <row r="818" spans="11:16">
      <c r="K818" s="319">
        <v>46504</v>
      </c>
      <c r="L818" s="157" t="s">
        <v>805</v>
      </c>
      <c r="N818" s="157" t="s">
        <v>798</v>
      </c>
      <c r="O818" s="157" t="s">
        <v>799</v>
      </c>
      <c r="P818" s="157" t="s">
        <v>742</v>
      </c>
    </row>
    <row r="819" spans="11:16">
      <c r="K819" s="319">
        <v>46505</v>
      </c>
      <c r="L819" s="157" t="s">
        <v>806</v>
      </c>
      <c r="N819" s="157" t="s">
        <v>798</v>
      </c>
      <c r="O819" s="157" t="s">
        <v>801</v>
      </c>
      <c r="P819" s="157" t="s">
        <v>804</v>
      </c>
    </row>
    <row r="820" spans="11:16">
      <c r="K820" s="319">
        <v>46506</v>
      </c>
      <c r="L820" s="157" t="s">
        <v>807</v>
      </c>
      <c r="N820" s="157" t="s">
        <v>740</v>
      </c>
      <c r="O820" s="157" t="s">
        <v>799</v>
      </c>
      <c r="P820" s="157" t="s">
        <v>800</v>
      </c>
    </row>
    <row r="821" spans="11:16">
      <c r="K821" s="319">
        <v>46507</v>
      </c>
      <c r="L821" s="157" t="s">
        <v>808</v>
      </c>
      <c r="N821" s="157" t="s">
        <v>798</v>
      </c>
      <c r="O821" s="157" t="s">
        <v>799</v>
      </c>
      <c r="P821" s="157" t="s">
        <v>800</v>
      </c>
    </row>
    <row r="822" spans="11:16">
      <c r="K822" s="319">
        <v>46508</v>
      </c>
      <c r="L822" s="157" t="s">
        <v>809</v>
      </c>
      <c r="N822" s="157" t="s">
        <v>802</v>
      </c>
      <c r="O822" s="157" t="s">
        <v>741</v>
      </c>
      <c r="P822" s="157" t="s">
        <v>800</v>
      </c>
    </row>
    <row r="823" spans="11:16">
      <c r="K823" s="319">
        <v>46509</v>
      </c>
      <c r="L823" s="157" t="s">
        <v>810</v>
      </c>
      <c r="N823" s="157" t="s">
        <v>798</v>
      </c>
      <c r="O823" s="157" t="s">
        <v>799</v>
      </c>
      <c r="P823" s="157" t="s">
        <v>742</v>
      </c>
    </row>
    <row r="824" spans="11:16">
      <c r="K824" s="319">
        <v>46510</v>
      </c>
      <c r="L824" s="157" t="s">
        <v>803</v>
      </c>
      <c r="N824" s="157" t="s">
        <v>804</v>
      </c>
      <c r="O824" s="157" t="s">
        <v>798</v>
      </c>
      <c r="P824" s="157" t="s">
        <v>741</v>
      </c>
    </row>
    <row r="825" spans="11:16">
      <c r="K825" s="319">
        <v>46511</v>
      </c>
      <c r="L825" s="157" t="s">
        <v>805</v>
      </c>
      <c r="N825" s="157" t="s">
        <v>800</v>
      </c>
      <c r="O825" s="157" t="s">
        <v>740</v>
      </c>
      <c r="P825" s="157" t="s">
        <v>799</v>
      </c>
    </row>
    <row r="826" spans="11:16">
      <c r="K826" s="319">
        <v>46512</v>
      </c>
      <c r="L826" s="157" t="s">
        <v>806</v>
      </c>
      <c r="N826" s="157" t="s">
        <v>742</v>
      </c>
      <c r="O826" s="157" t="s">
        <v>798</v>
      </c>
      <c r="P826" s="157" t="s">
        <v>799</v>
      </c>
    </row>
    <row r="827" spans="11:16">
      <c r="K827" s="319">
        <v>46513</v>
      </c>
      <c r="L827" s="157" t="s">
        <v>807</v>
      </c>
      <c r="N827" s="157" t="s">
        <v>804</v>
      </c>
      <c r="O827" s="157" t="s">
        <v>798</v>
      </c>
      <c r="P827" s="157" t="s">
        <v>741</v>
      </c>
    </row>
    <row r="828" spans="11:16">
      <c r="K828" s="319">
        <v>46514</v>
      </c>
      <c r="L828" s="157" t="s">
        <v>808</v>
      </c>
      <c r="N828" s="157" t="s">
        <v>742</v>
      </c>
      <c r="O828" s="157" t="s">
        <v>798</v>
      </c>
      <c r="P828" s="157" t="s">
        <v>799</v>
      </c>
    </row>
    <row r="829" spans="11:16">
      <c r="K829" s="319">
        <v>46515</v>
      </c>
      <c r="L829" s="157" t="s">
        <v>809</v>
      </c>
      <c r="N829" s="157" t="s">
        <v>742</v>
      </c>
      <c r="O829" s="157" t="s">
        <v>802</v>
      </c>
      <c r="P829" s="157" t="s">
        <v>741</v>
      </c>
    </row>
    <row r="830" spans="11:16">
      <c r="K830" s="319">
        <v>46516</v>
      </c>
      <c r="L830" s="157" t="s">
        <v>810</v>
      </c>
      <c r="N830" s="157" t="s">
        <v>742</v>
      </c>
      <c r="O830" s="157" t="s">
        <v>798</v>
      </c>
      <c r="P830" s="157" t="s">
        <v>741</v>
      </c>
    </row>
    <row r="831" spans="11:16">
      <c r="K831" s="319">
        <v>46517</v>
      </c>
      <c r="L831" s="157" t="s">
        <v>803</v>
      </c>
      <c r="N831" s="157" t="s">
        <v>799</v>
      </c>
      <c r="O831" s="157" t="s">
        <v>800</v>
      </c>
      <c r="P831" s="157" t="s">
        <v>798</v>
      </c>
    </row>
    <row r="832" spans="11:16">
      <c r="K832" s="319">
        <v>46518</v>
      </c>
      <c r="L832" s="157" t="s">
        <v>805</v>
      </c>
      <c r="N832" s="157" t="s">
        <v>799</v>
      </c>
      <c r="O832" s="157" t="s">
        <v>742</v>
      </c>
      <c r="P832" s="157" t="s">
        <v>798</v>
      </c>
    </row>
    <row r="833" spans="11:16">
      <c r="K833" s="319">
        <v>46519</v>
      </c>
      <c r="L833" s="157" t="s">
        <v>806</v>
      </c>
      <c r="N833" s="157" t="s">
        <v>741</v>
      </c>
      <c r="O833" s="157" t="s">
        <v>742</v>
      </c>
      <c r="P833" s="157" t="s">
        <v>798</v>
      </c>
    </row>
    <row r="834" spans="11:16">
      <c r="K834" s="319">
        <v>46520</v>
      </c>
      <c r="L834" s="157" t="s">
        <v>807</v>
      </c>
      <c r="N834" s="157" t="s">
        <v>741</v>
      </c>
      <c r="O834" s="157" t="s">
        <v>742</v>
      </c>
      <c r="P834" s="157" t="s">
        <v>798</v>
      </c>
    </row>
    <row r="835" spans="11:16">
      <c r="K835" s="319">
        <v>46521</v>
      </c>
      <c r="L835" s="157" t="s">
        <v>808</v>
      </c>
      <c r="N835" s="157" t="s">
        <v>741</v>
      </c>
      <c r="O835" s="157" t="s">
        <v>804</v>
      </c>
      <c r="P835" s="157" t="s">
        <v>798</v>
      </c>
    </row>
    <row r="836" spans="11:16">
      <c r="K836" s="319">
        <v>46522</v>
      </c>
      <c r="L836" s="157" t="s">
        <v>809</v>
      </c>
      <c r="N836" s="157" t="s">
        <v>799</v>
      </c>
      <c r="O836" s="157" t="s">
        <v>800</v>
      </c>
      <c r="P836" s="157" t="s">
        <v>798</v>
      </c>
    </row>
    <row r="837" spans="11:16">
      <c r="K837" s="319">
        <v>46523</v>
      </c>
      <c r="L837" s="157" t="s">
        <v>810</v>
      </c>
      <c r="N837" s="157" t="s">
        <v>741</v>
      </c>
      <c r="O837" s="157" t="s">
        <v>800</v>
      </c>
      <c r="P837" s="157" t="s">
        <v>740</v>
      </c>
    </row>
    <row r="838" spans="11:16">
      <c r="K838" s="319">
        <v>46524</v>
      </c>
      <c r="L838" s="157" t="s">
        <v>803</v>
      </c>
      <c r="N838" s="157" t="s">
        <v>740</v>
      </c>
      <c r="O838" s="157" t="s">
        <v>799</v>
      </c>
      <c r="P838" s="157" t="s">
        <v>800</v>
      </c>
    </row>
    <row r="839" spans="11:16">
      <c r="K839" s="319">
        <v>46525</v>
      </c>
      <c r="L839" s="157" t="s">
        <v>805</v>
      </c>
      <c r="N839" s="157" t="s">
        <v>740</v>
      </c>
      <c r="O839" s="157" t="s">
        <v>741</v>
      </c>
      <c r="P839" s="157" t="s">
        <v>800</v>
      </c>
    </row>
    <row r="840" spans="11:16">
      <c r="K840" s="319">
        <v>46526</v>
      </c>
      <c r="L840" s="157" t="s">
        <v>806</v>
      </c>
      <c r="N840" s="157" t="s">
        <v>798</v>
      </c>
      <c r="O840" s="157" t="s">
        <v>741</v>
      </c>
      <c r="P840" s="157" t="s">
        <v>800</v>
      </c>
    </row>
    <row r="841" spans="11:16">
      <c r="K841" s="319">
        <v>46527</v>
      </c>
      <c r="L841" s="157" t="s">
        <v>807</v>
      </c>
      <c r="N841" s="157" t="s">
        <v>740</v>
      </c>
      <c r="O841" s="157" t="s">
        <v>799</v>
      </c>
      <c r="P841" s="157" t="s">
        <v>800</v>
      </c>
    </row>
    <row r="842" spans="11:16">
      <c r="K842" s="319">
        <v>46528</v>
      </c>
      <c r="L842" s="157" t="s">
        <v>808</v>
      </c>
      <c r="N842" s="157" t="s">
        <v>798</v>
      </c>
      <c r="O842" s="157" t="s">
        <v>799</v>
      </c>
      <c r="P842" s="157" t="s">
        <v>742</v>
      </c>
    </row>
    <row r="843" spans="11:16">
      <c r="K843" s="319">
        <v>46529</v>
      </c>
      <c r="L843" s="157" t="s">
        <v>809</v>
      </c>
      <c r="N843" s="157" t="s">
        <v>798</v>
      </c>
      <c r="O843" s="157" t="s">
        <v>741</v>
      </c>
      <c r="P843" s="157" t="s">
        <v>742</v>
      </c>
    </row>
    <row r="844" spans="11:16">
      <c r="K844" s="319">
        <v>46530</v>
      </c>
      <c r="L844" s="157" t="s">
        <v>810</v>
      </c>
      <c r="N844" s="157" t="s">
        <v>798</v>
      </c>
      <c r="O844" s="157" t="s">
        <v>801</v>
      </c>
      <c r="P844" s="157" t="s">
        <v>800</v>
      </c>
    </row>
    <row r="845" spans="11:16">
      <c r="K845" s="319">
        <v>46531</v>
      </c>
      <c r="L845" s="157" t="s">
        <v>803</v>
      </c>
      <c r="N845" s="157" t="s">
        <v>742</v>
      </c>
      <c r="O845" s="157" t="s">
        <v>798</v>
      </c>
      <c r="P845" s="157" t="s">
        <v>799</v>
      </c>
    </row>
    <row r="846" spans="11:16">
      <c r="K846" s="319">
        <v>46532</v>
      </c>
      <c r="L846" s="157" t="s">
        <v>805</v>
      </c>
      <c r="N846" s="157" t="s">
        <v>800</v>
      </c>
      <c r="O846" s="157" t="s">
        <v>740</v>
      </c>
      <c r="P846" s="157" t="s">
        <v>741</v>
      </c>
    </row>
    <row r="847" spans="11:16">
      <c r="K847" s="319">
        <v>46533</v>
      </c>
      <c r="L847" s="157" t="s">
        <v>806</v>
      </c>
      <c r="N847" s="157" t="s">
        <v>742</v>
      </c>
      <c r="O847" s="157" t="s">
        <v>798</v>
      </c>
      <c r="P847" s="157" t="s">
        <v>799</v>
      </c>
    </row>
    <row r="848" spans="11:16">
      <c r="K848" s="319">
        <v>46534</v>
      </c>
      <c r="L848" s="157" t="s">
        <v>807</v>
      </c>
      <c r="N848" s="157" t="s">
        <v>742</v>
      </c>
      <c r="O848" s="157" t="s">
        <v>798</v>
      </c>
      <c r="P848" s="157" t="s">
        <v>799</v>
      </c>
    </row>
    <row r="849" spans="11:16">
      <c r="K849" s="319">
        <v>46535</v>
      </c>
      <c r="L849" s="157" t="s">
        <v>808</v>
      </c>
      <c r="N849" s="157" t="s">
        <v>800</v>
      </c>
      <c r="O849" s="157" t="s">
        <v>740</v>
      </c>
      <c r="P849" s="157" t="s">
        <v>741</v>
      </c>
    </row>
    <row r="850" spans="11:16">
      <c r="K850" s="319">
        <v>46536</v>
      </c>
      <c r="L850" s="157" t="s">
        <v>809</v>
      </c>
      <c r="N850" s="157" t="s">
        <v>800</v>
      </c>
      <c r="O850" s="157" t="s">
        <v>798</v>
      </c>
      <c r="P850" s="157" t="s">
        <v>799</v>
      </c>
    </row>
    <row r="851" spans="11:16">
      <c r="K851" s="319">
        <v>46537</v>
      </c>
      <c r="L851" s="157" t="s">
        <v>810</v>
      </c>
      <c r="N851" s="157" t="s">
        <v>800</v>
      </c>
      <c r="O851" s="157" t="s">
        <v>740</v>
      </c>
      <c r="P851" s="157" t="s">
        <v>741</v>
      </c>
    </row>
    <row r="852" spans="11:16">
      <c r="K852" s="319">
        <v>46538</v>
      </c>
      <c r="L852" s="157" t="s">
        <v>803</v>
      </c>
      <c r="N852" s="157" t="s">
        <v>741</v>
      </c>
      <c r="O852" s="157" t="s">
        <v>800</v>
      </c>
      <c r="P852" s="157" t="s">
        <v>798</v>
      </c>
    </row>
    <row r="853" spans="11:16">
      <c r="K853" s="319">
        <v>46539</v>
      </c>
      <c r="L853" s="157" t="s">
        <v>805</v>
      </c>
      <c r="N853" s="157" t="s">
        <v>799</v>
      </c>
      <c r="O853" s="157" t="s">
        <v>742</v>
      </c>
      <c r="P853" s="157" t="s">
        <v>798</v>
      </c>
    </row>
    <row r="854" spans="11:16">
      <c r="K854" s="319">
        <v>46540</v>
      </c>
      <c r="L854" s="157" t="s">
        <v>806</v>
      </c>
      <c r="N854" s="157" t="s">
        <v>741</v>
      </c>
      <c r="O854" s="157" t="s">
        <v>742</v>
      </c>
      <c r="P854" s="157" t="s">
        <v>798</v>
      </c>
    </row>
    <row r="855" spans="11:16">
      <c r="K855" s="319">
        <v>46541</v>
      </c>
      <c r="L855" s="157" t="s">
        <v>807</v>
      </c>
      <c r="N855" s="157" t="s">
        <v>799</v>
      </c>
      <c r="O855" s="157" t="s">
        <v>742</v>
      </c>
      <c r="P855" s="157" t="s">
        <v>798</v>
      </c>
    </row>
    <row r="856" spans="11:16">
      <c r="K856" s="319">
        <v>46542</v>
      </c>
      <c r="L856" s="157" t="s">
        <v>808</v>
      </c>
      <c r="N856" s="157" t="s">
        <v>801</v>
      </c>
      <c r="O856" s="157" t="s">
        <v>742</v>
      </c>
      <c r="P856" s="157" t="s">
        <v>798</v>
      </c>
    </row>
    <row r="857" spans="11:16">
      <c r="K857" s="319">
        <v>46543</v>
      </c>
      <c r="L857" s="157" t="s">
        <v>809</v>
      </c>
      <c r="N857" s="157" t="s">
        <v>799</v>
      </c>
      <c r="O857" s="157" t="s">
        <v>800</v>
      </c>
      <c r="P857" s="157" t="s">
        <v>798</v>
      </c>
    </row>
    <row r="858" spans="11:16">
      <c r="K858" s="319">
        <v>46544</v>
      </c>
      <c r="L858" s="157" t="s">
        <v>810</v>
      </c>
      <c r="N858" s="157" t="s">
        <v>741</v>
      </c>
      <c r="O858" s="157" t="s">
        <v>800</v>
      </c>
      <c r="P858" s="157" t="s">
        <v>802</v>
      </c>
    </row>
    <row r="859" spans="11:16">
      <c r="K859" s="319">
        <v>46545</v>
      </c>
      <c r="L859" s="157" t="s">
        <v>803</v>
      </c>
      <c r="N859" s="157" t="s">
        <v>740</v>
      </c>
      <c r="O859" s="157" t="s">
        <v>799</v>
      </c>
      <c r="P859" s="157" t="s">
        <v>742</v>
      </c>
    </row>
    <row r="860" spans="11:16">
      <c r="K860" s="319">
        <v>46546</v>
      </c>
      <c r="L860" s="157" t="s">
        <v>805</v>
      </c>
      <c r="N860" s="157" t="s">
        <v>740</v>
      </c>
      <c r="O860" s="157" t="s">
        <v>741</v>
      </c>
      <c r="P860" s="157" t="s">
        <v>800</v>
      </c>
    </row>
    <row r="861" spans="11:16">
      <c r="K861" s="319">
        <v>46547</v>
      </c>
      <c r="L861" s="157" t="s">
        <v>806</v>
      </c>
      <c r="N861" s="157" t="s">
        <v>798</v>
      </c>
      <c r="O861" s="157" t="s">
        <v>799</v>
      </c>
      <c r="P861" s="157" t="s">
        <v>800</v>
      </c>
    </row>
    <row r="862" spans="11:16">
      <c r="K862" s="319">
        <v>46548</v>
      </c>
      <c r="L862" s="157" t="s">
        <v>807</v>
      </c>
      <c r="N862" s="157" t="s">
        <v>740</v>
      </c>
      <c r="O862" s="157" t="s">
        <v>741</v>
      </c>
      <c r="P862" s="157" t="s">
        <v>804</v>
      </c>
    </row>
    <row r="863" spans="11:16">
      <c r="K863" s="319">
        <v>46549</v>
      </c>
      <c r="L863" s="157" t="s">
        <v>808</v>
      </c>
      <c r="N863" s="157" t="s">
        <v>798</v>
      </c>
      <c r="O863" s="157" t="s">
        <v>799</v>
      </c>
      <c r="P863" s="157" t="s">
        <v>800</v>
      </c>
    </row>
    <row r="864" spans="11:16">
      <c r="K864" s="319">
        <v>46550</v>
      </c>
      <c r="L864" s="157" t="s">
        <v>809</v>
      </c>
      <c r="N864" s="157" t="s">
        <v>798</v>
      </c>
      <c r="O864" s="157" t="s">
        <v>799</v>
      </c>
      <c r="P864" s="157" t="s">
        <v>742</v>
      </c>
    </row>
    <row r="865" spans="11:16">
      <c r="K865" s="319">
        <v>46551</v>
      </c>
      <c r="L865" s="157" t="s">
        <v>810</v>
      </c>
      <c r="N865" s="157" t="s">
        <v>798</v>
      </c>
      <c r="O865" s="157" t="s">
        <v>799</v>
      </c>
      <c r="P865" s="157" t="s">
        <v>800</v>
      </c>
    </row>
    <row r="866" spans="11:16">
      <c r="K866" s="319">
        <v>46552</v>
      </c>
      <c r="L866" s="157" t="s">
        <v>803</v>
      </c>
      <c r="N866" s="157" t="s">
        <v>800</v>
      </c>
      <c r="O866" s="157" t="s">
        <v>740</v>
      </c>
      <c r="P866" s="157" t="s">
        <v>801</v>
      </c>
    </row>
    <row r="867" spans="11:16">
      <c r="K867" s="319">
        <v>46553</v>
      </c>
      <c r="L867" s="157" t="s">
        <v>805</v>
      </c>
      <c r="N867" s="157" t="s">
        <v>742</v>
      </c>
      <c r="O867" s="157" t="s">
        <v>740</v>
      </c>
      <c r="P867" s="157" t="s">
        <v>799</v>
      </c>
    </row>
    <row r="868" spans="11:16">
      <c r="K868" s="319">
        <v>46554</v>
      </c>
      <c r="L868" s="157" t="s">
        <v>806</v>
      </c>
      <c r="N868" s="157" t="s">
        <v>742</v>
      </c>
      <c r="O868" s="157" t="s">
        <v>798</v>
      </c>
      <c r="P868" s="157" t="s">
        <v>799</v>
      </c>
    </row>
    <row r="869" spans="11:16">
      <c r="K869" s="319">
        <v>46555</v>
      </c>
      <c r="L869" s="157" t="s">
        <v>807</v>
      </c>
      <c r="N869" s="157" t="s">
        <v>800</v>
      </c>
      <c r="O869" s="157" t="s">
        <v>798</v>
      </c>
      <c r="P869" s="157" t="s">
        <v>741</v>
      </c>
    </row>
    <row r="870" spans="11:16">
      <c r="K870" s="319">
        <v>46556</v>
      </c>
      <c r="L870" s="157" t="s">
        <v>808</v>
      </c>
      <c r="N870" s="157" t="s">
        <v>800</v>
      </c>
      <c r="O870" s="157" t="s">
        <v>740</v>
      </c>
      <c r="P870" s="157" t="s">
        <v>741</v>
      </c>
    </row>
    <row r="871" spans="11:16">
      <c r="K871" s="319">
        <v>46557</v>
      </c>
      <c r="L871" s="157" t="s">
        <v>809</v>
      </c>
      <c r="N871" s="157" t="s">
        <v>800</v>
      </c>
      <c r="O871" s="157" t="s">
        <v>740</v>
      </c>
      <c r="P871" s="157" t="s">
        <v>741</v>
      </c>
    </row>
    <row r="872" spans="11:16">
      <c r="K872" s="319">
        <v>46558</v>
      </c>
      <c r="L872" s="157" t="s">
        <v>810</v>
      </c>
      <c r="N872" s="157" t="s">
        <v>800</v>
      </c>
      <c r="O872" s="157" t="s">
        <v>740</v>
      </c>
      <c r="P872" s="157" t="s">
        <v>801</v>
      </c>
    </row>
    <row r="873" spans="11:16">
      <c r="K873" s="319">
        <v>46559</v>
      </c>
      <c r="L873" s="157" t="s">
        <v>803</v>
      </c>
      <c r="N873" s="157" t="s">
        <v>799</v>
      </c>
      <c r="O873" s="157" t="s">
        <v>800</v>
      </c>
      <c r="P873" s="157" t="s">
        <v>798</v>
      </c>
    </row>
    <row r="874" spans="11:16">
      <c r="K874" s="319">
        <v>46560</v>
      </c>
      <c r="L874" s="157" t="s">
        <v>805</v>
      </c>
      <c r="N874" s="157" t="s">
        <v>799</v>
      </c>
      <c r="O874" s="157" t="s">
        <v>742</v>
      </c>
      <c r="P874" s="157" t="s">
        <v>798</v>
      </c>
    </row>
    <row r="875" spans="11:16">
      <c r="K875" s="319">
        <v>46561</v>
      </c>
      <c r="L875" s="157" t="s">
        <v>806</v>
      </c>
      <c r="N875" s="157" t="s">
        <v>741</v>
      </c>
      <c r="O875" s="157" t="s">
        <v>742</v>
      </c>
      <c r="P875" s="157" t="s">
        <v>798</v>
      </c>
    </row>
    <row r="876" spans="11:16">
      <c r="K876" s="319">
        <v>46562</v>
      </c>
      <c r="L876" s="157" t="s">
        <v>807</v>
      </c>
      <c r="N876" s="157" t="s">
        <v>799</v>
      </c>
      <c r="O876" s="157" t="s">
        <v>742</v>
      </c>
      <c r="P876" s="157" t="s">
        <v>740</v>
      </c>
    </row>
    <row r="877" spans="11:16">
      <c r="K877" s="319">
        <v>46563</v>
      </c>
      <c r="L877" s="157" t="s">
        <v>808</v>
      </c>
      <c r="N877" s="157" t="s">
        <v>799</v>
      </c>
      <c r="O877" s="157" t="s">
        <v>800</v>
      </c>
      <c r="P877" s="157" t="s">
        <v>740</v>
      </c>
    </row>
    <row r="878" spans="11:16">
      <c r="K878" s="319">
        <v>46564</v>
      </c>
      <c r="L878" s="157" t="s">
        <v>809</v>
      </c>
      <c r="N878" s="157" t="s">
        <v>799</v>
      </c>
      <c r="O878" s="157" t="s">
        <v>742</v>
      </c>
      <c r="P878" s="157" t="s">
        <v>798</v>
      </c>
    </row>
    <row r="879" spans="11:16">
      <c r="K879" s="319">
        <v>46565</v>
      </c>
      <c r="L879" s="157" t="s">
        <v>810</v>
      </c>
      <c r="N879" s="157" t="s">
        <v>799</v>
      </c>
      <c r="O879" s="157" t="s">
        <v>800</v>
      </c>
      <c r="P879" s="157" t="s">
        <v>798</v>
      </c>
    </row>
    <row r="880" spans="11:16">
      <c r="K880" s="319">
        <v>46566</v>
      </c>
      <c r="L880" s="157" t="s">
        <v>803</v>
      </c>
      <c r="N880" s="157" t="s">
        <v>740</v>
      </c>
      <c r="O880" s="157" t="s">
        <v>799</v>
      </c>
      <c r="P880" s="157" t="s">
        <v>742</v>
      </c>
    </row>
    <row r="881" spans="11:16">
      <c r="K881" s="319">
        <v>46567</v>
      </c>
      <c r="L881" s="157" t="s">
        <v>805</v>
      </c>
      <c r="N881" s="157" t="s">
        <v>740</v>
      </c>
      <c r="O881" s="157" t="s">
        <v>799</v>
      </c>
      <c r="P881" s="157" t="s">
        <v>804</v>
      </c>
    </row>
    <row r="882" spans="11:16">
      <c r="K882" s="319">
        <v>46568</v>
      </c>
      <c r="L882" s="157" t="s">
        <v>806</v>
      </c>
      <c r="N882" s="157" t="s">
        <v>798</v>
      </c>
      <c r="O882" s="157" t="s">
        <v>741</v>
      </c>
      <c r="P882" s="157" t="s">
        <v>800</v>
      </c>
    </row>
    <row r="883" spans="11:16">
      <c r="K883" s="319">
        <v>46569</v>
      </c>
      <c r="L883" s="157" t="s">
        <v>807</v>
      </c>
      <c r="N883" s="157" t="s">
        <v>798</v>
      </c>
      <c r="O883" s="157" t="s">
        <v>799</v>
      </c>
      <c r="P883" s="157" t="s">
        <v>742</v>
      </c>
    </row>
    <row r="884" spans="11:16">
      <c r="K884" s="319">
        <v>46570</v>
      </c>
      <c r="L884" s="157" t="s">
        <v>808</v>
      </c>
      <c r="N884" s="157" t="s">
        <v>740</v>
      </c>
      <c r="O884" s="157" t="s">
        <v>741</v>
      </c>
      <c r="P884" s="157" t="s">
        <v>800</v>
      </c>
    </row>
    <row r="885" spans="11:16">
      <c r="K885" s="319">
        <v>46571</v>
      </c>
      <c r="L885" s="157" t="s">
        <v>809</v>
      </c>
      <c r="N885" s="157" t="s">
        <v>798</v>
      </c>
      <c r="O885" s="157" t="s">
        <v>799</v>
      </c>
      <c r="P885" s="157" t="s">
        <v>800</v>
      </c>
    </row>
    <row r="886" spans="11:16">
      <c r="K886" s="319">
        <v>46572</v>
      </c>
      <c r="L886" s="157" t="s">
        <v>810</v>
      </c>
      <c r="N886" s="157" t="s">
        <v>798</v>
      </c>
      <c r="O886" s="157" t="s">
        <v>741</v>
      </c>
      <c r="P886" s="157" t="s">
        <v>800</v>
      </c>
    </row>
    <row r="887" spans="11:16">
      <c r="K887" s="319">
        <v>46573</v>
      </c>
      <c r="L887" s="157" t="s">
        <v>803</v>
      </c>
      <c r="N887" s="157" t="s">
        <v>804</v>
      </c>
      <c r="O887" s="157" t="s">
        <v>740</v>
      </c>
      <c r="P887" s="157" t="s">
        <v>799</v>
      </c>
    </row>
    <row r="888" spans="11:16">
      <c r="K888" s="319">
        <v>46574</v>
      </c>
      <c r="L888" s="157" t="s">
        <v>805</v>
      </c>
      <c r="N888" s="157" t="s">
        <v>742</v>
      </c>
      <c r="O888" s="157" t="s">
        <v>740</v>
      </c>
      <c r="P888" s="157" t="s">
        <v>741</v>
      </c>
    </row>
    <row r="889" spans="11:16">
      <c r="K889" s="319">
        <v>46575</v>
      </c>
      <c r="L889" s="157" t="s">
        <v>806</v>
      </c>
      <c r="N889" s="157" t="s">
        <v>800</v>
      </c>
      <c r="O889" s="157" t="s">
        <v>798</v>
      </c>
      <c r="P889" s="157" t="s">
        <v>799</v>
      </c>
    </row>
    <row r="890" spans="11:16">
      <c r="K890" s="319">
        <v>46576</v>
      </c>
      <c r="L890" s="157" t="s">
        <v>807</v>
      </c>
      <c r="N890" s="157" t="s">
        <v>800</v>
      </c>
      <c r="O890" s="157" t="s">
        <v>740</v>
      </c>
      <c r="P890" s="157" t="s">
        <v>741</v>
      </c>
    </row>
    <row r="891" spans="11:16">
      <c r="K891" s="319">
        <v>46577</v>
      </c>
      <c r="L891" s="157" t="s">
        <v>808</v>
      </c>
      <c r="N891" s="157" t="s">
        <v>804</v>
      </c>
      <c r="O891" s="157" t="s">
        <v>798</v>
      </c>
      <c r="P891" s="157" t="s">
        <v>799</v>
      </c>
    </row>
    <row r="892" spans="11:16">
      <c r="K892" s="319">
        <v>46578</v>
      </c>
      <c r="L892" s="157" t="s">
        <v>809</v>
      </c>
      <c r="N892" s="157" t="s">
        <v>800</v>
      </c>
      <c r="O892" s="157" t="s">
        <v>798</v>
      </c>
      <c r="P892" s="157" t="s">
        <v>799</v>
      </c>
    </row>
    <row r="893" spans="11:16">
      <c r="K893" s="319">
        <v>46579</v>
      </c>
      <c r="L893" s="157" t="s">
        <v>810</v>
      </c>
      <c r="N893" s="157" t="s">
        <v>742</v>
      </c>
      <c r="O893" s="157" t="s">
        <v>798</v>
      </c>
      <c r="P893" s="157" t="s">
        <v>799</v>
      </c>
    </row>
    <row r="894" spans="11:16">
      <c r="K894" s="319">
        <v>46580</v>
      </c>
      <c r="L894" s="157" t="s">
        <v>803</v>
      </c>
      <c r="N894" s="157" t="s">
        <v>799</v>
      </c>
      <c r="O894" s="157" t="s">
        <v>800</v>
      </c>
      <c r="P894" s="157" t="s">
        <v>740</v>
      </c>
    </row>
    <row r="895" spans="11:16">
      <c r="K895" s="319">
        <v>46581</v>
      </c>
      <c r="L895" s="157" t="s">
        <v>805</v>
      </c>
      <c r="N895" s="157" t="s">
        <v>801</v>
      </c>
      <c r="O895" s="157" t="s">
        <v>742</v>
      </c>
      <c r="P895" s="157" t="s">
        <v>740</v>
      </c>
    </row>
    <row r="896" spans="11:16">
      <c r="K896" s="319">
        <v>46582</v>
      </c>
      <c r="L896" s="157" t="s">
        <v>806</v>
      </c>
      <c r="N896" s="157" t="s">
        <v>799</v>
      </c>
      <c r="O896" s="157" t="s">
        <v>742</v>
      </c>
      <c r="P896" s="157" t="s">
        <v>798</v>
      </c>
    </row>
    <row r="897" spans="11:16">
      <c r="K897" s="319">
        <v>46583</v>
      </c>
      <c r="L897" s="157" t="s">
        <v>807</v>
      </c>
      <c r="N897" s="157" t="s">
        <v>799</v>
      </c>
      <c r="O897" s="157" t="s">
        <v>800</v>
      </c>
      <c r="P897" s="157" t="s">
        <v>798</v>
      </c>
    </row>
    <row r="898" spans="11:16">
      <c r="K898" s="319">
        <v>46584</v>
      </c>
      <c r="L898" s="157" t="s">
        <v>808</v>
      </c>
      <c r="N898" s="157" t="s">
        <v>741</v>
      </c>
      <c r="O898" s="157" t="s">
        <v>800</v>
      </c>
      <c r="P898" s="157" t="s">
        <v>740</v>
      </c>
    </row>
    <row r="899" spans="11:16">
      <c r="K899" s="319">
        <v>46585</v>
      </c>
      <c r="L899" s="157" t="s">
        <v>809</v>
      </c>
      <c r="N899" s="157" t="s">
        <v>741</v>
      </c>
      <c r="O899" s="157" t="s">
        <v>800</v>
      </c>
      <c r="P899" s="157" t="s">
        <v>740</v>
      </c>
    </row>
    <row r="900" spans="11:16">
      <c r="K900" s="319">
        <v>46586</v>
      </c>
      <c r="L900" s="157" t="s">
        <v>810</v>
      </c>
      <c r="N900" s="157" t="s">
        <v>741</v>
      </c>
      <c r="O900" s="157" t="s">
        <v>800</v>
      </c>
      <c r="P900" s="157" t="s">
        <v>740</v>
      </c>
    </row>
    <row r="901" spans="11:16">
      <c r="K901" s="319">
        <v>46587</v>
      </c>
      <c r="L901" s="157" t="s">
        <v>803</v>
      </c>
      <c r="N901" s="157" t="s">
        <v>802</v>
      </c>
      <c r="O901" s="157" t="s">
        <v>799</v>
      </c>
      <c r="P901" s="157" t="s">
        <v>800</v>
      </c>
    </row>
    <row r="902" spans="11:16">
      <c r="K902" s="319">
        <v>46588</v>
      </c>
      <c r="L902" s="157" t="s">
        <v>805</v>
      </c>
      <c r="N902" s="157" t="s">
        <v>798</v>
      </c>
      <c r="O902" s="157" t="s">
        <v>799</v>
      </c>
      <c r="P902" s="157" t="s">
        <v>742</v>
      </c>
    </row>
    <row r="903" spans="11:16">
      <c r="K903" s="319">
        <v>46589</v>
      </c>
      <c r="L903" s="157" t="s">
        <v>806</v>
      </c>
      <c r="N903" s="157" t="s">
        <v>798</v>
      </c>
      <c r="O903" s="157" t="s">
        <v>741</v>
      </c>
      <c r="P903" s="157" t="s">
        <v>742</v>
      </c>
    </row>
    <row r="904" spans="11:16">
      <c r="K904" s="319">
        <v>46590</v>
      </c>
      <c r="L904" s="157" t="s">
        <v>807</v>
      </c>
      <c r="N904" s="157" t="s">
        <v>798</v>
      </c>
      <c r="O904" s="157" t="s">
        <v>799</v>
      </c>
      <c r="P904" s="157" t="s">
        <v>742</v>
      </c>
    </row>
    <row r="905" spans="11:16">
      <c r="K905" s="319">
        <v>46591</v>
      </c>
      <c r="L905" s="157" t="s">
        <v>808</v>
      </c>
      <c r="N905" s="157" t="s">
        <v>740</v>
      </c>
      <c r="O905" s="157" t="s">
        <v>799</v>
      </c>
      <c r="P905" s="157" t="s">
        <v>800</v>
      </c>
    </row>
    <row r="906" spans="11:16">
      <c r="K906" s="319">
        <v>46592</v>
      </c>
      <c r="L906" s="157" t="s">
        <v>809</v>
      </c>
      <c r="N906" s="157" t="s">
        <v>740</v>
      </c>
      <c r="O906" s="157" t="s">
        <v>799</v>
      </c>
      <c r="P906" s="157" t="s">
        <v>742</v>
      </c>
    </row>
    <row r="907" spans="11:16">
      <c r="K907" s="319">
        <v>46593</v>
      </c>
      <c r="L907" s="157" t="s">
        <v>810</v>
      </c>
      <c r="N907" s="157" t="s">
        <v>798</v>
      </c>
      <c r="O907" s="157" t="s">
        <v>799</v>
      </c>
      <c r="P907" s="157" t="s">
        <v>800</v>
      </c>
    </row>
    <row r="908" spans="11:16">
      <c r="K908" s="319">
        <v>46594</v>
      </c>
      <c r="L908" s="157" t="s">
        <v>803</v>
      </c>
      <c r="N908" s="157" t="s">
        <v>800</v>
      </c>
      <c r="O908" s="157" t="s">
        <v>740</v>
      </c>
      <c r="P908" s="157" t="s">
        <v>799</v>
      </c>
    </row>
    <row r="909" spans="11:16">
      <c r="K909" s="319">
        <v>46595</v>
      </c>
      <c r="L909" s="157" t="s">
        <v>805</v>
      </c>
      <c r="N909" s="157" t="s">
        <v>742</v>
      </c>
      <c r="O909" s="157" t="s">
        <v>740</v>
      </c>
      <c r="P909" s="157" t="s">
        <v>799</v>
      </c>
    </row>
    <row r="910" spans="11:16">
      <c r="K910" s="319">
        <v>46596</v>
      </c>
      <c r="L910" s="157" t="s">
        <v>806</v>
      </c>
      <c r="N910" s="157" t="s">
        <v>804</v>
      </c>
      <c r="O910" s="157" t="s">
        <v>798</v>
      </c>
      <c r="P910" s="157" t="s">
        <v>741</v>
      </c>
    </row>
    <row r="911" spans="11:16">
      <c r="K911" s="319">
        <v>46597</v>
      </c>
      <c r="L911" s="157" t="s">
        <v>807</v>
      </c>
      <c r="N911" s="157" t="s">
        <v>800</v>
      </c>
      <c r="O911" s="157" t="s">
        <v>798</v>
      </c>
      <c r="P911" s="157" t="s">
        <v>799</v>
      </c>
    </row>
    <row r="912" spans="11:16">
      <c r="K912" s="319">
        <v>46598</v>
      </c>
      <c r="L912" s="157" t="s">
        <v>808</v>
      </c>
      <c r="N912" s="157" t="s">
        <v>742</v>
      </c>
      <c r="O912" s="157" t="s">
        <v>740</v>
      </c>
      <c r="P912" s="157" t="s">
        <v>741</v>
      </c>
    </row>
    <row r="913" spans="11:16">
      <c r="K913" s="319">
        <v>46599</v>
      </c>
      <c r="L913" s="157" t="s">
        <v>809</v>
      </c>
      <c r="N913" s="157" t="s">
        <v>800</v>
      </c>
      <c r="O913" s="157" t="s">
        <v>798</v>
      </c>
      <c r="P913" s="157" t="s">
        <v>799</v>
      </c>
    </row>
    <row r="914" spans="11:16">
      <c r="K914" s="319">
        <v>46600</v>
      </c>
      <c r="L914" s="157" t="s">
        <v>810</v>
      </c>
      <c r="N914" s="157" t="s">
        <v>800</v>
      </c>
      <c r="O914" s="157" t="s">
        <v>740</v>
      </c>
      <c r="P914" s="157" t="s">
        <v>799</v>
      </c>
    </row>
    <row r="915" spans="11:16">
      <c r="K915" s="319">
        <v>46601</v>
      </c>
      <c r="L915" s="157" t="s">
        <v>803</v>
      </c>
      <c r="N915" s="157" t="s">
        <v>801</v>
      </c>
      <c r="O915" s="157" t="s">
        <v>742</v>
      </c>
      <c r="P915" s="157" t="s">
        <v>798</v>
      </c>
    </row>
    <row r="916" spans="11:16">
      <c r="K916" s="319">
        <v>46602</v>
      </c>
      <c r="L916" s="157" t="s">
        <v>805</v>
      </c>
      <c r="N916" s="157" t="s">
        <v>741</v>
      </c>
      <c r="O916" s="157" t="s">
        <v>742</v>
      </c>
      <c r="P916" s="157" t="s">
        <v>740</v>
      </c>
    </row>
    <row r="917" spans="11:16">
      <c r="K917" s="319">
        <v>46603</v>
      </c>
      <c r="L917" s="157" t="s">
        <v>806</v>
      </c>
      <c r="N917" s="157" t="s">
        <v>799</v>
      </c>
      <c r="O917" s="157" t="s">
        <v>800</v>
      </c>
      <c r="P917" s="157" t="s">
        <v>798</v>
      </c>
    </row>
    <row r="918" spans="11:16">
      <c r="K918" s="319">
        <v>46604</v>
      </c>
      <c r="L918" s="157" t="s">
        <v>807</v>
      </c>
      <c r="N918" s="157" t="s">
        <v>799</v>
      </c>
      <c r="O918" s="157" t="s">
        <v>742</v>
      </c>
      <c r="P918" s="157" t="s">
        <v>740</v>
      </c>
    </row>
    <row r="919" spans="11:16">
      <c r="K919" s="319">
        <v>46605</v>
      </c>
      <c r="L919" s="157" t="s">
        <v>808</v>
      </c>
      <c r="N919" s="157" t="s">
        <v>801</v>
      </c>
      <c r="O919" s="157" t="s">
        <v>800</v>
      </c>
      <c r="P919" s="157" t="s">
        <v>798</v>
      </c>
    </row>
    <row r="920" spans="11:16">
      <c r="K920" s="319">
        <v>46606</v>
      </c>
      <c r="L920" s="157" t="s">
        <v>809</v>
      </c>
      <c r="N920" s="157" t="s">
        <v>799</v>
      </c>
      <c r="O920" s="157" t="s">
        <v>800</v>
      </c>
      <c r="P920" s="157" t="s">
        <v>798</v>
      </c>
    </row>
    <row r="921" spans="11:16">
      <c r="K921" s="319">
        <v>46607</v>
      </c>
      <c r="L921" s="157" t="s">
        <v>810</v>
      </c>
      <c r="N921" s="157" t="s">
        <v>741</v>
      </c>
      <c r="O921" s="157" t="s">
        <v>800</v>
      </c>
      <c r="P921" s="157" t="s">
        <v>798</v>
      </c>
    </row>
    <row r="922" spans="11:16">
      <c r="K922" s="319">
        <v>46608</v>
      </c>
      <c r="L922" s="157" t="s">
        <v>803</v>
      </c>
      <c r="N922" s="157" t="s">
        <v>798</v>
      </c>
      <c r="O922" s="157" t="s">
        <v>799</v>
      </c>
      <c r="P922" s="157" t="s">
        <v>742</v>
      </c>
    </row>
    <row r="923" spans="11:16">
      <c r="K923" s="319">
        <v>46609</v>
      </c>
      <c r="L923" s="157" t="s">
        <v>805</v>
      </c>
      <c r="N923" s="157" t="s">
        <v>802</v>
      </c>
      <c r="O923" s="157" t="s">
        <v>741</v>
      </c>
      <c r="P923" s="157" t="s">
        <v>742</v>
      </c>
    </row>
    <row r="924" spans="11:16">
      <c r="K924" s="319">
        <v>46610</v>
      </c>
      <c r="L924" s="157" t="s">
        <v>806</v>
      </c>
      <c r="N924" s="157" t="s">
        <v>798</v>
      </c>
      <c r="O924" s="157" t="s">
        <v>741</v>
      </c>
      <c r="P924" s="157" t="s">
        <v>800</v>
      </c>
    </row>
    <row r="925" spans="11:16">
      <c r="K925" s="319">
        <v>46611</v>
      </c>
      <c r="L925" s="157" t="s">
        <v>807</v>
      </c>
      <c r="N925" s="157" t="s">
        <v>798</v>
      </c>
      <c r="O925" s="157" t="s">
        <v>799</v>
      </c>
      <c r="P925" s="157" t="s">
        <v>800</v>
      </c>
    </row>
    <row r="926" spans="11:16">
      <c r="K926" s="319">
        <v>46612</v>
      </c>
      <c r="L926" s="157" t="s">
        <v>808</v>
      </c>
      <c r="N926" s="157" t="s">
        <v>740</v>
      </c>
      <c r="O926" s="157" t="s">
        <v>799</v>
      </c>
      <c r="P926" s="157" t="s">
        <v>742</v>
      </c>
    </row>
    <row r="927" spans="11:16">
      <c r="K927" s="319">
        <v>46613</v>
      </c>
      <c r="L927" s="157" t="s">
        <v>809</v>
      </c>
      <c r="N927" s="157" t="s">
        <v>740</v>
      </c>
      <c r="O927" s="157" t="s">
        <v>799</v>
      </c>
      <c r="P927" s="157" t="s">
        <v>742</v>
      </c>
    </row>
    <row r="928" spans="11:16">
      <c r="K928" s="319">
        <v>46614</v>
      </c>
      <c r="L928" s="157" t="s">
        <v>810</v>
      </c>
      <c r="N928" s="157" t="s">
        <v>740</v>
      </c>
      <c r="O928" s="157" t="s">
        <v>799</v>
      </c>
      <c r="P928" s="157" t="s">
        <v>742</v>
      </c>
    </row>
    <row r="929" spans="11:16">
      <c r="K929" s="319">
        <v>46615</v>
      </c>
      <c r="L929" s="157" t="s">
        <v>803</v>
      </c>
      <c r="N929" s="157" t="s">
        <v>804</v>
      </c>
      <c r="O929" s="157" t="s">
        <v>798</v>
      </c>
      <c r="P929" s="157" t="s">
        <v>799</v>
      </c>
    </row>
    <row r="930" spans="11:16">
      <c r="K930" s="319">
        <v>46616</v>
      </c>
      <c r="L930" s="157" t="s">
        <v>805</v>
      </c>
      <c r="N930" s="157" t="s">
        <v>800</v>
      </c>
      <c r="O930" s="157" t="s">
        <v>798</v>
      </c>
      <c r="P930" s="157" t="s">
        <v>741</v>
      </c>
    </row>
    <row r="931" spans="11:16">
      <c r="K931" s="319">
        <v>46617</v>
      </c>
      <c r="L931" s="157" t="s">
        <v>806</v>
      </c>
      <c r="N931" s="157" t="s">
        <v>800</v>
      </c>
      <c r="O931" s="157" t="s">
        <v>740</v>
      </c>
      <c r="P931" s="157" t="s">
        <v>741</v>
      </c>
    </row>
    <row r="932" spans="11:16">
      <c r="K932" s="319">
        <v>46618</v>
      </c>
      <c r="L932" s="157" t="s">
        <v>807</v>
      </c>
      <c r="N932" s="157" t="s">
        <v>800</v>
      </c>
      <c r="O932" s="157" t="s">
        <v>798</v>
      </c>
      <c r="P932" s="157" t="s">
        <v>741</v>
      </c>
    </row>
    <row r="933" spans="11:16">
      <c r="K933" s="319">
        <v>46619</v>
      </c>
      <c r="L933" s="157" t="s">
        <v>808</v>
      </c>
      <c r="N933" s="157" t="s">
        <v>742</v>
      </c>
      <c r="O933" s="157" t="s">
        <v>798</v>
      </c>
      <c r="P933" s="157" t="s">
        <v>799</v>
      </c>
    </row>
    <row r="934" spans="11:16">
      <c r="K934" s="319">
        <v>46620</v>
      </c>
      <c r="L934" s="157" t="s">
        <v>809</v>
      </c>
      <c r="N934" s="157" t="s">
        <v>742</v>
      </c>
      <c r="O934" s="157" t="s">
        <v>798</v>
      </c>
      <c r="P934" s="157" t="s">
        <v>741</v>
      </c>
    </row>
    <row r="935" spans="11:16">
      <c r="K935" s="319">
        <v>46621</v>
      </c>
      <c r="L935" s="157" t="s">
        <v>810</v>
      </c>
      <c r="N935" s="157" t="s">
        <v>800</v>
      </c>
      <c r="O935" s="157" t="s">
        <v>798</v>
      </c>
      <c r="P935" s="157" t="s">
        <v>799</v>
      </c>
    </row>
    <row r="936" spans="11:16">
      <c r="K936" s="319">
        <v>46622</v>
      </c>
      <c r="L936" s="157" t="s">
        <v>803</v>
      </c>
      <c r="N936" s="157" t="s">
        <v>799</v>
      </c>
      <c r="O936" s="157" t="s">
        <v>742</v>
      </c>
      <c r="P936" s="157" t="s">
        <v>798</v>
      </c>
    </row>
    <row r="937" spans="11:16">
      <c r="K937" s="319">
        <v>46623</v>
      </c>
      <c r="L937" s="157" t="s">
        <v>805</v>
      </c>
      <c r="N937" s="157" t="s">
        <v>741</v>
      </c>
      <c r="O937" s="157" t="s">
        <v>742</v>
      </c>
      <c r="P937" s="157" t="s">
        <v>798</v>
      </c>
    </row>
    <row r="938" spans="11:16">
      <c r="K938" s="319">
        <v>46624</v>
      </c>
      <c r="L938" s="157" t="s">
        <v>806</v>
      </c>
      <c r="N938" s="157" t="s">
        <v>801</v>
      </c>
      <c r="O938" s="157" t="s">
        <v>800</v>
      </c>
      <c r="P938" s="157" t="s">
        <v>740</v>
      </c>
    </row>
    <row r="939" spans="11:16">
      <c r="K939" s="319">
        <v>46625</v>
      </c>
      <c r="L939" s="157" t="s">
        <v>807</v>
      </c>
      <c r="N939" s="157" t="s">
        <v>799</v>
      </c>
      <c r="O939" s="157" t="s">
        <v>800</v>
      </c>
      <c r="P939" s="157" t="s">
        <v>798</v>
      </c>
    </row>
    <row r="940" spans="11:16">
      <c r="K940" s="319">
        <v>46626</v>
      </c>
      <c r="L940" s="157" t="s">
        <v>808</v>
      </c>
      <c r="N940" s="157" t="s">
        <v>741</v>
      </c>
      <c r="O940" s="157" t="s">
        <v>742</v>
      </c>
      <c r="P940" s="157" t="s">
        <v>740</v>
      </c>
    </row>
    <row r="941" spans="11:16">
      <c r="K941" s="319">
        <v>46627</v>
      </c>
      <c r="L941" s="157" t="s">
        <v>809</v>
      </c>
      <c r="N941" s="157" t="s">
        <v>799</v>
      </c>
      <c r="O941" s="157" t="s">
        <v>800</v>
      </c>
      <c r="P941" s="157" t="s">
        <v>740</v>
      </c>
    </row>
    <row r="942" spans="11:16">
      <c r="K942" s="319">
        <v>46628</v>
      </c>
      <c r="L942" s="157" t="s">
        <v>810</v>
      </c>
      <c r="N942" s="157" t="s">
        <v>741</v>
      </c>
      <c r="O942" s="157" t="s">
        <v>742</v>
      </c>
      <c r="P942" s="157" t="s">
        <v>798</v>
      </c>
    </row>
    <row r="943" spans="11:16">
      <c r="K943" s="319">
        <v>46629</v>
      </c>
      <c r="L943" s="157" t="s">
        <v>803</v>
      </c>
      <c r="N943" s="157" t="s">
        <v>798</v>
      </c>
      <c r="O943" s="157" t="s">
        <v>741</v>
      </c>
      <c r="P943" s="157" t="s">
        <v>800</v>
      </c>
    </row>
    <row r="944" spans="11:16">
      <c r="K944" s="319">
        <v>46630</v>
      </c>
      <c r="L944" s="157" t="s">
        <v>805</v>
      </c>
      <c r="N944" s="157" t="s">
        <v>740</v>
      </c>
      <c r="O944" s="157" t="s">
        <v>799</v>
      </c>
      <c r="P944" s="157" t="s">
        <v>800</v>
      </c>
    </row>
    <row r="945" spans="11:16">
      <c r="K945" s="319">
        <v>46631</v>
      </c>
      <c r="L945" s="157" t="s">
        <v>806</v>
      </c>
      <c r="N945" s="157" t="s">
        <v>798</v>
      </c>
      <c r="O945" s="157" t="s">
        <v>799</v>
      </c>
      <c r="P945" s="157" t="s">
        <v>742</v>
      </c>
    </row>
    <row r="946" spans="11:16">
      <c r="K946" s="319">
        <v>46632</v>
      </c>
      <c r="L946" s="157" t="s">
        <v>807</v>
      </c>
      <c r="N946" s="157" t="s">
        <v>798</v>
      </c>
      <c r="O946" s="157" t="s">
        <v>741</v>
      </c>
      <c r="P946" s="157" t="s">
        <v>742</v>
      </c>
    </row>
    <row r="947" spans="11:16">
      <c r="K947" s="319">
        <v>46633</v>
      </c>
      <c r="L947" s="157" t="s">
        <v>808</v>
      </c>
      <c r="N947" s="157" t="s">
        <v>798</v>
      </c>
      <c r="O947" s="157" t="s">
        <v>801</v>
      </c>
      <c r="P947" s="157" t="s">
        <v>800</v>
      </c>
    </row>
    <row r="948" spans="11:16">
      <c r="K948" s="319">
        <v>46634</v>
      </c>
      <c r="L948" s="157" t="s">
        <v>809</v>
      </c>
      <c r="N948" s="157" t="s">
        <v>740</v>
      </c>
      <c r="O948" s="157" t="s">
        <v>799</v>
      </c>
      <c r="P948" s="157" t="s">
        <v>800</v>
      </c>
    </row>
    <row r="949" spans="11:16">
      <c r="K949" s="319">
        <v>46635</v>
      </c>
      <c r="L949" s="157" t="s">
        <v>810</v>
      </c>
      <c r="N949" s="157" t="s">
        <v>798</v>
      </c>
      <c r="O949" s="157" t="s">
        <v>741</v>
      </c>
      <c r="P949" s="157" t="s">
        <v>742</v>
      </c>
    </row>
    <row r="950" spans="11:16">
      <c r="K950" s="319">
        <v>46636</v>
      </c>
      <c r="L950" s="157" t="s">
        <v>803</v>
      </c>
      <c r="N950" s="157" t="s">
        <v>742</v>
      </c>
      <c r="O950" s="157" t="s">
        <v>798</v>
      </c>
      <c r="P950" s="157" t="s">
        <v>799</v>
      </c>
    </row>
    <row r="951" spans="11:16">
      <c r="K951" s="319">
        <v>46637</v>
      </c>
      <c r="L951" s="157" t="s">
        <v>805</v>
      </c>
      <c r="N951" s="157" t="s">
        <v>742</v>
      </c>
      <c r="O951" s="157" t="s">
        <v>798</v>
      </c>
      <c r="P951" s="157" t="s">
        <v>799</v>
      </c>
    </row>
    <row r="952" spans="11:16">
      <c r="K952" s="319">
        <v>46638</v>
      </c>
      <c r="L952" s="157" t="s">
        <v>806</v>
      </c>
      <c r="N952" s="157" t="s">
        <v>800</v>
      </c>
      <c r="O952" s="157" t="s">
        <v>740</v>
      </c>
      <c r="P952" s="157" t="s">
        <v>741</v>
      </c>
    </row>
    <row r="953" spans="11:16">
      <c r="K953" s="319">
        <v>46639</v>
      </c>
      <c r="L953" s="157" t="s">
        <v>807</v>
      </c>
      <c r="N953" s="157" t="s">
        <v>800</v>
      </c>
      <c r="O953" s="157" t="s">
        <v>798</v>
      </c>
      <c r="P953" s="157" t="s">
        <v>799</v>
      </c>
    </row>
    <row r="954" spans="11:16">
      <c r="K954" s="319">
        <v>46640</v>
      </c>
      <c r="L954" s="157" t="s">
        <v>808</v>
      </c>
      <c r="N954" s="157" t="s">
        <v>800</v>
      </c>
      <c r="O954" s="157" t="s">
        <v>740</v>
      </c>
      <c r="P954" s="157" t="s">
        <v>741</v>
      </c>
    </row>
    <row r="955" spans="11:16">
      <c r="K955" s="319">
        <v>46641</v>
      </c>
      <c r="L955" s="157" t="s">
        <v>809</v>
      </c>
      <c r="N955" s="157" t="s">
        <v>742</v>
      </c>
      <c r="O955" s="157" t="s">
        <v>798</v>
      </c>
      <c r="P955" s="157" t="s">
        <v>799</v>
      </c>
    </row>
    <row r="956" spans="11:16">
      <c r="K956" s="319">
        <v>46642</v>
      </c>
      <c r="L956" s="157" t="s">
        <v>810</v>
      </c>
      <c r="N956" s="157" t="s">
        <v>800</v>
      </c>
      <c r="O956" s="157" t="s">
        <v>740</v>
      </c>
      <c r="P956" s="157" t="s">
        <v>799</v>
      </c>
    </row>
    <row r="957" spans="11:16">
      <c r="K957" s="319">
        <v>46643</v>
      </c>
      <c r="L957" s="157" t="s">
        <v>803</v>
      </c>
      <c r="N957" s="157" t="s">
        <v>741</v>
      </c>
      <c r="O957" s="157" t="s">
        <v>742</v>
      </c>
      <c r="P957" s="157" t="s">
        <v>798</v>
      </c>
    </row>
    <row r="958" spans="11:16">
      <c r="K958" s="319">
        <v>46644</v>
      </c>
      <c r="L958" s="157" t="s">
        <v>805</v>
      </c>
      <c r="N958" s="157" t="s">
        <v>799</v>
      </c>
      <c r="O958" s="157" t="s">
        <v>742</v>
      </c>
      <c r="P958" s="157" t="s">
        <v>798</v>
      </c>
    </row>
    <row r="959" spans="11:16">
      <c r="K959" s="319">
        <v>46645</v>
      </c>
      <c r="L959" s="157" t="s">
        <v>806</v>
      </c>
      <c r="N959" s="157" t="s">
        <v>801</v>
      </c>
      <c r="O959" s="157" t="s">
        <v>742</v>
      </c>
      <c r="P959" s="157" t="s">
        <v>798</v>
      </c>
    </row>
    <row r="960" spans="11:16">
      <c r="K960" s="319">
        <v>46646</v>
      </c>
      <c r="L960" s="157" t="s">
        <v>807</v>
      </c>
      <c r="N960" s="157" t="s">
        <v>799</v>
      </c>
      <c r="O960" s="157" t="s">
        <v>800</v>
      </c>
      <c r="P960" s="157" t="s">
        <v>798</v>
      </c>
    </row>
    <row r="961" spans="11:16">
      <c r="K961" s="319">
        <v>46647</v>
      </c>
      <c r="L961" s="157" t="s">
        <v>808</v>
      </c>
      <c r="N961" s="157" t="s">
        <v>799</v>
      </c>
      <c r="O961" s="157" t="s">
        <v>804</v>
      </c>
      <c r="P961" s="157" t="s">
        <v>798</v>
      </c>
    </row>
    <row r="962" spans="11:16">
      <c r="K962" s="319">
        <v>46648</v>
      </c>
      <c r="L962" s="157" t="s">
        <v>809</v>
      </c>
      <c r="N962" s="157" t="s">
        <v>799</v>
      </c>
      <c r="O962" s="157" t="s">
        <v>800</v>
      </c>
      <c r="P962" s="157" t="s">
        <v>740</v>
      </c>
    </row>
    <row r="963" spans="11:16">
      <c r="K963" s="319">
        <v>46649</v>
      </c>
      <c r="L963" s="157" t="s">
        <v>810</v>
      </c>
      <c r="N963" s="157" t="s">
        <v>799</v>
      </c>
      <c r="O963" s="157" t="s">
        <v>742</v>
      </c>
      <c r="P963" s="157" t="s">
        <v>798</v>
      </c>
    </row>
    <row r="964" spans="11:16">
      <c r="K964" s="319">
        <v>46650</v>
      </c>
      <c r="L964" s="157" t="s">
        <v>803</v>
      </c>
      <c r="N964" s="157" t="s">
        <v>740</v>
      </c>
      <c r="O964" s="157" t="s">
        <v>799</v>
      </c>
      <c r="P964" s="157" t="s">
        <v>800</v>
      </c>
    </row>
    <row r="965" spans="11:16">
      <c r="K965" s="319">
        <v>46651</v>
      </c>
      <c r="L965" s="157" t="s">
        <v>805</v>
      </c>
      <c r="N965" s="157" t="s">
        <v>798</v>
      </c>
      <c r="O965" s="157" t="s">
        <v>799</v>
      </c>
      <c r="P965" s="157" t="s">
        <v>800</v>
      </c>
    </row>
    <row r="966" spans="11:16">
      <c r="K966" s="319">
        <v>46652</v>
      </c>
      <c r="L966" s="157" t="s">
        <v>806</v>
      </c>
      <c r="N966" s="157" t="s">
        <v>740</v>
      </c>
      <c r="O966" s="157" t="s">
        <v>799</v>
      </c>
      <c r="P966" s="157" t="s">
        <v>804</v>
      </c>
    </row>
    <row r="967" spans="11:16">
      <c r="K967" s="319">
        <v>46653</v>
      </c>
      <c r="L967" s="157" t="s">
        <v>807</v>
      </c>
      <c r="N967" s="157" t="s">
        <v>802</v>
      </c>
      <c r="O967" s="157" t="s">
        <v>741</v>
      </c>
      <c r="P967" s="157" t="s">
        <v>800</v>
      </c>
    </row>
    <row r="968" spans="11:16">
      <c r="K968" s="319">
        <v>46654</v>
      </c>
      <c r="L968" s="157" t="s">
        <v>808</v>
      </c>
      <c r="N968" s="157" t="s">
        <v>798</v>
      </c>
      <c r="O968" s="157" t="s">
        <v>799</v>
      </c>
      <c r="P968" s="157" t="s">
        <v>800</v>
      </c>
    </row>
    <row r="969" spans="11:16">
      <c r="K969" s="319">
        <v>46655</v>
      </c>
      <c r="L969" s="157" t="s">
        <v>809</v>
      </c>
      <c r="N969" s="157" t="s">
        <v>798</v>
      </c>
      <c r="O969" s="157" t="s">
        <v>801</v>
      </c>
      <c r="P969" s="157" t="s">
        <v>742</v>
      </c>
    </row>
    <row r="970" spans="11:16">
      <c r="K970" s="319">
        <v>46656</v>
      </c>
      <c r="L970" s="157" t="s">
        <v>810</v>
      </c>
      <c r="N970" s="157" t="s">
        <v>798</v>
      </c>
      <c r="O970" s="157" t="s">
        <v>741</v>
      </c>
      <c r="P970" s="157" t="s">
        <v>742</v>
      </c>
    </row>
    <row r="971" spans="11:16">
      <c r="K971" s="319">
        <v>46657</v>
      </c>
      <c r="L971" s="157" t="s">
        <v>803</v>
      </c>
      <c r="N971" s="157" t="s">
        <v>800</v>
      </c>
      <c r="O971" s="157" t="s">
        <v>798</v>
      </c>
      <c r="P971" s="157" t="s">
        <v>799</v>
      </c>
    </row>
    <row r="972" spans="11:16">
      <c r="K972" s="319">
        <v>46658</v>
      </c>
      <c r="L972" s="157" t="s">
        <v>805</v>
      </c>
      <c r="N972" s="157" t="s">
        <v>800</v>
      </c>
      <c r="O972" s="157" t="s">
        <v>740</v>
      </c>
      <c r="P972" s="157" t="s">
        <v>801</v>
      </c>
    </row>
    <row r="973" spans="11:16">
      <c r="K973" s="319">
        <v>46659</v>
      </c>
      <c r="L973" s="157" t="s">
        <v>806</v>
      </c>
      <c r="N973" s="157" t="s">
        <v>742</v>
      </c>
      <c r="O973" s="157" t="s">
        <v>798</v>
      </c>
      <c r="P973" s="157" t="s">
        <v>741</v>
      </c>
    </row>
    <row r="974" spans="11:16">
      <c r="K974" s="319">
        <v>46660</v>
      </c>
      <c r="L974" s="157" t="s">
        <v>807</v>
      </c>
      <c r="N974" s="157" t="s">
        <v>742</v>
      </c>
      <c r="O974" s="157" t="s">
        <v>798</v>
      </c>
      <c r="P974" s="157" t="s">
        <v>799</v>
      </c>
    </row>
    <row r="975" spans="11:16">
      <c r="K975" s="319">
        <v>46661</v>
      </c>
      <c r="L975" s="157" t="s">
        <v>808</v>
      </c>
      <c r="N975" s="157" t="s">
        <v>800</v>
      </c>
      <c r="O975" s="157" t="s">
        <v>740</v>
      </c>
      <c r="P975" s="157" t="s">
        <v>741</v>
      </c>
    </row>
    <row r="976" spans="11:16">
      <c r="K976" s="319">
        <v>46662</v>
      </c>
      <c r="L976" s="157" t="s">
        <v>809</v>
      </c>
      <c r="N976" s="157" t="s">
        <v>800</v>
      </c>
      <c r="O976" s="157" t="s">
        <v>798</v>
      </c>
      <c r="P976" s="157" t="s">
        <v>801</v>
      </c>
    </row>
    <row r="977" spans="11:16">
      <c r="K977" s="319">
        <v>46663</v>
      </c>
      <c r="L977" s="157" t="s">
        <v>810</v>
      </c>
      <c r="N977" s="157" t="s">
        <v>800</v>
      </c>
      <c r="O977" s="157" t="s">
        <v>740</v>
      </c>
      <c r="P977" s="157" t="s">
        <v>799</v>
      </c>
    </row>
    <row r="978" spans="11:16">
      <c r="K978" s="319">
        <v>46664</v>
      </c>
      <c r="L978" s="157" t="s">
        <v>803</v>
      </c>
      <c r="N978" s="157" t="s">
        <v>741</v>
      </c>
      <c r="O978" s="157" t="s">
        <v>800</v>
      </c>
      <c r="P978" s="157" t="s">
        <v>798</v>
      </c>
    </row>
    <row r="979" spans="11:16">
      <c r="K979" s="319">
        <v>46665</v>
      </c>
      <c r="L979" s="157" t="s">
        <v>805</v>
      </c>
      <c r="N979" s="157" t="s">
        <v>799</v>
      </c>
      <c r="O979" s="157" t="s">
        <v>800</v>
      </c>
      <c r="P979" s="157" t="s">
        <v>798</v>
      </c>
    </row>
    <row r="980" spans="11:16">
      <c r="K980" s="319">
        <v>46666</v>
      </c>
      <c r="L980" s="157" t="s">
        <v>806</v>
      </c>
      <c r="N980" s="157" t="s">
        <v>801</v>
      </c>
      <c r="O980" s="157" t="s">
        <v>800</v>
      </c>
      <c r="P980" s="157" t="s">
        <v>798</v>
      </c>
    </row>
    <row r="981" spans="11:16">
      <c r="K981" s="319">
        <v>46667</v>
      </c>
      <c r="L981" s="157" t="s">
        <v>807</v>
      </c>
      <c r="N981" s="157" t="s">
        <v>799</v>
      </c>
      <c r="O981" s="157" t="s">
        <v>742</v>
      </c>
      <c r="P981" s="157" t="s">
        <v>740</v>
      </c>
    </row>
    <row r="982" spans="11:16">
      <c r="K982" s="319">
        <v>46668</v>
      </c>
      <c r="L982" s="157" t="s">
        <v>808</v>
      </c>
      <c r="N982" s="157" t="s">
        <v>801</v>
      </c>
      <c r="O982" s="157" t="s">
        <v>800</v>
      </c>
      <c r="P982" s="157" t="s">
        <v>740</v>
      </c>
    </row>
    <row r="983" spans="11:16">
      <c r="K983" s="319">
        <v>46669</v>
      </c>
      <c r="L983" s="157" t="s">
        <v>809</v>
      </c>
      <c r="N983" s="157" t="s">
        <v>799</v>
      </c>
      <c r="O983" s="157" t="s">
        <v>742</v>
      </c>
      <c r="P983" s="157" t="s">
        <v>798</v>
      </c>
    </row>
    <row r="984" spans="11:16">
      <c r="K984" s="319">
        <v>46670</v>
      </c>
      <c r="L984" s="157" t="s">
        <v>810</v>
      </c>
      <c r="N984" s="157" t="s">
        <v>799</v>
      </c>
      <c r="O984" s="157" t="s">
        <v>800</v>
      </c>
      <c r="P984" s="157" t="s">
        <v>798</v>
      </c>
    </row>
    <row r="985" spans="11:16">
      <c r="K985" s="319">
        <v>46671</v>
      </c>
      <c r="L985" s="157" t="s">
        <v>803</v>
      </c>
      <c r="N985" s="157" t="s">
        <v>740</v>
      </c>
      <c r="O985" s="157" t="s">
        <v>799</v>
      </c>
      <c r="P985" s="157" t="s">
        <v>800</v>
      </c>
    </row>
    <row r="986" spans="11:16">
      <c r="K986" s="319">
        <v>46672</v>
      </c>
      <c r="L986" s="157" t="s">
        <v>805</v>
      </c>
      <c r="N986" s="157" t="s">
        <v>798</v>
      </c>
      <c r="O986" s="157" t="s">
        <v>801</v>
      </c>
      <c r="P986" s="157" t="s">
        <v>742</v>
      </c>
    </row>
    <row r="987" spans="11:16">
      <c r="K987" s="319">
        <v>46673</v>
      </c>
      <c r="L987" s="157" t="s">
        <v>806</v>
      </c>
      <c r="N987" s="157" t="s">
        <v>740</v>
      </c>
      <c r="O987" s="157" t="s">
        <v>799</v>
      </c>
      <c r="P987" s="157" t="s">
        <v>800</v>
      </c>
    </row>
    <row r="988" spans="11:16">
      <c r="K988" s="319">
        <v>46674</v>
      </c>
      <c r="L988" s="157" t="s">
        <v>807</v>
      </c>
      <c r="N988" s="157" t="s">
        <v>798</v>
      </c>
      <c r="O988" s="157" t="s">
        <v>741</v>
      </c>
      <c r="P988" s="157" t="s">
        <v>800</v>
      </c>
    </row>
    <row r="989" spans="11:16">
      <c r="K989" s="319">
        <v>46675</v>
      </c>
      <c r="L989" s="157" t="s">
        <v>808</v>
      </c>
      <c r="N989" s="157" t="s">
        <v>798</v>
      </c>
      <c r="O989" s="157" t="s">
        <v>741</v>
      </c>
      <c r="P989" s="157" t="s">
        <v>742</v>
      </c>
    </row>
    <row r="990" spans="11:16">
      <c r="K990" s="319">
        <v>46676</v>
      </c>
      <c r="L990" s="157" t="s">
        <v>809</v>
      </c>
      <c r="N990" s="157" t="s">
        <v>798</v>
      </c>
      <c r="O990" s="157" t="s">
        <v>799</v>
      </c>
      <c r="P990" s="157" t="s">
        <v>800</v>
      </c>
    </row>
    <row r="991" spans="11:16">
      <c r="K991" s="319">
        <v>46677</v>
      </c>
      <c r="L991" s="157" t="s">
        <v>810</v>
      </c>
      <c r="N991" s="157" t="s">
        <v>798</v>
      </c>
      <c r="O991" s="157" t="s">
        <v>741</v>
      </c>
      <c r="P991" s="157" t="s">
        <v>800</v>
      </c>
    </row>
    <row r="992" spans="11:16">
      <c r="K992" s="319">
        <v>46678</v>
      </c>
      <c r="L992" s="157" t="s">
        <v>803</v>
      </c>
      <c r="N992" s="157" t="s">
        <v>804</v>
      </c>
      <c r="O992" s="157" t="s">
        <v>740</v>
      </c>
      <c r="P992" s="157" t="s">
        <v>799</v>
      </c>
    </row>
    <row r="993" spans="11:16">
      <c r="K993" s="319">
        <v>46679</v>
      </c>
      <c r="L993" s="157" t="s">
        <v>805</v>
      </c>
      <c r="N993" s="157" t="s">
        <v>742</v>
      </c>
      <c r="O993" s="157" t="s">
        <v>740</v>
      </c>
      <c r="P993" s="157" t="s">
        <v>741</v>
      </c>
    </row>
    <row r="994" spans="11:16">
      <c r="K994" s="319">
        <v>46680</v>
      </c>
      <c r="L994" s="157" t="s">
        <v>806</v>
      </c>
      <c r="N994" s="157" t="s">
        <v>800</v>
      </c>
      <c r="O994" s="157" t="s">
        <v>798</v>
      </c>
      <c r="P994" s="157" t="s">
        <v>799</v>
      </c>
    </row>
    <row r="995" spans="11:16">
      <c r="K995" s="319">
        <v>46681</v>
      </c>
      <c r="L995" s="157" t="s">
        <v>807</v>
      </c>
      <c r="N995" s="157" t="s">
        <v>800</v>
      </c>
      <c r="O995" s="157" t="s">
        <v>740</v>
      </c>
      <c r="P995" s="157" t="s">
        <v>741</v>
      </c>
    </row>
    <row r="996" spans="11:16">
      <c r="K996" s="319">
        <v>46682</v>
      </c>
      <c r="L996" s="157" t="s">
        <v>808</v>
      </c>
      <c r="N996" s="157" t="s">
        <v>804</v>
      </c>
      <c r="O996" s="157" t="s">
        <v>798</v>
      </c>
      <c r="P996" s="157" t="s">
        <v>799</v>
      </c>
    </row>
    <row r="997" spans="11:16">
      <c r="K997" s="319">
        <v>46683</v>
      </c>
      <c r="L997" s="157" t="s">
        <v>809</v>
      </c>
      <c r="N997" s="157" t="s">
        <v>800</v>
      </c>
      <c r="O997" s="157" t="s">
        <v>798</v>
      </c>
      <c r="P997" s="157" t="s">
        <v>799</v>
      </c>
    </row>
    <row r="998" spans="11:16">
      <c r="K998" s="319">
        <v>46684</v>
      </c>
      <c r="L998" s="157" t="s">
        <v>810</v>
      </c>
      <c r="N998" s="157" t="s">
        <v>742</v>
      </c>
      <c r="O998" s="157" t="s">
        <v>798</v>
      </c>
      <c r="P998" s="157" t="s">
        <v>799</v>
      </c>
    </row>
    <row r="999" spans="11:16">
      <c r="K999" s="319">
        <v>46685</v>
      </c>
      <c r="L999" s="157" t="s">
        <v>803</v>
      </c>
      <c r="N999" s="157" t="s">
        <v>799</v>
      </c>
      <c r="O999" s="157" t="s">
        <v>742</v>
      </c>
      <c r="P999" s="157" t="s">
        <v>802</v>
      </c>
    </row>
    <row r="1000" spans="11:16">
      <c r="K1000" s="319">
        <v>46686</v>
      </c>
      <c r="L1000" s="157" t="s">
        <v>805</v>
      </c>
      <c r="N1000" s="157" t="s">
        <v>799</v>
      </c>
      <c r="O1000" s="157" t="s">
        <v>742</v>
      </c>
      <c r="P1000" s="157" t="s">
        <v>798</v>
      </c>
    </row>
    <row r="1001" spans="11:16">
      <c r="K1001" s="319">
        <v>46687</v>
      </c>
      <c r="L1001" s="157" t="s">
        <v>806</v>
      </c>
      <c r="N1001" s="157" t="s">
        <v>741</v>
      </c>
      <c r="O1001" s="157" t="s">
        <v>800</v>
      </c>
      <c r="P1001" s="157" t="s">
        <v>740</v>
      </c>
    </row>
    <row r="1002" spans="11:16">
      <c r="K1002" s="319">
        <v>46688</v>
      </c>
      <c r="L1002" s="157" t="s">
        <v>807</v>
      </c>
      <c r="N1002" s="157" t="s">
        <v>799</v>
      </c>
      <c r="O1002" s="157" t="s">
        <v>800</v>
      </c>
      <c r="P1002" s="157" t="s">
        <v>802</v>
      </c>
    </row>
    <row r="1003" spans="11:16">
      <c r="K1003" s="319">
        <v>46689</v>
      </c>
      <c r="L1003" s="157" t="s">
        <v>808</v>
      </c>
      <c r="N1003" s="157" t="s">
        <v>799</v>
      </c>
      <c r="O1003" s="157" t="s">
        <v>742</v>
      </c>
      <c r="P1003" s="157" t="s">
        <v>740</v>
      </c>
    </row>
    <row r="1004" spans="11:16">
      <c r="K1004" s="319">
        <v>46690</v>
      </c>
      <c r="L1004" s="157" t="s">
        <v>809</v>
      </c>
      <c r="N1004" s="157" t="s">
        <v>741</v>
      </c>
      <c r="O1004" s="157" t="s">
        <v>742</v>
      </c>
      <c r="P1004" s="157" t="s">
        <v>798</v>
      </c>
    </row>
    <row r="1005" spans="11:16">
      <c r="K1005" s="319">
        <v>46691</v>
      </c>
      <c r="L1005" s="157" t="s">
        <v>810</v>
      </c>
      <c r="N1005" s="157" t="s">
        <v>799</v>
      </c>
      <c r="O1005" s="157" t="s">
        <v>800</v>
      </c>
      <c r="P1005" s="157" t="s">
        <v>798</v>
      </c>
    </row>
    <row r="1006" spans="11:16">
      <c r="K1006" s="319">
        <v>46692</v>
      </c>
      <c r="L1006" s="157" t="s">
        <v>803</v>
      </c>
      <c r="N1006" s="157" t="s">
        <v>740</v>
      </c>
      <c r="O1006" s="157" t="s">
        <v>799</v>
      </c>
      <c r="P1006" s="157" t="s">
        <v>800</v>
      </c>
    </row>
    <row r="1007" spans="11:16">
      <c r="K1007" s="319">
        <v>46693</v>
      </c>
      <c r="L1007" s="157" t="s">
        <v>805</v>
      </c>
      <c r="N1007" s="157" t="s">
        <v>798</v>
      </c>
      <c r="O1007" s="157" t="s">
        <v>801</v>
      </c>
      <c r="P1007" s="157" t="s">
        <v>800</v>
      </c>
    </row>
    <row r="1008" spans="11:16">
      <c r="K1008" s="319">
        <v>46694</v>
      </c>
      <c r="L1008" s="157" t="s">
        <v>806</v>
      </c>
      <c r="N1008" s="157" t="s">
        <v>802</v>
      </c>
      <c r="O1008" s="157" t="s">
        <v>799</v>
      </c>
      <c r="P1008" s="157" t="s">
        <v>800</v>
      </c>
    </row>
    <row r="1009" spans="11:16">
      <c r="K1009" s="319">
        <v>46695</v>
      </c>
      <c r="L1009" s="157" t="s">
        <v>807</v>
      </c>
      <c r="N1009" s="157" t="s">
        <v>798</v>
      </c>
      <c r="O1009" s="157" t="s">
        <v>799</v>
      </c>
      <c r="P1009" s="157" t="s">
        <v>804</v>
      </c>
    </row>
    <row r="1010" spans="11:16">
      <c r="K1010" s="319">
        <v>46696</v>
      </c>
      <c r="L1010" s="157" t="s">
        <v>808</v>
      </c>
      <c r="N1010" s="157" t="s">
        <v>798</v>
      </c>
      <c r="O1010" s="157" t="s">
        <v>799</v>
      </c>
      <c r="P1010" s="157" t="s">
        <v>800</v>
      </c>
    </row>
    <row r="1011" spans="11:16">
      <c r="K1011" s="319">
        <v>46697</v>
      </c>
      <c r="L1011" s="157" t="s">
        <v>809</v>
      </c>
      <c r="N1011" s="157" t="s">
        <v>740</v>
      </c>
      <c r="O1011" s="157" t="s">
        <v>799</v>
      </c>
      <c r="P1011" s="157" t="s">
        <v>742</v>
      </c>
    </row>
    <row r="1012" spans="11:16">
      <c r="K1012" s="319">
        <v>46698</v>
      </c>
      <c r="L1012" s="157" t="s">
        <v>810</v>
      </c>
      <c r="N1012" s="157" t="s">
        <v>802</v>
      </c>
      <c r="O1012" s="157" t="s">
        <v>741</v>
      </c>
      <c r="P1012" s="157" t="s">
        <v>800</v>
      </c>
    </row>
    <row r="1013" spans="11:16">
      <c r="K1013" s="319">
        <v>46699</v>
      </c>
      <c r="L1013" s="157" t="s">
        <v>803</v>
      </c>
      <c r="N1013" s="157" t="s">
        <v>800</v>
      </c>
      <c r="O1013" s="157" t="s">
        <v>798</v>
      </c>
      <c r="P1013" s="157" t="s">
        <v>741</v>
      </c>
    </row>
    <row r="1014" spans="11:16">
      <c r="K1014" s="319">
        <v>46700</v>
      </c>
      <c r="L1014" s="157" t="s">
        <v>805</v>
      </c>
      <c r="N1014" s="157" t="s">
        <v>800</v>
      </c>
      <c r="O1014" s="157" t="s">
        <v>740</v>
      </c>
      <c r="P1014" s="157" t="s">
        <v>801</v>
      </c>
    </row>
    <row r="1015" spans="11:16">
      <c r="K1015" s="319">
        <v>46701</v>
      </c>
      <c r="L1015" s="157" t="s">
        <v>806</v>
      </c>
      <c r="N1015" s="157" t="s">
        <v>800</v>
      </c>
      <c r="O1015" s="157" t="s">
        <v>740</v>
      </c>
      <c r="P1015" s="157" t="s">
        <v>799</v>
      </c>
    </row>
    <row r="1016" spans="11:16">
      <c r="K1016" s="319">
        <v>46702</v>
      </c>
      <c r="L1016" s="157" t="s">
        <v>807</v>
      </c>
      <c r="N1016" s="157" t="s">
        <v>742</v>
      </c>
      <c r="O1016" s="157" t="s">
        <v>740</v>
      </c>
      <c r="P1016" s="157" t="s">
        <v>741</v>
      </c>
    </row>
    <row r="1017" spans="11:16">
      <c r="K1017" s="319">
        <v>46703</v>
      </c>
      <c r="L1017" s="157" t="s">
        <v>808</v>
      </c>
      <c r="N1017" s="157" t="s">
        <v>800</v>
      </c>
      <c r="O1017" s="157" t="s">
        <v>798</v>
      </c>
      <c r="P1017" s="157" t="s">
        <v>799</v>
      </c>
    </row>
    <row r="1018" spans="11:16">
      <c r="K1018" s="319">
        <v>46704</v>
      </c>
      <c r="L1018" s="157" t="s">
        <v>809</v>
      </c>
      <c r="N1018" s="157" t="s">
        <v>800</v>
      </c>
      <c r="O1018" s="157" t="s">
        <v>740</v>
      </c>
      <c r="P1018" s="157" t="s">
        <v>801</v>
      </c>
    </row>
    <row r="1019" spans="11:16">
      <c r="K1019" s="319">
        <v>46705</v>
      </c>
      <c r="L1019" s="157" t="s">
        <v>810</v>
      </c>
      <c r="N1019" s="157" t="s">
        <v>742</v>
      </c>
      <c r="O1019" s="157" t="s">
        <v>798</v>
      </c>
      <c r="P1019" s="157" t="s">
        <v>741</v>
      </c>
    </row>
    <row r="1020" spans="11:16">
      <c r="K1020" s="319">
        <v>46706</v>
      </c>
      <c r="L1020" s="157" t="s">
        <v>803</v>
      </c>
      <c r="N1020" s="157" t="s">
        <v>741</v>
      </c>
      <c r="O1020" s="157" t="s">
        <v>800</v>
      </c>
      <c r="P1020" s="157" t="s">
        <v>798</v>
      </c>
    </row>
    <row r="1021" spans="11:16">
      <c r="K1021" s="319">
        <v>46707</v>
      </c>
      <c r="L1021" s="157" t="s">
        <v>805</v>
      </c>
      <c r="N1021" s="157" t="s">
        <v>799</v>
      </c>
      <c r="O1021" s="157" t="s">
        <v>742</v>
      </c>
      <c r="P1021" s="157" t="s">
        <v>740</v>
      </c>
    </row>
    <row r="1022" spans="11:16">
      <c r="K1022" s="319">
        <v>46708</v>
      </c>
      <c r="L1022" s="157" t="s">
        <v>806</v>
      </c>
      <c r="N1022" s="157" t="s">
        <v>799</v>
      </c>
      <c r="O1022" s="157" t="s">
        <v>800</v>
      </c>
      <c r="P1022" s="157" t="s">
        <v>802</v>
      </c>
    </row>
    <row r="1023" spans="11:16">
      <c r="K1023" s="319">
        <v>46709</v>
      </c>
      <c r="L1023" s="157" t="s">
        <v>807</v>
      </c>
      <c r="N1023" s="157" t="s">
        <v>799</v>
      </c>
      <c r="O1023" s="157" t="s">
        <v>742</v>
      </c>
      <c r="P1023" s="157" t="s">
        <v>798</v>
      </c>
    </row>
    <row r="1024" spans="11:16">
      <c r="K1024" s="319">
        <v>46710</v>
      </c>
      <c r="L1024" s="157" t="s">
        <v>808</v>
      </c>
      <c r="N1024" s="157" t="s">
        <v>741</v>
      </c>
      <c r="O1024" s="157" t="s">
        <v>800</v>
      </c>
      <c r="P1024" s="157" t="s">
        <v>798</v>
      </c>
    </row>
    <row r="1025" spans="11:16">
      <c r="K1025" s="319">
        <v>46711</v>
      </c>
      <c r="L1025" s="157" t="s">
        <v>809</v>
      </c>
      <c r="N1025" s="157" t="s">
        <v>799</v>
      </c>
      <c r="O1025" s="157" t="s">
        <v>800</v>
      </c>
      <c r="P1025" s="157" t="s">
        <v>798</v>
      </c>
    </row>
    <row r="1026" spans="11:16">
      <c r="K1026" s="319">
        <v>46712</v>
      </c>
      <c r="L1026" s="157" t="s">
        <v>810</v>
      </c>
      <c r="N1026" s="157" t="s">
        <v>801</v>
      </c>
      <c r="O1026" s="157" t="s">
        <v>800</v>
      </c>
      <c r="P1026" s="157" t="s">
        <v>798</v>
      </c>
    </row>
    <row r="1027" spans="11:16">
      <c r="K1027" s="319">
        <v>46713</v>
      </c>
      <c r="L1027" s="157" t="s">
        <v>803</v>
      </c>
      <c r="N1027" s="157" t="s">
        <v>798</v>
      </c>
      <c r="O1027" s="157" t="s">
        <v>741</v>
      </c>
      <c r="P1027" s="157" t="s">
        <v>742</v>
      </c>
    </row>
    <row r="1028" spans="11:16">
      <c r="K1028" s="319">
        <v>46714</v>
      </c>
      <c r="L1028" s="157" t="s">
        <v>805</v>
      </c>
      <c r="N1028" s="157" t="s">
        <v>740</v>
      </c>
      <c r="O1028" s="157" t="s">
        <v>799</v>
      </c>
      <c r="P1028" s="157" t="s">
        <v>800</v>
      </c>
    </row>
    <row r="1029" spans="11:16">
      <c r="K1029" s="319">
        <v>46715</v>
      </c>
      <c r="L1029" s="157" t="s">
        <v>806</v>
      </c>
      <c r="N1029" s="157" t="s">
        <v>798</v>
      </c>
      <c r="O1029" s="157" t="s">
        <v>799</v>
      </c>
      <c r="P1029" s="157" t="s">
        <v>742</v>
      </c>
    </row>
    <row r="1030" spans="11:16">
      <c r="K1030" s="319">
        <v>46716</v>
      </c>
      <c r="L1030" s="157" t="s">
        <v>807</v>
      </c>
      <c r="N1030" s="157" t="s">
        <v>740</v>
      </c>
      <c r="O1030" s="157" t="s">
        <v>801</v>
      </c>
      <c r="P1030" s="157" t="s">
        <v>800</v>
      </c>
    </row>
    <row r="1031" spans="11:16">
      <c r="K1031" s="319">
        <v>46717</v>
      </c>
      <c r="L1031" s="157" t="s">
        <v>808</v>
      </c>
      <c r="N1031" s="157" t="s">
        <v>798</v>
      </c>
      <c r="O1031" s="157" t="s">
        <v>799</v>
      </c>
      <c r="P1031" s="157" t="s">
        <v>800</v>
      </c>
    </row>
    <row r="1032" spans="11:16">
      <c r="K1032" s="319">
        <v>46718</v>
      </c>
      <c r="L1032" s="157" t="s">
        <v>809</v>
      </c>
      <c r="N1032" s="157" t="s">
        <v>798</v>
      </c>
      <c r="O1032" s="157" t="s">
        <v>741</v>
      </c>
      <c r="P1032" s="157" t="s">
        <v>800</v>
      </c>
    </row>
    <row r="1033" spans="11:16">
      <c r="K1033" s="319">
        <v>46719</v>
      </c>
      <c r="L1033" s="157" t="s">
        <v>810</v>
      </c>
      <c r="N1033" s="157" t="s">
        <v>798</v>
      </c>
      <c r="O1033" s="157" t="s">
        <v>799</v>
      </c>
      <c r="P1033" s="157" t="s">
        <v>800</v>
      </c>
    </row>
    <row r="1034" spans="11:16">
      <c r="K1034" s="319">
        <v>46720</v>
      </c>
      <c r="L1034" s="157" t="s">
        <v>803</v>
      </c>
      <c r="N1034" s="157" t="s">
        <v>742</v>
      </c>
      <c r="O1034" s="157" t="s">
        <v>802</v>
      </c>
      <c r="P1034" s="157" t="s">
        <v>741</v>
      </c>
    </row>
    <row r="1035" spans="11:16">
      <c r="K1035" s="319">
        <v>46721</v>
      </c>
      <c r="L1035" s="157" t="s">
        <v>805</v>
      </c>
      <c r="N1035" s="157" t="s">
        <v>742</v>
      </c>
      <c r="O1035" s="157" t="s">
        <v>798</v>
      </c>
      <c r="P1035" s="157" t="s">
        <v>741</v>
      </c>
    </row>
    <row r="1036" spans="11:16">
      <c r="K1036" s="319">
        <v>46722</v>
      </c>
      <c r="L1036" s="157" t="s">
        <v>806</v>
      </c>
      <c r="N1036" s="157" t="s">
        <v>800</v>
      </c>
      <c r="O1036" s="157" t="s">
        <v>798</v>
      </c>
      <c r="P1036" s="157" t="s">
        <v>799</v>
      </c>
    </row>
    <row r="1037" spans="11:16">
      <c r="K1037" s="319">
        <v>46723</v>
      </c>
      <c r="L1037" s="157" t="s">
        <v>807</v>
      </c>
      <c r="N1037" s="157" t="s">
        <v>800</v>
      </c>
      <c r="O1037" s="157" t="s">
        <v>740</v>
      </c>
      <c r="P1037" s="157" t="s">
        <v>799</v>
      </c>
    </row>
    <row r="1038" spans="11:16">
      <c r="K1038" s="319">
        <v>46724</v>
      </c>
      <c r="L1038" s="157" t="s">
        <v>808</v>
      </c>
      <c r="N1038" s="157" t="s">
        <v>742</v>
      </c>
      <c r="O1038" s="157" t="s">
        <v>740</v>
      </c>
      <c r="P1038" s="157" t="s">
        <v>799</v>
      </c>
    </row>
    <row r="1039" spans="11:16">
      <c r="K1039" s="319">
        <v>46725</v>
      </c>
      <c r="L1039" s="157" t="s">
        <v>809</v>
      </c>
      <c r="N1039" s="157" t="s">
        <v>742</v>
      </c>
      <c r="O1039" s="157" t="s">
        <v>740</v>
      </c>
      <c r="P1039" s="157" t="s">
        <v>799</v>
      </c>
    </row>
    <row r="1040" spans="11:16">
      <c r="K1040" s="319">
        <v>46726</v>
      </c>
      <c r="L1040" s="157" t="s">
        <v>810</v>
      </c>
      <c r="N1040" s="157" t="s">
        <v>742</v>
      </c>
      <c r="O1040" s="157" t="s">
        <v>802</v>
      </c>
      <c r="P1040" s="157" t="s">
        <v>799</v>
      </c>
    </row>
    <row r="1041" spans="11:16">
      <c r="K1041" s="319">
        <v>46727</v>
      </c>
      <c r="L1041" s="157" t="s">
        <v>803</v>
      </c>
      <c r="N1041" s="157" t="s">
        <v>799</v>
      </c>
      <c r="O1041" s="157" t="s">
        <v>800</v>
      </c>
      <c r="P1041" s="157" t="s">
        <v>798</v>
      </c>
    </row>
    <row r="1042" spans="11:16">
      <c r="K1042" s="319">
        <v>46728</v>
      </c>
      <c r="L1042" s="157" t="s">
        <v>805</v>
      </c>
      <c r="N1042" s="157" t="s">
        <v>741</v>
      </c>
      <c r="O1042" s="157" t="s">
        <v>800</v>
      </c>
      <c r="P1042" s="157" t="s">
        <v>740</v>
      </c>
    </row>
    <row r="1043" spans="11:16">
      <c r="K1043" s="319">
        <v>46729</v>
      </c>
      <c r="L1043" s="157" t="s">
        <v>806</v>
      </c>
      <c r="N1043" s="157" t="s">
        <v>741</v>
      </c>
      <c r="O1043" s="157" t="s">
        <v>800</v>
      </c>
      <c r="P1043" s="157" t="s">
        <v>798</v>
      </c>
    </row>
    <row r="1044" spans="11:16">
      <c r="K1044" s="319">
        <v>46730</v>
      </c>
      <c r="L1044" s="157" t="s">
        <v>807</v>
      </c>
      <c r="N1044" s="157" t="s">
        <v>741</v>
      </c>
      <c r="O1044" s="157" t="s">
        <v>742</v>
      </c>
      <c r="P1044" s="157" t="s">
        <v>798</v>
      </c>
    </row>
    <row r="1045" spans="11:16">
      <c r="K1045" s="319">
        <v>46731</v>
      </c>
      <c r="L1045" s="157" t="s">
        <v>808</v>
      </c>
      <c r="N1045" s="157" t="s">
        <v>799</v>
      </c>
      <c r="O1045" s="157" t="s">
        <v>742</v>
      </c>
      <c r="P1045" s="157" t="s">
        <v>798</v>
      </c>
    </row>
    <row r="1046" spans="11:16">
      <c r="K1046" s="319">
        <v>46732</v>
      </c>
      <c r="L1046" s="157" t="s">
        <v>809</v>
      </c>
      <c r="N1046" s="157" t="s">
        <v>741</v>
      </c>
      <c r="O1046" s="157" t="s">
        <v>800</v>
      </c>
      <c r="P1046" s="157" t="s">
        <v>798</v>
      </c>
    </row>
    <row r="1047" spans="11:16">
      <c r="K1047" s="319">
        <v>46733</v>
      </c>
      <c r="L1047" s="157" t="s">
        <v>810</v>
      </c>
      <c r="N1047" s="157" t="s">
        <v>799</v>
      </c>
      <c r="O1047" s="157" t="s">
        <v>800</v>
      </c>
      <c r="P1047" s="157" t="s">
        <v>740</v>
      </c>
    </row>
    <row r="1048" spans="11:16">
      <c r="K1048" s="319">
        <v>46734</v>
      </c>
      <c r="L1048" s="157" t="s">
        <v>803</v>
      </c>
      <c r="N1048" s="157" t="s">
        <v>798</v>
      </c>
      <c r="O1048" s="157" t="s">
        <v>741</v>
      </c>
      <c r="P1048" s="157" t="s">
        <v>742</v>
      </c>
    </row>
    <row r="1049" spans="11:16">
      <c r="K1049" s="319">
        <v>46735</v>
      </c>
      <c r="L1049" s="157" t="s">
        <v>805</v>
      </c>
      <c r="N1049" s="157" t="s">
        <v>798</v>
      </c>
      <c r="O1049" s="157" t="s">
        <v>801</v>
      </c>
      <c r="P1049" s="157" t="s">
        <v>800</v>
      </c>
    </row>
    <row r="1050" spans="11:16">
      <c r="K1050" s="319">
        <v>46736</v>
      </c>
      <c r="L1050" s="157" t="s">
        <v>806</v>
      </c>
      <c r="N1050" s="157" t="s">
        <v>740</v>
      </c>
      <c r="O1050" s="157" t="s">
        <v>799</v>
      </c>
      <c r="P1050" s="157" t="s">
        <v>800</v>
      </c>
    </row>
    <row r="1051" spans="11:16">
      <c r="K1051" s="319">
        <v>46737</v>
      </c>
      <c r="L1051" s="157" t="s">
        <v>807</v>
      </c>
      <c r="N1051" s="157" t="s">
        <v>798</v>
      </c>
      <c r="O1051" s="157" t="s">
        <v>741</v>
      </c>
      <c r="P1051" s="157" t="s">
        <v>742</v>
      </c>
    </row>
    <row r="1052" spans="11:16">
      <c r="K1052" s="319">
        <v>46738</v>
      </c>
      <c r="L1052" s="157" t="s">
        <v>808</v>
      </c>
      <c r="N1052" s="157" t="s">
        <v>740</v>
      </c>
      <c r="O1052" s="157" t="s">
        <v>799</v>
      </c>
      <c r="P1052" s="157" t="s">
        <v>800</v>
      </c>
    </row>
    <row r="1053" spans="11:16">
      <c r="K1053" s="319">
        <v>46739</v>
      </c>
      <c r="L1053" s="157" t="s">
        <v>809</v>
      </c>
      <c r="N1053" s="157" t="s">
        <v>740</v>
      </c>
      <c r="O1053" s="157" t="s">
        <v>799</v>
      </c>
      <c r="P1053" s="157" t="s">
        <v>800</v>
      </c>
    </row>
    <row r="1054" spans="11:16">
      <c r="K1054" s="319">
        <v>46740</v>
      </c>
      <c r="L1054" s="157" t="s">
        <v>810</v>
      </c>
      <c r="N1054" s="157" t="s">
        <v>798</v>
      </c>
      <c r="O1054" s="157" t="s">
        <v>741</v>
      </c>
      <c r="P1054" s="157" t="s">
        <v>742</v>
      </c>
    </row>
    <row r="1055" spans="11:16">
      <c r="K1055" s="319">
        <v>46741</v>
      </c>
      <c r="L1055" s="157" t="s">
        <v>803</v>
      </c>
      <c r="N1055" s="157" t="s">
        <v>800</v>
      </c>
      <c r="O1055" s="157" t="s">
        <v>798</v>
      </c>
      <c r="P1055" s="157" t="s">
        <v>741</v>
      </c>
    </row>
    <row r="1056" spans="11:16">
      <c r="K1056" s="319">
        <v>46742</v>
      </c>
      <c r="L1056" s="157" t="s">
        <v>805</v>
      </c>
      <c r="N1056" s="157" t="s">
        <v>800</v>
      </c>
      <c r="O1056" s="157" t="s">
        <v>740</v>
      </c>
      <c r="P1056" s="157" t="s">
        <v>799</v>
      </c>
    </row>
    <row r="1057" spans="11:16">
      <c r="K1057" s="319">
        <v>46743</v>
      </c>
      <c r="L1057" s="157" t="s">
        <v>806</v>
      </c>
      <c r="N1057" s="157" t="s">
        <v>800</v>
      </c>
      <c r="O1057" s="157" t="s">
        <v>798</v>
      </c>
      <c r="P1057" s="157" t="s">
        <v>799</v>
      </c>
    </row>
    <row r="1058" spans="11:16">
      <c r="K1058" s="319">
        <v>46744</v>
      </c>
      <c r="L1058" s="157" t="s">
        <v>807</v>
      </c>
      <c r="N1058" s="157" t="s">
        <v>742</v>
      </c>
      <c r="O1058" s="157" t="s">
        <v>798</v>
      </c>
      <c r="P1058" s="157" t="s">
        <v>799</v>
      </c>
    </row>
    <row r="1059" spans="11:16">
      <c r="K1059" s="319">
        <v>46745</v>
      </c>
      <c r="L1059" s="157" t="s">
        <v>808</v>
      </c>
      <c r="N1059" s="157" t="s">
        <v>800</v>
      </c>
      <c r="O1059" s="157" t="s">
        <v>802</v>
      </c>
      <c r="P1059" s="157" t="s">
        <v>741</v>
      </c>
    </row>
    <row r="1060" spans="11:16">
      <c r="K1060" s="319">
        <v>46746</v>
      </c>
      <c r="L1060" s="157" t="s">
        <v>809</v>
      </c>
      <c r="N1060" s="157" t="s">
        <v>742</v>
      </c>
      <c r="O1060" s="157" t="s">
        <v>798</v>
      </c>
      <c r="P1060" s="157" t="s">
        <v>799</v>
      </c>
    </row>
    <row r="1061" spans="11:16">
      <c r="K1061" s="319">
        <v>46747</v>
      </c>
      <c r="L1061" s="157" t="s">
        <v>810</v>
      </c>
      <c r="N1061" s="157" t="s">
        <v>800</v>
      </c>
      <c r="O1061" s="157" t="s">
        <v>740</v>
      </c>
      <c r="P1061" s="157" t="s">
        <v>799</v>
      </c>
    </row>
    <row r="1062" spans="11:16">
      <c r="K1062" s="319">
        <v>46748</v>
      </c>
      <c r="L1062" s="157" t="s">
        <v>803</v>
      </c>
      <c r="N1062" s="157" t="s">
        <v>799</v>
      </c>
      <c r="O1062" s="157" t="s">
        <v>742</v>
      </c>
      <c r="P1062" s="157" t="s">
        <v>740</v>
      </c>
    </row>
    <row r="1063" spans="11:16">
      <c r="K1063" s="319">
        <v>46749</v>
      </c>
      <c r="L1063" s="157" t="s">
        <v>805</v>
      </c>
      <c r="N1063" s="157" t="s">
        <v>799</v>
      </c>
      <c r="O1063" s="157" t="s">
        <v>800</v>
      </c>
      <c r="P1063" s="157" t="s">
        <v>798</v>
      </c>
    </row>
    <row r="1064" spans="11:16">
      <c r="K1064" s="319">
        <v>46750</v>
      </c>
      <c r="L1064" s="157" t="s">
        <v>806</v>
      </c>
      <c r="N1064" s="157" t="s">
        <v>799</v>
      </c>
      <c r="O1064" s="157" t="s">
        <v>742</v>
      </c>
      <c r="P1064" s="157" t="s">
        <v>798</v>
      </c>
    </row>
    <row r="1065" spans="11:16">
      <c r="K1065" s="319">
        <v>46751</v>
      </c>
      <c r="L1065" s="157" t="s">
        <v>807</v>
      </c>
      <c r="N1065" s="157" t="s">
        <v>801</v>
      </c>
      <c r="O1065" s="157" t="s">
        <v>742</v>
      </c>
      <c r="P1065" s="157" t="s">
        <v>798</v>
      </c>
    </row>
    <row r="1066" spans="11:16">
      <c r="K1066" s="319">
        <v>46752</v>
      </c>
      <c r="L1066" s="157" t="s">
        <v>808</v>
      </c>
      <c r="N1066" s="157" t="s">
        <v>741</v>
      </c>
      <c r="O1066" s="157" t="s">
        <v>742</v>
      </c>
      <c r="P1066" s="157" t="s">
        <v>740</v>
      </c>
    </row>
    <row r="1067" spans="11:16">
      <c r="K1067" s="319">
        <v>46753</v>
      </c>
      <c r="L1067" s="157" t="s">
        <v>809</v>
      </c>
      <c r="N1067" s="157" t="s">
        <v>799</v>
      </c>
      <c r="O1067" s="157" t="s">
        <v>800</v>
      </c>
      <c r="P1067" s="157" t="s">
        <v>798</v>
      </c>
    </row>
    <row r="1068" spans="11:16">
      <c r="K1068" s="319">
        <v>46754</v>
      </c>
      <c r="L1068" s="157" t="s">
        <v>810</v>
      </c>
      <c r="N1068" s="157" t="s">
        <v>799</v>
      </c>
      <c r="O1068" s="157" t="s">
        <v>742</v>
      </c>
      <c r="P1068" s="157" t="s">
        <v>740</v>
      </c>
    </row>
    <row r="1069" spans="11:16">
      <c r="K1069" s="319">
        <v>46755</v>
      </c>
      <c r="L1069" s="157" t="s">
        <v>803</v>
      </c>
      <c r="N1069" s="157" t="s">
        <v>802</v>
      </c>
      <c r="O1069" s="157" t="s">
        <v>799</v>
      </c>
      <c r="P1069" s="157" t="s">
        <v>800</v>
      </c>
    </row>
    <row r="1070" spans="11:16">
      <c r="K1070" s="319">
        <v>46756</v>
      </c>
      <c r="L1070" s="157" t="s">
        <v>805</v>
      </c>
      <c r="N1070" s="157" t="s">
        <v>798</v>
      </c>
      <c r="O1070" s="157" t="s">
        <v>799</v>
      </c>
      <c r="P1070" s="157" t="s">
        <v>800</v>
      </c>
    </row>
    <row r="1071" spans="11:16">
      <c r="K1071" s="319">
        <v>46757</v>
      </c>
      <c r="L1071" s="157" t="s">
        <v>806</v>
      </c>
      <c r="N1071" s="157" t="s">
        <v>740</v>
      </c>
      <c r="O1071" s="157" t="s">
        <v>799</v>
      </c>
      <c r="P1071" s="157" t="s">
        <v>800</v>
      </c>
    </row>
    <row r="1072" spans="11:16">
      <c r="K1072" s="319">
        <v>46758</v>
      </c>
      <c r="L1072" s="157" t="s">
        <v>807</v>
      </c>
      <c r="N1072" s="157" t="s">
        <v>798</v>
      </c>
      <c r="O1072" s="157" t="s">
        <v>799</v>
      </c>
      <c r="P1072" s="157" t="s">
        <v>742</v>
      </c>
    </row>
    <row r="1073" spans="11:16">
      <c r="K1073" s="319">
        <v>46759</v>
      </c>
      <c r="L1073" s="157" t="s">
        <v>808</v>
      </c>
      <c r="N1073" s="157" t="s">
        <v>802</v>
      </c>
      <c r="O1073" s="157" t="s">
        <v>741</v>
      </c>
      <c r="P1073" s="157" t="s">
        <v>742</v>
      </c>
    </row>
    <row r="1074" spans="11:16">
      <c r="K1074" s="319">
        <v>46760</v>
      </c>
      <c r="L1074" s="157" t="s">
        <v>809</v>
      </c>
      <c r="N1074" s="157" t="s">
        <v>798</v>
      </c>
      <c r="O1074" s="157" t="s">
        <v>741</v>
      </c>
      <c r="P1074" s="157" t="s">
        <v>800</v>
      </c>
    </row>
    <row r="1075" spans="11:16">
      <c r="K1075" s="319">
        <v>46761</v>
      </c>
      <c r="L1075" s="157" t="s">
        <v>810</v>
      </c>
      <c r="N1075" s="157" t="s">
        <v>798</v>
      </c>
      <c r="O1075" s="157" t="s">
        <v>799</v>
      </c>
      <c r="P1075" s="157" t="s">
        <v>800</v>
      </c>
    </row>
    <row r="1076" spans="11:16">
      <c r="K1076" s="319">
        <v>46762</v>
      </c>
      <c r="L1076" s="157" t="s">
        <v>803</v>
      </c>
      <c r="N1076" s="157" t="s">
        <v>742</v>
      </c>
      <c r="O1076" s="157" t="s">
        <v>798</v>
      </c>
      <c r="P1076" s="157" t="s">
        <v>741</v>
      </c>
    </row>
    <row r="1077" spans="11:16">
      <c r="K1077" s="319">
        <v>46763</v>
      </c>
      <c r="L1077" s="157" t="s">
        <v>805</v>
      </c>
      <c r="N1077" s="157" t="s">
        <v>742</v>
      </c>
      <c r="O1077" s="157" t="s">
        <v>798</v>
      </c>
      <c r="P1077" s="157" t="s">
        <v>741</v>
      </c>
    </row>
    <row r="1078" spans="11:16">
      <c r="K1078" s="319">
        <v>46764</v>
      </c>
      <c r="L1078" s="157" t="s">
        <v>806</v>
      </c>
      <c r="N1078" s="157" t="s">
        <v>742</v>
      </c>
      <c r="O1078" s="157" t="s">
        <v>798</v>
      </c>
      <c r="P1078" s="157" t="s">
        <v>741</v>
      </c>
    </row>
    <row r="1079" spans="11:16">
      <c r="K1079" s="319">
        <v>46765</v>
      </c>
      <c r="L1079" s="157" t="s">
        <v>807</v>
      </c>
      <c r="N1079" s="157" t="s">
        <v>804</v>
      </c>
      <c r="O1079" s="157" t="s">
        <v>798</v>
      </c>
      <c r="P1079" s="157" t="s">
        <v>799</v>
      </c>
    </row>
    <row r="1080" spans="11:16">
      <c r="K1080" s="319">
        <v>46766</v>
      </c>
      <c r="L1080" s="157" t="s">
        <v>808</v>
      </c>
      <c r="N1080" s="157" t="s">
        <v>800</v>
      </c>
      <c r="O1080" s="157" t="s">
        <v>798</v>
      </c>
      <c r="P1080" s="157" t="s">
        <v>741</v>
      </c>
    </row>
    <row r="1081" spans="11:16">
      <c r="K1081" s="319">
        <v>46767</v>
      </c>
      <c r="L1081" s="157" t="s">
        <v>809</v>
      </c>
      <c r="N1081" s="157" t="s">
        <v>800</v>
      </c>
      <c r="O1081" s="157" t="s">
        <v>740</v>
      </c>
      <c r="P1081" s="157" t="s">
        <v>741</v>
      </c>
    </row>
    <row r="1082" spans="11:16">
      <c r="K1082" s="319">
        <v>46768</v>
      </c>
      <c r="L1082" s="157" t="s">
        <v>810</v>
      </c>
      <c r="N1082" s="157" t="s">
        <v>800</v>
      </c>
      <c r="O1082" s="157" t="s">
        <v>798</v>
      </c>
      <c r="P1082" s="157" t="s">
        <v>741</v>
      </c>
    </row>
    <row r="1083" spans="11:16">
      <c r="K1083" s="319">
        <v>46769</v>
      </c>
      <c r="L1083" s="157" t="s">
        <v>803</v>
      </c>
      <c r="N1083" s="157" t="s">
        <v>741</v>
      </c>
      <c r="O1083" s="157" t="s">
        <v>800</v>
      </c>
      <c r="P1083" s="157" t="s">
        <v>798</v>
      </c>
    </row>
    <row r="1084" spans="11:16">
      <c r="K1084" s="319">
        <v>46770</v>
      </c>
      <c r="L1084" s="157" t="s">
        <v>805</v>
      </c>
      <c r="N1084" s="157" t="s">
        <v>741</v>
      </c>
      <c r="O1084" s="157" t="s">
        <v>742</v>
      </c>
      <c r="P1084" s="157" t="s">
        <v>798</v>
      </c>
    </row>
    <row r="1085" spans="11:16">
      <c r="K1085" s="319">
        <v>46771</v>
      </c>
      <c r="L1085" s="157" t="s">
        <v>806</v>
      </c>
      <c r="N1085" s="157" t="s">
        <v>799</v>
      </c>
      <c r="O1085" s="157" t="s">
        <v>800</v>
      </c>
      <c r="P1085" s="157" t="s">
        <v>740</v>
      </c>
    </row>
    <row r="1086" spans="11:16">
      <c r="K1086" s="319">
        <v>46772</v>
      </c>
      <c r="L1086" s="157" t="s">
        <v>807</v>
      </c>
      <c r="N1086" s="157" t="s">
        <v>741</v>
      </c>
      <c r="O1086" s="157" t="s">
        <v>742</v>
      </c>
      <c r="P1086" s="157" t="s">
        <v>798</v>
      </c>
    </row>
    <row r="1087" spans="11:16">
      <c r="K1087" s="319">
        <v>46773</v>
      </c>
      <c r="L1087" s="157" t="s">
        <v>808</v>
      </c>
      <c r="N1087" s="157" t="s">
        <v>799</v>
      </c>
      <c r="O1087" s="157" t="s">
        <v>742</v>
      </c>
      <c r="P1087" s="157" t="s">
        <v>798</v>
      </c>
    </row>
    <row r="1088" spans="11:16">
      <c r="K1088" s="319">
        <v>46774</v>
      </c>
      <c r="L1088" s="157" t="s">
        <v>809</v>
      </c>
      <c r="N1088" s="157" t="s">
        <v>799</v>
      </c>
      <c r="O1088" s="157" t="s">
        <v>800</v>
      </c>
      <c r="P1088" s="157" t="s">
        <v>740</v>
      </c>
    </row>
    <row r="1089" spans="11:16">
      <c r="K1089" s="319">
        <v>46775</v>
      </c>
      <c r="L1089" s="157" t="s">
        <v>810</v>
      </c>
      <c r="N1089" s="157" t="s">
        <v>741</v>
      </c>
      <c r="O1089" s="157" t="s">
        <v>800</v>
      </c>
      <c r="P1089" s="157" t="s">
        <v>798</v>
      </c>
    </row>
    <row r="1090" spans="11:16">
      <c r="K1090" s="319">
        <v>46776</v>
      </c>
      <c r="L1090" s="157" t="s">
        <v>803</v>
      </c>
      <c r="N1090" s="157" t="s">
        <v>798</v>
      </c>
      <c r="O1090" s="157" t="s">
        <v>799</v>
      </c>
      <c r="P1090" s="157" t="s">
        <v>742</v>
      </c>
    </row>
    <row r="1091" spans="11:16">
      <c r="K1091" s="319">
        <v>46777</v>
      </c>
      <c r="L1091" s="157" t="s">
        <v>805</v>
      </c>
      <c r="N1091" s="157" t="s">
        <v>740</v>
      </c>
      <c r="O1091" s="157" t="s">
        <v>741</v>
      </c>
      <c r="P1091" s="157" t="s">
        <v>800</v>
      </c>
    </row>
    <row r="1092" spans="11:16">
      <c r="K1092" s="319">
        <v>46778</v>
      </c>
      <c r="L1092" s="157" t="s">
        <v>806</v>
      </c>
      <c r="N1092" s="157" t="s">
        <v>798</v>
      </c>
      <c r="O1092" s="157" t="s">
        <v>799</v>
      </c>
      <c r="P1092" s="157" t="s">
        <v>742</v>
      </c>
    </row>
    <row r="1093" spans="11:16">
      <c r="K1093" s="319">
        <v>46779</v>
      </c>
      <c r="L1093" s="157" t="s">
        <v>807</v>
      </c>
      <c r="N1093" s="157" t="s">
        <v>798</v>
      </c>
      <c r="O1093" s="157" t="s">
        <v>741</v>
      </c>
      <c r="P1093" s="157" t="s">
        <v>742</v>
      </c>
    </row>
    <row r="1094" spans="11:16">
      <c r="K1094" s="319">
        <v>46780</v>
      </c>
      <c r="L1094" s="157" t="s">
        <v>808</v>
      </c>
      <c r="N1094" s="157" t="s">
        <v>798</v>
      </c>
      <c r="O1094" s="157" t="s">
        <v>799</v>
      </c>
      <c r="P1094" s="157" t="s">
        <v>742</v>
      </c>
    </row>
    <row r="1095" spans="11:16">
      <c r="K1095" s="319">
        <v>46781</v>
      </c>
      <c r="L1095" s="157" t="s">
        <v>809</v>
      </c>
      <c r="N1095" s="157" t="s">
        <v>798</v>
      </c>
      <c r="O1095" s="157" t="s">
        <v>801</v>
      </c>
      <c r="P1095" s="157" t="s">
        <v>742</v>
      </c>
    </row>
    <row r="1096" spans="11:16">
      <c r="K1096" s="319">
        <v>46782</v>
      </c>
      <c r="L1096" s="157" t="s">
        <v>810</v>
      </c>
      <c r="N1096" s="157" t="s">
        <v>798</v>
      </c>
      <c r="O1096" s="157" t="s">
        <v>799</v>
      </c>
      <c r="P1096" s="157" t="s">
        <v>800</v>
      </c>
    </row>
    <row r="1097" spans="11:16">
      <c r="K1097" s="319">
        <v>46783</v>
      </c>
      <c r="L1097" s="157" t="s">
        <v>803</v>
      </c>
      <c r="N1097" s="157" t="s">
        <v>800</v>
      </c>
      <c r="O1097" s="157" t="s">
        <v>798</v>
      </c>
      <c r="P1097" s="157" t="s">
        <v>801</v>
      </c>
    </row>
    <row r="1098" spans="11:16">
      <c r="K1098" s="319">
        <v>46784</v>
      </c>
      <c r="L1098" s="157" t="s">
        <v>805</v>
      </c>
      <c r="N1098" s="157" t="s">
        <v>800</v>
      </c>
      <c r="O1098" s="157" t="s">
        <v>798</v>
      </c>
      <c r="P1098" s="157" t="s">
        <v>799</v>
      </c>
    </row>
    <row r="1099" spans="11:16">
      <c r="K1099" s="319">
        <v>46785</v>
      </c>
      <c r="L1099" s="157" t="s">
        <v>806</v>
      </c>
      <c r="N1099" s="157" t="s">
        <v>742</v>
      </c>
      <c r="O1099" s="157" t="s">
        <v>798</v>
      </c>
      <c r="P1099" s="157" t="s">
        <v>741</v>
      </c>
    </row>
    <row r="1100" spans="11:16">
      <c r="K1100" s="319">
        <v>46786</v>
      </c>
      <c r="L1100" s="157" t="s">
        <v>807</v>
      </c>
      <c r="N1100" s="157" t="s">
        <v>800</v>
      </c>
      <c r="O1100" s="157" t="s">
        <v>740</v>
      </c>
      <c r="P1100" s="157" t="s">
        <v>799</v>
      </c>
    </row>
    <row r="1101" spans="11:16">
      <c r="K1101" s="319">
        <v>46787</v>
      </c>
      <c r="L1101" s="157" t="s">
        <v>808</v>
      </c>
      <c r="N1101" s="157" t="s">
        <v>800</v>
      </c>
      <c r="O1101" s="157" t="s">
        <v>798</v>
      </c>
      <c r="P1101" s="157" t="s">
        <v>799</v>
      </c>
    </row>
    <row r="1102" spans="11:16">
      <c r="K1102" s="319">
        <v>46788</v>
      </c>
      <c r="L1102" s="157" t="s">
        <v>809</v>
      </c>
      <c r="N1102" s="157" t="s">
        <v>800</v>
      </c>
      <c r="O1102" s="157" t="s">
        <v>740</v>
      </c>
      <c r="P1102" s="157" t="s">
        <v>799</v>
      </c>
    </row>
    <row r="1103" spans="11:16">
      <c r="K1103" s="319">
        <v>46789</v>
      </c>
      <c r="L1103" s="157" t="s">
        <v>810</v>
      </c>
      <c r="N1103" s="157" t="s">
        <v>804</v>
      </c>
      <c r="O1103" s="157" t="s">
        <v>802</v>
      </c>
      <c r="P1103" s="157" t="s">
        <v>741</v>
      </c>
    </row>
    <row r="1104" spans="11:16">
      <c r="K1104" s="319">
        <v>46790</v>
      </c>
      <c r="L1104" s="157" t="s">
        <v>803</v>
      </c>
      <c r="N1104" s="157" t="s">
        <v>799</v>
      </c>
      <c r="O1104" s="157" t="s">
        <v>800</v>
      </c>
      <c r="P1104" s="157" t="s">
        <v>798</v>
      </c>
    </row>
    <row r="1105" spans="11:16">
      <c r="K1105" s="319">
        <v>46791</v>
      </c>
      <c r="L1105" s="157" t="s">
        <v>805</v>
      </c>
      <c r="N1105" s="157" t="s">
        <v>799</v>
      </c>
      <c r="O1105" s="157" t="s">
        <v>800</v>
      </c>
      <c r="P1105" s="157" t="s">
        <v>802</v>
      </c>
    </row>
    <row r="1106" spans="11:16">
      <c r="K1106" s="319">
        <v>46792</v>
      </c>
      <c r="L1106" s="157" t="s">
        <v>806</v>
      </c>
      <c r="N1106" s="157" t="s">
        <v>741</v>
      </c>
      <c r="O1106" s="157" t="s">
        <v>800</v>
      </c>
      <c r="P1106" s="157" t="s">
        <v>798</v>
      </c>
    </row>
    <row r="1107" spans="11:16">
      <c r="K1107" s="319">
        <v>46793</v>
      </c>
      <c r="L1107" s="157" t="s">
        <v>807</v>
      </c>
      <c r="N1107" s="157" t="s">
        <v>799</v>
      </c>
      <c r="O1107" s="157" t="s">
        <v>742</v>
      </c>
      <c r="P1107" s="157" t="s">
        <v>802</v>
      </c>
    </row>
    <row r="1108" spans="11:16">
      <c r="K1108" s="319">
        <v>46794</v>
      </c>
      <c r="L1108" s="157" t="s">
        <v>808</v>
      </c>
      <c r="N1108" s="157" t="s">
        <v>799</v>
      </c>
      <c r="O1108" s="157" t="s">
        <v>742</v>
      </c>
      <c r="P1108" s="157" t="s">
        <v>798</v>
      </c>
    </row>
    <row r="1109" spans="11:16">
      <c r="K1109" s="319">
        <v>46795</v>
      </c>
      <c r="L1109" s="157" t="s">
        <v>809</v>
      </c>
      <c r="N1109" s="157" t="s">
        <v>741</v>
      </c>
      <c r="O1109" s="157" t="s">
        <v>800</v>
      </c>
      <c r="P1109" s="157" t="s">
        <v>740</v>
      </c>
    </row>
    <row r="1110" spans="11:16">
      <c r="K1110" s="319">
        <v>46796</v>
      </c>
      <c r="L1110" s="157" t="s">
        <v>810</v>
      </c>
      <c r="N1110" s="157" t="s">
        <v>799</v>
      </c>
      <c r="O1110" s="157" t="s">
        <v>800</v>
      </c>
      <c r="P1110" s="157" t="s">
        <v>802</v>
      </c>
    </row>
    <row r="1111" spans="11:16">
      <c r="K1111" s="319">
        <v>46797</v>
      </c>
      <c r="L1111" s="157" t="s">
        <v>803</v>
      </c>
      <c r="N1111" s="157" t="s">
        <v>798</v>
      </c>
      <c r="O1111" s="157" t="s">
        <v>741</v>
      </c>
      <c r="P1111" s="157" t="s">
        <v>742</v>
      </c>
    </row>
    <row r="1112" spans="11:16">
      <c r="K1112" s="319">
        <v>46798</v>
      </c>
      <c r="L1112" s="157" t="s">
        <v>805</v>
      </c>
      <c r="N1112" s="157" t="s">
        <v>740</v>
      </c>
      <c r="O1112" s="157" t="s">
        <v>741</v>
      </c>
      <c r="P1112" s="157" t="s">
        <v>742</v>
      </c>
    </row>
    <row r="1113" spans="11:16">
      <c r="K1113" s="319">
        <v>46799</v>
      </c>
      <c r="L1113" s="157" t="s">
        <v>806</v>
      </c>
      <c r="N1113" s="157" t="s">
        <v>798</v>
      </c>
      <c r="O1113" s="157" t="s">
        <v>741</v>
      </c>
      <c r="P1113" s="157" t="s">
        <v>800</v>
      </c>
    </row>
    <row r="1114" spans="11:16">
      <c r="K1114" s="319">
        <v>46800</v>
      </c>
      <c r="L1114" s="157" t="s">
        <v>807</v>
      </c>
      <c r="N1114" s="157" t="s">
        <v>740</v>
      </c>
      <c r="O1114" s="157" t="s">
        <v>799</v>
      </c>
      <c r="P1114" s="157" t="s">
        <v>800</v>
      </c>
    </row>
    <row r="1115" spans="11:16">
      <c r="K1115" s="319">
        <v>46801</v>
      </c>
      <c r="L1115" s="157" t="s">
        <v>808</v>
      </c>
      <c r="N1115" s="157" t="s">
        <v>802</v>
      </c>
      <c r="O1115" s="157" t="s">
        <v>799</v>
      </c>
      <c r="P1115" s="157" t="s">
        <v>742</v>
      </c>
    </row>
    <row r="1116" spans="11:16">
      <c r="K1116" s="319">
        <v>46802</v>
      </c>
      <c r="L1116" s="157" t="s">
        <v>809</v>
      </c>
      <c r="N1116" s="157" t="s">
        <v>740</v>
      </c>
      <c r="O1116" s="157" t="s">
        <v>741</v>
      </c>
      <c r="P1116" s="157" t="s">
        <v>742</v>
      </c>
    </row>
    <row r="1117" spans="11:16">
      <c r="K1117" s="319">
        <v>46803</v>
      </c>
      <c r="L1117" s="157" t="s">
        <v>810</v>
      </c>
      <c r="N1117" s="157" t="s">
        <v>798</v>
      </c>
      <c r="O1117" s="157" t="s">
        <v>799</v>
      </c>
      <c r="P1117" s="157" t="s">
        <v>800</v>
      </c>
    </row>
    <row r="1118" spans="11:16">
      <c r="K1118" s="319">
        <v>46804</v>
      </c>
      <c r="L1118" s="157" t="s">
        <v>803</v>
      </c>
      <c r="N1118" s="157" t="s">
        <v>800</v>
      </c>
      <c r="O1118" s="157" t="s">
        <v>740</v>
      </c>
      <c r="P1118" s="157" t="s">
        <v>799</v>
      </c>
    </row>
    <row r="1119" spans="11:16">
      <c r="K1119" s="319">
        <v>46805</v>
      </c>
      <c r="L1119" s="157" t="s">
        <v>805</v>
      </c>
      <c r="N1119" s="157" t="s">
        <v>800</v>
      </c>
      <c r="O1119" s="157" t="s">
        <v>798</v>
      </c>
      <c r="P1119" s="157" t="s">
        <v>801</v>
      </c>
    </row>
    <row r="1120" spans="11:16">
      <c r="K1120" s="319">
        <v>46806</v>
      </c>
      <c r="L1120" s="157" t="s">
        <v>806</v>
      </c>
      <c r="N1120" s="157" t="s">
        <v>800</v>
      </c>
      <c r="O1120" s="157" t="s">
        <v>802</v>
      </c>
      <c r="P1120" s="157" t="s">
        <v>799</v>
      </c>
    </row>
    <row r="1121" spans="11:16">
      <c r="K1121" s="319">
        <v>46807</v>
      </c>
      <c r="L1121" s="157" t="s">
        <v>807</v>
      </c>
      <c r="N1121" s="157" t="s">
        <v>800</v>
      </c>
      <c r="O1121" s="157" t="s">
        <v>798</v>
      </c>
      <c r="P1121" s="157" t="s">
        <v>799</v>
      </c>
    </row>
    <row r="1122" spans="11:16">
      <c r="K1122" s="319">
        <v>46808</v>
      </c>
      <c r="L1122" s="157" t="s">
        <v>808</v>
      </c>
      <c r="N1122" s="157" t="s">
        <v>804</v>
      </c>
      <c r="O1122" s="157" t="s">
        <v>798</v>
      </c>
      <c r="P1122" s="157" t="s">
        <v>799</v>
      </c>
    </row>
    <row r="1123" spans="11:16">
      <c r="K1123" s="319">
        <v>46809</v>
      </c>
      <c r="L1123" s="157" t="s">
        <v>809</v>
      </c>
      <c r="N1123" s="157" t="s">
        <v>800</v>
      </c>
      <c r="O1123" s="157" t="s">
        <v>740</v>
      </c>
      <c r="P1123" s="157" t="s">
        <v>799</v>
      </c>
    </row>
    <row r="1124" spans="11:16">
      <c r="K1124" s="319">
        <v>46810</v>
      </c>
      <c r="L1124" s="157" t="s">
        <v>810</v>
      </c>
      <c r="N1124" s="157" t="s">
        <v>742</v>
      </c>
      <c r="O1124" s="157" t="s">
        <v>802</v>
      </c>
      <c r="P1124" s="157" t="s">
        <v>741</v>
      </c>
    </row>
    <row r="1125" spans="11:16">
      <c r="K1125" s="319">
        <v>46811</v>
      </c>
      <c r="L1125" s="157" t="s">
        <v>803</v>
      </c>
      <c r="N1125" s="157" t="s">
        <v>799</v>
      </c>
      <c r="O1125" s="157" t="s">
        <v>742</v>
      </c>
      <c r="P1125" s="157" t="s">
        <v>740</v>
      </c>
    </row>
    <row r="1126" spans="11:16">
      <c r="K1126" s="319">
        <v>46812</v>
      </c>
      <c r="L1126" s="157" t="s">
        <v>805</v>
      </c>
      <c r="N1126" s="157" t="s">
        <v>741</v>
      </c>
      <c r="O1126" s="157" t="s">
        <v>742</v>
      </c>
      <c r="P1126" s="157" t="s">
        <v>740</v>
      </c>
    </row>
    <row r="1127" spans="11:16">
      <c r="K1127" s="319">
        <v>46813</v>
      </c>
      <c r="L1127" s="157" t="s">
        <v>806</v>
      </c>
      <c r="N1127" s="157" t="s">
        <v>741</v>
      </c>
      <c r="O1127" s="157" t="s">
        <v>742</v>
      </c>
      <c r="P1127" s="157" t="s">
        <v>740</v>
      </c>
    </row>
    <row r="1128" spans="11:16">
      <c r="K1128" s="319">
        <v>46814</v>
      </c>
      <c r="L1128" s="157" t="s">
        <v>807</v>
      </c>
      <c r="N1128" s="157" t="s">
        <v>741</v>
      </c>
      <c r="O1128" s="157" t="s">
        <v>742</v>
      </c>
      <c r="P1128" s="157" t="s">
        <v>740</v>
      </c>
    </row>
    <row r="1129" spans="11:16">
      <c r="K1129" s="319">
        <v>46815</v>
      </c>
      <c r="L1129" s="157" t="s">
        <v>808</v>
      </c>
      <c r="N1129" s="157" t="s">
        <v>741</v>
      </c>
      <c r="O1129" s="157" t="s">
        <v>742</v>
      </c>
      <c r="P1129" s="157" t="s">
        <v>740</v>
      </c>
    </row>
    <row r="1130" spans="11:16">
      <c r="K1130" s="319">
        <v>46816</v>
      </c>
      <c r="L1130" s="157" t="s">
        <v>809</v>
      </c>
      <c r="N1130" s="157" t="s">
        <v>741</v>
      </c>
      <c r="O1130" s="157" t="s">
        <v>742</v>
      </c>
      <c r="P1130" s="157" t="s">
        <v>740</v>
      </c>
    </row>
    <row r="1131" spans="11:16">
      <c r="K1131" s="319">
        <v>46817</v>
      </c>
      <c r="L1131" s="157" t="s">
        <v>810</v>
      </c>
      <c r="N1131" s="157" t="s">
        <v>741</v>
      </c>
      <c r="O1131" s="157" t="s">
        <v>742</v>
      </c>
      <c r="P1131" s="157" t="s">
        <v>740</v>
      </c>
    </row>
    <row r="1132" spans="11:16">
      <c r="K1132" s="319">
        <v>46818</v>
      </c>
      <c r="L1132" s="157" t="s">
        <v>803</v>
      </c>
      <c r="N1132" s="157" t="s">
        <v>740</v>
      </c>
      <c r="O1132" s="157" t="s">
        <v>741</v>
      </c>
      <c r="P1132" s="157" t="s">
        <v>742</v>
      </c>
    </row>
    <row r="1133" spans="11:16">
      <c r="K1133" s="319">
        <v>46819</v>
      </c>
      <c r="L1133" s="157" t="s">
        <v>805</v>
      </c>
      <c r="N1133" s="157" t="s">
        <v>740</v>
      </c>
      <c r="O1133" s="157" t="s">
        <v>741</v>
      </c>
      <c r="P1133" s="157" t="s">
        <v>742</v>
      </c>
    </row>
    <row r="1134" spans="11:16">
      <c r="K1134" s="319">
        <v>46820</v>
      </c>
      <c r="L1134" s="157" t="s">
        <v>806</v>
      </c>
      <c r="N1134" s="157" t="s">
        <v>740</v>
      </c>
      <c r="O1134" s="157" t="s">
        <v>741</v>
      </c>
      <c r="P1134" s="157" t="s">
        <v>742</v>
      </c>
    </row>
    <row r="1135" spans="11:16">
      <c r="K1135" s="319">
        <v>46821</v>
      </c>
      <c r="L1135" s="157" t="s">
        <v>807</v>
      </c>
      <c r="N1135" s="157" t="s">
        <v>740</v>
      </c>
      <c r="O1135" s="157" t="s">
        <v>741</v>
      </c>
      <c r="P1135" s="157" t="s">
        <v>742</v>
      </c>
    </row>
    <row r="1136" spans="11:16">
      <c r="K1136" s="319">
        <v>46822</v>
      </c>
      <c r="L1136" s="157" t="s">
        <v>808</v>
      </c>
      <c r="N1136" s="157" t="s">
        <v>740</v>
      </c>
      <c r="O1136" s="157" t="s">
        <v>741</v>
      </c>
      <c r="P1136" s="157" t="s">
        <v>742</v>
      </c>
    </row>
    <row r="1137" spans="11:16">
      <c r="K1137" s="319">
        <v>46823</v>
      </c>
      <c r="L1137" s="157" t="s">
        <v>809</v>
      </c>
      <c r="N1137" s="157" t="s">
        <v>740</v>
      </c>
      <c r="O1137" s="157" t="s">
        <v>741</v>
      </c>
      <c r="P1137" s="157" t="s">
        <v>742</v>
      </c>
    </row>
    <row r="1138" spans="11:16">
      <c r="K1138" s="319">
        <v>46824</v>
      </c>
      <c r="L1138" s="157" t="s">
        <v>810</v>
      </c>
      <c r="N1138" s="157" t="s">
        <v>740</v>
      </c>
      <c r="O1138" s="157" t="s">
        <v>741</v>
      </c>
      <c r="P1138" s="157" t="s">
        <v>742</v>
      </c>
    </row>
    <row r="1139" spans="11:16">
      <c r="K1139" s="319">
        <v>46825</v>
      </c>
      <c r="L1139" s="157" t="s">
        <v>803</v>
      </c>
      <c r="N1139" s="157" t="s">
        <v>742</v>
      </c>
      <c r="O1139" s="157" t="s">
        <v>740</v>
      </c>
      <c r="P1139" s="157" t="s">
        <v>741</v>
      </c>
    </row>
    <row r="1140" spans="11:16">
      <c r="K1140" s="319">
        <v>46826</v>
      </c>
      <c r="L1140" s="157" t="s">
        <v>805</v>
      </c>
      <c r="N1140" s="157" t="s">
        <v>742</v>
      </c>
      <c r="O1140" s="157" t="s">
        <v>740</v>
      </c>
      <c r="P1140" s="157" t="s">
        <v>741</v>
      </c>
    </row>
    <row r="1141" spans="11:16">
      <c r="K1141" s="319">
        <v>46827</v>
      </c>
      <c r="L1141" s="157" t="s">
        <v>806</v>
      </c>
      <c r="N1141" s="157" t="s">
        <v>742</v>
      </c>
      <c r="O1141" s="157" t="s">
        <v>740</v>
      </c>
      <c r="P1141" s="157" t="s">
        <v>741</v>
      </c>
    </row>
    <row r="1142" spans="11:16">
      <c r="K1142" s="319">
        <v>46828</v>
      </c>
      <c r="L1142" s="157" t="s">
        <v>807</v>
      </c>
      <c r="N1142" s="157" t="s">
        <v>742</v>
      </c>
      <c r="O1142" s="157" t="s">
        <v>740</v>
      </c>
      <c r="P1142" s="157" t="s">
        <v>741</v>
      </c>
    </row>
    <row r="1143" spans="11:16">
      <c r="K1143" s="319">
        <v>46829</v>
      </c>
      <c r="L1143" s="157" t="s">
        <v>808</v>
      </c>
      <c r="N1143" s="157" t="s">
        <v>742</v>
      </c>
      <c r="O1143" s="157" t="s">
        <v>740</v>
      </c>
      <c r="P1143" s="157" t="s">
        <v>741</v>
      </c>
    </row>
    <row r="1144" spans="11:16">
      <c r="K1144" s="319">
        <v>46830</v>
      </c>
      <c r="L1144" s="157" t="s">
        <v>809</v>
      </c>
      <c r="N1144" s="157" t="s">
        <v>742</v>
      </c>
      <c r="O1144" s="157" t="s">
        <v>740</v>
      </c>
      <c r="P1144" s="157" t="s">
        <v>741</v>
      </c>
    </row>
    <row r="1145" spans="11:16">
      <c r="K1145" s="319">
        <v>46831</v>
      </c>
      <c r="L1145" s="157" t="s">
        <v>810</v>
      </c>
      <c r="N1145" s="157" t="s">
        <v>742</v>
      </c>
      <c r="O1145" s="157" t="s">
        <v>740</v>
      </c>
      <c r="P1145" s="157" t="s">
        <v>741</v>
      </c>
    </row>
    <row r="1146" spans="11:16">
      <c r="K1146" s="319">
        <v>46832</v>
      </c>
      <c r="L1146" s="157" t="s">
        <v>803</v>
      </c>
      <c r="N1146" s="157" t="s">
        <v>741</v>
      </c>
      <c r="O1146" s="157" t="s">
        <v>742</v>
      </c>
      <c r="P1146" s="157" t="s">
        <v>740</v>
      </c>
    </row>
    <row r="1147" spans="11:16">
      <c r="K1147" s="319">
        <v>46833</v>
      </c>
      <c r="L1147" s="157" t="s">
        <v>805</v>
      </c>
      <c r="N1147" s="157" t="s">
        <v>741</v>
      </c>
      <c r="O1147" s="157" t="s">
        <v>742</v>
      </c>
      <c r="P1147" s="157" t="s">
        <v>740</v>
      </c>
    </row>
    <row r="1148" spans="11:16">
      <c r="K1148" s="319">
        <v>46834</v>
      </c>
      <c r="L1148" s="157" t="s">
        <v>806</v>
      </c>
      <c r="N1148" s="157" t="s">
        <v>741</v>
      </c>
      <c r="O1148" s="157" t="s">
        <v>742</v>
      </c>
      <c r="P1148" s="157" t="s">
        <v>740</v>
      </c>
    </row>
    <row r="1149" spans="11:16">
      <c r="K1149" s="319">
        <v>46835</v>
      </c>
      <c r="L1149" s="157" t="s">
        <v>807</v>
      </c>
      <c r="N1149" s="157" t="s">
        <v>741</v>
      </c>
      <c r="O1149" s="157" t="s">
        <v>742</v>
      </c>
      <c r="P1149" s="157" t="s">
        <v>740</v>
      </c>
    </row>
    <row r="1150" spans="11:16">
      <c r="K1150" s="319">
        <v>46836</v>
      </c>
      <c r="L1150" s="157" t="s">
        <v>808</v>
      </c>
      <c r="N1150" s="157" t="s">
        <v>741</v>
      </c>
      <c r="O1150" s="157" t="s">
        <v>742</v>
      </c>
      <c r="P1150" s="157" t="s">
        <v>740</v>
      </c>
    </row>
    <row r="1151" spans="11:16">
      <c r="K1151" s="319">
        <v>46837</v>
      </c>
      <c r="L1151" s="157" t="s">
        <v>809</v>
      </c>
      <c r="N1151" s="157" t="s">
        <v>741</v>
      </c>
      <c r="O1151" s="157" t="s">
        <v>742</v>
      </c>
      <c r="P1151" s="157" t="s">
        <v>740</v>
      </c>
    </row>
    <row r="1152" spans="11:16">
      <c r="K1152" s="319">
        <v>46838</v>
      </c>
      <c r="L1152" s="157" t="s">
        <v>810</v>
      </c>
      <c r="N1152" s="157" t="s">
        <v>741</v>
      </c>
      <c r="O1152" s="157" t="s">
        <v>742</v>
      </c>
      <c r="P1152" s="157" t="s">
        <v>740</v>
      </c>
    </row>
    <row r="1153" spans="11:16">
      <c r="K1153" s="319">
        <v>46839</v>
      </c>
      <c r="L1153" s="157" t="s">
        <v>803</v>
      </c>
      <c r="N1153" s="157" t="s">
        <v>740</v>
      </c>
      <c r="O1153" s="157" t="s">
        <v>741</v>
      </c>
      <c r="P1153" s="157" t="s">
        <v>742</v>
      </c>
    </row>
    <row r="1154" spans="11:16">
      <c r="K1154" s="319">
        <v>46840</v>
      </c>
      <c r="L1154" s="157" t="s">
        <v>805</v>
      </c>
      <c r="N1154" s="157" t="s">
        <v>740</v>
      </c>
      <c r="O1154" s="157" t="s">
        <v>741</v>
      </c>
      <c r="P1154" s="157" t="s">
        <v>742</v>
      </c>
    </row>
    <row r="1155" spans="11:16">
      <c r="K1155" s="319">
        <v>46841</v>
      </c>
      <c r="L1155" s="157" t="s">
        <v>806</v>
      </c>
      <c r="N1155" s="157" t="s">
        <v>740</v>
      </c>
      <c r="O1155" s="157" t="s">
        <v>741</v>
      </c>
      <c r="P1155" s="157" t="s">
        <v>742</v>
      </c>
    </row>
    <row r="1156" spans="11:16">
      <c r="K1156" s="319">
        <v>46842</v>
      </c>
      <c r="L1156" s="157" t="s">
        <v>807</v>
      </c>
      <c r="N1156" s="157" t="s">
        <v>740</v>
      </c>
      <c r="O1156" s="157" t="s">
        <v>741</v>
      </c>
      <c r="P1156" s="157" t="s">
        <v>742</v>
      </c>
    </row>
    <row r="1157" spans="11:16">
      <c r="K1157" s="319">
        <v>46843</v>
      </c>
      <c r="L1157" s="157" t="s">
        <v>808</v>
      </c>
      <c r="N1157" s="157" t="s">
        <v>740</v>
      </c>
      <c r="O1157" s="157" t="s">
        <v>741</v>
      </c>
      <c r="P1157" s="157" t="s">
        <v>742</v>
      </c>
    </row>
    <row r="1158" spans="11:16">
      <c r="K1158" s="319">
        <v>46844</v>
      </c>
      <c r="L1158" s="157" t="s">
        <v>809</v>
      </c>
      <c r="N1158" s="157" t="s">
        <v>740</v>
      </c>
      <c r="O1158" s="157" t="s">
        <v>741</v>
      </c>
      <c r="P1158" s="157" t="s">
        <v>742</v>
      </c>
    </row>
    <row r="1159" spans="11:16">
      <c r="K1159" s="319">
        <v>46845</v>
      </c>
      <c r="L1159" s="157" t="s">
        <v>810</v>
      </c>
      <c r="N1159" s="157" t="s">
        <v>740</v>
      </c>
      <c r="O1159" s="157" t="s">
        <v>741</v>
      </c>
      <c r="P1159" s="157" t="s">
        <v>742</v>
      </c>
    </row>
    <row r="1160" spans="11:16">
      <c r="K1160" s="319">
        <v>46846</v>
      </c>
      <c r="L1160" s="157" t="s">
        <v>803</v>
      </c>
      <c r="N1160" s="157" t="s">
        <v>742</v>
      </c>
      <c r="O1160" s="157" t="s">
        <v>740</v>
      </c>
      <c r="P1160" s="157" t="s">
        <v>741</v>
      </c>
    </row>
    <row r="1161" spans="11:16">
      <c r="K1161" s="319">
        <v>46847</v>
      </c>
      <c r="L1161" s="157" t="s">
        <v>805</v>
      </c>
      <c r="N1161" s="157" t="s">
        <v>742</v>
      </c>
      <c r="O1161" s="157" t="s">
        <v>740</v>
      </c>
      <c r="P1161" s="157" t="s">
        <v>741</v>
      </c>
    </row>
    <row r="1162" spans="11:16">
      <c r="K1162" s="319">
        <v>46848</v>
      </c>
      <c r="L1162" s="157" t="s">
        <v>806</v>
      </c>
      <c r="N1162" s="157" t="s">
        <v>742</v>
      </c>
      <c r="O1162" s="157" t="s">
        <v>740</v>
      </c>
      <c r="P1162" s="157" t="s">
        <v>741</v>
      </c>
    </row>
    <row r="1163" spans="11:16">
      <c r="K1163" s="319">
        <v>46849</v>
      </c>
      <c r="L1163" s="157" t="s">
        <v>807</v>
      </c>
      <c r="N1163" s="157" t="s">
        <v>742</v>
      </c>
      <c r="O1163" s="157" t="s">
        <v>740</v>
      </c>
      <c r="P1163" s="157" t="s">
        <v>741</v>
      </c>
    </row>
    <row r="1164" spans="11:16">
      <c r="K1164" s="319">
        <v>46850</v>
      </c>
      <c r="L1164" s="157" t="s">
        <v>808</v>
      </c>
      <c r="N1164" s="157" t="s">
        <v>742</v>
      </c>
      <c r="O1164" s="157" t="s">
        <v>740</v>
      </c>
      <c r="P1164" s="157" t="s">
        <v>741</v>
      </c>
    </row>
    <row r="1165" spans="11:16">
      <c r="K1165" s="319">
        <v>46851</v>
      </c>
      <c r="L1165" s="157" t="s">
        <v>809</v>
      </c>
      <c r="N1165" s="157" t="s">
        <v>742</v>
      </c>
      <c r="O1165" s="157" t="s">
        <v>740</v>
      </c>
      <c r="P1165" s="157" t="s">
        <v>741</v>
      </c>
    </row>
    <row r="1166" spans="11:16">
      <c r="K1166" s="319">
        <v>46852</v>
      </c>
      <c r="L1166" s="157" t="s">
        <v>810</v>
      </c>
      <c r="N1166" s="157" t="s">
        <v>742</v>
      </c>
      <c r="O1166" s="157" t="s">
        <v>740</v>
      </c>
      <c r="P1166" s="157" t="s">
        <v>741</v>
      </c>
    </row>
    <row r="1167" spans="11:16">
      <c r="K1167" s="319">
        <v>46853</v>
      </c>
      <c r="L1167" s="157" t="s">
        <v>803</v>
      </c>
      <c r="N1167" s="157" t="s">
        <v>741</v>
      </c>
      <c r="O1167" s="157" t="s">
        <v>742</v>
      </c>
      <c r="P1167" s="157" t="s">
        <v>740</v>
      </c>
    </row>
    <row r="1168" spans="11:16">
      <c r="K1168" s="319">
        <v>46854</v>
      </c>
      <c r="L1168" s="157" t="s">
        <v>805</v>
      </c>
      <c r="N1168" s="157" t="s">
        <v>741</v>
      </c>
      <c r="O1168" s="157" t="s">
        <v>742</v>
      </c>
      <c r="P1168" s="157" t="s">
        <v>740</v>
      </c>
    </row>
    <row r="1169" spans="11:16">
      <c r="K1169" s="319">
        <v>46855</v>
      </c>
      <c r="L1169" s="157" t="s">
        <v>806</v>
      </c>
      <c r="N1169" s="157" t="s">
        <v>741</v>
      </c>
      <c r="O1169" s="157" t="s">
        <v>742</v>
      </c>
      <c r="P1169" s="157" t="s">
        <v>740</v>
      </c>
    </row>
    <row r="1170" spans="11:16">
      <c r="K1170" s="319">
        <v>46856</v>
      </c>
      <c r="L1170" s="157" t="s">
        <v>807</v>
      </c>
      <c r="N1170" s="157" t="s">
        <v>741</v>
      </c>
      <c r="O1170" s="157" t="s">
        <v>742</v>
      </c>
      <c r="P1170" s="157" t="s">
        <v>740</v>
      </c>
    </row>
    <row r="1171" spans="11:16">
      <c r="K1171" s="319">
        <v>46857</v>
      </c>
      <c r="L1171" s="157" t="s">
        <v>808</v>
      </c>
      <c r="N1171" s="157" t="s">
        <v>741</v>
      </c>
      <c r="O1171" s="157" t="s">
        <v>742</v>
      </c>
      <c r="P1171" s="157" t="s">
        <v>740</v>
      </c>
    </row>
    <row r="1172" spans="11:16">
      <c r="K1172" s="319">
        <v>46858</v>
      </c>
      <c r="L1172" s="157" t="s">
        <v>809</v>
      </c>
      <c r="N1172" s="157" t="s">
        <v>741</v>
      </c>
      <c r="O1172" s="157" t="s">
        <v>742</v>
      </c>
      <c r="P1172" s="157" t="s">
        <v>740</v>
      </c>
    </row>
    <row r="1173" spans="11:16">
      <c r="K1173" s="319">
        <v>46859</v>
      </c>
      <c r="L1173" s="157" t="s">
        <v>810</v>
      </c>
      <c r="N1173" s="157" t="s">
        <v>741</v>
      </c>
      <c r="O1173" s="157" t="s">
        <v>742</v>
      </c>
      <c r="P1173" s="157" t="s">
        <v>740</v>
      </c>
    </row>
    <row r="1174" spans="11:16">
      <c r="K1174" s="319">
        <v>46860</v>
      </c>
      <c r="L1174" s="157" t="s">
        <v>803</v>
      </c>
      <c r="N1174" s="157" t="s">
        <v>740</v>
      </c>
      <c r="O1174" s="157" t="s">
        <v>741</v>
      </c>
      <c r="P1174" s="157" t="s">
        <v>742</v>
      </c>
    </row>
    <row r="1175" spans="11:16">
      <c r="K1175" s="319">
        <v>46861</v>
      </c>
      <c r="L1175" s="157" t="s">
        <v>805</v>
      </c>
      <c r="N1175" s="157" t="s">
        <v>740</v>
      </c>
      <c r="O1175" s="157" t="s">
        <v>741</v>
      </c>
      <c r="P1175" s="157" t="s">
        <v>742</v>
      </c>
    </row>
    <row r="1176" spans="11:16">
      <c r="K1176" s="319">
        <v>46862</v>
      </c>
      <c r="L1176" s="157" t="s">
        <v>806</v>
      </c>
      <c r="N1176" s="157" t="s">
        <v>740</v>
      </c>
      <c r="O1176" s="157" t="s">
        <v>741</v>
      </c>
      <c r="P1176" s="157" t="s">
        <v>742</v>
      </c>
    </row>
    <row r="1177" spans="11:16">
      <c r="K1177" s="319">
        <v>46863</v>
      </c>
      <c r="L1177" s="157" t="s">
        <v>807</v>
      </c>
      <c r="N1177" s="157" t="s">
        <v>740</v>
      </c>
      <c r="O1177" s="157" t="s">
        <v>741</v>
      </c>
      <c r="P1177" s="157" t="s">
        <v>742</v>
      </c>
    </row>
    <row r="1178" spans="11:16">
      <c r="K1178" s="319">
        <v>46864</v>
      </c>
      <c r="L1178" s="157" t="s">
        <v>808</v>
      </c>
      <c r="N1178" s="157" t="s">
        <v>740</v>
      </c>
      <c r="O1178" s="157" t="s">
        <v>741</v>
      </c>
      <c r="P1178" s="157" t="s">
        <v>742</v>
      </c>
    </row>
    <row r="1179" spans="11:16">
      <c r="K1179" s="319">
        <v>46865</v>
      </c>
      <c r="L1179" s="157" t="s">
        <v>809</v>
      </c>
      <c r="N1179" s="157" t="s">
        <v>740</v>
      </c>
      <c r="O1179" s="157" t="s">
        <v>741</v>
      </c>
      <c r="P1179" s="157" t="s">
        <v>742</v>
      </c>
    </row>
    <row r="1180" spans="11:16">
      <c r="K1180" s="319">
        <v>46866</v>
      </c>
      <c r="L1180" s="157" t="s">
        <v>810</v>
      </c>
      <c r="N1180" s="157" t="s">
        <v>740</v>
      </c>
      <c r="O1180" s="157" t="s">
        <v>741</v>
      </c>
      <c r="P1180" s="157" t="s">
        <v>742</v>
      </c>
    </row>
    <row r="1181" spans="11:16">
      <c r="K1181" s="319">
        <v>46867</v>
      </c>
      <c r="L1181" s="157" t="s">
        <v>803</v>
      </c>
      <c r="N1181" s="157" t="s">
        <v>742</v>
      </c>
      <c r="O1181" s="157" t="s">
        <v>740</v>
      </c>
      <c r="P1181" s="157" t="s">
        <v>741</v>
      </c>
    </row>
    <row r="1182" spans="11:16">
      <c r="K1182" s="319">
        <v>46868</v>
      </c>
      <c r="L1182" s="157" t="s">
        <v>805</v>
      </c>
      <c r="N1182" s="157" t="s">
        <v>742</v>
      </c>
      <c r="O1182" s="157" t="s">
        <v>740</v>
      </c>
      <c r="P1182" s="157" t="s">
        <v>741</v>
      </c>
    </row>
    <row r="1183" spans="11:16">
      <c r="K1183" s="319">
        <v>46869</v>
      </c>
      <c r="L1183" s="157" t="s">
        <v>806</v>
      </c>
      <c r="N1183" s="157" t="s">
        <v>742</v>
      </c>
      <c r="O1183" s="157" t="s">
        <v>740</v>
      </c>
      <c r="P1183" s="157" t="s">
        <v>741</v>
      </c>
    </row>
    <row r="1184" spans="11:16">
      <c r="K1184" s="319">
        <v>46870</v>
      </c>
      <c r="L1184" s="157" t="s">
        <v>807</v>
      </c>
      <c r="N1184" s="157" t="s">
        <v>742</v>
      </c>
      <c r="O1184" s="157" t="s">
        <v>740</v>
      </c>
      <c r="P1184" s="157" t="s">
        <v>741</v>
      </c>
    </row>
    <row r="1185" spans="11:16">
      <c r="K1185" s="319">
        <v>46871</v>
      </c>
      <c r="L1185" s="157" t="s">
        <v>808</v>
      </c>
      <c r="N1185" s="157" t="s">
        <v>742</v>
      </c>
      <c r="O1185" s="157" t="s">
        <v>740</v>
      </c>
      <c r="P1185" s="157" t="s">
        <v>741</v>
      </c>
    </row>
    <row r="1186" spans="11:16">
      <c r="K1186" s="319">
        <v>46872</v>
      </c>
      <c r="L1186" s="157" t="s">
        <v>809</v>
      </c>
      <c r="N1186" s="157" t="s">
        <v>742</v>
      </c>
      <c r="O1186" s="157" t="s">
        <v>740</v>
      </c>
      <c r="P1186" s="157" t="s">
        <v>741</v>
      </c>
    </row>
    <row r="1187" spans="11:16">
      <c r="K1187" s="319">
        <v>46873</v>
      </c>
      <c r="L1187" s="157" t="s">
        <v>810</v>
      </c>
      <c r="N1187" s="157" t="s">
        <v>742</v>
      </c>
      <c r="O1187" s="157" t="s">
        <v>740</v>
      </c>
      <c r="P1187" s="157" t="s">
        <v>741</v>
      </c>
    </row>
    <row r="1188" spans="11:16">
      <c r="K1188" s="319">
        <v>46874</v>
      </c>
      <c r="L1188" s="157" t="s">
        <v>803</v>
      </c>
      <c r="N1188" s="157" t="s">
        <v>741</v>
      </c>
      <c r="O1188" s="157" t="s">
        <v>742</v>
      </c>
      <c r="P1188" s="157" t="s">
        <v>740</v>
      </c>
    </row>
    <row r="1189" spans="11:16">
      <c r="K1189" s="319">
        <v>46875</v>
      </c>
      <c r="L1189" s="157" t="s">
        <v>805</v>
      </c>
      <c r="N1189" s="157" t="s">
        <v>741</v>
      </c>
      <c r="O1189" s="157" t="s">
        <v>742</v>
      </c>
      <c r="P1189" s="157" t="s">
        <v>740</v>
      </c>
    </row>
    <row r="1190" spans="11:16">
      <c r="K1190" s="319">
        <v>46876</v>
      </c>
      <c r="L1190" s="157" t="s">
        <v>806</v>
      </c>
      <c r="N1190" s="157" t="s">
        <v>741</v>
      </c>
      <c r="O1190" s="157" t="s">
        <v>742</v>
      </c>
      <c r="P1190" s="157" t="s">
        <v>740</v>
      </c>
    </row>
    <row r="1191" spans="11:16">
      <c r="K1191" s="319">
        <v>46877</v>
      </c>
      <c r="L1191" s="157" t="s">
        <v>807</v>
      </c>
      <c r="N1191" s="157" t="s">
        <v>741</v>
      </c>
      <c r="O1191" s="157" t="s">
        <v>742</v>
      </c>
      <c r="P1191" s="157" t="s">
        <v>740</v>
      </c>
    </row>
    <row r="1192" spans="11:16">
      <c r="K1192" s="319">
        <v>46878</v>
      </c>
      <c r="L1192" s="157" t="s">
        <v>808</v>
      </c>
      <c r="N1192" s="157" t="s">
        <v>741</v>
      </c>
      <c r="O1192" s="157" t="s">
        <v>742</v>
      </c>
      <c r="P1192" s="157" t="s">
        <v>740</v>
      </c>
    </row>
    <row r="1193" spans="11:16">
      <c r="K1193" s="319">
        <v>46879</v>
      </c>
      <c r="L1193" s="157" t="s">
        <v>809</v>
      </c>
      <c r="N1193" s="157" t="s">
        <v>741</v>
      </c>
      <c r="O1193" s="157" t="s">
        <v>742</v>
      </c>
      <c r="P1193" s="157" t="s">
        <v>740</v>
      </c>
    </row>
    <row r="1194" spans="11:16">
      <c r="K1194" s="319">
        <v>46880</v>
      </c>
      <c r="L1194" s="157" t="s">
        <v>810</v>
      </c>
      <c r="N1194" s="157" t="s">
        <v>741</v>
      </c>
      <c r="O1194" s="157" t="s">
        <v>742</v>
      </c>
      <c r="P1194" s="157" t="s">
        <v>740</v>
      </c>
    </row>
    <row r="1195" spans="11:16">
      <c r="K1195" s="319">
        <v>46881</v>
      </c>
      <c r="L1195" s="157" t="s">
        <v>803</v>
      </c>
      <c r="N1195" s="157" t="s">
        <v>740</v>
      </c>
      <c r="O1195" s="157" t="s">
        <v>741</v>
      </c>
      <c r="P1195" s="157" t="s">
        <v>742</v>
      </c>
    </row>
    <row r="1196" spans="11:16">
      <c r="K1196" s="319">
        <v>46882</v>
      </c>
      <c r="L1196" s="157" t="s">
        <v>805</v>
      </c>
      <c r="N1196" s="157" t="s">
        <v>740</v>
      </c>
      <c r="O1196" s="157" t="s">
        <v>741</v>
      </c>
      <c r="P1196" s="157" t="s">
        <v>742</v>
      </c>
    </row>
    <row r="1197" spans="11:16">
      <c r="K1197" s="319">
        <v>46883</v>
      </c>
      <c r="L1197" s="157" t="s">
        <v>806</v>
      </c>
      <c r="N1197" s="157" t="s">
        <v>740</v>
      </c>
      <c r="O1197" s="157" t="s">
        <v>741</v>
      </c>
      <c r="P1197" s="157" t="s">
        <v>742</v>
      </c>
    </row>
    <row r="1198" spans="11:16">
      <c r="K1198" s="319">
        <v>46884</v>
      </c>
      <c r="L1198" s="157" t="s">
        <v>807</v>
      </c>
      <c r="N1198" s="157" t="s">
        <v>740</v>
      </c>
      <c r="O1198" s="157" t="s">
        <v>741</v>
      </c>
      <c r="P1198" s="157" t="s">
        <v>742</v>
      </c>
    </row>
    <row r="1199" spans="11:16">
      <c r="K1199" s="319">
        <v>46885</v>
      </c>
      <c r="L1199" s="157" t="s">
        <v>808</v>
      </c>
      <c r="N1199" s="157" t="s">
        <v>740</v>
      </c>
      <c r="O1199" s="157" t="s">
        <v>741</v>
      </c>
      <c r="P1199" s="157" t="s">
        <v>742</v>
      </c>
    </row>
    <row r="1200" spans="11:16">
      <c r="K1200" s="319">
        <v>46886</v>
      </c>
      <c r="L1200" s="157" t="s">
        <v>809</v>
      </c>
      <c r="N1200" s="157" t="s">
        <v>740</v>
      </c>
      <c r="O1200" s="157" t="s">
        <v>741</v>
      </c>
      <c r="P1200" s="157" t="s">
        <v>742</v>
      </c>
    </row>
    <row r="1201" spans="11:16">
      <c r="K1201" s="319">
        <v>46887</v>
      </c>
      <c r="L1201" s="157" t="s">
        <v>810</v>
      </c>
      <c r="N1201" s="157" t="s">
        <v>740</v>
      </c>
      <c r="O1201" s="157" t="s">
        <v>741</v>
      </c>
      <c r="P1201" s="157" t="s">
        <v>742</v>
      </c>
    </row>
    <row r="1202" spans="11:16">
      <c r="K1202" s="319">
        <v>46888</v>
      </c>
      <c r="L1202" s="157" t="s">
        <v>803</v>
      </c>
      <c r="N1202" s="157" t="s">
        <v>742</v>
      </c>
      <c r="O1202" s="157" t="s">
        <v>740</v>
      </c>
      <c r="P1202" s="157" t="s">
        <v>741</v>
      </c>
    </row>
    <row r="1203" spans="11:16">
      <c r="K1203" s="319">
        <v>46889</v>
      </c>
      <c r="L1203" s="157" t="s">
        <v>805</v>
      </c>
      <c r="N1203" s="157" t="s">
        <v>742</v>
      </c>
      <c r="O1203" s="157" t="s">
        <v>740</v>
      </c>
      <c r="P1203" s="157" t="s">
        <v>741</v>
      </c>
    </row>
    <row r="1204" spans="11:16">
      <c r="K1204" s="319">
        <v>46890</v>
      </c>
      <c r="L1204" s="157" t="s">
        <v>806</v>
      </c>
      <c r="N1204" s="157" t="s">
        <v>742</v>
      </c>
      <c r="O1204" s="157" t="s">
        <v>740</v>
      </c>
      <c r="P1204" s="157" t="s">
        <v>741</v>
      </c>
    </row>
    <row r="1205" spans="11:16">
      <c r="K1205" s="319">
        <v>46891</v>
      </c>
      <c r="L1205" s="157" t="s">
        <v>807</v>
      </c>
      <c r="N1205" s="157" t="s">
        <v>742</v>
      </c>
      <c r="O1205" s="157" t="s">
        <v>740</v>
      </c>
      <c r="P1205" s="157" t="s">
        <v>741</v>
      </c>
    </row>
    <row r="1206" spans="11:16">
      <c r="K1206" s="319">
        <v>46892</v>
      </c>
      <c r="L1206" s="157" t="s">
        <v>808</v>
      </c>
      <c r="N1206" s="157" t="s">
        <v>742</v>
      </c>
      <c r="O1206" s="157" t="s">
        <v>740</v>
      </c>
      <c r="P1206" s="157" t="s">
        <v>741</v>
      </c>
    </row>
    <row r="1207" spans="11:16">
      <c r="K1207" s="319">
        <v>46893</v>
      </c>
      <c r="L1207" s="157" t="s">
        <v>809</v>
      </c>
      <c r="N1207" s="157" t="s">
        <v>742</v>
      </c>
      <c r="O1207" s="157" t="s">
        <v>740</v>
      </c>
      <c r="P1207" s="157" t="s">
        <v>741</v>
      </c>
    </row>
    <row r="1208" spans="11:16">
      <c r="K1208" s="319">
        <v>46894</v>
      </c>
      <c r="L1208" s="157" t="s">
        <v>810</v>
      </c>
      <c r="N1208" s="157" t="s">
        <v>742</v>
      </c>
      <c r="O1208" s="157" t="s">
        <v>811</v>
      </c>
      <c r="P1208" s="157" t="s">
        <v>812</v>
      </c>
    </row>
    <row r="1209" spans="11:16">
      <c r="K1209" s="319">
        <v>46895</v>
      </c>
      <c r="L1209" s="157" t="s">
        <v>803</v>
      </c>
      <c r="N1209" s="157" t="s">
        <v>812</v>
      </c>
      <c r="O1209" s="157" t="s">
        <v>813</v>
      </c>
      <c r="P1209" s="157" t="s">
        <v>811</v>
      </c>
    </row>
    <row r="1210" spans="11:16">
      <c r="K1210" s="319">
        <v>46896</v>
      </c>
      <c r="L1210" s="157" t="s">
        <v>805</v>
      </c>
      <c r="N1210" s="157" t="s">
        <v>812</v>
      </c>
      <c r="O1210" s="157" t="s">
        <v>813</v>
      </c>
      <c r="P1210" s="157" t="s">
        <v>811</v>
      </c>
    </row>
    <row r="1211" spans="11:16">
      <c r="K1211" s="319">
        <v>46897</v>
      </c>
      <c r="L1211" s="157" t="s">
        <v>806</v>
      </c>
      <c r="N1211" s="157" t="s">
        <v>812</v>
      </c>
      <c r="O1211" s="157" t="s">
        <v>813</v>
      </c>
      <c r="P1211" s="157" t="s">
        <v>811</v>
      </c>
    </row>
    <row r="1212" spans="11:16">
      <c r="K1212" s="319">
        <v>46898</v>
      </c>
      <c r="L1212" s="157" t="s">
        <v>807</v>
      </c>
      <c r="N1212" s="157" t="s">
        <v>812</v>
      </c>
      <c r="O1212" s="157" t="s">
        <v>813</v>
      </c>
      <c r="P1212" s="157" t="s">
        <v>811</v>
      </c>
    </row>
    <row r="1213" spans="11:16">
      <c r="K1213" s="319">
        <v>46899</v>
      </c>
      <c r="L1213" s="157" t="s">
        <v>808</v>
      </c>
      <c r="N1213" s="157" t="s">
        <v>812</v>
      </c>
      <c r="O1213" s="157" t="s">
        <v>813</v>
      </c>
      <c r="P1213" s="157" t="s">
        <v>811</v>
      </c>
    </row>
    <row r="1214" spans="11:16">
      <c r="K1214" s="319">
        <v>46900</v>
      </c>
      <c r="L1214" s="157" t="s">
        <v>809</v>
      </c>
      <c r="N1214" s="157" t="s">
        <v>812</v>
      </c>
      <c r="O1214" s="157" t="s">
        <v>813</v>
      </c>
      <c r="P1214" s="157" t="s">
        <v>811</v>
      </c>
    </row>
    <row r="1215" spans="11:16">
      <c r="K1215" s="319">
        <v>46901</v>
      </c>
      <c r="L1215" s="157" t="s">
        <v>810</v>
      </c>
      <c r="N1215" s="157" t="s">
        <v>812</v>
      </c>
      <c r="O1215" s="157" t="s">
        <v>813</v>
      </c>
      <c r="P1215" s="157" t="s">
        <v>811</v>
      </c>
    </row>
    <row r="1216" spans="11:16">
      <c r="K1216" s="319">
        <v>46902</v>
      </c>
      <c r="L1216" s="157" t="s">
        <v>803</v>
      </c>
      <c r="N1216" s="157" t="s">
        <v>811</v>
      </c>
      <c r="O1216" s="157" t="s">
        <v>812</v>
      </c>
      <c r="P1216" s="157" t="s">
        <v>813</v>
      </c>
    </row>
    <row r="1217" spans="11:16">
      <c r="K1217" s="319">
        <v>46903</v>
      </c>
      <c r="L1217" s="157" t="s">
        <v>805</v>
      </c>
      <c r="N1217" s="157" t="s">
        <v>811</v>
      </c>
      <c r="O1217" s="157" t="s">
        <v>812</v>
      </c>
      <c r="P1217" s="157" t="s">
        <v>813</v>
      </c>
    </row>
    <row r="1218" spans="11:16">
      <c r="K1218" s="319">
        <v>46904</v>
      </c>
      <c r="L1218" s="157" t="s">
        <v>806</v>
      </c>
      <c r="N1218" s="157" t="s">
        <v>811</v>
      </c>
      <c r="O1218" s="157" t="s">
        <v>812</v>
      </c>
      <c r="P1218" s="157" t="s">
        <v>813</v>
      </c>
    </row>
    <row r="1219" spans="11:16">
      <c r="K1219" s="319">
        <v>46905</v>
      </c>
      <c r="L1219" s="157" t="s">
        <v>807</v>
      </c>
      <c r="N1219" s="157" t="s">
        <v>811</v>
      </c>
      <c r="O1219" s="157" t="s">
        <v>812</v>
      </c>
      <c r="P1219" s="157" t="s">
        <v>813</v>
      </c>
    </row>
    <row r="1220" spans="11:16">
      <c r="K1220" s="319">
        <v>46906</v>
      </c>
      <c r="L1220" s="157" t="s">
        <v>808</v>
      </c>
      <c r="N1220" s="157" t="s">
        <v>811</v>
      </c>
      <c r="O1220" s="157" t="s">
        <v>812</v>
      </c>
      <c r="P1220" s="157" t="s">
        <v>813</v>
      </c>
    </row>
    <row r="1221" spans="11:16">
      <c r="K1221" s="319">
        <v>46907</v>
      </c>
      <c r="L1221" s="157" t="s">
        <v>809</v>
      </c>
      <c r="N1221" s="157" t="s">
        <v>811</v>
      </c>
      <c r="O1221" s="157" t="s">
        <v>812</v>
      </c>
      <c r="P1221" s="157" t="s">
        <v>813</v>
      </c>
    </row>
    <row r="1222" spans="11:16">
      <c r="K1222" s="319">
        <v>46908</v>
      </c>
      <c r="L1222" s="157" t="s">
        <v>810</v>
      </c>
      <c r="N1222" s="157" t="s">
        <v>811</v>
      </c>
      <c r="O1222" s="157" t="s">
        <v>741</v>
      </c>
      <c r="P1222" s="157" t="s">
        <v>813</v>
      </c>
    </row>
    <row r="1223" spans="11:16">
      <c r="K1223" s="319">
        <v>46909</v>
      </c>
      <c r="L1223" s="157" t="s">
        <v>803</v>
      </c>
      <c r="N1223" s="157" t="s">
        <v>813</v>
      </c>
      <c r="O1223" s="157" t="s">
        <v>811</v>
      </c>
      <c r="P1223" s="157" t="s">
        <v>812</v>
      </c>
    </row>
    <row r="1224" spans="11:16">
      <c r="K1224" s="319">
        <v>46910</v>
      </c>
      <c r="L1224" s="157" t="s">
        <v>805</v>
      </c>
      <c r="N1224" s="157" t="s">
        <v>813</v>
      </c>
      <c r="O1224" s="157" t="s">
        <v>811</v>
      </c>
      <c r="P1224" s="157" t="s">
        <v>812</v>
      </c>
    </row>
    <row r="1225" spans="11:16">
      <c r="K1225" s="319">
        <v>46911</v>
      </c>
      <c r="L1225" s="157" t="s">
        <v>806</v>
      </c>
      <c r="N1225" s="157" t="s">
        <v>813</v>
      </c>
      <c r="O1225" s="157" t="s">
        <v>811</v>
      </c>
      <c r="P1225" s="157" t="s">
        <v>812</v>
      </c>
    </row>
    <row r="1226" spans="11:16">
      <c r="K1226" s="319">
        <v>46912</v>
      </c>
      <c r="L1226" s="157" t="s">
        <v>807</v>
      </c>
      <c r="N1226" s="157" t="s">
        <v>813</v>
      </c>
      <c r="O1226" s="157" t="s">
        <v>811</v>
      </c>
      <c r="P1226" s="157" t="s">
        <v>812</v>
      </c>
    </row>
    <row r="1227" spans="11:16">
      <c r="K1227" s="319">
        <v>46913</v>
      </c>
      <c r="L1227" s="157" t="s">
        <v>808</v>
      </c>
      <c r="N1227" s="157" t="s">
        <v>813</v>
      </c>
      <c r="O1227" s="157" t="s">
        <v>811</v>
      </c>
      <c r="P1227" s="157" t="s">
        <v>812</v>
      </c>
    </row>
    <row r="1228" spans="11:16">
      <c r="K1228" s="319">
        <v>46914</v>
      </c>
      <c r="L1228" s="157" t="s">
        <v>809</v>
      </c>
      <c r="N1228" s="157" t="s">
        <v>813</v>
      </c>
      <c r="O1228" s="157" t="s">
        <v>740</v>
      </c>
      <c r="P1228" s="157" t="s">
        <v>812</v>
      </c>
    </row>
    <row r="1229" spans="11:16">
      <c r="K1229" s="319">
        <v>46915</v>
      </c>
      <c r="L1229" s="157" t="s">
        <v>810</v>
      </c>
      <c r="N1229" s="157" t="s">
        <v>813</v>
      </c>
      <c r="O1229" s="157" t="s">
        <v>811</v>
      </c>
      <c r="P1229" s="157" t="s">
        <v>812</v>
      </c>
    </row>
    <row r="1230" spans="11:16">
      <c r="K1230" s="319">
        <v>46916</v>
      </c>
      <c r="L1230" s="157" t="s">
        <v>803</v>
      </c>
      <c r="N1230" s="157" t="s">
        <v>814</v>
      </c>
      <c r="O1230" s="157" t="s">
        <v>813</v>
      </c>
      <c r="P1230" s="157" t="s">
        <v>811</v>
      </c>
    </row>
    <row r="1231" spans="11:16">
      <c r="K1231" s="319">
        <v>46917</v>
      </c>
      <c r="L1231" s="157" t="s">
        <v>805</v>
      </c>
      <c r="N1231" s="157" t="s">
        <v>741</v>
      </c>
      <c r="O1231" s="157" t="s">
        <v>742</v>
      </c>
      <c r="P1231" s="157" t="s">
        <v>811</v>
      </c>
    </row>
    <row r="1232" spans="11:16">
      <c r="K1232" s="319">
        <v>46918</v>
      </c>
      <c r="L1232" s="157" t="s">
        <v>806</v>
      </c>
      <c r="N1232" s="157" t="s">
        <v>812</v>
      </c>
      <c r="O1232" s="157" t="s">
        <v>813</v>
      </c>
      <c r="P1232" s="157" t="s">
        <v>811</v>
      </c>
    </row>
    <row r="1233" spans="11:16">
      <c r="K1233" s="319">
        <v>46919</v>
      </c>
      <c r="L1233" s="157" t="s">
        <v>807</v>
      </c>
      <c r="N1233" s="157" t="s">
        <v>812</v>
      </c>
      <c r="O1233" s="157" t="s">
        <v>815</v>
      </c>
      <c r="P1233" s="157" t="s">
        <v>740</v>
      </c>
    </row>
    <row r="1234" spans="11:16">
      <c r="K1234" s="319">
        <v>46920</v>
      </c>
      <c r="L1234" s="157" t="s">
        <v>808</v>
      </c>
      <c r="N1234" s="157" t="s">
        <v>812</v>
      </c>
      <c r="O1234" s="157" t="s">
        <v>813</v>
      </c>
      <c r="P1234" s="157" t="s">
        <v>811</v>
      </c>
    </row>
    <row r="1235" spans="11:16">
      <c r="K1235" s="319">
        <v>46921</v>
      </c>
      <c r="L1235" s="157" t="s">
        <v>809</v>
      </c>
      <c r="N1235" s="157" t="s">
        <v>812</v>
      </c>
      <c r="O1235" s="157" t="s">
        <v>813</v>
      </c>
      <c r="P1235" s="157" t="s">
        <v>811</v>
      </c>
    </row>
    <row r="1236" spans="11:16">
      <c r="K1236" s="319">
        <v>46922</v>
      </c>
      <c r="L1236" s="157" t="s">
        <v>810</v>
      </c>
      <c r="N1236" s="157" t="s">
        <v>812</v>
      </c>
      <c r="O1236" s="157" t="s">
        <v>813</v>
      </c>
      <c r="P1236" s="157" t="s">
        <v>740</v>
      </c>
    </row>
    <row r="1237" spans="11:16">
      <c r="K1237" s="319">
        <v>46923</v>
      </c>
      <c r="L1237" s="157" t="s">
        <v>803</v>
      </c>
      <c r="N1237" s="157" t="s">
        <v>811</v>
      </c>
      <c r="O1237" s="157" t="s">
        <v>812</v>
      </c>
      <c r="P1237" s="157" t="s">
        <v>813</v>
      </c>
    </row>
    <row r="1238" spans="11:16">
      <c r="K1238" s="319">
        <v>46924</v>
      </c>
      <c r="L1238" s="157" t="s">
        <v>805</v>
      </c>
      <c r="N1238" s="157" t="s">
        <v>811</v>
      </c>
      <c r="O1238" s="157" t="s">
        <v>812</v>
      </c>
      <c r="P1238" s="157" t="s">
        <v>813</v>
      </c>
    </row>
    <row r="1239" spans="11:16">
      <c r="K1239" s="319">
        <v>46925</v>
      </c>
      <c r="L1239" s="157" t="s">
        <v>806</v>
      </c>
      <c r="N1239" s="157" t="s">
        <v>811</v>
      </c>
      <c r="O1239" s="157" t="s">
        <v>812</v>
      </c>
      <c r="P1239" s="157" t="s">
        <v>813</v>
      </c>
    </row>
    <row r="1240" spans="11:16">
      <c r="K1240" s="319">
        <v>46926</v>
      </c>
      <c r="L1240" s="157" t="s">
        <v>807</v>
      </c>
      <c r="N1240" s="157" t="s">
        <v>811</v>
      </c>
      <c r="O1240" s="157" t="s">
        <v>741</v>
      </c>
      <c r="P1240" s="157" t="s">
        <v>813</v>
      </c>
    </row>
    <row r="1241" spans="11:16">
      <c r="K1241" s="319">
        <v>46927</v>
      </c>
      <c r="L1241" s="157" t="s">
        <v>808</v>
      </c>
      <c r="N1241" s="157" t="s">
        <v>811</v>
      </c>
      <c r="O1241" s="157" t="s">
        <v>812</v>
      </c>
      <c r="P1241" s="157" t="s">
        <v>813</v>
      </c>
    </row>
    <row r="1242" spans="11:16">
      <c r="K1242" s="319">
        <v>46928</v>
      </c>
      <c r="L1242" s="157" t="s">
        <v>809</v>
      </c>
      <c r="N1242" s="157" t="s">
        <v>811</v>
      </c>
      <c r="O1242" s="157" t="s">
        <v>814</v>
      </c>
      <c r="P1242" s="157" t="s">
        <v>813</v>
      </c>
    </row>
    <row r="1243" spans="11:16">
      <c r="K1243" s="319">
        <v>46929</v>
      </c>
      <c r="L1243" s="157" t="s">
        <v>810</v>
      </c>
      <c r="N1243" s="157" t="s">
        <v>811</v>
      </c>
      <c r="O1243" s="157" t="s">
        <v>812</v>
      </c>
      <c r="P1243" s="157" t="s">
        <v>813</v>
      </c>
    </row>
    <row r="1244" spans="11:16">
      <c r="K1244" s="319">
        <v>46930</v>
      </c>
      <c r="L1244" s="157" t="s">
        <v>803</v>
      </c>
      <c r="N1244" s="157" t="s">
        <v>813</v>
      </c>
      <c r="O1244" s="157" t="s">
        <v>811</v>
      </c>
      <c r="P1244" s="157" t="s">
        <v>812</v>
      </c>
    </row>
    <row r="1245" spans="11:16">
      <c r="K1245" s="319">
        <v>46931</v>
      </c>
      <c r="L1245" s="157" t="s">
        <v>805</v>
      </c>
      <c r="N1245" s="157" t="s">
        <v>813</v>
      </c>
      <c r="O1245" s="157" t="s">
        <v>811</v>
      </c>
      <c r="P1245" s="157" t="s">
        <v>812</v>
      </c>
    </row>
    <row r="1246" spans="11:16">
      <c r="K1246" s="319">
        <v>46932</v>
      </c>
      <c r="L1246" s="157" t="s">
        <v>806</v>
      </c>
      <c r="N1246" s="157" t="s">
        <v>813</v>
      </c>
      <c r="O1246" s="157" t="s">
        <v>811</v>
      </c>
      <c r="P1246" s="157" t="s">
        <v>812</v>
      </c>
    </row>
    <row r="1247" spans="11:16">
      <c r="K1247" s="319">
        <v>46933</v>
      </c>
      <c r="L1247" s="157" t="s">
        <v>807</v>
      </c>
      <c r="N1247" s="157" t="s">
        <v>813</v>
      </c>
      <c r="O1247" s="157" t="s">
        <v>811</v>
      </c>
      <c r="P1247" s="157" t="s">
        <v>812</v>
      </c>
    </row>
    <row r="1248" spans="11:16">
      <c r="K1248" s="319">
        <v>46934</v>
      </c>
      <c r="L1248" s="157" t="s">
        <v>808</v>
      </c>
      <c r="N1248" s="157" t="s">
        <v>813</v>
      </c>
      <c r="O1248" s="157" t="s">
        <v>811</v>
      </c>
      <c r="P1248" s="157" t="s">
        <v>812</v>
      </c>
    </row>
    <row r="1249" spans="11:16">
      <c r="K1249" s="319">
        <v>46935</v>
      </c>
      <c r="L1249" s="157" t="s">
        <v>809</v>
      </c>
      <c r="N1249" s="157" t="s">
        <v>813</v>
      </c>
      <c r="O1249" s="157" t="s">
        <v>811</v>
      </c>
      <c r="P1249" s="157" t="s">
        <v>812</v>
      </c>
    </row>
    <row r="1250" spans="11:16">
      <c r="K1250" s="319">
        <v>46936</v>
      </c>
      <c r="L1250" s="157" t="s">
        <v>810</v>
      </c>
      <c r="N1250" s="157" t="s">
        <v>813</v>
      </c>
      <c r="O1250" s="157" t="s">
        <v>740</v>
      </c>
      <c r="P1250" s="157" t="s">
        <v>812</v>
      </c>
    </row>
    <row r="1251" spans="11:16">
      <c r="K1251" s="319">
        <v>46937</v>
      </c>
      <c r="L1251" s="157" t="s">
        <v>803</v>
      </c>
      <c r="N1251" s="157" t="s">
        <v>812</v>
      </c>
      <c r="O1251" s="157" t="s">
        <v>813</v>
      </c>
      <c r="P1251" s="157" t="s">
        <v>811</v>
      </c>
    </row>
    <row r="1252" spans="11:16">
      <c r="K1252" s="319">
        <v>46938</v>
      </c>
      <c r="L1252" s="157" t="s">
        <v>805</v>
      </c>
      <c r="N1252" s="157" t="s">
        <v>812</v>
      </c>
      <c r="O1252" s="157" t="s">
        <v>813</v>
      </c>
      <c r="P1252" s="157" t="s">
        <v>740</v>
      </c>
    </row>
    <row r="1253" spans="11:16">
      <c r="K1253" s="319">
        <v>46939</v>
      </c>
      <c r="L1253" s="157" t="s">
        <v>806</v>
      </c>
      <c r="N1253" s="157" t="s">
        <v>812</v>
      </c>
      <c r="O1253" s="157" t="s">
        <v>813</v>
      </c>
      <c r="P1253" s="157" t="s">
        <v>811</v>
      </c>
    </row>
    <row r="1254" spans="11:16">
      <c r="K1254" s="319">
        <v>46940</v>
      </c>
      <c r="L1254" s="157" t="s">
        <v>807</v>
      </c>
      <c r="N1254" s="157" t="s">
        <v>812</v>
      </c>
      <c r="O1254" s="157" t="s">
        <v>813</v>
      </c>
      <c r="P1254" s="157" t="s">
        <v>811</v>
      </c>
    </row>
    <row r="1255" spans="11:16">
      <c r="K1255" s="319">
        <v>46941</v>
      </c>
      <c r="L1255" s="157" t="s">
        <v>808</v>
      </c>
      <c r="N1255" s="157" t="s">
        <v>812</v>
      </c>
      <c r="O1255" s="157" t="s">
        <v>813</v>
      </c>
      <c r="P1255" s="157" t="s">
        <v>811</v>
      </c>
    </row>
    <row r="1256" spans="11:16">
      <c r="K1256" s="319">
        <v>46942</v>
      </c>
      <c r="L1256" s="157" t="s">
        <v>809</v>
      </c>
      <c r="N1256" s="157" t="s">
        <v>812</v>
      </c>
      <c r="O1256" s="157" t="s">
        <v>813</v>
      </c>
      <c r="P1256" s="157" t="s">
        <v>811</v>
      </c>
    </row>
    <row r="1257" spans="11:16">
      <c r="K1257" s="319">
        <v>46943</v>
      </c>
      <c r="L1257" s="157" t="s">
        <v>810</v>
      </c>
      <c r="N1257" s="157" t="s">
        <v>812</v>
      </c>
      <c r="O1257" s="157" t="s">
        <v>742</v>
      </c>
      <c r="P1257" s="157" t="s">
        <v>740</v>
      </c>
    </row>
    <row r="1258" spans="11:16">
      <c r="K1258" s="319">
        <v>46944</v>
      </c>
      <c r="L1258" s="157" t="s">
        <v>803</v>
      </c>
      <c r="N1258" s="157" t="s">
        <v>811</v>
      </c>
      <c r="O1258" s="157" t="s">
        <v>812</v>
      </c>
      <c r="P1258" s="157" t="s">
        <v>813</v>
      </c>
    </row>
    <row r="1259" spans="11:16">
      <c r="K1259" s="319">
        <v>46945</v>
      </c>
      <c r="L1259" s="157" t="s">
        <v>805</v>
      </c>
      <c r="N1259" s="157" t="s">
        <v>816</v>
      </c>
      <c r="O1259" s="157" t="s">
        <v>812</v>
      </c>
      <c r="P1259" s="157" t="s">
        <v>813</v>
      </c>
    </row>
    <row r="1260" spans="11:16">
      <c r="K1260" s="319">
        <v>46946</v>
      </c>
      <c r="L1260" s="157" t="s">
        <v>806</v>
      </c>
      <c r="N1260" s="157" t="s">
        <v>811</v>
      </c>
      <c r="O1260" s="157" t="s">
        <v>812</v>
      </c>
      <c r="P1260" s="157" t="s">
        <v>813</v>
      </c>
    </row>
    <row r="1261" spans="11:16">
      <c r="K1261" s="319">
        <v>46947</v>
      </c>
      <c r="L1261" s="157" t="s">
        <v>807</v>
      </c>
      <c r="N1261" s="157" t="s">
        <v>740</v>
      </c>
      <c r="O1261" s="157" t="s">
        <v>812</v>
      </c>
      <c r="P1261" s="157" t="s">
        <v>813</v>
      </c>
    </row>
    <row r="1262" spans="11:16">
      <c r="K1262" s="319">
        <v>46948</v>
      </c>
      <c r="L1262" s="157" t="s">
        <v>808</v>
      </c>
      <c r="N1262" s="157" t="s">
        <v>811</v>
      </c>
      <c r="O1262" s="157" t="s">
        <v>812</v>
      </c>
      <c r="P1262" s="157" t="s">
        <v>742</v>
      </c>
    </row>
    <row r="1263" spans="11:16">
      <c r="K1263" s="319">
        <v>46949</v>
      </c>
      <c r="L1263" s="157" t="s">
        <v>809</v>
      </c>
      <c r="N1263" s="157" t="s">
        <v>811</v>
      </c>
      <c r="O1263" s="157" t="s">
        <v>812</v>
      </c>
      <c r="P1263" s="157" t="s">
        <v>813</v>
      </c>
    </row>
    <row r="1264" spans="11:16">
      <c r="K1264" s="319">
        <v>46950</v>
      </c>
      <c r="L1264" s="157" t="s">
        <v>810</v>
      </c>
      <c r="N1264" s="157" t="s">
        <v>811</v>
      </c>
      <c r="O1264" s="157" t="s">
        <v>812</v>
      </c>
      <c r="P1264" s="157" t="s">
        <v>813</v>
      </c>
    </row>
    <row r="1265" spans="11:16">
      <c r="K1265" s="319">
        <v>46951</v>
      </c>
      <c r="L1265" s="157" t="s">
        <v>803</v>
      </c>
      <c r="N1265" s="157" t="s">
        <v>813</v>
      </c>
      <c r="O1265" s="157" t="s">
        <v>811</v>
      </c>
      <c r="P1265" s="157" t="s">
        <v>812</v>
      </c>
    </row>
    <row r="1266" spans="11:16">
      <c r="K1266" s="319">
        <v>46952</v>
      </c>
      <c r="L1266" s="157" t="s">
        <v>805</v>
      </c>
      <c r="N1266" s="157" t="s">
        <v>813</v>
      </c>
      <c r="O1266" s="157" t="s">
        <v>811</v>
      </c>
      <c r="P1266" s="157" t="s">
        <v>812</v>
      </c>
    </row>
    <row r="1267" spans="11:16">
      <c r="K1267" s="319">
        <v>46953</v>
      </c>
      <c r="L1267" s="157" t="s">
        <v>806</v>
      </c>
      <c r="N1267" s="157" t="s">
        <v>813</v>
      </c>
      <c r="O1267" s="157" t="s">
        <v>811</v>
      </c>
      <c r="P1267" s="157" t="s">
        <v>812</v>
      </c>
    </row>
    <row r="1268" spans="11:16">
      <c r="K1268" s="319">
        <v>46954</v>
      </c>
      <c r="L1268" s="157" t="s">
        <v>807</v>
      </c>
      <c r="N1268" s="157" t="s">
        <v>813</v>
      </c>
      <c r="O1268" s="157" t="s">
        <v>811</v>
      </c>
      <c r="P1268" s="157" t="s">
        <v>812</v>
      </c>
    </row>
    <row r="1269" spans="11:16">
      <c r="K1269" s="319">
        <v>46955</v>
      </c>
      <c r="L1269" s="157" t="s">
        <v>808</v>
      </c>
      <c r="N1269" s="157" t="s">
        <v>813</v>
      </c>
      <c r="O1269" s="157" t="s">
        <v>811</v>
      </c>
      <c r="P1269" s="157" t="s">
        <v>812</v>
      </c>
    </row>
    <row r="1270" spans="11:16">
      <c r="K1270" s="319">
        <v>46956</v>
      </c>
      <c r="L1270" s="157" t="s">
        <v>809</v>
      </c>
      <c r="N1270" s="157" t="s">
        <v>813</v>
      </c>
      <c r="O1270" s="157" t="s">
        <v>816</v>
      </c>
      <c r="P1270" s="157" t="s">
        <v>812</v>
      </c>
    </row>
    <row r="1271" spans="11:16">
      <c r="K1271" s="319">
        <v>46957</v>
      </c>
      <c r="L1271" s="157" t="s">
        <v>810</v>
      </c>
      <c r="N1271" s="157" t="s">
        <v>813</v>
      </c>
      <c r="O1271" s="157" t="s">
        <v>811</v>
      </c>
      <c r="P1271" s="157" t="s">
        <v>812</v>
      </c>
    </row>
    <row r="1272" spans="11:16">
      <c r="K1272" s="319">
        <v>46958</v>
      </c>
      <c r="L1272" s="157" t="s">
        <v>803</v>
      </c>
      <c r="N1272" s="157" t="s">
        <v>741</v>
      </c>
      <c r="O1272" s="157" t="s">
        <v>813</v>
      </c>
      <c r="P1272" s="157" t="s">
        <v>811</v>
      </c>
    </row>
    <row r="1273" spans="11:16">
      <c r="K1273" s="319">
        <v>46959</v>
      </c>
      <c r="L1273" s="157" t="s">
        <v>805</v>
      </c>
      <c r="N1273" s="157" t="s">
        <v>812</v>
      </c>
      <c r="O1273" s="157" t="s">
        <v>813</v>
      </c>
      <c r="P1273" s="157" t="s">
        <v>816</v>
      </c>
    </row>
    <row r="1274" spans="11:16">
      <c r="K1274" s="319">
        <v>46960</v>
      </c>
      <c r="L1274" s="157" t="s">
        <v>806</v>
      </c>
      <c r="N1274" s="157" t="s">
        <v>812</v>
      </c>
      <c r="O1274" s="157" t="s">
        <v>813</v>
      </c>
      <c r="P1274" s="157" t="s">
        <v>811</v>
      </c>
    </row>
    <row r="1275" spans="11:16">
      <c r="K1275" s="319">
        <v>46961</v>
      </c>
      <c r="L1275" s="157" t="s">
        <v>807</v>
      </c>
      <c r="N1275" s="157" t="s">
        <v>812</v>
      </c>
      <c r="O1275" s="157" t="s">
        <v>742</v>
      </c>
      <c r="P1275" s="157" t="s">
        <v>811</v>
      </c>
    </row>
    <row r="1276" spans="11:16">
      <c r="K1276" s="319">
        <v>46962</v>
      </c>
      <c r="L1276" s="157" t="s">
        <v>808</v>
      </c>
      <c r="N1276" s="157" t="s">
        <v>812</v>
      </c>
      <c r="O1276" s="157" t="s">
        <v>742</v>
      </c>
      <c r="P1276" s="157" t="s">
        <v>811</v>
      </c>
    </row>
    <row r="1277" spans="11:16">
      <c r="K1277" s="319">
        <v>46963</v>
      </c>
      <c r="L1277" s="157" t="s">
        <v>809</v>
      </c>
      <c r="N1277" s="157" t="s">
        <v>812</v>
      </c>
      <c r="O1277" s="157" t="s">
        <v>813</v>
      </c>
      <c r="P1277" s="157" t="s">
        <v>811</v>
      </c>
    </row>
    <row r="1278" spans="11:16">
      <c r="K1278" s="319">
        <v>46964</v>
      </c>
      <c r="L1278" s="157" t="s">
        <v>810</v>
      </c>
      <c r="N1278" s="157" t="s">
        <v>741</v>
      </c>
      <c r="O1278" s="157" t="s">
        <v>742</v>
      </c>
      <c r="P1278" s="157" t="s">
        <v>811</v>
      </c>
    </row>
    <row r="1279" spans="11:16">
      <c r="K1279" s="319">
        <v>46965</v>
      </c>
      <c r="L1279" s="157" t="s">
        <v>803</v>
      </c>
      <c r="N1279" s="157" t="s">
        <v>740</v>
      </c>
      <c r="O1279" s="157" t="s">
        <v>814</v>
      </c>
      <c r="P1279" s="157" t="s">
        <v>813</v>
      </c>
    </row>
    <row r="1280" spans="11:16">
      <c r="K1280" s="319">
        <v>46966</v>
      </c>
      <c r="L1280" s="157" t="s">
        <v>805</v>
      </c>
      <c r="N1280" s="157" t="s">
        <v>811</v>
      </c>
      <c r="O1280" s="157" t="s">
        <v>812</v>
      </c>
      <c r="P1280" s="157" t="s">
        <v>813</v>
      </c>
    </row>
    <row r="1281" spans="11:16">
      <c r="K1281" s="319">
        <v>46967</v>
      </c>
      <c r="L1281" s="157" t="s">
        <v>806</v>
      </c>
      <c r="N1281" s="157" t="s">
        <v>811</v>
      </c>
      <c r="O1281" s="157" t="s">
        <v>741</v>
      </c>
      <c r="P1281" s="157" t="s">
        <v>813</v>
      </c>
    </row>
    <row r="1282" spans="11:16">
      <c r="K1282" s="319">
        <v>46968</v>
      </c>
      <c r="L1282" s="157" t="s">
        <v>807</v>
      </c>
      <c r="N1282" s="157" t="s">
        <v>811</v>
      </c>
      <c r="O1282" s="157" t="s">
        <v>812</v>
      </c>
      <c r="P1282" s="157" t="s">
        <v>813</v>
      </c>
    </row>
    <row r="1283" spans="11:16">
      <c r="K1283" s="319">
        <v>46969</v>
      </c>
      <c r="L1283" s="157" t="s">
        <v>808</v>
      </c>
      <c r="N1283" s="157" t="s">
        <v>811</v>
      </c>
      <c r="O1283" s="157" t="s">
        <v>812</v>
      </c>
      <c r="P1283" s="157" t="s">
        <v>813</v>
      </c>
    </row>
    <row r="1284" spans="11:16">
      <c r="K1284" s="319">
        <v>46970</v>
      </c>
      <c r="L1284" s="157" t="s">
        <v>809</v>
      </c>
      <c r="N1284" s="157" t="s">
        <v>816</v>
      </c>
      <c r="O1284" s="157" t="s">
        <v>812</v>
      </c>
      <c r="P1284" s="157" t="s">
        <v>813</v>
      </c>
    </row>
    <row r="1285" spans="11:16">
      <c r="K1285" s="319">
        <v>46971</v>
      </c>
      <c r="L1285" s="157" t="s">
        <v>810</v>
      </c>
      <c r="N1285" s="157" t="s">
        <v>811</v>
      </c>
      <c r="O1285" s="157" t="s">
        <v>812</v>
      </c>
      <c r="P1285" s="157" t="s">
        <v>813</v>
      </c>
    </row>
    <row r="1286" spans="11:16">
      <c r="K1286" s="319">
        <v>46972</v>
      </c>
      <c r="L1286" s="157" t="s">
        <v>803</v>
      </c>
      <c r="N1286" s="157" t="s">
        <v>813</v>
      </c>
      <c r="O1286" s="157" t="s">
        <v>811</v>
      </c>
      <c r="P1286" s="157" t="s">
        <v>812</v>
      </c>
    </row>
    <row r="1287" spans="11:16">
      <c r="K1287" s="319">
        <v>46973</v>
      </c>
      <c r="L1287" s="157" t="s">
        <v>805</v>
      </c>
      <c r="N1287" s="157" t="s">
        <v>813</v>
      </c>
      <c r="O1287" s="157" t="s">
        <v>811</v>
      </c>
      <c r="P1287" s="157" t="s">
        <v>812</v>
      </c>
    </row>
    <row r="1288" spans="11:16">
      <c r="K1288" s="319">
        <v>46974</v>
      </c>
      <c r="L1288" s="157" t="s">
        <v>806</v>
      </c>
      <c r="N1288" s="157" t="s">
        <v>813</v>
      </c>
      <c r="O1288" s="157" t="s">
        <v>811</v>
      </c>
      <c r="P1288" s="157" t="s">
        <v>812</v>
      </c>
    </row>
    <row r="1289" spans="11:16">
      <c r="K1289" s="319">
        <v>46975</v>
      </c>
      <c r="L1289" s="157" t="s">
        <v>807</v>
      </c>
      <c r="N1289" s="157" t="s">
        <v>813</v>
      </c>
      <c r="O1289" s="157" t="s">
        <v>811</v>
      </c>
      <c r="P1289" s="157" t="s">
        <v>812</v>
      </c>
    </row>
    <row r="1290" spans="11:16">
      <c r="K1290" s="319">
        <v>46976</v>
      </c>
      <c r="L1290" s="157" t="s">
        <v>808</v>
      </c>
      <c r="N1290" s="157" t="s">
        <v>813</v>
      </c>
      <c r="O1290" s="157" t="s">
        <v>811</v>
      </c>
      <c r="P1290" s="157" t="s">
        <v>812</v>
      </c>
    </row>
    <row r="1291" spans="11:16">
      <c r="K1291" s="319">
        <v>46977</v>
      </c>
      <c r="L1291" s="157" t="s">
        <v>809</v>
      </c>
      <c r="N1291" s="157" t="s">
        <v>813</v>
      </c>
      <c r="O1291" s="157" t="s">
        <v>811</v>
      </c>
      <c r="P1291" s="157" t="s">
        <v>812</v>
      </c>
    </row>
    <row r="1292" spans="11:16">
      <c r="K1292" s="319">
        <v>46978</v>
      </c>
      <c r="L1292" s="157" t="s">
        <v>810</v>
      </c>
      <c r="N1292" s="157" t="s">
        <v>742</v>
      </c>
      <c r="O1292" s="157" t="s">
        <v>811</v>
      </c>
      <c r="P1292" s="157" t="s">
        <v>812</v>
      </c>
    </row>
    <row r="1293" spans="11:16">
      <c r="K1293" s="319">
        <v>46979</v>
      </c>
      <c r="L1293" s="157" t="s">
        <v>803</v>
      </c>
      <c r="N1293" s="157" t="s">
        <v>812</v>
      </c>
      <c r="O1293" s="157" t="s">
        <v>813</v>
      </c>
      <c r="P1293" s="157" t="s">
        <v>811</v>
      </c>
    </row>
    <row r="1294" spans="11:16">
      <c r="K1294" s="319">
        <v>46980</v>
      </c>
      <c r="L1294" s="157" t="s">
        <v>805</v>
      </c>
      <c r="N1294" s="157" t="s">
        <v>812</v>
      </c>
      <c r="O1294" s="157" t="s">
        <v>742</v>
      </c>
      <c r="P1294" s="157" t="s">
        <v>811</v>
      </c>
    </row>
    <row r="1295" spans="11:16">
      <c r="K1295" s="319">
        <v>46981</v>
      </c>
      <c r="L1295" s="157" t="s">
        <v>806</v>
      </c>
      <c r="N1295" s="157" t="s">
        <v>812</v>
      </c>
      <c r="O1295" s="157" t="s">
        <v>813</v>
      </c>
      <c r="P1295" s="157" t="s">
        <v>811</v>
      </c>
    </row>
    <row r="1296" spans="11:16">
      <c r="K1296" s="319">
        <v>46982</v>
      </c>
      <c r="L1296" s="157" t="s">
        <v>807</v>
      </c>
      <c r="N1296" s="157" t="s">
        <v>812</v>
      </c>
      <c r="O1296" s="157" t="s">
        <v>813</v>
      </c>
      <c r="P1296" s="157" t="s">
        <v>740</v>
      </c>
    </row>
    <row r="1297" spans="11:16">
      <c r="K1297" s="319">
        <v>46983</v>
      </c>
      <c r="L1297" s="157" t="s">
        <v>808</v>
      </c>
      <c r="N1297" s="157" t="s">
        <v>814</v>
      </c>
      <c r="O1297" s="157" t="s">
        <v>813</v>
      </c>
      <c r="P1297" s="157" t="s">
        <v>811</v>
      </c>
    </row>
    <row r="1298" spans="11:16">
      <c r="K1298" s="319">
        <v>46984</v>
      </c>
      <c r="L1298" s="157" t="s">
        <v>809</v>
      </c>
      <c r="N1298" s="157" t="s">
        <v>812</v>
      </c>
      <c r="O1298" s="157" t="s">
        <v>813</v>
      </c>
      <c r="P1298" s="157" t="s">
        <v>740</v>
      </c>
    </row>
    <row r="1299" spans="11:16">
      <c r="K1299" s="319">
        <v>46985</v>
      </c>
      <c r="L1299" s="157" t="s">
        <v>810</v>
      </c>
      <c r="N1299" s="157" t="s">
        <v>812</v>
      </c>
      <c r="O1299" s="157" t="s">
        <v>813</v>
      </c>
      <c r="P1299" s="157" t="s">
        <v>811</v>
      </c>
    </row>
    <row r="1300" spans="11:16">
      <c r="K1300" s="319">
        <v>46986</v>
      </c>
      <c r="L1300" s="157" t="s">
        <v>803</v>
      </c>
      <c r="N1300" s="157" t="s">
        <v>811</v>
      </c>
      <c r="O1300" s="157" t="s">
        <v>812</v>
      </c>
      <c r="P1300" s="157" t="s">
        <v>742</v>
      </c>
    </row>
    <row r="1301" spans="11:16">
      <c r="K1301" s="319">
        <v>46987</v>
      </c>
      <c r="L1301" s="157" t="s">
        <v>805</v>
      </c>
      <c r="N1301" s="157" t="s">
        <v>811</v>
      </c>
      <c r="O1301" s="157" t="s">
        <v>741</v>
      </c>
      <c r="P1301" s="157" t="s">
        <v>813</v>
      </c>
    </row>
    <row r="1302" spans="11:16">
      <c r="K1302" s="319">
        <v>46988</v>
      </c>
      <c r="L1302" s="157" t="s">
        <v>806</v>
      </c>
      <c r="N1302" s="157" t="s">
        <v>811</v>
      </c>
      <c r="O1302" s="157" t="s">
        <v>812</v>
      </c>
      <c r="P1302" s="157" t="s">
        <v>813</v>
      </c>
    </row>
    <row r="1303" spans="11:16">
      <c r="K1303" s="319">
        <v>46989</v>
      </c>
      <c r="L1303" s="157" t="s">
        <v>807</v>
      </c>
      <c r="N1303" s="157" t="s">
        <v>816</v>
      </c>
      <c r="O1303" s="157" t="s">
        <v>812</v>
      </c>
      <c r="P1303" s="157" t="s">
        <v>813</v>
      </c>
    </row>
    <row r="1304" spans="11:16">
      <c r="K1304" s="319">
        <v>46990</v>
      </c>
      <c r="L1304" s="157" t="s">
        <v>808</v>
      </c>
      <c r="N1304" s="157" t="s">
        <v>811</v>
      </c>
      <c r="O1304" s="157" t="s">
        <v>812</v>
      </c>
      <c r="P1304" s="157" t="s">
        <v>742</v>
      </c>
    </row>
    <row r="1305" spans="11:16">
      <c r="K1305" s="319">
        <v>46991</v>
      </c>
      <c r="L1305" s="157" t="s">
        <v>809</v>
      </c>
      <c r="N1305" s="157" t="s">
        <v>811</v>
      </c>
      <c r="O1305" s="157" t="s">
        <v>812</v>
      </c>
      <c r="P1305" s="157" t="s">
        <v>813</v>
      </c>
    </row>
    <row r="1306" spans="11:16">
      <c r="K1306" s="319">
        <v>46992</v>
      </c>
      <c r="L1306" s="157" t="s">
        <v>810</v>
      </c>
      <c r="N1306" s="157" t="s">
        <v>811</v>
      </c>
      <c r="O1306" s="157" t="s">
        <v>812</v>
      </c>
      <c r="P1306" s="157" t="s">
        <v>813</v>
      </c>
    </row>
    <row r="1307" spans="11:16">
      <c r="K1307" s="319">
        <v>46993</v>
      </c>
      <c r="L1307" s="157" t="s">
        <v>803</v>
      </c>
      <c r="N1307" s="157" t="s">
        <v>815</v>
      </c>
      <c r="O1307" s="157" t="s">
        <v>811</v>
      </c>
      <c r="P1307" s="157" t="s">
        <v>741</v>
      </c>
    </row>
    <row r="1308" spans="11:16">
      <c r="K1308" s="319">
        <v>46994</v>
      </c>
      <c r="L1308" s="157" t="s">
        <v>805</v>
      </c>
      <c r="N1308" s="157" t="s">
        <v>813</v>
      </c>
      <c r="O1308" s="157" t="s">
        <v>811</v>
      </c>
      <c r="P1308" s="157" t="s">
        <v>812</v>
      </c>
    </row>
    <row r="1309" spans="11:16">
      <c r="K1309" s="319">
        <v>46995</v>
      </c>
      <c r="L1309" s="157" t="s">
        <v>806</v>
      </c>
      <c r="N1309" s="157" t="s">
        <v>813</v>
      </c>
      <c r="O1309" s="157" t="s">
        <v>811</v>
      </c>
      <c r="P1309" s="157" t="s">
        <v>812</v>
      </c>
    </row>
    <row r="1310" spans="11:16">
      <c r="K1310" s="319">
        <v>46996</v>
      </c>
      <c r="L1310" s="157" t="s">
        <v>807</v>
      </c>
      <c r="N1310" s="157" t="s">
        <v>813</v>
      </c>
      <c r="O1310" s="157" t="s">
        <v>811</v>
      </c>
      <c r="P1310" s="157" t="s">
        <v>812</v>
      </c>
    </row>
    <row r="1311" spans="11:16">
      <c r="K1311" s="319">
        <v>46997</v>
      </c>
      <c r="L1311" s="157" t="s">
        <v>808</v>
      </c>
      <c r="N1311" s="157" t="s">
        <v>813</v>
      </c>
      <c r="O1311" s="157" t="s">
        <v>811</v>
      </c>
      <c r="P1311" s="157" t="s">
        <v>814</v>
      </c>
    </row>
    <row r="1312" spans="11:16">
      <c r="K1312" s="319">
        <v>46998</v>
      </c>
      <c r="L1312" s="157" t="s">
        <v>809</v>
      </c>
      <c r="N1312" s="157" t="s">
        <v>813</v>
      </c>
      <c r="O1312" s="157" t="s">
        <v>811</v>
      </c>
      <c r="P1312" s="157" t="s">
        <v>741</v>
      </c>
    </row>
    <row r="1313" spans="11:16">
      <c r="K1313" s="319">
        <v>46999</v>
      </c>
      <c r="L1313" s="157" t="s">
        <v>810</v>
      </c>
      <c r="N1313" s="157" t="s">
        <v>813</v>
      </c>
      <c r="O1313" s="157" t="s">
        <v>811</v>
      </c>
      <c r="P1313" s="157" t="s">
        <v>812</v>
      </c>
    </row>
    <row r="1314" spans="11:16">
      <c r="K1314" s="319">
        <v>47000</v>
      </c>
      <c r="L1314" s="157" t="s">
        <v>803</v>
      </c>
      <c r="N1314" s="157" t="s">
        <v>812</v>
      </c>
      <c r="O1314" s="157" t="s">
        <v>813</v>
      </c>
      <c r="P1314" s="157" t="s">
        <v>811</v>
      </c>
    </row>
    <row r="1315" spans="11:16">
      <c r="K1315" s="319">
        <v>47001</v>
      </c>
      <c r="L1315" s="157" t="s">
        <v>805</v>
      </c>
      <c r="N1315" s="157" t="s">
        <v>741</v>
      </c>
      <c r="O1315" s="157" t="s">
        <v>813</v>
      </c>
      <c r="P1315" s="157" t="s">
        <v>811</v>
      </c>
    </row>
    <row r="1316" spans="11:16">
      <c r="K1316" s="319">
        <v>47002</v>
      </c>
      <c r="L1316" s="157" t="s">
        <v>806</v>
      </c>
      <c r="N1316" s="157" t="s">
        <v>812</v>
      </c>
      <c r="O1316" s="157" t="s">
        <v>813</v>
      </c>
      <c r="P1316" s="157" t="s">
        <v>811</v>
      </c>
    </row>
    <row r="1317" spans="11:16">
      <c r="K1317" s="319">
        <v>47003</v>
      </c>
      <c r="L1317" s="157" t="s">
        <v>807</v>
      </c>
      <c r="N1317" s="157" t="s">
        <v>812</v>
      </c>
      <c r="O1317" s="157" t="s">
        <v>813</v>
      </c>
      <c r="P1317" s="157" t="s">
        <v>740</v>
      </c>
    </row>
    <row r="1318" spans="11:16">
      <c r="K1318" s="319">
        <v>47004</v>
      </c>
      <c r="L1318" s="157" t="s">
        <v>808</v>
      </c>
      <c r="N1318" s="157" t="s">
        <v>741</v>
      </c>
      <c r="O1318" s="157" t="s">
        <v>813</v>
      </c>
      <c r="P1318" s="157" t="s">
        <v>811</v>
      </c>
    </row>
    <row r="1319" spans="11:16">
      <c r="K1319" s="319">
        <v>47005</v>
      </c>
      <c r="L1319" s="157" t="s">
        <v>809</v>
      </c>
      <c r="N1319" s="157" t="s">
        <v>812</v>
      </c>
      <c r="O1319" s="157" t="s">
        <v>813</v>
      </c>
      <c r="P1319" s="157" t="s">
        <v>811</v>
      </c>
    </row>
    <row r="1320" spans="11:16">
      <c r="K1320" s="319">
        <v>47006</v>
      </c>
      <c r="L1320" s="157" t="s">
        <v>810</v>
      </c>
      <c r="N1320" s="157" t="s">
        <v>814</v>
      </c>
      <c r="O1320" s="157" t="s">
        <v>742</v>
      </c>
      <c r="P1320" s="157" t="s">
        <v>811</v>
      </c>
    </row>
    <row r="1321" spans="11:16">
      <c r="K1321" s="319">
        <v>47007</v>
      </c>
      <c r="L1321" s="157" t="s">
        <v>803</v>
      </c>
      <c r="N1321" s="157" t="s">
        <v>811</v>
      </c>
      <c r="O1321" s="157" t="s">
        <v>812</v>
      </c>
      <c r="P1321" s="157" t="s">
        <v>813</v>
      </c>
    </row>
    <row r="1322" spans="11:16">
      <c r="K1322" s="319">
        <v>47008</v>
      </c>
      <c r="L1322" s="157" t="s">
        <v>805</v>
      </c>
      <c r="N1322" s="157" t="s">
        <v>811</v>
      </c>
      <c r="O1322" s="157" t="s">
        <v>812</v>
      </c>
      <c r="P1322" s="157" t="s">
        <v>813</v>
      </c>
    </row>
    <row r="1323" spans="11:16">
      <c r="K1323" s="319">
        <v>47009</v>
      </c>
      <c r="L1323" s="157" t="s">
        <v>806</v>
      </c>
      <c r="N1323" s="157" t="s">
        <v>811</v>
      </c>
      <c r="O1323" s="157" t="s">
        <v>741</v>
      </c>
      <c r="P1323" s="157" t="s">
        <v>813</v>
      </c>
    </row>
    <row r="1324" spans="11:16">
      <c r="K1324" s="319">
        <v>47010</v>
      </c>
      <c r="L1324" s="157" t="s">
        <v>807</v>
      </c>
      <c r="N1324" s="157" t="s">
        <v>811</v>
      </c>
      <c r="O1324" s="157" t="s">
        <v>812</v>
      </c>
      <c r="P1324" s="157" t="s">
        <v>813</v>
      </c>
    </row>
    <row r="1325" spans="11:16">
      <c r="K1325" s="319">
        <v>47011</v>
      </c>
      <c r="L1325" s="157" t="s">
        <v>808</v>
      </c>
      <c r="N1325" s="157" t="s">
        <v>811</v>
      </c>
      <c r="O1325" s="157" t="s">
        <v>812</v>
      </c>
      <c r="P1325" s="157" t="s">
        <v>813</v>
      </c>
    </row>
    <row r="1326" spans="11:16">
      <c r="K1326" s="319">
        <v>47012</v>
      </c>
      <c r="L1326" s="157" t="s">
        <v>809</v>
      </c>
      <c r="N1326" s="157" t="s">
        <v>811</v>
      </c>
      <c r="O1326" s="157" t="s">
        <v>812</v>
      </c>
      <c r="P1326" s="157" t="s">
        <v>813</v>
      </c>
    </row>
    <row r="1327" spans="11:16">
      <c r="K1327" s="319">
        <v>47013</v>
      </c>
      <c r="L1327" s="157" t="s">
        <v>810</v>
      </c>
      <c r="N1327" s="157" t="s">
        <v>740</v>
      </c>
      <c r="O1327" s="157" t="s">
        <v>812</v>
      </c>
      <c r="P1327" s="157" t="s">
        <v>813</v>
      </c>
    </row>
    <row r="1328" spans="11:16">
      <c r="K1328" s="319">
        <v>47014</v>
      </c>
      <c r="L1328" s="157" t="s">
        <v>803</v>
      </c>
      <c r="N1328" s="157" t="s">
        <v>813</v>
      </c>
      <c r="O1328" s="157" t="s">
        <v>811</v>
      </c>
      <c r="P1328" s="157" t="s">
        <v>812</v>
      </c>
    </row>
    <row r="1329" spans="11:16">
      <c r="K1329" s="319">
        <v>47015</v>
      </c>
      <c r="L1329" s="157" t="s">
        <v>805</v>
      </c>
      <c r="N1329" s="157" t="s">
        <v>815</v>
      </c>
      <c r="O1329" s="157" t="s">
        <v>811</v>
      </c>
      <c r="P1329" s="157" t="s">
        <v>812</v>
      </c>
    </row>
    <row r="1330" spans="11:16">
      <c r="K1330" s="319">
        <v>47016</v>
      </c>
      <c r="L1330" s="157" t="s">
        <v>806</v>
      </c>
      <c r="N1330" s="157" t="s">
        <v>813</v>
      </c>
      <c r="O1330" s="157" t="s">
        <v>811</v>
      </c>
      <c r="P1330" s="157" t="s">
        <v>812</v>
      </c>
    </row>
    <row r="1331" spans="11:16">
      <c r="K1331" s="319">
        <v>47017</v>
      </c>
      <c r="L1331" s="157" t="s">
        <v>807</v>
      </c>
      <c r="N1331" s="157" t="s">
        <v>813</v>
      </c>
      <c r="O1331" s="157" t="s">
        <v>811</v>
      </c>
      <c r="P1331" s="157" t="s">
        <v>812</v>
      </c>
    </row>
    <row r="1332" spans="11:16">
      <c r="K1332" s="319">
        <v>47018</v>
      </c>
      <c r="L1332" s="157" t="s">
        <v>808</v>
      </c>
      <c r="N1332" s="157" t="s">
        <v>813</v>
      </c>
      <c r="O1332" s="157" t="s">
        <v>811</v>
      </c>
      <c r="P1332" s="157" t="s">
        <v>812</v>
      </c>
    </row>
    <row r="1333" spans="11:16">
      <c r="K1333" s="319">
        <v>47019</v>
      </c>
      <c r="L1333" s="157" t="s">
        <v>809</v>
      </c>
      <c r="N1333" s="157" t="s">
        <v>813</v>
      </c>
      <c r="O1333" s="157" t="s">
        <v>811</v>
      </c>
      <c r="P1333" s="157" t="s">
        <v>812</v>
      </c>
    </row>
    <row r="1334" spans="11:16">
      <c r="K1334" s="319">
        <v>47020</v>
      </c>
      <c r="L1334" s="157" t="s">
        <v>810</v>
      </c>
      <c r="N1334" s="157" t="s">
        <v>813</v>
      </c>
      <c r="O1334" s="157" t="s">
        <v>811</v>
      </c>
      <c r="P1334" s="157" t="s">
        <v>812</v>
      </c>
    </row>
    <row r="1335" spans="11:16">
      <c r="K1335" s="319">
        <v>47021</v>
      </c>
      <c r="L1335" s="157" t="s">
        <v>803</v>
      </c>
      <c r="N1335" s="157" t="s">
        <v>812</v>
      </c>
      <c r="O1335" s="157" t="s">
        <v>813</v>
      </c>
      <c r="P1335" s="157" t="s">
        <v>811</v>
      </c>
    </row>
    <row r="1336" spans="11:16">
      <c r="K1336" s="319">
        <v>47022</v>
      </c>
      <c r="L1336" s="157" t="s">
        <v>805</v>
      </c>
      <c r="N1336" s="157" t="s">
        <v>812</v>
      </c>
      <c r="O1336" s="157" t="s">
        <v>813</v>
      </c>
      <c r="P1336" s="157" t="s">
        <v>811</v>
      </c>
    </row>
    <row r="1337" spans="11:16">
      <c r="K1337" s="319">
        <v>47023</v>
      </c>
      <c r="L1337" s="157" t="s">
        <v>806</v>
      </c>
      <c r="N1337" s="157" t="s">
        <v>741</v>
      </c>
      <c r="O1337" s="157" t="s">
        <v>813</v>
      </c>
      <c r="P1337" s="157" t="s">
        <v>811</v>
      </c>
    </row>
    <row r="1338" spans="11:16">
      <c r="K1338" s="319">
        <v>47024</v>
      </c>
      <c r="L1338" s="157" t="s">
        <v>807</v>
      </c>
      <c r="N1338" s="157" t="s">
        <v>812</v>
      </c>
      <c r="O1338" s="157" t="s">
        <v>813</v>
      </c>
      <c r="P1338" s="157" t="s">
        <v>811</v>
      </c>
    </row>
    <row r="1339" spans="11:16">
      <c r="K1339" s="319">
        <v>47025</v>
      </c>
      <c r="L1339" s="157" t="s">
        <v>808</v>
      </c>
      <c r="N1339" s="157" t="s">
        <v>812</v>
      </c>
      <c r="O1339" s="157" t="s">
        <v>742</v>
      </c>
      <c r="P1339" s="157" t="s">
        <v>811</v>
      </c>
    </row>
    <row r="1340" spans="11:16">
      <c r="K1340" s="319">
        <v>47026</v>
      </c>
      <c r="L1340" s="157" t="s">
        <v>809</v>
      </c>
      <c r="N1340" s="157" t="s">
        <v>812</v>
      </c>
      <c r="O1340" s="157" t="s">
        <v>813</v>
      </c>
      <c r="P1340" s="157" t="s">
        <v>811</v>
      </c>
    </row>
    <row r="1341" spans="11:16">
      <c r="K1341" s="319">
        <v>47027</v>
      </c>
      <c r="L1341" s="157" t="s">
        <v>810</v>
      </c>
      <c r="N1341" s="157" t="s">
        <v>812</v>
      </c>
      <c r="O1341" s="157" t="s">
        <v>815</v>
      </c>
      <c r="P1341" s="157" t="s">
        <v>811</v>
      </c>
    </row>
    <row r="1342" spans="11:16">
      <c r="K1342" s="319">
        <v>47028</v>
      </c>
      <c r="L1342" s="157" t="s">
        <v>803</v>
      </c>
      <c r="N1342" s="157" t="s">
        <v>811</v>
      </c>
      <c r="O1342" s="157" t="s">
        <v>812</v>
      </c>
      <c r="P1342" s="157" t="s">
        <v>813</v>
      </c>
    </row>
    <row r="1343" spans="11:16">
      <c r="K1343" s="319">
        <v>47029</v>
      </c>
      <c r="L1343" s="157" t="s">
        <v>805</v>
      </c>
      <c r="N1343" s="157" t="s">
        <v>811</v>
      </c>
      <c r="O1343" s="157" t="s">
        <v>741</v>
      </c>
      <c r="P1343" s="157" t="s">
        <v>813</v>
      </c>
    </row>
    <row r="1344" spans="11:16">
      <c r="K1344" s="319">
        <v>47030</v>
      </c>
      <c r="L1344" s="157" t="s">
        <v>806</v>
      </c>
      <c r="N1344" s="157" t="s">
        <v>811</v>
      </c>
      <c r="O1344" s="157" t="s">
        <v>812</v>
      </c>
      <c r="P1344" s="157" t="s">
        <v>813</v>
      </c>
    </row>
    <row r="1345" spans="11:16">
      <c r="K1345" s="319">
        <v>47031</v>
      </c>
      <c r="L1345" s="157" t="s">
        <v>807</v>
      </c>
      <c r="N1345" s="157" t="s">
        <v>740</v>
      </c>
      <c r="O1345" s="157" t="s">
        <v>812</v>
      </c>
      <c r="P1345" s="157" t="s">
        <v>813</v>
      </c>
    </row>
    <row r="1346" spans="11:16">
      <c r="K1346" s="319">
        <v>47032</v>
      </c>
      <c r="L1346" s="157" t="s">
        <v>808</v>
      </c>
      <c r="N1346" s="157" t="s">
        <v>811</v>
      </c>
      <c r="O1346" s="157" t="s">
        <v>812</v>
      </c>
      <c r="P1346" s="157" t="s">
        <v>813</v>
      </c>
    </row>
    <row r="1347" spans="11:16">
      <c r="K1347" s="319">
        <v>47033</v>
      </c>
      <c r="L1347" s="157" t="s">
        <v>809</v>
      </c>
      <c r="N1347" s="157" t="s">
        <v>811</v>
      </c>
      <c r="O1347" s="157" t="s">
        <v>812</v>
      </c>
      <c r="P1347" s="157" t="s">
        <v>813</v>
      </c>
    </row>
    <row r="1348" spans="11:16">
      <c r="K1348" s="319">
        <v>47034</v>
      </c>
      <c r="L1348" s="157" t="s">
        <v>810</v>
      </c>
      <c r="N1348" s="157" t="s">
        <v>811</v>
      </c>
      <c r="O1348" s="157" t="s">
        <v>812</v>
      </c>
      <c r="P1348" s="157" t="s">
        <v>813</v>
      </c>
    </row>
    <row r="1349" spans="11:16">
      <c r="K1349" s="319">
        <v>47035</v>
      </c>
      <c r="L1349" s="157" t="s">
        <v>803</v>
      </c>
      <c r="N1349" s="157" t="s">
        <v>813</v>
      </c>
      <c r="O1349" s="157" t="s">
        <v>811</v>
      </c>
      <c r="P1349" s="157" t="s">
        <v>812</v>
      </c>
    </row>
    <row r="1350" spans="11:16">
      <c r="K1350" s="319">
        <v>47036</v>
      </c>
      <c r="L1350" s="157" t="s">
        <v>805</v>
      </c>
      <c r="N1350" s="157" t="s">
        <v>813</v>
      </c>
      <c r="O1350" s="157" t="s">
        <v>811</v>
      </c>
      <c r="P1350" s="157" t="s">
        <v>812</v>
      </c>
    </row>
    <row r="1351" spans="11:16">
      <c r="K1351" s="319">
        <v>47037</v>
      </c>
      <c r="L1351" s="157" t="s">
        <v>806</v>
      </c>
      <c r="N1351" s="157" t="s">
        <v>813</v>
      </c>
      <c r="O1351" s="157" t="s">
        <v>811</v>
      </c>
      <c r="P1351" s="157" t="s">
        <v>812</v>
      </c>
    </row>
    <row r="1352" spans="11:16">
      <c r="K1352" s="319">
        <v>47038</v>
      </c>
      <c r="L1352" s="157" t="s">
        <v>807</v>
      </c>
      <c r="N1352" s="157" t="s">
        <v>813</v>
      </c>
      <c r="O1352" s="157" t="s">
        <v>811</v>
      </c>
      <c r="P1352" s="157" t="s">
        <v>814</v>
      </c>
    </row>
    <row r="1353" spans="11:16">
      <c r="K1353" s="319">
        <v>47039</v>
      </c>
      <c r="L1353" s="157" t="s">
        <v>808</v>
      </c>
      <c r="N1353" s="157" t="s">
        <v>813</v>
      </c>
      <c r="O1353" s="157" t="s">
        <v>811</v>
      </c>
      <c r="P1353" s="157" t="s">
        <v>812</v>
      </c>
    </row>
    <row r="1354" spans="11:16">
      <c r="K1354" s="319">
        <v>47040</v>
      </c>
      <c r="L1354" s="157" t="s">
        <v>809</v>
      </c>
      <c r="N1354" s="157" t="s">
        <v>813</v>
      </c>
      <c r="O1354" s="157" t="s">
        <v>740</v>
      </c>
      <c r="P1354" s="157" t="s">
        <v>812</v>
      </c>
    </row>
    <row r="1355" spans="11:16">
      <c r="K1355" s="319">
        <v>47041</v>
      </c>
      <c r="L1355" s="157" t="s">
        <v>810</v>
      </c>
      <c r="N1355" s="157" t="s">
        <v>813</v>
      </c>
      <c r="O1355" s="157" t="s">
        <v>811</v>
      </c>
      <c r="P1355" s="157" t="s">
        <v>812</v>
      </c>
    </row>
    <row r="1356" spans="11:16">
      <c r="K1356" s="319">
        <v>47042</v>
      </c>
      <c r="L1356" s="157" t="s">
        <v>803</v>
      </c>
      <c r="N1356" s="157" t="s">
        <v>814</v>
      </c>
      <c r="O1356" s="157" t="s">
        <v>813</v>
      </c>
      <c r="P1356" s="157" t="s">
        <v>811</v>
      </c>
    </row>
    <row r="1357" spans="11:16">
      <c r="K1357" s="319">
        <v>47043</v>
      </c>
      <c r="L1357" s="157" t="s">
        <v>805</v>
      </c>
      <c r="N1357" s="157" t="s">
        <v>812</v>
      </c>
      <c r="O1357" s="157" t="s">
        <v>813</v>
      </c>
      <c r="P1357" s="157" t="s">
        <v>740</v>
      </c>
    </row>
    <row r="1358" spans="11:16">
      <c r="K1358" s="319">
        <v>47044</v>
      </c>
      <c r="L1358" s="157" t="s">
        <v>806</v>
      </c>
      <c r="N1358" s="157" t="s">
        <v>812</v>
      </c>
      <c r="O1358" s="157" t="s">
        <v>813</v>
      </c>
      <c r="P1358" s="157" t="s">
        <v>740</v>
      </c>
    </row>
    <row r="1359" spans="11:16">
      <c r="K1359" s="319">
        <v>47045</v>
      </c>
      <c r="L1359" s="157" t="s">
        <v>807</v>
      </c>
      <c r="N1359" s="157" t="s">
        <v>812</v>
      </c>
      <c r="O1359" s="157" t="s">
        <v>813</v>
      </c>
      <c r="P1359" s="157" t="s">
        <v>811</v>
      </c>
    </row>
    <row r="1360" spans="11:16">
      <c r="K1360" s="319">
        <v>47046</v>
      </c>
      <c r="L1360" s="157" t="s">
        <v>808</v>
      </c>
      <c r="N1360" s="157" t="s">
        <v>812</v>
      </c>
      <c r="O1360" s="157" t="s">
        <v>742</v>
      </c>
      <c r="P1360" s="157" t="s">
        <v>740</v>
      </c>
    </row>
    <row r="1361" spans="11:16">
      <c r="K1361" s="319">
        <v>47047</v>
      </c>
      <c r="L1361" s="157" t="s">
        <v>809</v>
      </c>
      <c r="N1361" s="157" t="s">
        <v>812</v>
      </c>
      <c r="O1361" s="157" t="s">
        <v>742</v>
      </c>
      <c r="P1361" s="157" t="s">
        <v>816</v>
      </c>
    </row>
    <row r="1362" spans="11:16">
      <c r="K1362" s="319">
        <v>47048</v>
      </c>
      <c r="L1362" s="157" t="s">
        <v>810</v>
      </c>
      <c r="N1362" s="157" t="s">
        <v>812</v>
      </c>
      <c r="O1362" s="157" t="s">
        <v>813</v>
      </c>
      <c r="P1362" s="157" t="s">
        <v>811</v>
      </c>
    </row>
    <row r="1363" spans="11:16">
      <c r="K1363" s="319">
        <v>47049</v>
      </c>
      <c r="L1363" s="157" t="s">
        <v>803</v>
      </c>
      <c r="N1363" s="157" t="s">
        <v>811</v>
      </c>
      <c r="O1363" s="157" t="s">
        <v>812</v>
      </c>
      <c r="P1363" s="157" t="s">
        <v>742</v>
      </c>
    </row>
    <row r="1364" spans="11:16">
      <c r="K1364" s="319">
        <v>47050</v>
      </c>
      <c r="L1364" s="157" t="s">
        <v>805</v>
      </c>
      <c r="N1364" s="157" t="s">
        <v>811</v>
      </c>
      <c r="O1364" s="157" t="s">
        <v>812</v>
      </c>
      <c r="P1364" s="157" t="s">
        <v>813</v>
      </c>
    </row>
    <row r="1365" spans="11:16">
      <c r="K1365" s="319">
        <v>47051</v>
      </c>
      <c r="L1365" s="157" t="s">
        <v>806</v>
      </c>
      <c r="N1365" s="157" t="s">
        <v>811</v>
      </c>
      <c r="O1365" s="157" t="s">
        <v>812</v>
      </c>
      <c r="P1365" s="157" t="s">
        <v>742</v>
      </c>
    </row>
    <row r="1366" spans="11:16">
      <c r="K1366" s="319">
        <v>47052</v>
      </c>
      <c r="L1366" s="157" t="s">
        <v>807</v>
      </c>
      <c r="N1366" s="157" t="s">
        <v>811</v>
      </c>
      <c r="O1366" s="157" t="s">
        <v>812</v>
      </c>
      <c r="P1366" s="157" t="s">
        <v>813</v>
      </c>
    </row>
    <row r="1367" spans="11:16">
      <c r="K1367" s="319">
        <v>47053</v>
      </c>
      <c r="L1367" s="157" t="s">
        <v>808</v>
      </c>
      <c r="N1367" s="157" t="s">
        <v>811</v>
      </c>
      <c r="O1367" s="157" t="s">
        <v>812</v>
      </c>
      <c r="P1367" s="157" t="s">
        <v>813</v>
      </c>
    </row>
    <row r="1368" spans="11:16">
      <c r="K1368" s="319">
        <v>47054</v>
      </c>
      <c r="L1368" s="157" t="s">
        <v>809</v>
      </c>
      <c r="N1368" s="157" t="s">
        <v>811</v>
      </c>
      <c r="O1368" s="157" t="s">
        <v>812</v>
      </c>
      <c r="P1368" s="157" t="s">
        <v>813</v>
      </c>
    </row>
    <row r="1369" spans="11:16">
      <c r="K1369" s="319">
        <v>47055</v>
      </c>
      <c r="L1369" s="157" t="s">
        <v>810</v>
      </c>
      <c r="N1369" s="157" t="s">
        <v>811</v>
      </c>
      <c r="O1369" s="157" t="s">
        <v>812</v>
      </c>
      <c r="P1369" s="157" t="s">
        <v>813</v>
      </c>
    </row>
    <row r="1370" spans="11:16">
      <c r="K1370" s="319">
        <v>47056</v>
      </c>
      <c r="L1370" s="157" t="s">
        <v>803</v>
      </c>
      <c r="N1370" s="157" t="s">
        <v>813</v>
      </c>
      <c r="O1370" s="157" t="s">
        <v>811</v>
      </c>
      <c r="P1370" s="157" t="s">
        <v>741</v>
      </c>
    </row>
    <row r="1371" spans="11:16">
      <c r="K1371" s="319">
        <v>47057</v>
      </c>
      <c r="L1371" s="157" t="s">
        <v>805</v>
      </c>
      <c r="N1371" s="157" t="s">
        <v>813</v>
      </c>
      <c r="O1371" s="157" t="s">
        <v>811</v>
      </c>
      <c r="P1371" s="157" t="s">
        <v>812</v>
      </c>
    </row>
    <row r="1372" spans="11:16">
      <c r="K1372" s="319">
        <v>47058</v>
      </c>
      <c r="L1372" s="157" t="s">
        <v>806</v>
      </c>
      <c r="N1372" s="157" t="s">
        <v>813</v>
      </c>
      <c r="O1372" s="157" t="s">
        <v>811</v>
      </c>
      <c r="P1372" s="157" t="s">
        <v>812</v>
      </c>
    </row>
    <row r="1373" spans="11:16">
      <c r="K1373" s="319">
        <v>47059</v>
      </c>
      <c r="L1373" s="157" t="s">
        <v>807</v>
      </c>
      <c r="N1373" s="157" t="s">
        <v>813</v>
      </c>
      <c r="O1373" s="157" t="s">
        <v>811</v>
      </c>
      <c r="P1373" s="157" t="s">
        <v>741</v>
      </c>
    </row>
    <row r="1374" spans="11:16">
      <c r="K1374" s="319">
        <v>47060</v>
      </c>
      <c r="L1374" s="157" t="s">
        <v>808</v>
      </c>
      <c r="N1374" s="157" t="s">
        <v>813</v>
      </c>
      <c r="O1374" s="157" t="s">
        <v>811</v>
      </c>
      <c r="P1374" s="157" t="s">
        <v>812</v>
      </c>
    </row>
    <row r="1375" spans="11:16">
      <c r="K1375" s="319">
        <v>47061</v>
      </c>
      <c r="L1375" s="157" t="s">
        <v>809</v>
      </c>
      <c r="N1375" s="157" t="s">
        <v>813</v>
      </c>
      <c r="O1375" s="157" t="s">
        <v>811</v>
      </c>
      <c r="P1375" s="157" t="s">
        <v>812</v>
      </c>
    </row>
    <row r="1376" spans="11:16">
      <c r="K1376" s="319">
        <v>47062</v>
      </c>
      <c r="L1376" s="157" t="s">
        <v>810</v>
      </c>
      <c r="N1376" s="157" t="s">
        <v>813</v>
      </c>
      <c r="O1376" s="157" t="s">
        <v>811</v>
      </c>
      <c r="P1376" s="157" t="s">
        <v>812</v>
      </c>
    </row>
    <row r="1377" spans="11:16">
      <c r="K1377" s="319">
        <v>47063</v>
      </c>
      <c r="L1377" s="157" t="s">
        <v>803</v>
      </c>
      <c r="N1377" s="157" t="s">
        <v>814</v>
      </c>
      <c r="O1377" s="157" t="s">
        <v>813</v>
      </c>
      <c r="P1377" s="157" t="s">
        <v>811</v>
      </c>
    </row>
    <row r="1378" spans="11:16">
      <c r="K1378" s="319">
        <v>47064</v>
      </c>
      <c r="L1378" s="157" t="s">
        <v>805</v>
      </c>
      <c r="N1378" s="157" t="s">
        <v>741</v>
      </c>
      <c r="O1378" s="157" t="s">
        <v>813</v>
      </c>
      <c r="P1378" s="157" t="s">
        <v>811</v>
      </c>
    </row>
    <row r="1379" spans="11:16">
      <c r="K1379" s="319">
        <v>47065</v>
      </c>
      <c r="L1379" s="157" t="s">
        <v>806</v>
      </c>
      <c r="N1379" s="157" t="s">
        <v>812</v>
      </c>
      <c r="O1379" s="157" t="s">
        <v>813</v>
      </c>
      <c r="P1379" s="157" t="s">
        <v>811</v>
      </c>
    </row>
    <row r="1380" spans="11:16">
      <c r="K1380" s="319">
        <v>47066</v>
      </c>
      <c r="L1380" s="157" t="s">
        <v>807</v>
      </c>
      <c r="N1380" s="157" t="s">
        <v>812</v>
      </c>
      <c r="O1380" s="157" t="s">
        <v>742</v>
      </c>
      <c r="P1380" s="157" t="s">
        <v>811</v>
      </c>
    </row>
    <row r="1381" spans="11:16">
      <c r="K1381" s="319">
        <v>47067</v>
      </c>
      <c r="L1381" s="157" t="s">
        <v>808</v>
      </c>
      <c r="N1381" s="157" t="s">
        <v>812</v>
      </c>
      <c r="O1381" s="157" t="s">
        <v>813</v>
      </c>
      <c r="P1381" s="157" t="s">
        <v>811</v>
      </c>
    </row>
    <row r="1382" spans="11:16">
      <c r="K1382" s="319">
        <v>47068</v>
      </c>
      <c r="L1382" s="157" t="s">
        <v>809</v>
      </c>
      <c r="N1382" s="157" t="s">
        <v>812</v>
      </c>
      <c r="O1382" s="157" t="s">
        <v>813</v>
      </c>
      <c r="P1382" s="157" t="s">
        <v>811</v>
      </c>
    </row>
    <row r="1383" spans="11:16">
      <c r="K1383" s="319">
        <v>47069</v>
      </c>
      <c r="L1383" s="157" t="s">
        <v>810</v>
      </c>
      <c r="N1383" s="157" t="s">
        <v>741</v>
      </c>
      <c r="O1383" s="157" t="s">
        <v>742</v>
      </c>
      <c r="P1383" s="157" t="s">
        <v>811</v>
      </c>
    </row>
    <row r="1384" spans="11:16">
      <c r="K1384" s="319">
        <v>47070</v>
      </c>
      <c r="L1384" s="157" t="s">
        <v>803</v>
      </c>
      <c r="N1384" s="157" t="s">
        <v>811</v>
      </c>
      <c r="O1384" s="157" t="s">
        <v>812</v>
      </c>
      <c r="P1384" s="157" t="s">
        <v>813</v>
      </c>
    </row>
    <row r="1385" spans="11:16">
      <c r="K1385" s="319">
        <v>47071</v>
      </c>
      <c r="L1385" s="157" t="s">
        <v>805</v>
      </c>
      <c r="N1385" s="157" t="s">
        <v>811</v>
      </c>
      <c r="O1385" s="157" t="s">
        <v>814</v>
      </c>
      <c r="P1385" s="157" t="s">
        <v>742</v>
      </c>
    </row>
    <row r="1386" spans="11:16">
      <c r="K1386" s="319">
        <v>47072</v>
      </c>
      <c r="L1386" s="157" t="s">
        <v>806</v>
      </c>
      <c r="N1386" s="157" t="s">
        <v>811</v>
      </c>
      <c r="O1386" s="157" t="s">
        <v>812</v>
      </c>
      <c r="P1386" s="157" t="s">
        <v>813</v>
      </c>
    </row>
    <row r="1387" spans="11:16">
      <c r="K1387" s="319">
        <v>47073</v>
      </c>
      <c r="L1387" s="157" t="s">
        <v>807</v>
      </c>
      <c r="N1387" s="157" t="s">
        <v>811</v>
      </c>
      <c r="O1387" s="157" t="s">
        <v>812</v>
      </c>
      <c r="P1387" s="157" t="s">
        <v>813</v>
      </c>
    </row>
    <row r="1388" spans="11:16">
      <c r="K1388" s="319">
        <v>47074</v>
      </c>
      <c r="L1388" s="157" t="s">
        <v>808</v>
      </c>
      <c r="N1388" s="157" t="s">
        <v>811</v>
      </c>
      <c r="O1388" s="157" t="s">
        <v>812</v>
      </c>
      <c r="P1388" s="157" t="s">
        <v>742</v>
      </c>
    </row>
    <row r="1389" spans="11:16">
      <c r="K1389" s="319">
        <v>47075</v>
      </c>
      <c r="L1389" s="157" t="s">
        <v>809</v>
      </c>
      <c r="N1389" s="157" t="s">
        <v>811</v>
      </c>
      <c r="O1389" s="157" t="s">
        <v>812</v>
      </c>
      <c r="P1389" s="157" t="s">
        <v>813</v>
      </c>
    </row>
    <row r="1390" spans="11:16">
      <c r="K1390" s="319">
        <v>47076</v>
      </c>
      <c r="L1390" s="157" t="s">
        <v>810</v>
      </c>
      <c r="N1390" s="157" t="s">
        <v>811</v>
      </c>
      <c r="O1390" s="157" t="s">
        <v>812</v>
      </c>
      <c r="P1390" s="157" t="s">
        <v>813</v>
      </c>
    </row>
    <row r="1391" spans="11:16">
      <c r="K1391" s="319">
        <v>47077</v>
      </c>
      <c r="L1391" s="157" t="s">
        <v>803</v>
      </c>
      <c r="N1391" s="157" t="s">
        <v>813</v>
      </c>
      <c r="O1391" s="157" t="s">
        <v>811</v>
      </c>
      <c r="P1391" s="157" t="s">
        <v>812</v>
      </c>
    </row>
    <row r="1392" spans="11:16">
      <c r="K1392" s="319">
        <v>47078</v>
      </c>
      <c r="L1392" s="157" t="s">
        <v>805</v>
      </c>
      <c r="N1392" s="157" t="s">
        <v>813</v>
      </c>
      <c r="O1392" s="157" t="s">
        <v>740</v>
      </c>
      <c r="P1392" s="157" t="s">
        <v>812</v>
      </c>
    </row>
    <row r="1393" spans="11:16">
      <c r="K1393" s="319">
        <v>47079</v>
      </c>
      <c r="L1393" s="157" t="s">
        <v>806</v>
      </c>
      <c r="N1393" s="157" t="s">
        <v>813</v>
      </c>
      <c r="O1393" s="157" t="s">
        <v>811</v>
      </c>
      <c r="P1393" s="157" t="s">
        <v>812</v>
      </c>
    </row>
    <row r="1394" spans="11:16">
      <c r="K1394" s="319">
        <v>47080</v>
      </c>
      <c r="L1394" s="157" t="s">
        <v>807</v>
      </c>
      <c r="N1394" s="157" t="s">
        <v>813</v>
      </c>
      <c r="O1394" s="157" t="s">
        <v>816</v>
      </c>
      <c r="P1394" s="157" t="s">
        <v>812</v>
      </c>
    </row>
    <row r="1395" spans="11:16">
      <c r="K1395" s="319">
        <v>47081</v>
      </c>
      <c r="L1395" s="157" t="s">
        <v>808</v>
      </c>
      <c r="N1395" s="157" t="s">
        <v>813</v>
      </c>
      <c r="O1395" s="157" t="s">
        <v>811</v>
      </c>
      <c r="P1395" s="157" t="s">
        <v>812</v>
      </c>
    </row>
    <row r="1396" spans="11:16">
      <c r="K1396" s="319">
        <v>47082</v>
      </c>
      <c r="L1396" s="157" t="s">
        <v>809</v>
      </c>
      <c r="N1396" s="157" t="s">
        <v>813</v>
      </c>
      <c r="O1396" s="157" t="s">
        <v>811</v>
      </c>
      <c r="P1396" s="157" t="s">
        <v>812</v>
      </c>
    </row>
    <row r="1397" spans="11:16">
      <c r="K1397" s="319">
        <v>47083</v>
      </c>
      <c r="L1397" s="157" t="s">
        <v>810</v>
      </c>
      <c r="N1397" s="157" t="s">
        <v>813</v>
      </c>
      <c r="O1397" s="157" t="s">
        <v>811</v>
      </c>
      <c r="P1397" s="157" t="s">
        <v>812</v>
      </c>
    </row>
    <row r="1398" spans="11:16">
      <c r="K1398" s="319">
        <v>47084</v>
      </c>
      <c r="L1398" s="157" t="s">
        <v>803</v>
      </c>
      <c r="N1398" s="157" t="s">
        <v>812</v>
      </c>
      <c r="O1398" s="157" t="s">
        <v>813</v>
      </c>
      <c r="P1398" s="157" t="s">
        <v>811</v>
      </c>
    </row>
    <row r="1399" spans="11:16">
      <c r="K1399" s="319">
        <v>47085</v>
      </c>
      <c r="L1399" s="157" t="s">
        <v>805</v>
      </c>
      <c r="N1399" s="157" t="s">
        <v>741</v>
      </c>
      <c r="O1399" s="157" t="s">
        <v>813</v>
      </c>
      <c r="P1399" s="157" t="s">
        <v>811</v>
      </c>
    </row>
    <row r="1400" spans="11:16">
      <c r="K1400" s="319">
        <v>47086</v>
      </c>
      <c r="L1400" s="157" t="s">
        <v>806</v>
      </c>
      <c r="N1400" s="157" t="s">
        <v>812</v>
      </c>
      <c r="O1400" s="157" t="s">
        <v>813</v>
      </c>
      <c r="P1400" s="157" t="s">
        <v>811</v>
      </c>
    </row>
    <row r="1401" spans="11:16">
      <c r="K1401" s="319">
        <v>47087</v>
      </c>
      <c r="L1401" s="157" t="s">
        <v>807</v>
      </c>
      <c r="N1401" s="157" t="s">
        <v>812</v>
      </c>
      <c r="O1401" s="157" t="s">
        <v>742</v>
      </c>
      <c r="P1401" s="157" t="s">
        <v>816</v>
      </c>
    </row>
    <row r="1402" spans="11:16">
      <c r="K1402" s="319">
        <v>47088</v>
      </c>
      <c r="L1402" s="157" t="s">
        <v>808</v>
      </c>
      <c r="N1402" s="157" t="s">
        <v>812</v>
      </c>
      <c r="O1402" s="157" t="s">
        <v>813</v>
      </c>
      <c r="P1402" s="157" t="s">
        <v>811</v>
      </c>
    </row>
    <row r="1403" spans="11:16">
      <c r="K1403" s="319">
        <v>47089</v>
      </c>
      <c r="L1403" s="157" t="s">
        <v>809</v>
      </c>
      <c r="N1403" s="157" t="s">
        <v>812</v>
      </c>
      <c r="O1403" s="157" t="s">
        <v>742</v>
      </c>
      <c r="P1403" s="157" t="s">
        <v>811</v>
      </c>
    </row>
    <row r="1404" spans="11:16">
      <c r="K1404" s="319">
        <v>47090</v>
      </c>
      <c r="L1404" s="157" t="s">
        <v>810</v>
      </c>
      <c r="N1404" s="157" t="s">
        <v>812</v>
      </c>
      <c r="O1404" s="157" t="s">
        <v>813</v>
      </c>
      <c r="P1404" s="157" t="s">
        <v>811</v>
      </c>
    </row>
    <row r="1405" spans="11:16">
      <c r="K1405" s="319">
        <v>47091</v>
      </c>
      <c r="L1405" s="157" t="s">
        <v>803</v>
      </c>
      <c r="N1405" s="157" t="s">
        <v>811</v>
      </c>
      <c r="O1405" s="157" t="s">
        <v>741</v>
      </c>
      <c r="P1405" s="157" t="s">
        <v>813</v>
      </c>
    </row>
    <row r="1406" spans="11:16">
      <c r="K1406" s="319">
        <v>47092</v>
      </c>
      <c r="L1406" s="157" t="s">
        <v>805</v>
      </c>
      <c r="N1406" s="157" t="s">
        <v>740</v>
      </c>
      <c r="O1406" s="157" t="s">
        <v>812</v>
      </c>
      <c r="P1406" s="157" t="s">
        <v>813</v>
      </c>
    </row>
    <row r="1407" spans="11:16">
      <c r="K1407" s="319">
        <v>47093</v>
      </c>
      <c r="L1407" s="157" t="s">
        <v>806</v>
      </c>
      <c r="N1407" s="157" t="s">
        <v>811</v>
      </c>
      <c r="O1407" s="157" t="s">
        <v>812</v>
      </c>
      <c r="P1407" s="157" t="s">
        <v>815</v>
      </c>
    </row>
    <row r="1408" spans="11:16">
      <c r="K1408" s="319">
        <v>47094</v>
      </c>
      <c r="L1408" s="157" t="s">
        <v>807</v>
      </c>
      <c r="N1408" s="157" t="s">
        <v>811</v>
      </c>
      <c r="O1408" s="157" t="s">
        <v>812</v>
      </c>
      <c r="P1408" s="157" t="s">
        <v>813</v>
      </c>
    </row>
    <row r="1409" spans="11:16">
      <c r="K1409" s="319">
        <v>47095</v>
      </c>
      <c r="L1409" s="157" t="s">
        <v>808</v>
      </c>
      <c r="N1409" s="157" t="s">
        <v>811</v>
      </c>
      <c r="O1409" s="157" t="s">
        <v>741</v>
      </c>
      <c r="P1409" s="157" t="s">
        <v>813</v>
      </c>
    </row>
    <row r="1410" spans="11:16">
      <c r="K1410" s="319">
        <v>47096</v>
      </c>
      <c r="L1410" s="157" t="s">
        <v>809</v>
      </c>
      <c r="N1410" s="157" t="s">
        <v>811</v>
      </c>
      <c r="O1410" s="157" t="s">
        <v>812</v>
      </c>
      <c r="P1410" s="157" t="s">
        <v>813</v>
      </c>
    </row>
    <row r="1411" spans="11:16">
      <c r="K1411" s="319">
        <v>47097</v>
      </c>
      <c r="L1411" s="157" t="s">
        <v>810</v>
      </c>
      <c r="N1411" s="157" t="s">
        <v>811</v>
      </c>
      <c r="O1411" s="157" t="s">
        <v>812</v>
      </c>
      <c r="P1411" s="157" t="s">
        <v>815</v>
      </c>
    </row>
    <row r="1412" spans="11:16">
      <c r="K1412" s="319">
        <v>47098</v>
      </c>
      <c r="L1412" s="157" t="s">
        <v>803</v>
      </c>
      <c r="N1412" s="157" t="s">
        <v>813</v>
      </c>
      <c r="O1412" s="157" t="s">
        <v>740</v>
      </c>
      <c r="P1412" s="157" t="s">
        <v>812</v>
      </c>
    </row>
    <row r="1413" spans="11:16">
      <c r="K1413" s="319">
        <v>47099</v>
      </c>
      <c r="L1413" s="157" t="s">
        <v>805</v>
      </c>
      <c r="N1413" s="157" t="s">
        <v>813</v>
      </c>
      <c r="O1413" s="157" t="s">
        <v>811</v>
      </c>
      <c r="P1413" s="157" t="s">
        <v>812</v>
      </c>
    </row>
    <row r="1414" spans="11:16">
      <c r="K1414" s="319">
        <v>47100</v>
      </c>
      <c r="L1414" s="157" t="s">
        <v>806</v>
      </c>
      <c r="N1414" s="157" t="s">
        <v>813</v>
      </c>
      <c r="O1414" s="157" t="s">
        <v>811</v>
      </c>
      <c r="P1414" s="157" t="s">
        <v>812</v>
      </c>
    </row>
    <row r="1415" spans="11:16">
      <c r="K1415" s="319">
        <v>47101</v>
      </c>
      <c r="L1415" s="157" t="s">
        <v>807</v>
      </c>
      <c r="N1415" s="157" t="s">
        <v>813</v>
      </c>
      <c r="O1415" s="157" t="s">
        <v>811</v>
      </c>
      <c r="P1415" s="157" t="s">
        <v>812</v>
      </c>
    </row>
    <row r="1416" spans="11:16">
      <c r="K1416" s="319">
        <v>47102</v>
      </c>
      <c r="L1416" s="157" t="s">
        <v>808</v>
      </c>
      <c r="N1416" s="157" t="s">
        <v>813</v>
      </c>
      <c r="O1416" s="157" t="s">
        <v>811</v>
      </c>
      <c r="P1416" s="157" t="s">
        <v>812</v>
      </c>
    </row>
    <row r="1417" spans="11:16">
      <c r="K1417" s="319">
        <v>47103</v>
      </c>
      <c r="L1417" s="157" t="s">
        <v>809</v>
      </c>
      <c r="N1417" s="157" t="s">
        <v>813</v>
      </c>
      <c r="O1417" s="157" t="s">
        <v>811</v>
      </c>
      <c r="P1417" s="157" t="s">
        <v>812</v>
      </c>
    </row>
    <row r="1418" spans="11:16">
      <c r="K1418" s="319">
        <v>47104</v>
      </c>
      <c r="L1418" s="157" t="s">
        <v>810</v>
      </c>
      <c r="N1418" s="157" t="s">
        <v>813</v>
      </c>
      <c r="O1418" s="157" t="s">
        <v>811</v>
      </c>
      <c r="P1418" s="157" t="s">
        <v>812</v>
      </c>
    </row>
    <row r="1419" spans="11:16">
      <c r="K1419" s="319">
        <v>47105</v>
      </c>
      <c r="L1419" s="157" t="s">
        <v>803</v>
      </c>
      <c r="N1419" s="157" t="s">
        <v>812</v>
      </c>
      <c r="O1419" s="157" t="s">
        <v>813</v>
      </c>
      <c r="P1419" s="157" t="s">
        <v>811</v>
      </c>
    </row>
    <row r="1420" spans="11:16">
      <c r="K1420" s="319">
        <v>47106</v>
      </c>
      <c r="L1420" s="157" t="s">
        <v>805</v>
      </c>
      <c r="N1420" s="157" t="s">
        <v>812</v>
      </c>
      <c r="O1420" s="157" t="s">
        <v>813</v>
      </c>
      <c r="P1420" s="157" t="s">
        <v>811</v>
      </c>
    </row>
    <row r="1421" spans="11:16">
      <c r="K1421" s="319">
        <v>47107</v>
      </c>
      <c r="L1421" s="157" t="s">
        <v>806</v>
      </c>
      <c r="N1421" s="157" t="s">
        <v>814</v>
      </c>
      <c r="O1421" s="157" t="s">
        <v>742</v>
      </c>
      <c r="P1421" s="157" t="s">
        <v>811</v>
      </c>
    </row>
    <row r="1422" spans="11:16">
      <c r="K1422" s="319">
        <v>47108</v>
      </c>
      <c r="L1422" s="157" t="s">
        <v>807</v>
      </c>
      <c r="N1422" s="157" t="s">
        <v>812</v>
      </c>
      <c r="O1422" s="157" t="s">
        <v>813</v>
      </c>
      <c r="P1422" s="157" t="s">
        <v>811</v>
      </c>
    </row>
    <row r="1423" spans="11:16">
      <c r="K1423" s="319">
        <v>47109</v>
      </c>
      <c r="L1423" s="157" t="s">
        <v>808</v>
      </c>
      <c r="N1423" s="157" t="s">
        <v>812</v>
      </c>
      <c r="O1423" s="157" t="s">
        <v>813</v>
      </c>
      <c r="P1423" s="157" t="s">
        <v>811</v>
      </c>
    </row>
    <row r="1424" spans="11:16">
      <c r="K1424" s="319">
        <v>47110</v>
      </c>
      <c r="L1424" s="157" t="s">
        <v>809</v>
      </c>
      <c r="N1424" s="157" t="s">
        <v>812</v>
      </c>
      <c r="O1424" s="157" t="s">
        <v>742</v>
      </c>
      <c r="P1424" s="157" t="s">
        <v>740</v>
      </c>
    </row>
    <row r="1425" spans="11:16">
      <c r="K1425" s="319">
        <v>47111</v>
      </c>
      <c r="L1425" s="157" t="s">
        <v>810</v>
      </c>
      <c r="N1425" s="157" t="s">
        <v>812</v>
      </c>
      <c r="O1425" s="157" t="s">
        <v>813</v>
      </c>
      <c r="P1425" s="157" t="s">
        <v>811</v>
      </c>
    </row>
    <row r="1426" spans="11:16">
      <c r="K1426" s="319">
        <v>47112</v>
      </c>
      <c r="L1426" s="157" t="s">
        <v>803</v>
      </c>
      <c r="N1426" s="157" t="s">
        <v>811</v>
      </c>
      <c r="O1426" s="157" t="s">
        <v>741</v>
      </c>
      <c r="P1426" s="157" t="s">
        <v>813</v>
      </c>
    </row>
    <row r="1427" spans="11:16">
      <c r="K1427" s="319">
        <v>47113</v>
      </c>
      <c r="L1427" s="157" t="s">
        <v>805</v>
      </c>
      <c r="N1427" s="157" t="s">
        <v>811</v>
      </c>
      <c r="O1427" s="157" t="s">
        <v>812</v>
      </c>
      <c r="P1427" s="157" t="s">
        <v>813</v>
      </c>
    </row>
    <row r="1428" spans="11:16">
      <c r="K1428" s="319">
        <v>47114</v>
      </c>
      <c r="L1428" s="157" t="s">
        <v>806</v>
      </c>
      <c r="N1428" s="157" t="s">
        <v>811</v>
      </c>
      <c r="O1428" s="157" t="s">
        <v>812</v>
      </c>
      <c r="P1428" s="157" t="s">
        <v>742</v>
      </c>
    </row>
    <row r="1429" spans="11:16">
      <c r="K1429" s="319">
        <v>47115</v>
      </c>
      <c r="L1429" s="157" t="s">
        <v>807</v>
      </c>
      <c r="N1429" s="157" t="s">
        <v>811</v>
      </c>
      <c r="O1429" s="157" t="s">
        <v>812</v>
      </c>
      <c r="P1429" s="157" t="s">
        <v>813</v>
      </c>
    </row>
    <row r="1430" spans="11:16">
      <c r="K1430" s="319">
        <v>47116</v>
      </c>
      <c r="L1430" s="157" t="s">
        <v>808</v>
      </c>
      <c r="N1430" s="157" t="s">
        <v>811</v>
      </c>
      <c r="O1430" s="157" t="s">
        <v>812</v>
      </c>
      <c r="P1430" s="157" t="s">
        <v>813</v>
      </c>
    </row>
    <row r="1431" spans="11:16">
      <c r="K1431" s="319">
        <v>47117</v>
      </c>
      <c r="L1431" s="157" t="s">
        <v>809</v>
      </c>
      <c r="N1431" s="157" t="s">
        <v>740</v>
      </c>
      <c r="O1431" s="157" t="s">
        <v>814</v>
      </c>
      <c r="P1431" s="157" t="s">
        <v>813</v>
      </c>
    </row>
    <row r="1432" spans="11:16">
      <c r="K1432" s="319">
        <v>47118</v>
      </c>
      <c r="L1432" s="157" t="s">
        <v>810</v>
      </c>
      <c r="N1432" s="157" t="s">
        <v>811</v>
      </c>
      <c r="O1432" s="157" t="s">
        <v>812</v>
      </c>
      <c r="P1432" s="157" t="s">
        <v>813</v>
      </c>
    </row>
    <row r="1433" spans="11:16">
      <c r="K1433" s="319">
        <v>47119</v>
      </c>
      <c r="L1433" s="157" t="s">
        <v>803</v>
      </c>
      <c r="N1433" s="157" t="s">
        <v>742</v>
      </c>
      <c r="O1433" s="157" t="s">
        <v>811</v>
      </c>
      <c r="P1433" s="157" t="s">
        <v>812</v>
      </c>
    </row>
    <row r="1434" spans="11:16">
      <c r="K1434" s="319">
        <v>47120</v>
      </c>
      <c r="L1434" s="157" t="s">
        <v>805</v>
      </c>
      <c r="N1434" s="157" t="s">
        <v>813</v>
      </c>
      <c r="O1434" s="157" t="s">
        <v>811</v>
      </c>
      <c r="P1434" s="157" t="s">
        <v>812</v>
      </c>
    </row>
    <row r="1435" spans="11:16">
      <c r="K1435" s="319">
        <v>47121</v>
      </c>
      <c r="L1435" s="157" t="s">
        <v>806</v>
      </c>
      <c r="N1435" s="157" t="s">
        <v>742</v>
      </c>
      <c r="O1435" s="157" t="s">
        <v>811</v>
      </c>
      <c r="P1435" s="157" t="s">
        <v>741</v>
      </c>
    </row>
    <row r="1436" spans="11:16">
      <c r="K1436" s="319">
        <v>47122</v>
      </c>
      <c r="L1436" s="157" t="s">
        <v>807</v>
      </c>
      <c r="N1436" s="157" t="s">
        <v>813</v>
      </c>
      <c r="O1436" s="157" t="s">
        <v>811</v>
      </c>
      <c r="P1436" s="157" t="s">
        <v>812</v>
      </c>
    </row>
    <row r="1437" spans="11:16">
      <c r="K1437" s="319">
        <v>47123</v>
      </c>
      <c r="L1437" s="157" t="s">
        <v>808</v>
      </c>
      <c r="N1437" s="157" t="s">
        <v>813</v>
      </c>
      <c r="O1437" s="157" t="s">
        <v>816</v>
      </c>
      <c r="P1437" s="157" t="s">
        <v>812</v>
      </c>
    </row>
    <row r="1438" spans="11:16">
      <c r="K1438" s="319">
        <v>47124</v>
      </c>
      <c r="L1438" s="157" t="s">
        <v>809</v>
      </c>
      <c r="N1438" s="157" t="s">
        <v>813</v>
      </c>
      <c r="O1438" s="157" t="s">
        <v>811</v>
      </c>
      <c r="P1438" s="157" t="s">
        <v>812</v>
      </c>
    </row>
    <row r="1439" spans="11:16">
      <c r="K1439" s="319">
        <v>47125</v>
      </c>
      <c r="L1439" s="157" t="s">
        <v>810</v>
      </c>
      <c r="N1439" s="157" t="s">
        <v>742</v>
      </c>
      <c r="O1439" s="157" t="s">
        <v>811</v>
      </c>
      <c r="P1439" s="157" t="s">
        <v>812</v>
      </c>
    </row>
    <row r="1440" spans="11:16">
      <c r="K1440" s="319">
        <v>47126</v>
      </c>
      <c r="L1440" s="157" t="s">
        <v>803</v>
      </c>
      <c r="N1440" s="157" t="s">
        <v>812</v>
      </c>
      <c r="O1440" s="157" t="s">
        <v>813</v>
      </c>
      <c r="P1440" s="157" t="s">
        <v>811</v>
      </c>
    </row>
    <row r="1441" spans="11:16">
      <c r="K1441" s="319">
        <v>47127</v>
      </c>
      <c r="L1441" s="157" t="s">
        <v>805</v>
      </c>
      <c r="N1441" s="157" t="s">
        <v>812</v>
      </c>
      <c r="O1441" s="157" t="s">
        <v>815</v>
      </c>
      <c r="P1441" s="157" t="s">
        <v>811</v>
      </c>
    </row>
    <row r="1442" spans="11:16">
      <c r="K1442" s="319">
        <v>47128</v>
      </c>
      <c r="L1442" s="157" t="s">
        <v>806</v>
      </c>
      <c r="N1442" s="157" t="s">
        <v>741</v>
      </c>
      <c r="O1442" s="157" t="s">
        <v>813</v>
      </c>
      <c r="P1442" s="157" t="s">
        <v>811</v>
      </c>
    </row>
    <row r="1443" spans="11:16">
      <c r="K1443" s="319">
        <v>47129</v>
      </c>
      <c r="L1443" s="157" t="s">
        <v>807</v>
      </c>
      <c r="N1443" s="157" t="s">
        <v>812</v>
      </c>
      <c r="O1443" s="157" t="s">
        <v>813</v>
      </c>
      <c r="P1443" s="157" t="s">
        <v>811</v>
      </c>
    </row>
    <row r="1444" spans="11:16">
      <c r="K1444" s="319">
        <v>47130</v>
      </c>
      <c r="L1444" s="157" t="s">
        <v>808</v>
      </c>
      <c r="N1444" s="157" t="s">
        <v>812</v>
      </c>
      <c r="O1444" s="157" t="s">
        <v>813</v>
      </c>
      <c r="P1444" s="157" t="s">
        <v>811</v>
      </c>
    </row>
    <row r="1445" spans="11:16">
      <c r="K1445" s="319">
        <v>47131</v>
      </c>
      <c r="L1445" s="157" t="s">
        <v>809</v>
      </c>
      <c r="N1445" s="157" t="s">
        <v>812</v>
      </c>
      <c r="O1445" s="157" t="s">
        <v>813</v>
      </c>
      <c r="P1445" s="157" t="s">
        <v>811</v>
      </c>
    </row>
    <row r="1446" spans="11:16">
      <c r="K1446" s="319">
        <v>47132</v>
      </c>
      <c r="L1446" s="157" t="s">
        <v>810</v>
      </c>
      <c r="N1446" s="157" t="s">
        <v>812</v>
      </c>
      <c r="O1446" s="157" t="s">
        <v>813</v>
      </c>
      <c r="P1446" s="157" t="s">
        <v>811</v>
      </c>
    </row>
    <row r="1447" spans="11:16">
      <c r="K1447" s="319">
        <v>47133</v>
      </c>
      <c r="L1447" s="157" t="s">
        <v>803</v>
      </c>
      <c r="N1447" s="157" t="s">
        <v>811</v>
      </c>
      <c r="O1447" s="157" t="s">
        <v>812</v>
      </c>
      <c r="P1447" s="157" t="s">
        <v>813</v>
      </c>
    </row>
    <row r="1448" spans="11:16">
      <c r="K1448" s="319">
        <v>47134</v>
      </c>
      <c r="L1448" s="157" t="s">
        <v>805</v>
      </c>
      <c r="N1448" s="157" t="s">
        <v>811</v>
      </c>
      <c r="O1448" s="157" t="s">
        <v>812</v>
      </c>
      <c r="P1448" s="157" t="s">
        <v>813</v>
      </c>
    </row>
    <row r="1449" spans="11:16">
      <c r="K1449" s="319">
        <v>47135</v>
      </c>
      <c r="L1449" s="157" t="s">
        <v>806</v>
      </c>
      <c r="N1449" s="157" t="s">
        <v>811</v>
      </c>
      <c r="O1449" s="157" t="s">
        <v>812</v>
      </c>
      <c r="P1449" s="157" t="s">
        <v>813</v>
      </c>
    </row>
    <row r="1450" spans="11:16">
      <c r="K1450" s="319">
        <v>47136</v>
      </c>
      <c r="L1450" s="157" t="s">
        <v>807</v>
      </c>
      <c r="N1450" s="157" t="s">
        <v>811</v>
      </c>
      <c r="O1450" s="157" t="s">
        <v>812</v>
      </c>
      <c r="P1450" s="157" t="s">
        <v>815</v>
      </c>
    </row>
    <row r="1451" spans="11:16">
      <c r="K1451" s="319">
        <v>47137</v>
      </c>
      <c r="L1451" s="157" t="s">
        <v>808</v>
      </c>
      <c r="N1451" s="157" t="s">
        <v>740</v>
      </c>
      <c r="O1451" s="157" t="s">
        <v>812</v>
      </c>
      <c r="P1451" s="157" t="s">
        <v>813</v>
      </c>
    </row>
    <row r="1452" spans="11:16">
      <c r="K1452" s="319">
        <v>47138</v>
      </c>
      <c r="L1452" s="157" t="s">
        <v>809</v>
      </c>
      <c r="N1452" s="157" t="s">
        <v>811</v>
      </c>
      <c r="O1452" s="157" t="s">
        <v>812</v>
      </c>
      <c r="P1452" s="157" t="s">
        <v>813</v>
      </c>
    </row>
    <row r="1453" spans="11:16">
      <c r="K1453" s="319">
        <v>47139</v>
      </c>
      <c r="L1453" s="157" t="s">
        <v>810</v>
      </c>
      <c r="N1453" s="157" t="s">
        <v>811</v>
      </c>
      <c r="O1453" s="157" t="s">
        <v>812</v>
      </c>
      <c r="P1453" s="157" t="s">
        <v>813</v>
      </c>
    </row>
    <row r="1454" spans="11:16">
      <c r="K1454" s="319">
        <v>47140</v>
      </c>
      <c r="L1454" s="157" t="s">
        <v>803</v>
      </c>
      <c r="N1454" s="157" t="s">
        <v>813</v>
      </c>
      <c r="O1454" s="157" t="s">
        <v>811</v>
      </c>
      <c r="P1454" s="157" t="s">
        <v>812</v>
      </c>
    </row>
    <row r="1455" spans="11:16">
      <c r="K1455" s="319">
        <v>47141</v>
      </c>
      <c r="L1455" s="157" t="s">
        <v>805</v>
      </c>
      <c r="N1455" s="157" t="s">
        <v>813</v>
      </c>
      <c r="O1455" s="157" t="s">
        <v>811</v>
      </c>
      <c r="P1455" s="157" t="s">
        <v>741</v>
      </c>
    </row>
    <row r="1456" spans="11:16">
      <c r="K1456" s="319">
        <v>47142</v>
      </c>
      <c r="L1456" s="157" t="s">
        <v>806</v>
      </c>
      <c r="N1456" s="157" t="s">
        <v>742</v>
      </c>
      <c r="O1456" s="157" t="s">
        <v>811</v>
      </c>
      <c r="P1456" s="157" t="s">
        <v>812</v>
      </c>
    </row>
    <row r="1457" spans="11:16">
      <c r="K1457" s="319">
        <v>47143</v>
      </c>
      <c r="L1457" s="157" t="s">
        <v>807</v>
      </c>
      <c r="N1457" s="157" t="s">
        <v>813</v>
      </c>
      <c r="O1457" s="157" t="s">
        <v>816</v>
      </c>
      <c r="P1457" s="157" t="s">
        <v>812</v>
      </c>
    </row>
    <row r="1458" spans="11:16">
      <c r="K1458" s="319">
        <v>47144</v>
      </c>
      <c r="L1458" s="157" t="s">
        <v>808</v>
      </c>
      <c r="N1458" s="157" t="s">
        <v>813</v>
      </c>
      <c r="O1458" s="157" t="s">
        <v>811</v>
      </c>
      <c r="P1458" s="157" t="s">
        <v>812</v>
      </c>
    </row>
    <row r="1459" spans="11:16">
      <c r="K1459" s="319">
        <v>47145</v>
      </c>
      <c r="L1459" s="157" t="s">
        <v>809</v>
      </c>
      <c r="N1459" s="157" t="s">
        <v>813</v>
      </c>
      <c r="O1459" s="157" t="s">
        <v>740</v>
      </c>
      <c r="P1459" s="157" t="s">
        <v>812</v>
      </c>
    </row>
    <row r="1460" spans="11:16">
      <c r="K1460" s="319">
        <v>47146</v>
      </c>
      <c r="L1460" s="157" t="s">
        <v>810</v>
      </c>
      <c r="N1460" s="157" t="s">
        <v>813</v>
      </c>
      <c r="O1460" s="157" t="s">
        <v>811</v>
      </c>
      <c r="P1460" s="157" t="s">
        <v>812</v>
      </c>
    </row>
    <row r="1461" spans="11:16">
      <c r="K1461" s="319">
        <v>47147</v>
      </c>
      <c r="L1461" s="157" t="s">
        <v>803</v>
      </c>
      <c r="N1461" s="157" t="s">
        <v>741</v>
      </c>
      <c r="O1461" s="157" t="s">
        <v>813</v>
      </c>
      <c r="P1461" s="157" t="s">
        <v>811</v>
      </c>
    </row>
    <row r="1462" spans="11:16">
      <c r="K1462" s="319">
        <v>47148</v>
      </c>
      <c r="L1462" s="157" t="s">
        <v>805</v>
      </c>
      <c r="N1462" s="157" t="s">
        <v>812</v>
      </c>
      <c r="O1462" s="157" t="s">
        <v>813</v>
      </c>
      <c r="P1462" s="157" t="s">
        <v>811</v>
      </c>
    </row>
    <row r="1463" spans="11:16">
      <c r="K1463" s="319">
        <v>47149</v>
      </c>
      <c r="L1463" s="157" t="s">
        <v>806</v>
      </c>
      <c r="N1463" s="157" t="s">
        <v>812</v>
      </c>
      <c r="O1463" s="157" t="s">
        <v>813</v>
      </c>
      <c r="P1463" s="157" t="s">
        <v>811</v>
      </c>
    </row>
    <row r="1464" spans="11:16">
      <c r="K1464" s="319">
        <v>47150</v>
      </c>
      <c r="L1464" s="157" t="s">
        <v>807</v>
      </c>
      <c r="N1464" s="157" t="s">
        <v>812</v>
      </c>
      <c r="O1464" s="157" t="s">
        <v>813</v>
      </c>
      <c r="P1464" s="157" t="s">
        <v>811</v>
      </c>
    </row>
    <row r="1465" spans="11:16">
      <c r="K1465" s="319">
        <v>47151</v>
      </c>
      <c r="L1465" s="157" t="s">
        <v>808</v>
      </c>
      <c r="N1465" s="157" t="s">
        <v>812</v>
      </c>
      <c r="O1465" s="157" t="s">
        <v>813</v>
      </c>
      <c r="P1465" s="157" t="s">
        <v>811</v>
      </c>
    </row>
    <row r="1466" spans="11:16">
      <c r="K1466" s="319">
        <v>47152</v>
      </c>
      <c r="L1466" s="157" t="s">
        <v>809</v>
      </c>
      <c r="N1466" s="157" t="s">
        <v>812</v>
      </c>
      <c r="O1466" s="157" t="s">
        <v>813</v>
      </c>
      <c r="P1466" s="157" t="s">
        <v>811</v>
      </c>
    </row>
    <row r="1467" spans="11:16">
      <c r="K1467" s="319">
        <v>47153</v>
      </c>
      <c r="L1467" s="157" t="s">
        <v>810</v>
      </c>
      <c r="N1467" s="157" t="s">
        <v>812</v>
      </c>
      <c r="O1467" s="157" t="s">
        <v>813</v>
      </c>
      <c r="P1467" s="157" t="s">
        <v>811</v>
      </c>
    </row>
    <row r="1468" spans="11:16">
      <c r="K1468" s="319">
        <v>47154</v>
      </c>
      <c r="L1468" s="157" t="s">
        <v>803</v>
      </c>
      <c r="N1468" s="157" t="s">
        <v>811</v>
      </c>
      <c r="O1468" s="157" t="s">
        <v>812</v>
      </c>
      <c r="P1468" s="157" t="s">
        <v>815</v>
      </c>
    </row>
    <row r="1469" spans="11:16">
      <c r="K1469" s="319">
        <v>47155</v>
      </c>
      <c r="L1469" s="157" t="s">
        <v>805</v>
      </c>
      <c r="N1469" s="157" t="s">
        <v>811</v>
      </c>
      <c r="O1469" s="157" t="s">
        <v>812</v>
      </c>
      <c r="P1469" s="157" t="s">
        <v>813</v>
      </c>
    </row>
    <row r="1470" spans="11:16">
      <c r="K1470" s="319">
        <v>47156</v>
      </c>
      <c r="L1470" s="157" t="s">
        <v>806</v>
      </c>
      <c r="N1470" s="157" t="s">
        <v>811</v>
      </c>
      <c r="O1470" s="157" t="s">
        <v>741</v>
      </c>
      <c r="P1470" s="157" t="s">
        <v>813</v>
      </c>
    </row>
    <row r="1471" spans="11:16">
      <c r="K1471" s="319">
        <v>47157</v>
      </c>
      <c r="L1471" s="157" t="s">
        <v>807</v>
      </c>
      <c r="N1471" s="157" t="s">
        <v>811</v>
      </c>
      <c r="O1471" s="157" t="s">
        <v>812</v>
      </c>
      <c r="P1471" s="157" t="s">
        <v>813</v>
      </c>
    </row>
    <row r="1472" spans="11:16">
      <c r="K1472" s="319">
        <v>47158</v>
      </c>
      <c r="L1472" s="157" t="s">
        <v>808</v>
      </c>
      <c r="N1472" s="157" t="s">
        <v>816</v>
      </c>
      <c r="O1472" s="157" t="s">
        <v>812</v>
      </c>
      <c r="P1472" s="157" t="s">
        <v>813</v>
      </c>
    </row>
    <row r="1473" spans="11:16">
      <c r="K1473" s="319">
        <v>47159</v>
      </c>
      <c r="L1473" s="157" t="s">
        <v>809</v>
      </c>
      <c r="N1473" s="157" t="s">
        <v>811</v>
      </c>
      <c r="O1473" s="157" t="s">
        <v>812</v>
      </c>
      <c r="P1473" s="157" t="s">
        <v>742</v>
      </c>
    </row>
    <row r="1474" spans="11:16">
      <c r="K1474" s="319">
        <v>47160</v>
      </c>
      <c r="L1474" s="157" t="s">
        <v>810</v>
      </c>
      <c r="N1474" s="157" t="s">
        <v>811</v>
      </c>
      <c r="O1474" s="157" t="s">
        <v>812</v>
      </c>
      <c r="P1474" s="157" t="s">
        <v>742</v>
      </c>
    </row>
    <row r="1475" spans="11:16">
      <c r="K1475" s="319">
        <v>47161</v>
      </c>
      <c r="L1475" s="157" t="s">
        <v>803</v>
      </c>
      <c r="N1475" s="157" t="s">
        <v>813</v>
      </c>
      <c r="O1475" s="157" t="s">
        <v>811</v>
      </c>
      <c r="P1475" s="157" t="s">
        <v>812</v>
      </c>
    </row>
    <row r="1476" spans="11:16">
      <c r="K1476" s="319">
        <v>47162</v>
      </c>
      <c r="L1476" s="157" t="s">
        <v>805</v>
      </c>
      <c r="N1476" s="157" t="s">
        <v>813</v>
      </c>
      <c r="O1476" s="157" t="s">
        <v>740</v>
      </c>
      <c r="P1476" s="157" t="s">
        <v>741</v>
      </c>
    </row>
    <row r="1477" spans="11:16">
      <c r="K1477" s="319">
        <v>47163</v>
      </c>
      <c r="L1477" s="157" t="s">
        <v>806</v>
      </c>
      <c r="N1477" s="157" t="s">
        <v>813</v>
      </c>
      <c r="O1477" s="157" t="s">
        <v>740</v>
      </c>
      <c r="P1477" s="157" t="s">
        <v>814</v>
      </c>
    </row>
    <row r="1478" spans="11:16">
      <c r="K1478" s="319">
        <v>47164</v>
      </c>
      <c r="L1478" s="157" t="s">
        <v>807</v>
      </c>
      <c r="N1478" s="157" t="s">
        <v>813</v>
      </c>
      <c r="O1478" s="157" t="s">
        <v>811</v>
      </c>
      <c r="P1478" s="157" t="s">
        <v>812</v>
      </c>
    </row>
    <row r="1479" spans="11:16">
      <c r="K1479" s="319">
        <v>47165</v>
      </c>
      <c r="L1479" s="157" t="s">
        <v>808</v>
      </c>
      <c r="N1479" s="157" t="s">
        <v>813</v>
      </c>
      <c r="O1479" s="157" t="s">
        <v>811</v>
      </c>
      <c r="P1479" s="157" t="s">
        <v>741</v>
      </c>
    </row>
    <row r="1480" spans="11:16">
      <c r="K1480" s="319">
        <v>47166</v>
      </c>
      <c r="L1480" s="157" t="s">
        <v>809</v>
      </c>
      <c r="N1480" s="157" t="s">
        <v>813</v>
      </c>
      <c r="O1480" s="157" t="s">
        <v>811</v>
      </c>
      <c r="P1480" s="157" t="s">
        <v>812</v>
      </c>
    </row>
    <row r="1481" spans="11:16">
      <c r="K1481" s="319">
        <v>47167</v>
      </c>
      <c r="L1481" s="157" t="s">
        <v>810</v>
      </c>
      <c r="N1481" s="157" t="s">
        <v>813</v>
      </c>
      <c r="O1481" s="157" t="s">
        <v>811</v>
      </c>
      <c r="P1481" s="157" t="s">
        <v>741</v>
      </c>
    </row>
    <row r="1482" spans="11:16">
      <c r="K1482" s="319">
        <v>47168</v>
      </c>
      <c r="L1482" s="157" t="s">
        <v>803</v>
      </c>
      <c r="N1482" s="157" t="s">
        <v>812</v>
      </c>
      <c r="O1482" s="157" t="s">
        <v>813</v>
      </c>
      <c r="P1482" s="157" t="s">
        <v>811</v>
      </c>
    </row>
    <row r="1483" spans="11:16">
      <c r="K1483" s="319">
        <v>47169</v>
      </c>
      <c r="L1483" s="157" t="s">
        <v>805</v>
      </c>
      <c r="N1483" s="157" t="s">
        <v>812</v>
      </c>
      <c r="O1483" s="157" t="s">
        <v>813</v>
      </c>
      <c r="P1483" s="157" t="s">
        <v>811</v>
      </c>
    </row>
    <row r="1484" spans="11:16">
      <c r="K1484" s="319">
        <v>47170</v>
      </c>
      <c r="L1484" s="157" t="s">
        <v>806</v>
      </c>
      <c r="N1484" s="157" t="s">
        <v>812</v>
      </c>
      <c r="O1484" s="157" t="s">
        <v>813</v>
      </c>
      <c r="P1484" s="157" t="s">
        <v>811</v>
      </c>
    </row>
    <row r="1485" spans="11:16">
      <c r="K1485" s="319">
        <v>47171</v>
      </c>
      <c r="L1485" s="157" t="s">
        <v>807</v>
      </c>
      <c r="N1485" s="157" t="s">
        <v>812</v>
      </c>
      <c r="O1485" s="157" t="s">
        <v>813</v>
      </c>
      <c r="P1485" s="157" t="s">
        <v>811</v>
      </c>
    </row>
    <row r="1486" spans="11:16">
      <c r="K1486" s="319">
        <v>47172</v>
      </c>
      <c r="L1486" s="157" t="s">
        <v>808</v>
      </c>
      <c r="N1486" s="157" t="s">
        <v>812</v>
      </c>
      <c r="O1486" s="157" t="s">
        <v>813</v>
      </c>
      <c r="P1486" s="157" t="s">
        <v>811</v>
      </c>
    </row>
    <row r="1487" spans="11:16">
      <c r="K1487" s="319">
        <v>47173</v>
      </c>
      <c r="L1487" s="157" t="s">
        <v>809</v>
      </c>
      <c r="N1487" s="157" t="s">
        <v>812</v>
      </c>
      <c r="O1487" s="157" t="s">
        <v>813</v>
      </c>
      <c r="P1487" s="157" t="s">
        <v>811</v>
      </c>
    </row>
    <row r="1488" spans="11:16">
      <c r="K1488" s="319">
        <v>47174</v>
      </c>
      <c r="L1488" s="157" t="s">
        <v>810</v>
      </c>
      <c r="N1488" s="157" t="s">
        <v>812</v>
      </c>
      <c r="O1488" s="157" t="s">
        <v>813</v>
      </c>
      <c r="P1488" s="157" t="s">
        <v>811</v>
      </c>
    </row>
    <row r="1489" spans="11:16">
      <c r="K1489" s="319">
        <v>47175</v>
      </c>
      <c r="L1489" s="157" t="s">
        <v>803</v>
      </c>
      <c r="N1489" s="157" t="s">
        <v>811</v>
      </c>
      <c r="O1489" s="157" t="s">
        <v>812</v>
      </c>
      <c r="P1489" s="157" t="s">
        <v>815</v>
      </c>
    </row>
    <row r="1490" spans="11:16">
      <c r="K1490" s="319">
        <v>47176</v>
      </c>
      <c r="L1490" s="157" t="s">
        <v>805</v>
      </c>
      <c r="N1490" s="157" t="s">
        <v>740</v>
      </c>
      <c r="O1490" s="157" t="s">
        <v>812</v>
      </c>
      <c r="P1490" s="157" t="s">
        <v>813</v>
      </c>
    </row>
    <row r="1491" spans="11:16">
      <c r="K1491" s="319">
        <v>47177</v>
      </c>
      <c r="L1491" s="157" t="s">
        <v>806</v>
      </c>
      <c r="N1491" s="157" t="s">
        <v>811</v>
      </c>
      <c r="O1491" s="157" t="s">
        <v>812</v>
      </c>
      <c r="P1491" s="157" t="s">
        <v>813</v>
      </c>
    </row>
    <row r="1492" spans="11:16">
      <c r="K1492" s="319">
        <v>47178</v>
      </c>
      <c r="L1492" s="157" t="s">
        <v>807</v>
      </c>
      <c r="N1492" s="157" t="s">
        <v>811</v>
      </c>
      <c r="O1492" s="157" t="s">
        <v>812</v>
      </c>
      <c r="P1492" s="157" t="s">
        <v>813</v>
      </c>
    </row>
    <row r="1493" spans="11:16">
      <c r="K1493" s="319">
        <v>47179</v>
      </c>
      <c r="L1493" s="157" t="s">
        <v>808</v>
      </c>
      <c r="N1493" s="157" t="s">
        <v>740</v>
      </c>
      <c r="O1493" s="157" t="s">
        <v>741</v>
      </c>
      <c r="P1493" s="157" t="s">
        <v>813</v>
      </c>
    </row>
    <row r="1494" spans="11:16">
      <c r="K1494" s="319">
        <v>47180</v>
      </c>
      <c r="L1494" s="157" t="s">
        <v>809</v>
      </c>
      <c r="N1494" s="157" t="s">
        <v>811</v>
      </c>
      <c r="O1494" s="157" t="s">
        <v>812</v>
      </c>
      <c r="P1494" s="157" t="s">
        <v>815</v>
      </c>
    </row>
    <row r="1495" spans="11:16">
      <c r="K1495" s="319">
        <v>47181</v>
      </c>
      <c r="L1495" s="157" t="s">
        <v>810</v>
      </c>
      <c r="N1495" s="157" t="s">
        <v>811</v>
      </c>
      <c r="O1495" s="157" t="s">
        <v>812</v>
      </c>
      <c r="P1495" s="157" t="s">
        <v>813</v>
      </c>
    </row>
    <row r="1496" spans="11:16">
      <c r="K1496" s="319">
        <v>47182</v>
      </c>
      <c r="L1496" s="157" t="s">
        <v>803</v>
      </c>
      <c r="N1496" s="157" t="s">
        <v>813</v>
      </c>
      <c r="O1496" s="157" t="s">
        <v>811</v>
      </c>
      <c r="P1496" s="157" t="s">
        <v>741</v>
      </c>
    </row>
    <row r="1497" spans="11:16">
      <c r="K1497" s="319">
        <v>47183</v>
      </c>
      <c r="L1497" s="157" t="s">
        <v>805</v>
      </c>
      <c r="N1497" s="157" t="s">
        <v>813</v>
      </c>
      <c r="O1497" s="157" t="s">
        <v>811</v>
      </c>
      <c r="P1497" s="157" t="s">
        <v>812</v>
      </c>
    </row>
    <row r="1498" spans="11:16">
      <c r="K1498" s="319">
        <v>47184</v>
      </c>
      <c r="L1498" s="157" t="s">
        <v>806</v>
      </c>
      <c r="N1498" s="157" t="s">
        <v>813</v>
      </c>
      <c r="O1498" s="157" t="s">
        <v>740</v>
      </c>
      <c r="P1498" s="157" t="s">
        <v>812</v>
      </c>
    </row>
    <row r="1499" spans="11:16">
      <c r="K1499" s="319">
        <v>47185</v>
      </c>
      <c r="L1499" s="157" t="s">
        <v>807</v>
      </c>
      <c r="N1499" s="157" t="s">
        <v>813</v>
      </c>
      <c r="O1499" s="157" t="s">
        <v>811</v>
      </c>
      <c r="P1499" s="157" t="s">
        <v>812</v>
      </c>
    </row>
    <row r="1500" spans="11:16">
      <c r="K1500" s="319">
        <v>47186</v>
      </c>
      <c r="L1500" s="157" t="s">
        <v>808</v>
      </c>
      <c r="N1500" s="157" t="s">
        <v>813</v>
      </c>
      <c r="O1500" s="157" t="s">
        <v>811</v>
      </c>
      <c r="P1500" s="157" t="s">
        <v>812</v>
      </c>
    </row>
    <row r="1501" spans="11:16">
      <c r="K1501" s="319">
        <v>47187</v>
      </c>
      <c r="L1501" s="157" t="s">
        <v>809</v>
      </c>
      <c r="N1501" s="157" t="s">
        <v>813</v>
      </c>
      <c r="O1501" s="157" t="s">
        <v>811</v>
      </c>
      <c r="P1501" s="157" t="s">
        <v>812</v>
      </c>
    </row>
    <row r="1502" spans="11:16">
      <c r="K1502" s="319">
        <v>47188</v>
      </c>
      <c r="L1502" s="157" t="s">
        <v>810</v>
      </c>
      <c r="N1502" s="157" t="s">
        <v>813</v>
      </c>
      <c r="O1502" s="157" t="s">
        <v>811</v>
      </c>
      <c r="P1502" s="157" t="s">
        <v>812</v>
      </c>
    </row>
    <row r="1503" spans="11:16">
      <c r="K1503" s="319">
        <v>47189</v>
      </c>
      <c r="L1503" s="157" t="s">
        <v>803</v>
      </c>
      <c r="N1503" s="157" t="s">
        <v>812</v>
      </c>
      <c r="O1503" s="157" t="s">
        <v>813</v>
      </c>
      <c r="P1503" s="157" t="s">
        <v>811</v>
      </c>
    </row>
    <row r="1504" spans="11:16">
      <c r="K1504" s="319">
        <v>47190</v>
      </c>
      <c r="L1504" s="157" t="s">
        <v>805</v>
      </c>
      <c r="N1504" s="157" t="s">
        <v>812</v>
      </c>
      <c r="O1504" s="157" t="s">
        <v>813</v>
      </c>
      <c r="P1504" s="157" t="s">
        <v>811</v>
      </c>
    </row>
    <row r="1505" spans="11:16">
      <c r="K1505" s="319">
        <v>47191</v>
      </c>
      <c r="L1505" s="157" t="s">
        <v>806</v>
      </c>
      <c r="N1505" s="157" t="s">
        <v>812</v>
      </c>
      <c r="O1505" s="157" t="s">
        <v>813</v>
      </c>
      <c r="P1505" s="157" t="s">
        <v>811</v>
      </c>
    </row>
    <row r="1506" spans="11:16">
      <c r="K1506" s="319">
        <v>47192</v>
      </c>
      <c r="L1506" s="157" t="s">
        <v>807</v>
      </c>
      <c r="N1506" s="157" t="s">
        <v>814</v>
      </c>
      <c r="O1506" s="157" t="s">
        <v>813</v>
      </c>
      <c r="P1506" s="157" t="s">
        <v>811</v>
      </c>
    </row>
    <row r="1507" spans="11:16">
      <c r="K1507" s="319">
        <v>47193</v>
      </c>
      <c r="L1507" s="157" t="s">
        <v>808</v>
      </c>
      <c r="N1507" s="157" t="s">
        <v>812</v>
      </c>
      <c r="O1507" s="157" t="s">
        <v>813</v>
      </c>
      <c r="P1507" s="157" t="s">
        <v>740</v>
      </c>
    </row>
    <row r="1508" spans="11:16">
      <c r="K1508" s="319">
        <v>47194</v>
      </c>
      <c r="L1508" s="157" t="s">
        <v>809</v>
      </c>
      <c r="N1508" s="157" t="s">
        <v>812</v>
      </c>
      <c r="O1508" s="157" t="s">
        <v>813</v>
      </c>
      <c r="P1508" s="157" t="s">
        <v>811</v>
      </c>
    </row>
    <row r="1509" spans="11:16">
      <c r="K1509" s="319">
        <v>47195</v>
      </c>
      <c r="L1509" s="157" t="s">
        <v>810</v>
      </c>
      <c r="N1509" s="157" t="s">
        <v>812</v>
      </c>
      <c r="O1509" s="157" t="s">
        <v>815</v>
      </c>
      <c r="P1509" s="157" t="s">
        <v>811</v>
      </c>
    </row>
    <row r="1510" spans="11:16">
      <c r="K1510" s="319">
        <v>47196</v>
      </c>
      <c r="L1510" s="157" t="s">
        <v>803</v>
      </c>
      <c r="N1510" s="157" t="s">
        <v>811</v>
      </c>
      <c r="O1510" s="157" t="s">
        <v>812</v>
      </c>
      <c r="P1510" s="157" t="s">
        <v>813</v>
      </c>
    </row>
    <row r="1511" spans="11:16">
      <c r="K1511" s="319">
        <v>47197</v>
      </c>
      <c r="L1511" s="157" t="s">
        <v>805</v>
      </c>
      <c r="N1511" s="157" t="s">
        <v>811</v>
      </c>
      <c r="O1511" s="157" t="s">
        <v>812</v>
      </c>
      <c r="P1511" s="157" t="s">
        <v>813</v>
      </c>
    </row>
    <row r="1512" spans="11:16">
      <c r="K1512" s="319">
        <v>47198</v>
      </c>
      <c r="L1512" s="157" t="s">
        <v>806</v>
      </c>
      <c r="N1512" s="157" t="s">
        <v>811</v>
      </c>
      <c r="O1512" s="157" t="s">
        <v>812</v>
      </c>
      <c r="P1512" s="157" t="s">
        <v>813</v>
      </c>
    </row>
    <row r="1513" spans="11:16">
      <c r="K1513" s="319">
        <v>47199</v>
      </c>
      <c r="L1513" s="157" t="s">
        <v>807</v>
      </c>
      <c r="N1513" s="157" t="s">
        <v>740</v>
      </c>
      <c r="O1513" s="157" t="s">
        <v>741</v>
      </c>
      <c r="P1513" s="157" t="s">
        <v>742</v>
      </c>
    </row>
    <row r="1514" spans="11:16">
      <c r="K1514" s="319">
        <v>47200</v>
      </c>
      <c r="L1514" s="157" t="s">
        <v>808</v>
      </c>
      <c r="N1514" s="157" t="s">
        <v>740</v>
      </c>
      <c r="O1514" s="157" t="s">
        <v>741</v>
      </c>
      <c r="P1514" s="157" t="s">
        <v>742</v>
      </c>
    </row>
    <row r="1515" spans="11:16">
      <c r="K1515" s="319">
        <v>47201</v>
      </c>
      <c r="L1515" s="157" t="s">
        <v>809</v>
      </c>
      <c r="N1515" s="157" t="s">
        <v>740</v>
      </c>
      <c r="O1515" s="157" t="s">
        <v>741</v>
      </c>
      <c r="P1515" s="157" t="s">
        <v>742</v>
      </c>
    </row>
    <row r="1516" spans="11:16">
      <c r="K1516" s="319">
        <v>47202</v>
      </c>
      <c r="L1516" s="157" t="s">
        <v>810</v>
      </c>
      <c r="N1516" s="157" t="s">
        <v>740</v>
      </c>
      <c r="O1516" s="157" t="s">
        <v>741</v>
      </c>
      <c r="P1516" s="157" t="s">
        <v>742</v>
      </c>
    </row>
    <row r="1517" spans="11:16">
      <c r="K1517" s="319">
        <v>47203</v>
      </c>
      <c r="L1517" s="157" t="s">
        <v>803</v>
      </c>
      <c r="N1517" s="157" t="s">
        <v>742</v>
      </c>
      <c r="O1517" s="157" t="s">
        <v>740</v>
      </c>
      <c r="P1517" s="157" t="s">
        <v>741</v>
      </c>
    </row>
    <row r="1518" spans="11:16">
      <c r="K1518" s="319">
        <v>47204</v>
      </c>
      <c r="L1518" s="157" t="s">
        <v>805</v>
      </c>
      <c r="N1518" s="157" t="s">
        <v>742</v>
      </c>
      <c r="O1518" s="157" t="s">
        <v>740</v>
      </c>
      <c r="P1518" s="157" t="s">
        <v>741</v>
      </c>
    </row>
    <row r="1519" spans="11:16">
      <c r="K1519" s="319">
        <v>47205</v>
      </c>
      <c r="L1519" s="157" t="s">
        <v>806</v>
      </c>
      <c r="N1519" s="157" t="s">
        <v>742</v>
      </c>
      <c r="O1519" s="157" t="s">
        <v>740</v>
      </c>
      <c r="P1519" s="157" t="s">
        <v>741</v>
      </c>
    </row>
    <row r="1520" spans="11:16">
      <c r="K1520" s="319">
        <v>47206</v>
      </c>
      <c r="L1520" s="157" t="s">
        <v>807</v>
      </c>
      <c r="N1520" s="157" t="s">
        <v>742</v>
      </c>
      <c r="O1520" s="157" t="s">
        <v>740</v>
      </c>
      <c r="P1520" s="157" t="s">
        <v>741</v>
      </c>
    </row>
    <row r="1521" spans="11:16">
      <c r="K1521" s="319">
        <v>47207</v>
      </c>
      <c r="L1521" s="157" t="s">
        <v>808</v>
      </c>
      <c r="N1521" s="157" t="s">
        <v>742</v>
      </c>
      <c r="O1521" s="157" t="s">
        <v>740</v>
      </c>
      <c r="P1521" s="157" t="s">
        <v>741</v>
      </c>
    </row>
    <row r="1522" spans="11:16">
      <c r="K1522" s="319">
        <v>47208</v>
      </c>
      <c r="L1522" s="157" t="s">
        <v>809</v>
      </c>
      <c r="N1522" s="157" t="s">
        <v>742</v>
      </c>
      <c r="O1522" s="157" t="s">
        <v>740</v>
      </c>
      <c r="P1522" s="157" t="s">
        <v>741</v>
      </c>
    </row>
    <row r="1523" spans="11:16">
      <c r="K1523" s="319">
        <v>47209</v>
      </c>
      <c r="L1523" s="157" t="s">
        <v>810</v>
      </c>
      <c r="N1523" s="157" t="s">
        <v>742</v>
      </c>
      <c r="O1523" s="157" t="s">
        <v>740</v>
      </c>
      <c r="P1523" s="157" t="s">
        <v>741</v>
      </c>
    </row>
    <row r="1524" spans="11:16">
      <c r="K1524" s="319">
        <v>47210</v>
      </c>
      <c r="L1524" s="157" t="s">
        <v>803</v>
      </c>
      <c r="N1524" s="157" t="s">
        <v>741</v>
      </c>
      <c r="O1524" s="157" t="s">
        <v>742</v>
      </c>
      <c r="P1524" s="157" t="s">
        <v>740</v>
      </c>
    </row>
    <row r="1525" spans="11:16">
      <c r="K1525" s="319">
        <v>47211</v>
      </c>
      <c r="L1525" s="157" t="s">
        <v>805</v>
      </c>
      <c r="N1525" s="157" t="s">
        <v>741</v>
      </c>
      <c r="O1525" s="157" t="s">
        <v>742</v>
      </c>
      <c r="P1525" s="157" t="s">
        <v>740</v>
      </c>
    </row>
    <row r="1526" spans="11:16">
      <c r="K1526" s="319">
        <v>47212</v>
      </c>
      <c r="L1526" s="157" t="s">
        <v>806</v>
      </c>
      <c r="N1526" s="157" t="s">
        <v>741</v>
      </c>
      <c r="O1526" s="157" t="s">
        <v>742</v>
      </c>
      <c r="P1526" s="157" t="s">
        <v>740</v>
      </c>
    </row>
    <row r="1527" spans="11:16">
      <c r="K1527" s="319">
        <v>47213</v>
      </c>
      <c r="L1527" s="157" t="s">
        <v>807</v>
      </c>
      <c r="N1527" s="157" t="s">
        <v>741</v>
      </c>
      <c r="O1527" s="157" t="s">
        <v>742</v>
      </c>
      <c r="P1527" s="157" t="s">
        <v>740</v>
      </c>
    </row>
    <row r="1528" spans="11:16">
      <c r="K1528" s="319">
        <v>47214</v>
      </c>
      <c r="L1528" s="157" t="s">
        <v>808</v>
      </c>
      <c r="N1528" s="157" t="s">
        <v>741</v>
      </c>
      <c r="O1528" s="157" t="s">
        <v>742</v>
      </c>
      <c r="P1528" s="157" t="s">
        <v>740</v>
      </c>
    </row>
    <row r="1529" spans="11:16">
      <c r="K1529" s="319">
        <v>47215</v>
      </c>
      <c r="L1529" s="157" t="s">
        <v>809</v>
      </c>
      <c r="N1529" s="157" t="s">
        <v>741</v>
      </c>
      <c r="O1529" s="157" t="s">
        <v>742</v>
      </c>
      <c r="P1529" s="157" t="s">
        <v>740</v>
      </c>
    </row>
    <row r="1530" spans="11:16">
      <c r="K1530" s="319">
        <v>47216</v>
      </c>
      <c r="L1530" s="157" t="s">
        <v>810</v>
      </c>
      <c r="N1530" s="157" t="s">
        <v>741</v>
      </c>
      <c r="O1530" s="157" t="s">
        <v>742</v>
      </c>
      <c r="P1530" s="157" t="s">
        <v>740</v>
      </c>
    </row>
    <row r="1531" spans="11:16">
      <c r="K1531" s="319">
        <v>47217</v>
      </c>
      <c r="L1531" s="157" t="s">
        <v>803</v>
      </c>
      <c r="N1531" s="157" t="s">
        <v>740</v>
      </c>
      <c r="O1531" s="157" t="s">
        <v>741</v>
      </c>
      <c r="P1531" s="157" t="s">
        <v>742</v>
      </c>
    </row>
    <row r="1532" spans="11:16">
      <c r="K1532" s="319">
        <v>47218</v>
      </c>
      <c r="L1532" s="157" t="s">
        <v>805</v>
      </c>
      <c r="N1532" s="157" t="s">
        <v>740</v>
      </c>
      <c r="O1532" s="157" t="s">
        <v>741</v>
      </c>
      <c r="P1532" s="157" t="s">
        <v>742</v>
      </c>
    </row>
    <row r="1533" spans="11:16">
      <c r="K1533" s="319">
        <v>47219</v>
      </c>
      <c r="L1533" s="157" t="s">
        <v>806</v>
      </c>
      <c r="N1533" s="157" t="s">
        <v>740</v>
      </c>
      <c r="O1533" s="157" t="s">
        <v>741</v>
      </c>
      <c r="P1533" s="157" t="s">
        <v>742</v>
      </c>
    </row>
    <row r="1534" spans="11:16">
      <c r="K1534" s="319">
        <v>47220</v>
      </c>
      <c r="L1534" s="157" t="s">
        <v>807</v>
      </c>
      <c r="N1534" s="157" t="s">
        <v>740</v>
      </c>
      <c r="O1534" s="157" t="s">
        <v>741</v>
      </c>
      <c r="P1534" s="157" t="s">
        <v>742</v>
      </c>
    </row>
    <row r="1535" spans="11:16">
      <c r="K1535" s="319">
        <v>47221</v>
      </c>
      <c r="L1535" s="157" t="s">
        <v>808</v>
      </c>
      <c r="N1535" s="157" t="s">
        <v>740</v>
      </c>
      <c r="O1535" s="157" t="s">
        <v>741</v>
      </c>
      <c r="P1535" s="157" t="s">
        <v>742</v>
      </c>
    </row>
    <row r="1536" spans="11:16">
      <c r="K1536" s="319">
        <v>47222</v>
      </c>
      <c r="L1536" s="157" t="s">
        <v>809</v>
      </c>
      <c r="N1536" s="157" t="s">
        <v>740</v>
      </c>
      <c r="O1536" s="157" t="s">
        <v>741</v>
      </c>
      <c r="P1536" s="157" t="s">
        <v>742</v>
      </c>
    </row>
    <row r="1537" spans="11:16">
      <c r="K1537" s="319">
        <v>47223</v>
      </c>
      <c r="L1537" s="157" t="s">
        <v>810</v>
      </c>
      <c r="N1537" s="157" t="s">
        <v>740</v>
      </c>
      <c r="O1537" s="157" t="s">
        <v>741</v>
      </c>
      <c r="P1537" s="157" t="s">
        <v>742</v>
      </c>
    </row>
    <row r="1538" spans="11:16">
      <c r="K1538" s="319">
        <v>47224</v>
      </c>
      <c r="L1538" s="157" t="s">
        <v>803</v>
      </c>
      <c r="N1538" s="157" t="s">
        <v>742</v>
      </c>
      <c r="O1538" s="157" t="s">
        <v>740</v>
      </c>
      <c r="P1538" s="157" t="s">
        <v>741</v>
      </c>
    </row>
    <row r="1539" spans="11:16">
      <c r="K1539" s="319">
        <v>47225</v>
      </c>
      <c r="L1539" s="157" t="s">
        <v>805</v>
      </c>
      <c r="N1539" s="157" t="s">
        <v>742</v>
      </c>
      <c r="O1539" s="157" t="s">
        <v>740</v>
      </c>
      <c r="P1539" s="157" t="s">
        <v>741</v>
      </c>
    </row>
    <row r="1540" spans="11:16">
      <c r="K1540" s="319">
        <v>47226</v>
      </c>
      <c r="L1540" s="157" t="s">
        <v>806</v>
      </c>
      <c r="N1540" s="157" t="s">
        <v>742</v>
      </c>
      <c r="O1540" s="157" t="s">
        <v>740</v>
      </c>
      <c r="P1540" s="157" t="s">
        <v>741</v>
      </c>
    </row>
    <row r="1541" spans="11:16">
      <c r="K1541" s="319">
        <v>47227</v>
      </c>
      <c r="L1541" s="157" t="s">
        <v>807</v>
      </c>
      <c r="N1541" s="157" t="s">
        <v>742</v>
      </c>
      <c r="O1541" s="157" t="s">
        <v>740</v>
      </c>
      <c r="P1541" s="157" t="s">
        <v>741</v>
      </c>
    </row>
    <row r="1542" spans="11:16">
      <c r="K1542" s="319">
        <v>47228</v>
      </c>
      <c r="L1542" s="157" t="s">
        <v>808</v>
      </c>
      <c r="N1542" s="157" t="s">
        <v>742</v>
      </c>
      <c r="O1542" s="157" t="s">
        <v>740</v>
      </c>
      <c r="P1542" s="157" t="s">
        <v>741</v>
      </c>
    </row>
    <row r="1543" spans="11:16">
      <c r="K1543" s="319">
        <v>47229</v>
      </c>
      <c r="L1543" s="157" t="s">
        <v>809</v>
      </c>
      <c r="N1543" s="157" t="s">
        <v>742</v>
      </c>
      <c r="O1543" s="157" t="s">
        <v>740</v>
      </c>
      <c r="P1543" s="157" t="s">
        <v>741</v>
      </c>
    </row>
    <row r="1544" spans="11:16">
      <c r="K1544" s="319">
        <v>47230</v>
      </c>
      <c r="L1544" s="157" t="s">
        <v>810</v>
      </c>
      <c r="N1544" s="157" t="s">
        <v>742</v>
      </c>
      <c r="O1544" s="157" t="s">
        <v>740</v>
      </c>
      <c r="P1544" s="157" t="s">
        <v>741</v>
      </c>
    </row>
    <row r="1545" spans="11:16">
      <c r="K1545" s="319">
        <v>47231</v>
      </c>
      <c r="L1545" s="157" t="s">
        <v>803</v>
      </c>
      <c r="N1545" s="157" t="s">
        <v>741</v>
      </c>
      <c r="O1545" s="157" t="s">
        <v>742</v>
      </c>
      <c r="P1545" s="157" t="s">
        <v>740</v>
      </c>
    </row>
    <row r="1546" spans="11:16">
      <c r="K1546" s="319">
        <v>47232</v>
      </c>
      <c r="L1546" s="157" t="s">
        <v>805</v>
      </c>
      <c r="N1546" s="157" t="s">
        <v>741</v>
      </c>
      <c r="O1546" s="157" t="s">
        <v>742</v>
      </c>
      <c r="P1546" s="157" t="s">
        <v>740</v>
      </c>
    </row>
    <row r="1547" spans="11:16">
      <c r="K1547" s="319">
        <v>47233</v>
      </c>
      <c r="L1547" s="157" t="s">
        <v>806</v>
      </c>
      <c r="N1547" s="157" t="s">
        <v>741</v>
      </c>
      <c r="O1547" s="157" t="s">
        <v>742</v>
      </c>
      <c r="P1547" s="157" t="s">
        <v>740</v>
      </c>
    </row>
    <row r="1548" spans="11:16">
      <c r="K1548" s="319">
        <v>47234</v>
      </c>
      <c r="L1548" s="157" t="s">
        <v>807</v>
      </c>
      <c r="N1548" s="157" t="s">
        <v>741</v>
      </c>
      <c r="O1548" s="157" t="s">
        <v>742</v>
      </c>
      <c r="P1548" s="157" t="s">
        <v>740</v>
      </c>
    </row>
    <row r="1549" spans="11:16">
      <c r="K1549" s="319">
        <v>47235</v>
      </c>
      <c r="L1549" s="157" t="s">
        <v>808</v>
      </c>
      <c r="N1549" s="157" t="s">
        <v>741</v>
      </c>
      <c r="O1549" s="157" t="s">
        <v>742</v>
      </c>
      <c r="P1549" s="157" t="s">
        <v>740</v>
      </c>
    </row>
    <row r="1550" spans="11:16">
      <c r="K1550" s="319">
        <v>47236</v>
      </c>
      <c r="L1550" s="157" t="s">
        <v>809</v>
      </c>
      <c r="N1550" s="157" t="s">
        <v>741</v>
      </c>
      <c r="O1550" s="157" t="s">
        <v>742</v>
      </c>
      <c r="P1550" s="157" t="s">
        <v>740</v>
      </c>
    </row>
    <row r="1551" spans="11:16">
      <c r="K1551" s="319">
        <v>47237</v>
      </c>
      <c r="L1551" s="157" t="s">
        <v>810</v>
      </c>
      <c r="N1551" s="157" t="s">
        <v>741</v>
      </c>
      <c r="O1551" s="157" t="s">
        <v>742</v>
      </c>
      <c r="P1551" s="157" t="s">
        <v>740</v>
      </c>
    </row>
    <row r="1552" spans="11:16">
      <c r="K1552" s="319">
        <v>47238</v>
      </c>
      <c r="L1552" s="157" t="s">
        <v>803</v>
      </c>
      <c r="N1552" s="157" t="s">
        <v>740</v>
      </c>
      <c r="O1552" s="157" t="s">
        <v>741</v>
      </c>
      <c r="P1552" s="157" t="s">
        <v>742</v>
      </c>
    </row>
    <row r="1553" spans="11:16">
      <c r="K1553" s="319">
        <v>47239</v>
      </c>
      <c r="L1553" s="157" t="s">
        <v>805</v>
      </c>
      <c r="N1553" s="157" t="s">
        <v>740</v>
      </c>
      <c r="O1553" s="157" t="s">
        <v>741</v>
      </c>
      <c r="P1553" s="157" t="s">
        <v>742</v>
      </c>
    </row>
    <row r="1554" spans="11:16">
      <c r="K1554" s="319">
        <v>47240</v>
      </c>
      <c r="L1554" s="157" t="s">
        <v>806</v>
      </c>
      <c r="N1554" s="157" t="s">
        <v>740</v>
      </c>
      <c r="O1554" s="157" t="s">
        <v>741</v>
      </c>
      <c r="P1554" s="157" t="s">
        <v>742</v>
      </c>
    </row>
    <row r="1555" spans="11:16">
      <c r="K1555" s="319">
        <v>47241</v>
      </c>
      <c r="L1555" s="157" t="s">
        <v>807</v>
      </c>
      <c r="N1555" s="157" t="s">
        <v>740</v>
      </c>
      <c r="O1555" s="157" t="s">
        <v>741</v>
      </c>
      <c r="P1555" s="157" t="s">
        <v>742</v>
      </c>
    </row>
    <row r="1556" spans="11:16">
      <c r="K1556" s="319">
        <v>47242</v>
      </c>
      <c r="L1556" s="157" t="s">
        <v>808</v>
      </c>
      <c r="N1556" s="157" t="s">
        <v>740</v>
      </c>
      <c r="O1556" s="157" t="s">
        <v>741</v>
      </c>
      <c r="P1556" s="157" t="s">
        <v>742</v>
      </c>
    </row>
    <row r="1557" spans="11:16">
      <c r="K1557" s="319">
        <v>47243</v>
      </c>
      <c r="L1557" s="157" t="s">
        <v>809</v>
      </c>
      <c r="N1557" s="157" t="s">
        <v>740</v>
      </c>
      <c r="O1557" s="157" t="s">
        <v>741</v>
      </c>
      <c r="P1557" s="157" t="s">
        <v>742</v>
      </c>
    </row>
    <row r="1558" spans="11:16">
      <c r="K1558" s="319">
        <v>47244</v>
      </c>
      <c r="L1558" s="157" t="s">
        <v>810</v>
      </c>
      <c r="N1558" s="157" t="s">
        <v>740</v>
      </c>
      <c r="O1558" s="157" t="s">
        <v>741</v>
      </c>
      <c r="P1558" s="157" t="s">
        <v>742</v>
      </c>
    </row>
    <row r="1559" spans="11:16">
      <c r="K1559" s="319">
        <v>47245</v>
      </c>
      <c r="L1559" s="157" t="s">
        <v>803</v>
      </c>
      <c r="N1559" s="157" t="s">
        <v>742</v>
      </c>
      <c r="O1559" s="157" t="s">
        <v>740</v>
      </c>
      <c r="P1559" s="157" t="s">
        <v>741</v>
      </c>
    </row>
    <row r="1560" spans="11:16">
      <c r="K1560" s="319">
        <v>47246</v>
      </c>
      <c r="L1560" s="157" t="s">
        <v>805</v>
      </c>
      <c r="N1560" s="157" t="s">
        <v>742</v>
      </c>
      <c r="O1560" s="157" t="s">
        <v>740</v>
      </c>
      <c r="P1560" s="157" t="s">
        <v>741</v>
      </c>
    </row>
    <row r="1561" spans="11:16">
      <c r="K1561" s="319">
        <v>47247</v>
      </c>
      <c r="L1561" s="157" t="s">
        <v>806</v>
      </c>
      <c r="N1561" s="157" t="s">
        <v>742</v>
      </c>
      <c r="O1561" s="157" t="s">
        <v>740</v>
      </c>
      <c r="P1561" s="157" t="s">
        <v>741</v>
      </c>
    </row>
    <row r="1562" spans="11:16">
      <c r="K1562" s="319">
        <v>47248</v>
      </c>
      <c r="L1562" s="157" t="s">
        <v>807</v>
      </c>
      <c r="N1562" s="157" t="s">
        <v>742</v>
      </c>
      <c r="O1562" s="157" t="s">
        <v>740</v>
      </c>
      <c r="P1562" s="157" t="s">
        <v>741</v>
      </c>
    </row>
    <row r="1563" spans="11:16">
      <c r="K1563" s="319">
        <v>47249</v>
      </c>
      <c r="L1563" s="157" t="s">
        <v>808</v>
      </c>
      <c r="N1563" s="157" t="s">
        <v>742</v>
      </c>
      <c r="O1563" s="157" t="s">
        <v>740</v>
      </c>
      <c r="P1563" s="157" t="s">
        <v>741</v>
      </c>
    </row>
    <row r="1564" spans="11:16">
      <c r="K1564" s="319">
        <v>47250</v>
      </c>
      <c r="L1564" s="157" t="s">
        <v>809</v>
      </c>
      <c r="N1564" s="157" t="s">
        <v>742</v>
      </c>
      <c r="O1564" s="157" t="s">
        <v>740</v>
      </c>
      <c r="P1564" s="157" t="s">
        <v>741</v>
      </c>
    </row>
    <row r="1565" spans="11:16">
      <c r="K1565" s="319">
        <v>47251</v>
      </c>
      <c r="L1565" s="157" t="s">
        <v>810</v>
      </c>
      <c r="N1565" s="157" t="s">
        <v>742</v>
      </c>
      <c r="O1565" s="157" t="s">
        <v>740</v>
      </c>
      <c r="P1565" s="157" t="s">
        <v>741</v>
      </c>
    </row>
    <row r="1566" spans="11:16">
      <c r="K1566" s="319">
        <v>47252</v>
      </c>
      <c r="L1566" s="157" t="s">
        <v>803</v>
      </c>
      <c r="N1566" s="157" t="s">
        <v>741</v>
      </c>
      <c r="O1566" s="157" t="s">
        <v>742</v>
      </c>
      <c r="P1566" s="157" t="s">
        <v>740</v>
      </c>
    </row>
    <row r="1567" spans="11:16">
      <c r="K1567" s="319">
        <v>47253</v>
      </c>
      <c r="L1567" s="157" t="s">
        <v>805</v>
      </c>
      <c r="N1567" s="157" t="s">
        <v>741</v>
      </c>
      <c r="O1567" s="157" t="s">
        <v>742</v>
      </c>
      <c r="P1567" s="157" t="s">
        <v>740</v>
      </c>
    </row>
    <row r="1568" spans="11:16">
      <c r="K1568" s="319">
        <v>47254</v>
      </c>
      <c r="L1568" s="157" t="s">
        <v>806</v>
      </c>
      <c r="N1568" s="157" t="s">
        <v>741</v>
      </c>
      <c r="O1568" s="157" t="s">
        <v>742</v>
      </c>
      <c r="P1568" s="157" t="s">
        <v>740</v>
      </c>
    </row>
    <row r="1569" spans="11:16">
      <c r="K1569" s="319">
        <v>47255</v>
      </c>
      <c r="L1569" s="157" t="s">
        <v>807</v>
      </c>
      <c r="N1569" s="157" t="s">
        <v>741</v>
      </c>
      <c r="O1569" s="157" t="s">
        <v>742</v>
      </c>
      <c r="P1569" s="157" t="s">
        <v>740</v>
      </c>
    </row>
    <row r="1570" spans="11:16">
      <c r="K1570" s="319">
        <v>47256</v>
      </c>
      <c r="L1570" s="157" t="s">
        <v>808</v>
      </c>
      <c r="N1570" s="157" t="s">
        <v>741</v>
      </c>
      <c r="O1570" s="157" t="s">
        <v>742</v>
      </c>
      <c r="P1570" s="157" t="s">
        <v>740</v>
      </c>
    </row>
    <row r="1571" spans="11:16">
      <c r="K1571" s="319">
        <v>47257</v>
      </c>
      <c r="L1571" s="157" t="s">
        <v>809</v>
      </c>
      <c r="N1571" s="157" t="s">
        <v>741</v>
      </c>
      <c r="O1571" s="157" t="s">
        <v>742</v>
      </c>
      <c r="P1571" s="157" t="s">
        <v>740</v>
      </c>
    </row>
    <row r="1572" spans="11:16">
      <c r="K1572" s="319">
        <v>47258</v>
      </c>
      <c r="L1572" s="157" t="s">
        <v>810</v>
      </c>
      <c r="N1572" s="157" t="s">
        <v>741</v>
      </c>
      <c r="O1572" s="157" t="s">
        <v>742</v>
      </c>
      <c r="P1572" s="157" t="s">
        <v>740</v>
      </c>
    </row>
    <row r="1573" spans="11:16">
      <c r="K1573" s="319">
        <v>47259</v>
      </c>
      <c r="L1573" s="157" t="s">
        <v>803</v>
      </c>
      <c r="N1573" s="157" t="s">
        <v>740</v>
      </c>
      <c r="O1573" s="157" t="s">
        <v>741</v>
      </c>
      <c r="P1573" s="157" t="s">
        <v>742</v>
      </c>
    </row>
    <row r="1574" spans="11:16">
      <c r="K1574" s="319">
        <v>47260</v>
      </c>
      <c r="L1574" s="157" t="s">
        <v>805</v>
      </c>
      <c r="N1574" s="157" t="s">
        <v>740</v>
      </c>
      <c r="O1574" s="157" t="s">
        <v>741</v>
      </c>
      <c r="P1574" s="157" t="s">
        <v>742</v>
      </c>
    </row>
    <row r="1575" spans="11:16">
      <c r="K1575" s="319">
        <v>47261</v>
      </c>
      <c r="L1575" s="157" t="s">
        <v>806</v>
      </c>
      <c r="N1575" s="157" t="s">
        <v>740</v>
      </c>
      <c r="O1575" s="157" t="s">
        <v>741</v>
      </c>
      <c r="P1575" s="157" t="s">
        <v>742</v>
      </c>
    </row>
    <row r="1576" spans="11:16">
      <c r="K1576" s="319">
        <v>47262</v>
      </c>
      <c r="L1576" s="157" t="s">
        <v>807</v>
      </c>
      <c r="N1576" s="157" t="s">
        <v>740</v>
      </c>
      <c r="O1576" s="157" t="s">
        <v>741</v>
      </c>
      <c r="P1576" s="157" t="s">
        <v>742</v>
      </c>
    </row>
    <row r="1577" spans="11:16">
      <c r="K1577" s="319">
        <v>47263</v>
      </c>
      <c r="L1577" s="157" t="s">
        <v>808</v>
      </c>
      <c r="N1577" s="157" t="s">
        <v>740</v>
      </c>
      <c r="O1577" s="157" t="s">
        <v>741</v>
      </c>
      <c r="P1577" s="157" t="s">
        <v>742</v>
      </c>
    </row>
    <row r="1578" spans="11:16">
      <c r="K1578" s="319">
        <v>47264</v>
      </c>
      <c r="L1578" s="157" t="s">
        <v>809</v>
      </c>
      <c r="N1578" s="157" t="s">
        <v>740</v>
      </c>
      <c r="O1578" s="157" t="s">
        <v>741</v>
      </c>
      <c r="P1578" s="157" t="s">
        <v>742</v>
      </c>
    </row>
    <row r="1579" spans="11:16">
      <c r="K1579" s="319">
        <v>47265</v>
      </c>
      <c r="L1579" s="157" t="s">
        <v>810</v>
      </c>
      <c r="N1579" s="157" t="s">
        <v>740</v>
      </c>
      <c r="O1579" s="157" t="s">
        <v>741</v>
      </c>
      <c r="P1579" s="157" t="s">
        <v>742</v>
      </c>
    </row>
    <row r="1580" spans="11:16">
      <c r="K1580" s="319">
        <v>47266</v>
      </c>
      <c r="L1580" s="157" t="s">
        <v>803</v>
      </c>
      <c r="N1580" s="157" t="s">
        <v>742</v>
      </c>
      <c r="O1580" s="157" t="s">
        <v>740</v>
      </c>
      <c r="P1580" s="157" t="s">
        <v>741</v>
      </c>
    </row>
    <row r="1581" spans="11:16">
      <c r="K1581" s="319">
        <v>47267</v>
      </c>
      <c r="L1581" s="157" t="s">
        <v>805</v>
      </c>
      <c r="N1581" s="157" t="s">
        <v>742</v>
      </c>
      <c r="O1581" s="157" t="s">
        <v>740</v>
      </c>
      <c r="P1581" s="157" t="s">
        <v>741</v>
      </c>
    </row>
    <row r="1582" spans="11:16">
      <c r="K1582" s="319">
        <v>47268</v>
      </c>
      <c r="L1582" s="157" t="s">
        <v>806</v>
      </c>
      <c r="N1582" s="157" t="s">
        <v>742</v>
      </c>
      <c r="O1582" s="157" t="s">
        <v>740</v>
      </c>
      <c r="P1582" s="157" t="s">
        <v>741</v>
      </c>
    </row>
    <row r="1583" spans="11:16">
      <c r="K1583" s="319">
        <v>47269</v>
      </c>
      <c r="L1583" s="157" t="s">
        <v>807</v>
      </c>
      <c r="N1583" s="157" t="s">
        <v>742</v>
      </c>
      <c r="O1583" s="157" t="s">
        <v>740</v>
      </c>
      <c r="P1583" s="157" t="s">
        <v>741</v>
      </c>
    </row>
    <row r="1584" spans="11:16">
      <c r="K1584" s="319">
        <v>47270</v>
      </c>
      <c r="L1584" s="157" t="s">
        <v>808</v>
      </c>
      <c r="N1584" s="157" t="s">
        <v>742</v>
      </c>
      <c r="O1584" s="157" t="s">
        <v>740</v>
      </c>
      <c r="P1584" s="157" t="s">
        <v>741</v>
      </c>
    </row>
    <row r="1585" spans="11:16">
      <c r="K1585" s="319">
        <v>47271</v>
      </c>
      <c r="L1585" s="157" t="s">
        <v>809</v>
      </c>
      <c r="N1585" s="157" t="s">
        <v>742</v>
      </c>
      <c r="O1585" s="157" t="s">
        <v>740</v>
      </c>
      <c r="P1585" s="157" t="s">
        <v>741</v>
      </c>
    </row>
    <row r="1586" spans="11:16">
      <c r="K1586" s="319">
        <v>47272</v>
      </c>
      <c r="L1586" s="157" t="s">
        <v>810</v>
      </c>
      <c r="N1586" s="157" t="s">
        <v>742</v>
      </c>
      <c r="O1586" s="157" t="s">
        <v>740</v>
      </c>
      <c r="P1586" s="157" t="s">
        <v>741</v>
      </c>
    </row>
    <row r="1587" spans="11:16">
      <c r="K1587" s="319">
        <v>47273</v>
      </c>
      <c r="L1587" s="157" t="s">
        <v>803</v>
      </c>
      <c r="N1587" s="157" t="s">
        <v>741</v>
      </c>
      <c r="O1587" s="157" t="s">
        <v>742</v>
      </c>
      <c r="P1587" s="157" t="s">
        <v>740</v>
      </c>
    </row>
    <row r="1588" spans="11:16">
      <c r="K1588" s="319">
        <v>47274</v>
      </c>
      <c r="L1588" s="157" t="s">
        <v>805</v>
      </c>
      <c r="N1588" s="157" t="s">
        <v>741</v>
      </c>
      <c r="O1588" s="157" t="s">
        <v>742</v>
      </c>
      <c r="P1588" s="157" t="s">
        <v>740</v>
      </c>
    </row>
    <row r="1589" spans="11:16">
      <c r="K1589" s="319">
        <v>47275</v>
      </c>
      <c r="L1589" s="157" t="s">
        <v>806</v>
      </c>
      <c r="N1589" s="157" t="s">
        <v>741</v>
      </c>
      <c r="O1589" s="157" t="s">
        <v>742</v>
      </c>
      <c r="P1589" s="157" t="s">
        <v>740</v>
      </c>
    </row>
    <row r="1590" spans="11:16">
      <c r="K1590" s="319">
        <v>47276</v>
      </c>
      <c r="L1590" s="157" t="s">
        <v>807</v>
      </c>
      <c r="N1590" s="157" t="s">
        <v>741</v>
      </c>
      <c r="O1590" s="157" t="s">
        <v>742</v>
      </c>
      <c r="P1590" s="157" t="s">
        <v>740</v>
      </c>
    </row>
    <row r="1591" spans="11:16">
      <c r="K1591" s="319">
        <v>47277</v>
      </c>
      <c r="L1591" s="157" t="s">
        <v>808</v>
      </c>
      <c r="N1591" s="157" t="s">
        <v>741</v>
      </c>
      <c r="O1591" s="157" t="s">
        <v>742</v>
      </c>
      <c r="P1591" s="157" t="s">
        <v>740</v>
      </c>
    </row>
    <row r="1592" spans="11:16">
      <c r="K1592" s="319">
        <v>47278</v>
      </c>
      <c r="L1592" s="157" t="s">
        <v>809</v>
      </c>
      <c r="N1592" s="157" t="s">
        <v>741</v>
      </c>
      <c r="O1592" s="157" t="s">
        <v>742</v>
      </c>
      <c r="P1592" s="157" t="s">
        <v>740</v>
      </c>
    </row>
    <row r="1593" spans="11:16">
      <c r="K1593" s="319">
        <v>47279</v>
      </c>
      <c r="L1593" s="157" t="s">
        <v>810</v>
      </c>
      <c r="N1593" s="157" t="s">
        <v>741</v>
      </c>
      <c r="O1593" s="157" t="s">
        <v>742</v>
      </c>
      <c r="P1593" s="157" t="s">
        <v>740</v>
      </c>
    </row>
    <row r="1594" spans="11:16">
      <c r="K1594" s="319">
        <v>47280</v>
      </c>
      <c r="L1594" s="157" t="s">
        <v>803</v>
      </c>
      <c r="N1594" s="157" t="s">
        <v>740</v>
      </c>
      <c r="O1594" s="157" t="s">
        <v>741</v>
      </c>
      <c r="P1594" s="157" t="s">
        <v>742</v>
      </c>
    </row>
    <row r="1595" spans="11:16">
      <c r="K1595" s="319">
        <v>47281</v>
      </c>
      <c r="L1595" s="157" t="s">
        <v>805</v>
      </c>
      <c r="N1595" s="157" t="s">
        <v>740</v>
      </c>
      <c r="O1595" s="157" t="s">
        <v>741</v>
      </c>
      <c r="P1595" s="157" t="s">
        <v>742</v>
      </c>
    </row>
    <row r="1596" spans="11:16">
      <c r="K1596" s="319">
        <v>47282</v>
      </c>
      <c r="L1596" s="157" t="s">
        <v>806</v>
      </c>
      <c r="N1596" s="157" t="s">
        <v>740</v>
      </c>
      <c r="O1596" s="157" t="s">
        <v>741</v>
      </c>
      <c r="P1596" s="157" t="s">
        <v>742</v>
      </c>
    </row>
    <row r="1597" spans="11:16">
      <c r="K1597" s="319">
        <v>47283</v>
      </c>
      <c r="L1597" s="157" t="s">
        <v>807</v>
      </c>
      <c r="N1597" s="157" t="s">
        <v>740</v>
      </c>
      <c r="O1597" s="157" t="s">
        <v>741</v>
      </c>
      <c r="P1597" s="157" t="s">
        <v>742</v>
      </c>
    </row>
    <row r="1598" spans="11:16">
      <c r="K1598" s="319">
        <v>47284</v>
      </c>
      <c r="L1598" s="157" t="s">
        <v>808</v>
      </c>
      <c r="N1598" s="157" t="s">
        <v>740</v>
      </c>
      <c r="O1598" s="157" t="s">
        <v>741</v>
      </c>
      <c r="P1598" s="157" t="s">
        <v>742</v>
      </c>
    </row>
    <row r="1599" spans="11:16">
      <c r="K1599" s="319">
        <v>47285</v>
      </c>
      <c r="L1599" s="157" t="s">
        <v>809</v>
      </c>
      <c r="N1599" s="157" t="s">
        <v>740</v>
      </c>
      <c r="O1599" s="157" t="s">
        <v>741</v>
      </c>
      <c r="P1599" s="157" t="s">
        <v>742</v>
      </c>
    </row>
    <row r="1600" spans="11:16">
      <c r="K1600" s="319">
        <v>47286</v>
      </c>
      <c r="L1600" s="157" t="s">
        <v>810</v>
      </c>
      <c r="N1600" s="157" t="s">
        <v>740</v>
      </c>
      <c r="O1600" s="157" t="s">
        <v>741</v>
      </c>
      <c r="P1600" s="157" t="s">
        <v>742</v>
      </c>
    </row>
    <row r="1601" spans="11:16">
      <c r="K1601" s="319">
        <v>47287</v>
      </c>
      <c r="L1601" s="157" t="s">
        <v>803</v>
      </c>
      <c r="N1601" s="157" t="s">
        <v>742</v>
      </c>
      <c r="O1601" s="157" t="s">
        <v>740</v>
      </c>
      <c r="P1601" s="157" t="s">
        <v>741</v>
      </c>
    </row>
    <row r="1602" spans="11:16">
      <c r="K1602" s="319">
        <v>47288</v>
      </c>
      <c r="L1602" s="157" t="s">
        <v>805</v>
      </c>
      <c r="N1602" s="157" t="s">
        <v>742</v>
      </c>
      <c r="O1602" s="157" t="s">
        <v>740</v>
      </c>
      <c r="P1602" s="157" t="s">
        <v>741</v>
      </c>
    </row>
    <row r="1603" spans="11:16">
      <c r="K1603" s="319">
        <v>47289</v>
      </c>
      <c r="L1603" s="157" t="s">
        <v>806</v>
      </c>
      <c r="N1603" s="157" t="s">
        <v>742</v>
      </c>
      <c r="O1603" s="157" t="s">
        <v>740</v>
      </c>
      <c r="P1603" s="157" t="s">
        <v>741</v>
      </c>
    </row>
    <row r="1604" spans="11:16">
      <c r="K1604" s="319">
        <v>47290</v>
      </c>
      <c r="L1604" s="157" t="s">
        <v>807</v>
      </c>
      <c r="N1604" s="157" t="s">
        <v>742</v>
      </c>
      <c r="O1604" s="157" t="s">
        <v>740</v>
      </c>
      <c r="P1604" s="157" t="s">
        <v>741</v>
      </c>
    </row>
    <row r="1605" spans="11:16">
      <c r="K1605" s="319">
        <v>47291</v>
      </c>
      <c r="L1605" s="157" t="s">
        <v>808</v>
      </c>
      <c r="N1605" s="157" t="s">
        <v>742</v>
      </c>
      <c r="O1605" s="157" t="s">
        <v>740</v>
      </c>
      <c r="P1605" s="157" t="s">
        <v>741</v>
      </c>
    </row>
    <row r="1606" spans="11:16">
      <c r="K1606" s="319">
        <v>47292</v>
      </c>
      <c r="L1606" s="157" t="s">
        <v>809</v>
      </c>
      <c r="N1606" s="157" t="s">
        <v>742</v>
      </c>
      <c r="O1606" s="157" t="s">
        <v>740</v>
      </c>
      <c r="P1606" s="157" t="s">
        <v>741</v>
      </c>
    </row>
    <row r="1607" spans="11:16">
      <c r="K1607" s="319">
        <v>47293</v>
      </c>
      <c r="L1607" s="157" t="s">
        <v>810</v>
      </c>
      <c r="N1607" s="157" t="s">
        <v>742</v>
      </c>
      <c r="O1607" s="157" t="s">
        <v>740</v>
      </c>
      <c r="P1607" s="157" t="s">
        <v>741</v>
      </c>
    </row>
    <row r="1608" spans="11:16">
      <c r="K1608" s="319">
        <v>47294</v>
      </c>
      <c r="L1608" s="157" t="s">
        <v>803</v>
      </c>
      <c r="N1608" s="157" t="s">
        <v>741</v>
      </c>
      <c r="O1608" s="157" t="s">
        <v>742</v>
      </c>
      <c r="P1608" s="157" t="s">
        <v>740</v>
      </c>
    </row>
    <row r="1609" spans="11:16">
      <c r="K1609" s="319">
        <v>47295</v>
      </c>
      <c r="L1609" s="157" t="s">
        <v>805</v>
      </c>
      <c r="N1609" s="157" t="s">
        <v>741</v>
      </c>
      <c r="O1609" s="157" t="s">
        <v>742</v>
      </c>
      <c r="P1609" s="157" t="s">
        <v>740</v>
      </c>
    </row>
    <row r="1610" spans="11:16">
      <c r="K1610" s="319">
        <v>47296</v>
      </c>
      <c r="L1610" s="157" t="s">
        <v>806</v>
      </c>
      <c r="N1610" s="157" t="s">
        <v>741</v>
      </c>
      <c r="O1610" s="157" t="s">
        <v>742</v>
      </c>
      <c r="P1610" s="157" t="s">
        <v>740</v>
      </c>
    </row>
    <row r="1611" spans="11:16">
      <c r="K1611" s="319">
        <v>47297</v>
      </c>
      <c r="L1611" s="157" t="s">
        <v>807</v>
      </c>
      <c r="N1611" s="157" t="s">
        <v>741</v>
      </c>
      <c r="O1611" s="157" t="s">
        <v>742</v>
      </c>
      <c r="P1611" s="157" t="s">
        <v>740</v>
      </c>
    </row>
    <row r="1612" spans="11:16">
      <c r="K1612" s="319">
        <v>47298</v>
      </c>
      <c r="L1612" s="157" t="s">
        <v>808</v>
      </c>
      <c r="N1612" s="157" t="s">
        <v>741</v>
      </c>
      <c r="O1612" s="157" t="s">
        <v>742</v>
      </c>
      <c r="P1612" s="157" t="s">
        <v>740</v>
      </c>
    </row>
    <row r="1613" spans="11:16">
      <c r="K1613" s="319">
        <v>47299</v>
      </c>
      <c r="L1613" s="157" t="s">
        <v>809</v>
      </c>
      <c r="N1613" s="157" t="s">
        <v>741</v>
      </c>
      <c r="O1613" s="157" t="s">
        <v>742</v>
      </c>
      <c r="P1613" s="157" t="s">
        <v>740</v>
      </c>
    </row>
    <row r="1614" spans="11:16">
      <c r="K1614" s="319">
        <v>47300</v>
      </c>
      <c r="L1614" s="157" t="s">
        <v>810</v>
      </c>
      <c r="N1614" s="157" t="s">
        <v>741</v>
      </c>
      <c r="O1614" s="157" t="s">
        <v>742</v>
      </c>
      <c r="P1614" s="157" t="s">
        <v>740</v>
      </c>
    </row>
    <row r="1615" spans="11:16">
      <c r="K1615" s="319">
        <v>47301</v>
      </c>
      <c r="L1615" s="157" t="s">
        <v>803</v>
      </c>
      <c r="N1615" s="157" t="s">
        <v>740</v>
      </c>
      <c r="O1615" s="157" t="s">
        <v>741</v>
      </c>
      <c r="P1615" s="157" t="s">
        <v>742</v>
      </c>
    </row>
    <row r="1616" spans="11:16">
      <c r="K1616" s="319">
        <v>47302</v>
      </c>
      <c r="L1616" s="157" t="s">
        <v>805</v>
      </c>
      <c r="N1616" s="157" t="s">
        <v>740</v>
      </c>
      <c r="O1616" s="157" t="s">
        <v>741</v>
      </c>
      <c r="P1616" s="157" t="s">
        <v>742</v>
      </c>
    </row>
    <row r="1617" spans="11:16">
      <c r="K1617" s="319">
        <v>47303</v>
      </c>
      <c r="L1617" s="157" t="s">
        <v>806</v>
      </c>
      <c r="N1617" s="157" t="s">
        <v>740</v>
      </c>
      <c r="O1617" s="157" t="s">
        <v>741</v>
      </c>
      <c r="P1617" s="157" t="s">
        <v>742</v>
      </c>
    </row>
    <row r="1618" spans="11:16">
      <c r="K1618" s="319">
        <v>47304</v>
      </c>
      <c r="L1618" s="157" t="s">
        <v>807</v>
      </c>
      <c r="N1618" s="157" t="s">
        <v>740</v>
      </c>
      <c r="O1618" s="157" t="s">
        <v>741</v>
      </c>
      <c r="P1618" s="157" t="s">
        <v>742</v>
      </c>
    </row>
    <row r="1619" spans="11:16">
      <c r="K1619" s="319">
        <v>47305</v>
      </c>
      <c r="L1619" s="157" t="s">
        <v>808</v>
      </c>
      <c r="N1619" s="157" t="s">
        <v>740</v>
      </c>
      <c r="O1619" s="157" t="s">
        <v>741</v>
      </c>
      <c r="P1619" s="157" t="s">
        <v>742</v>
      </c>
    </row>
    <row r="1620" spans="11:16">
      <c r="K1620" s="319">
        <v>47306</v>
      </c>
      <c r="L1620" s="157" t="s">
        <v>809</v>
      </c>
      <c r="N1620" s="157" t="s">
        <v>740</v>
      </c>
      <c r="O1620" s="157" t="s">
        <v>741</v>
      </c>
      <c r="P1620" s="157" t="s">
        <v>742</v>
      </c>
    </row>
    <row r="1621" spans="11:16">
      <c r="K1621" s="319">
        <v>47307</v>
      </c>
      <c r="L1621" s="157" t="s">
        <v>810</v>
      </c>
      <c r="N1621" s="157" t="s">
        <v>740</v>
      </c>
      <c r="O1621" s="157" t="s">
        <v>741</v>
      </c>
      <c r="P1621" s="157" t="s">
        <v>742</v>
      </c>
    </row>
    <row r="1622" spans="11:16">
      <c r="K1622" s="319">
        <v>47308</v>
      </c>
      <c r="L1622" s="157" t="s">
        <v>803</v>
      </c>
      <c r="N1622" s="157" t="s">
        <v>742</v>
      </c>
      <c r="O1622" s="157" t="s">
        <v>740</v>
      </c>
      <c r="P1622" s="157" t="s">
        <v>741</v>
      </c>
    </row>
    <row r="1623" spans="11:16">
      <c r="K1623" s="319">
        <v>47309</v>
      </c>
      <c r="L1623" s="157" t="s">
        <v>805</v>
      </c>
      <c r="N1623" s="157" t="s">
        <v>742</v>
      </c>
      <c r="O1623" s="157" t="s">
        <v>740</v>
      </c>
      <c r="P1623" s="157" t="s">
        <v>741</v>
      </c>
    </row>
    <row r="1624" spans="11:16">
      <c r="K1624" s="319">
        <v>47310</v>
      </c>
      <c r="L1624" s="157" t="s">
        <v>806</v>
      </c>
      <c r="N1624" s="157" t="s">
        <v>742</v>
      </c>
      <c r="O1624" s="157" t="s">
        <v>740</v>
      </c>
      <c r="P1624" s="157" t="s">
        <v>741</v>
      </c>
    </row>
    <row r="1625" spans="11:16">
      <c r="K1625" s="319">
        <v>47311</v>
      </c>
      <c r="L1625" s="157" t="s">
        <v>807</v>
      </c>
      <c r="N1625" s="157" t="s">
        <v>742</v>
      </c>
      <c r="O1625" s="157" t="s">
        <v>740</v>
      </c>
      <c r="P1625" s="157" t="s">
        <v>741</v>
      </c>
    </row>
    <row r="1626" spans="11:16">
      <c r="K1626" s="319">
        <v>47312</v>
      </c>
      <c r="L1626" s="157" t="s">
        <v>808</v>
      </c>
      <c r="N1626" s="157" t="s">
        <v>742</v>
      </c>
      <c r="O1626" s="157" t="s">
        <v>740</v>
      </c>
      <c r="P1626" s="157" t="s">
        <v>741</v>
      </c>
    </row>
    <row r="1627" spans="11:16">
      <c r="K1627" s="319">
        <v>47313</v>
      </c>
      <c r="L1627" s="157" t="s">
        <v>809</v>
      </c>
      <c r="N1627" s="157" t="s">
        <v>742</v>
      </c>
      <c r="O1627" s="157" t="s">
        <v>740</v>
      </c>
      <c r="P1627" s="157" t="s">
        <v>741</v>
      </c>
    </row>
    <row r="1628" spans="11:16">
      <c r="K1628" s="319">
        <v>47314</v>
      </c>
      <c r="L1628" s="157" t="s">
        <v>810</v>
      </c>
      <c r="N1628" s="157" t="s">
        <v>742</v>
      </c>
      <c r="O1628" s="157" t="s">
        <v>740</v>
      </c>
      <c r="P1628" s="157" t="s">
        <v>741</v>
      </c>
    </row>
    <row r="1629" spans="11:16">
      <c r="K1629" s="319">
        <v>47315</v>
      </c>
      <c r="L1629" s="157" t="s">
        <v>803</v>
      </c>
      <c r="N1629" s="157" t="s">
        <v>741</v>
      </c>
      <c r="O1629" s="157" t="s">
        <v>742</v>
      </c>
      <c r="P1629" s="157" t="s">
        <v>740</v>
      </c>
    </row>
    <row r="1630" spans="11:16">
      <c r="K1630" s="319">
        <v>47316</v>
      </c>
      <c r="L1630" s="157" t="s">
        <v>805</v>
      </c>
      <c r="N1630" s="157" t="s">
        <v>741</v>
      </c>
      <c r="O1630" s="157" t="s">
        <v>742</v>
      </c>
      <c r="P1630" s="157" t="s">
        <v>740</v>
      </c>
    </row>
    <row r="1631" spans="11:16">
      <c r="K1631" s="319">
        <v>47317</v>
      </c>
      <c r="L1631" s="157" t="s">
        <v>806</v>
      </c>
      <c r="N1631" s="157" t="s">
        <v>741</v>
      </c>
      <c r="O1631" s="157" t="s">
        <v>742</v>
      </c>
      <c r="P1631" s="157" t="s">
        <v>740</v>
      </c>
    </row>
    <row r="1632" spans="11:16">
      <c r="K1632" s="319">
        <v>47318</v>
      </c>
      <c r="L1632" s="157" t="s">
        <v>807</v>
      </c>
      <c r="N1632" s="157" t="s">
        <v>741</v>
      </c>
      <c r="O1632" s="157" t="s">
        <v>742</v>
      </c>
      <c r="P1632" s="157" t="s">
        <v>740</v>
      </c>
    </row>
    <row r="1633" spans="11:16">
      <c r="K1633" s="319">
        <v>47319</v>
      </c>
      <c r="L1633" s="157" t="s">
        <v>808</v>
      </c>
      <c r="N1633" s="157" t="s">
        <v>741</v>
      </c>
      <c r="O1633" s="157" t="s">
        <v>742</v>
      </c>
      <c r="P1633" s="157" t="s">
        <v>740</v>
      </c>
    </row>
    <row r="1634" spans="11:16">
      <c r="K1634" s="319">
        <v>47320</v>
      </c>
      <c r="L1634" s="157" t="s">
        <v>809</v>
      </c>
      <c r="N1634" s="157" t="s">
        <v>741</v>
      </c>
      <c r="O1634" s="157" t="s">
        <v>742</v>
      </c>
      <c r="P1634" s="157" t="s">
        <v>740</v>
      </c>
    </row>
    <row r="1635" spans="11:16">
      <c r="K1635" s="319">
        <v>47321</v>
      </c>
      <c r="L1635" s="157" t="s">
        <v>810</v>
      </c>
      <c r="N1635" s="157" t="s">
        <v>741</v>
      </c>
      <c r="O1635" s="157" t="s">
        <v>742</v>
      </c>
      <c r="P1635" s="157" t="s">
        <v>740</v>
      </c>
    </row>
    <row r="1636" spans="11:16">
      <c r="K1636" s="319">
        <v>47322</v>
      </c>
      <c r="L1636" s="157" t="s">
        <v>803</v>
      </c>
      <c r="N1636" s="157" t="s">
        <v>740</v>
      </c>
      <c r="O1636" s="157" t="s">
        <v>741</v>
      </c>
      <c r="P1636" s="157" t="s">
        <v>742</v>
      </c>
    </row>
    <row r="1637" spans="11:16">
      <c r="K1637" s="319">
        <v>47323</v>
      </c>
      <c r="L1637" s="157" t="s">
        <v>805</v>
      </c>
      <c r="N1637" s="157" t="s">
        <v>740</v>
      </c>
      <c r="O1637" s="157" t="s">
        <v>741</v>
      </c>
      <c r="P1637" s="157" t="s">
        <v>742</v>
      </c>
    </row>
    <row r="1638" spans="11:16">
      <c r="K1638" s="319">
        <v>47324</v>
      </c>
      <c r="L1638" s="157" t="s">
        <v>806</v>
      </c>
      <c r="N1638" s="157" t="s">
        <v>740</v>
      </c>
      <c r="O1638" s="157" t="s">
        <v>741</v>
      </c>
      <c r="P1638" s="157" t="s">
        <v>742</v>
      </c>
    </row>
    <row r="1639" spans="11:16">
      <c r="K1639" s="319">
        <v>47325</v>
      </c>
      <c r="L1639" s="157" t="s">
        <v>807</v>
      </c>
      <c r="N1639" s="157" t="s">
        <v>740</v>
      </c>
      <c r="O1639" s="157" t="s">
        <v>741</v>
      </c>
      <c r="P1639" s="157" t="s">
        <v>742</v>
      </c>
    </row>
    <row r="1640" spans="11:16">
      <c r="K1640" s="319">
        <v>47326</v>
      </c>
      <c r="L1640" s="157" t="s">
        <v>808</v>
      </c>
      <c r="N1640" s="157" t="s">
        <v>740</v>
      </c>
      <c r="O1640" s="157" t="s">
        <v>741</v>
      </c>
      <c r="P1640" s="157" t="s">
        <v>742</v>
      </c>
    </row>
    <row r="1641" spans="11:16">
      <c r="K1641" s="319">
        <v>47327</v>
      </c>
      <c r="L1641" s="157" t="s">
        <v>809</v>
      </c>
      <c r="N1641" s="157" t="s">
        <v>740</v>
      </c>
      <c r="O1641" s="157" t="s">
        <v>741</v>
      </c>
      <c r="P1641" s="157" t="s">
        <v>742</v>
      </c>
    </row>
    <row r="1642" spans="11:16">
      <c r="K1642" s="319">
        <v>47328</v>
      </c>
      <c r="L1642" s="157" t="s">
        <v>810</v>
      </c>
      <c r="N1642" s="157" t="s">
        <v>740</v>
      </c>
      <c r="O1642" s="157" t="s">
        <v>741</v>
      </c>
      <c r="P1642" s="157" t="s">
        <v>742</v>
      </c>
    </row>
    <row r="1643" spans="11:16">
      <c r="K1643" s="319">
        <v>47329</v>
      </c>
      <c r="L1643" s="157" t="s">
        <v>803</v>
      </c>
      <c r="N1643" s="157" t="s">
        <v>742</v>
      </c>
      <c r="O1643" s="157" t="s">
        <v>740</v>
      </c>
      <c r="P1643" s="157" t="s">
        <v>741</v>
      </c>
    </row>
    <row r="1644" spans="11:16">
      <c r="K1644" s="319">
        <v>47330</v>
      </c>
      <c r="L1644" s="157" t="s">
        <v>805</v>
      </c>
      <c r="N1644" s="157" t="s">
        <v>742</v>
      </c>
      <c r="O1644" s="157" t="s">
        <v>740</v>
      </c>
      <c r="P1644" s="157" t="s">
        <v>741</v>
      </c>
    </row>
    <row r="1645" spans="11:16">
      <c r="K1645" s="319">
        <v>47331</v>
      </c>
      <c r="L1645" s="157" t="s">
        <v>806</v>
      </c>
      <c r="N1645" s="157" t="s">
        <v>742</v>
      </c>
      <c r="O1645" s="157" t="s">
        <v>740</v>
      </c>
      <c r="P1645" s="157" t="s">
        <v>741</v>
      </c>
    </row>
    <row r="1646" spans="11:16">
      <c r="K1646" s="319">
        <v>47332</v>
      </c>
      <c r="L1646" s="157" t="s">
        <v>807</v>
      </c>
      <c r="N1646" s="157" t="s">
        <v>742</v>
      </c>
      <c r="O1646" s="157" t="s">
        <v>740</v>
      </c>
      <c r="P1646" s="157" t="s">
        <v>741</v>
      </c>
    </row>
    <row r="1647" spans="11:16">
      <c r="K1647" s="319">
        <v>47333</v>
      </c>
      <c r="L1647" s="157" t="s">
        <v>808</v>
      </c>
      <c r="N1647" s="157" t="s">
        <v>742</v>
      </c>
      <c r="O1647" s="157" t="s">
        <v>740</v>
      </c>
      <c r="P1647" s="157" t="s">
        <v>741</v>
      </c>
    </row>
    <row r="1648" spans="11:16">
      <c r="K1648" s="319">
        <v>47334</v>
      </c>
      <c r="L1648" s="157" t="s">
        <v>809</v>
      </c>
      <c r="N1648" s="157" t="s">
        <v>742</v>
      </c>
      <c r="O1648" s="157" t="s">
        <v>740</v>
      </c>
      <c r="P1648" s="157" t="s">
        <v>741</v>
      </c>
    </row>
    <row r="1649" spans="11:16">
      <c r="K1649" s="319">
        <v>47335</v>
      </c>
      <c r="L1649" s="157" t="s">
        <v>810</v>
      </c>
      <c r="N1649" s="157" t="s">
        <v>742</v>
      </c>
      <c r="O1649" s="157" t="s">
        <v>740</v>
      </c>
      <c r="P1649" s="157" t="s">
        <v>741</v>
      </c>
    </row>
    <row r="1650" spans="11:16">
      <c r="K1650" s="319">
        <v>47336</v>
      </c>
      <c r="L1650" s="157" t="s">
        <v>803</v>
      </c>
      <c r="N1650" s="157" t="s">
        <v>741</v>
      </c>
      <c r="O1650" s="157" t="s">
        <v>742</v>
      </c>
      <c r="P1650" s="157" t="s">
        <v>740</v>
      </c>
    </row>
    <row r="1651" spans="11:16">
      <c r="K1651" s="319">
        <v>47337</v>
      </c>
      <c r="L1651" s="157" t="s">
        <v>805</v>
      </c>
      <c r="N1651" s="157" t="s">
        <v>741</v>
      </c>
      <c r="O1651" s="157" t="s">
        <v>742</v>
      </c>
      <c r="P1651" s="157" t="s">
        <v>740</v>
      </c>
    </row>
    <row r="1652" spans="11:16">
      <c r="K1652" s="319">
        <v>47338</v>
      </c>
      <c r="L1652" s="157" t="s">
        <v>806</v>
      </c>
      <c r="N1652" s="157" t="s">
        <v>741</v>
      </c>
      <c r="O1652" s="157" t="s">
        <v>742</v>
      </c>
      <c r="P1652" s="157" t="s">
        <v>740</v>
      </c>
    </row>
    <row r="1653" spans="11:16">
      <c r="K1653" s="319">
        <v>47339</v>
      </c>
      <c r="L1653" s="157" t="s">
        <v>807</v>
      </c>
      <c r="N1653" s="157" t="s">
        <v>741</v>
      </c>
      <c r="O1653" s="157" t="s">
        <v>742</v>
      </c>
      <c r="P1653" s="157" t="s">
        <v>740</v>
      </c>
    </row>
    <row r="1654" spans="11:16">
      <c r="K1654" s="319">
        <v>47340</v>
      </c>
      <c r="L1654" s="157" t="s">
        <v>808</v>
      </c>
      <c r="N1654" s="157" t="s">
        <v>741</v>
      </c>
      <c r="O1654" s="157" t="s">
        <v>742</v>
      </c>
      <c r="P1654" s="157" t="s">
        <v>740</v>
      </c>
    </row>
    <row r="1655" spans="11:16">
      <c r="K1655" s="319">
        <v>47341</v>
      </c>
      <c r="L1655" s="157" t="s">
        <v>809</v>
      </c>
      <c r="N1655" s="157" t="s">
        <v>812</v>
      </c>
      <c r="O1655" s="157" t="s">
        <v>813</v>
      </c>
      <c r="P1655" s="157" t="s">
        <v>811</v>
      </c>
    </row>
    <row r="1656" spans="11:16">
      <c r="K1656" s="319">
        <v>47342</v>
      </c>
      <c r="L1656" s="157" t="s">
        <v>810</v>
      </c>
      <c r="N1656" s="157" t="s">
        <v>812</v>
      </c>
      <c r="O1656" s="157" t="s">
        <v>813</v>
      </c>
      <c r="P1656" s="157" t="s">
        <v>811</v>
      </c>
    </row>
    <row r="1657" spans="11:16">
      <c r="K1657" s="319">
        <v>47343</v>
      </c>
      <c r="L1657" s="157" t="s">
        <v>803</v>
      </c>
      <c r="N1657" s="157" t="s">
        <v>811</v>
      </c>
      <c r="O1657" s="157" t="s">
        <v>812</v>
      </c>
      <c r="P1657" s="157" t="s">
        <v>813</v>
      </c>
    </row>
    <row r="1658" spans="11:16">
      <c r="K1658" s="319">
        <v>47344</v>
      </c>
      <c r="L1658" s="157" t="s">
        <v>805</v>
      </c>
      <c r="N1658" s="157" t="s">
        <v>811</v>
      </c>
      <c r="O1658" s="157" t="s">
        <v>741</v>
      </c>
      <c r="P1658" s="157" t="s">
        <v>813</v>
      </c>
    </row>
    <row r="1659" spans="11:16">
      <c r="K1659" s="319">
        <v>47345</v>
      </c>
      <c r="L1659" s="157" t="s">
        <v>806</v>
      </c>
      <c r="N1659" s="157" t="s">
        <v>811</v>
      </c>
      <c r="O1659" s="157" t="s">
        <v>812</v>
      </c>
      <c r="P1659" s="157" t="s">
        <v>813</v>
      </c>
    </row>
    <row r="1660" spans="11:16">
      <c r="K1660" s="319">
        <v>47346</v>
      </c>
      <c r="L1660" s="157" t="s">
        <v>807</v>
      </c>
      <c r="N1660" s="157" t="s">
        <v>811</v>
      </c>
      <c r="O1660" s="157" t="s">
        <v>812</v>
      </c>
      <c r="P1660" s="157" t="s">
        <v>813</v>
      </c>
    </row>
    <row r="1661" spans="11:16">
      <c r="K1661" s="319">
        <v>47347</v>
      </c>
      <c r="L1661" s="157" t="s">
        <v>808</v>
      </c>
      <c r="N1661" s="157" t="s">
        <v>811</v>
      </c>
      <c r="O1661" s="157" t="s">
        <v>812</v>
      </c>
      <c r="P1661" s="157" t="s">
        <v>813</v>
      </c>
    </row>
    <row r="1662" spans="11:16">
      <c r="K1662" s="319">
        <v>47348</v>
      </c>
      <c r="L1662" s="157" t="s">
        <v>809</v>
      </c>
      <c r="N1662" s="157" t="s">
        <v>811</v>
      </c>
      <c r="O1662" s="157" t="s">
        <v>812</v>
      </c>
      <c r="P1662" s="157" t="s">
        <v>813</v>
      </c>
    </row>
    <row r="1663" spans="11:16">
      <c r="K1663" s="319">
        <v>47349</v>
      </c>
      <c r="L1663" s="157" t="s">
        <v>810</v>
      </c>
      <c r="N1663" s="157" t="s">
        <v>811</v>
      </c>
      <c r="O1663" s="157" t="s">
        <v>741</v>
      </c>
      <c r="P1663" s="157" t="s">
        <v>813</v>
      </c>
    </row>
    <row r="1664" spans="11:16">
      <c r="K1664" s="319">
        <v>47350</v>
      </c>
      <c r="L1664" s="157" t="s">
        <v>803</v>
      </c>
      <c r="N1664" s="157" t="s">
        <v>813</v>
      </c>
      <c r="O1664" s="157" t="s">
        <v>811</v>
      </c>
      <c r="P1664" s="157" t="s">
        <v>812</v>
      </c>
    </row>
    <row r="1665" spans="11:16">
      <c r="K1665" s="319">
        <v>47351</v>
      </c>
      <c r="L1665" s="157" t="s">
        <v>805</v>
      </c>
      <c r="N1665" s="157" t="s">
        <v>813</v>
      </c>
      <c r="O1665" s="157" t="s">
        <v>811</v>
      </c>
      <c r="P1665" s="157" t="s">
        <v>812</v>
      </c>
    </row>
    <row r="1666" spans="11:16">
      <c r="K1666" s="319">
        <v>47352</v>
      </c>
      <c r="L1666" s="157" t="s">
        <v>806</v>
      </c>
      <c r="N1666" s="157" t="s">
        <v>813</v>
      </c>
      <c r="O1666" s="157" t="s">
        <v>811</v>
      </c>
      <c r="P1666" s="157" t="s">
        <v>741</v>
      </c>
    </row>
    <row r="1667" spans="11:16">
      <c r="K1667" s="319">
        <v>47353</v>
      </c>
      <c r="L1667" s="157" t="s">
        <v>807</v>
      </c>
      <c r="N1667" s="157" t="s">
        <v>813</v>
      </c>
      <c r="O1667" s="157" t="s">
        <v>811</v>
      </c>
      <c r="P1667" s="157" t="s">
        <v>812</v>
      </c>
    </row>
    <row r="1668" spans="11:16">
      <c r="K1668" s="319">
        <v>47354</v>
      </c>
      <c r="L1668" s="157" t="s">
        <v>808</v>
      </c>
      <c r="N1668" s="157" t="s">
        <v>742</v>
      </c>
      <c r="O1668" s="157" t="s">
        <v>811</v>
      </c>
      <c r="P1668" s="157" t="s">
        <v>812</v>
      </c>
    </row>
    <row r="1669" spans="11:16">
      <c r="K1669" s="319">
        <v>47355</v>
      </c>
      <c r="L1669" s="157" t="s">
        <v>809</v>
      </c>
      <c r="N1669" s="157" t="s">
        <v>813</v>
      </c>
      <c r="O1669" s="157" t="s">
        <v>811</v>
      </c>
      <c r="P1669" s="157" t="s">
        <v>812</v>
      </c>
    </row>
    <row r="1670" spans="11:16">
      <c r="K1670" s="319">
        <v>47356</v>
      </c>
      <c r="L1670" s="157" t="s">
        <v>810</v>
      </c>
      <c r="N1670" s="157" t="s">
        <v>813</v>
      </c>
      <c r="O1670" s="157" t="s">
        <v>811</v>
      </c>
      <c r="P1670" s="157" t="s">
        <v>812</v>
      </c>
    </row>
    <row r="1671" spans="11:16">
      <c r="K1671" s="319">
        <v>47357</v>
      </c>
      <c r="L1671" s="157" t="s">
        <v>803</v>
      </c>
      <c r="N1671" s="157" t="s">
        <v>812</v>
      </c>
      <c r="O1671" s="157" t="s">
        <v>813</v>
      </c>
      <c r="P1671" s="157" t="s">
        <v>811</v>
      </c>
    </row>
    <row r="1672" spans="11:16">
      <c r="K1672" s="319">
        <v>47358</v>
      </c>
      <c r="L1672" s="157" t="s">
        <v>805</v>
      </c>
      <c r="N1672" s="157" t="s">
        <v>812</v>
      </c>
      <c r="O1672" s="157" t="s">
        <v>813</v>
      </c>
      <c r="P1672" s="157" t="s">
        <v>811</v>
      </c>
    </row>
    <row r="1673" spans="11:16">
      <c r="K1673" s="319">
        <v>47359</v>
      </c>
      <c r="L1673" s="157" t="s">
        <v>806</v>
      </c>
      <c r="N1673" s="157" t="s">
        <v>812</v>
      </c>
      <c r="O1673" s="157" t="s">
        <v>813</v>
      </c>
      <c r="P1673" s="157" t="s">
        <v>811</v>
      </c>
    </row>
    <row r="1674" spans="11:16">
      <c r="K1674" s="319">
        <v>47360</v>
      </c>
      <c r="L1674" s="157" t="s">
        <v>807</v>
      </c>
      <c r="N1674" s="157" t="s">
        <v>812</v>
      </c>
      <c r="O1674" s="157" t="s">
        <v>813</v>
      </c>
      <c r="P1674" s="157" t="s">
        <v>817</v>
      </c>
    </row>
    <row r="1675" spans="11:16">
      <c r="K1675" s="319">
        <v>47361</v>
      </c>
      <c r="L1675" s="157" t="s">
        <v>808</v>
      </c>
      <c r="N1675" s="157" t="s">
        <v>812</v>
      </c>
      <c r="O1675" s="157" t="s">
        <v>813</v>
      </c>
      <c r="P1675" s="157" t="s">
        <v>811</v>
      </c>
    </row>
    <row r="1676" spans="11:16">
      <c r="K1676" s="319">
        <v>47362</v>
      </c>
      <c r="L1676" s="157" t="s">
        <v>809</v>
      </c>
      <c r="N1676" s="157" t="s">
        <v>812</v>
      </c>
      <c r="O1676" s="157" t="s">
        <v>813</v>
      </c>
      <c r="P1676" s="157" t="s">
        <v>811</v>
      </c>
    </row>
    <row r="1677" spans="11:16">
      <c r="K1677" s="319">
        <v>47363</v>
      </c>
      <c r="L1677" s="157" t="s">
        <v>810</v>
      </c>
      <c r="N1677" s="157" t="s">
        <v>812</v>
      </c>
      <c r="O1677" s="157" t="s">
        <v>813</v>
      </c>
      <c r="P1677" s="157" t="s">
        <v>811</v>
      </c>
    </row>
    <row r="1678" spans="11:16">
      <c r="K1678" s="319">
        <v>47364</v>
      </c>
      <c r="L1678" s="157" t="s">
        <v>803</v>
      </c>
      <c r="N1678" s="157" t="s">
        <v>811</v>
      </c>
      <c r="O1678" s="157" t="s">
        <v>812</v>
      </c>
      <c r="P1678" s="157" t="s">
        <v>813</v>
      </c>
    </row>
    <row r="1679" spans="11:16">
      <c r="K1679" s="319">
        <v>47365</v>
      </c>
      <c r="L1679" s="157" t="s">
        <v>805</v>
      </c>
      <c r="N1679" s="157" t="s">
        <v>811</v>
      </c>
      <c r="O1679" s="157" t="s">
        <v>812</v>
      </c>
      <c r="P1679" s="157" t="s">
        <v>813</v>
      </c>
    </row>
    <row r="1680" spans="11:16">
      <c r="K1680" s="319">
        <v>47366</v>
      </c>
      <c r="L1680" s="157" t="s">
        <v>806</v>
      </c>
      <c r="N1680" s="157" t="s">
        <v>811</v>
      </c>
      <c r="O1680" s="157" t="s">
        <v>812</v>
      </c>
      <c r="P1680" s="157" t="s">
        <v>813</v>
      </c>
    </row>
    <row r="1681" spans="11:16">
      <c r="K1681" s="319">
        <v>47367</v>
      </c>
      <c r="L1681" s="157" t="s">
        <v>807</v>
      </c>
      <c r="N1681" s="157" t="s">
        <v>811</v>
      </c>
      <c r="O1681" s="157" t="s">
        <v>812</v>
      </c>
      <c r="P1681" s="157" t="s">
        <v>813</v>
      </c>
    </row>
    <row r="1682" spans="11:16">
      <c r="K1682" s="319">
        <v>47368</v>
      </c>
      <c r="L1682" s="157" t="s">
        <v>808</v>
      </c>
      <c r="N1682" s="157" t="s">
        <v>811</v>
      </c>
      <c r="O1682" s="157" t="s">
        <v>812</v>
      </c>
      <c r="P1682" s="157" t="s">
        <v>813</v>
      </c>
    </row>
    <row r="1683" spans="11:16">
      <c r="K1683" s="319">
        <v>47369</v>
      </c>
      <c r="L1683" s="157" t="s">
        <v>809</v>
      </c>
      <c r="N1683" s="157" t="s">
        <v>811</v>
      </c>
      <c r="O1683" s="157" t="s">
        <v>812</v>
      </c>
      <c r="P1683" s="157" t="s">
        <v>813</v>
      </c>
    </row>
    <row r="1684" spans="11:16">
      <c r="K1684" s="319">
        <v>47370</v>
      </c>
      <c r="L1684" s="157" t="s">
        <v>810</v>
      </c>
      <c r="N1684" s="157" t="s">
        <v>811</v>
      </c>
      <c r="O1684" s="157" t="s">
        <v>812</v>
      </c>
      <c r="P1684" s="157" t="s">
        <v>813</v>
      </c>
    </row>
    <row r="1685" spans="11:16">
      <c r="K1685" s="319">
        <v>47371</v>
      </c>
      <c r="L1685" s="157" t="s">
        <v>803</v>
      </c>
      <c r="N1685" s="157" t="s">
        <v>813</v>
      </c>
      <c r="O1685" s="157" t="s">
        <v>811</v>
      </c>
      <c r="P1685" s="157" t="s">
        <v>812</v>
      </c>
    </row>
    <row r="1686" spans="11:16">
      <c r="K1686" s="319">
        <v>47372</v>
      </c>
      <c r="L1686" s="157" t="s">
        <v>805</v>
      </c>
      <c r="N1686" s="157" t="s">
        <v>813</v>
      </c>
      <c r="O1686" s="157" t="s">
        <v>811</v>
      </c>
      <c r="P1686" s="157" t="s">
        <v>812</v>
      </c>
    </row>
    <row r="1687" spans="11:16">
      <c r="K1687" s="319">
        <v>47373</v>
      </c>
      <c r="L1687" s="157" t="s">
        <v>806</v>
      </c>
      <c r="N1687" s="157" t="s">
        <v>813</v>
      </c>
      <c r="O1687" s="157" t="s">
        <v>740</v>
      </c>
      <c r="P1687" s="157" t="s">
        <v>812</v>
      </c>
    </row>
    <row r="1688" spans="11:16">
      <c r="K1688" s="319">
        <v>47374</v>
      </c>
      <c r="L1688" s="157" t="s">
        <v>807</v>
      </c>
      <c r="N1688" s="157" t="s">
        <v>813</v>
      </c>
      <c r="O1688" s="157" t="s">
        <v>811</v>
      </c>
      <c r="P1688" s="157" t="s">
        <v>812</v>
      </c>
    </row>
    <row r="1689" spans="11:16">
      <c r="K1689" s="319">
        <v>47375</v>
      </c>
      <c r="L1689" s="157" t="s">
        <v>808</v>
      </c>
      <c r="N1689" s="157" t="s">
        <v>813</v>
      </c>
      <c r="O1689" s="157" t="s">
        <v>811</v>
      </c>
      <c r="P1689" s="157" t="s">
        <v>812</v>
      </c>
    </row>
    <row r="1690" spans="11:16">
      <c r="K1690" s="319">
        <v>47376</v>
      </c>
      <c r="L1690" s="157" t="s">
        <v>809</v>
      </c>
      <c r="N1690" s="157" t="s">
        <v>813</v>
      </c>
      <c r="O1690" s="157" t="s">
        <v>740</v>
      </c>
      <c r="P1690" s="157" t="s">
        <v>812</v>
      </c>
    </row>
    <row r="1691" spans="11:16">
      <c r="K1691" s="319">
        <v>47377</v>
      </c>
      <c r="L1691" s="157" t="s">
        <v>810</v>
      </c>
      <c r="N1691" s="157" t="s">
        <v>813</v>
      </c>
      <c r="O1691" s="157" t="s">
        <v>811</v>
      </c>
      <c r="P1691" s="157" t="s">
        <v>812</v>
      </c>
    </row>
    <row r="1692" spans="11:16">
      <c r="K1692" s="319">
        <v>47378</v>
      </c>
      <c r="L1692" s="157" t="s">
        <v>803</v>
      </c>
      <c r="N1692" s="157" t="s">
        <v>818</v>
      </c>
      <c r="O1692" s="157" t="s">
        <v>742</v>
      </c>
      <c r="P1692" s="157" t="s">
        <v>811</v>
      </c>
    </row>
    <row r="1693" spans="11:16">
      <c r="K1693" s="319">
        <v>47379</v>
      </c>
      <c r="L1693" s="157" t="s">
        <v>805</v>
      </c>
      <c r="N1693" s="157" t="s">
        <v>741</v>
      </c>
      <c r="O1693" s="157" t="s">
        <v>813</v>
      </c>
      <c r="P1693" s="157" t="s">
        <v>811</v>
      </c>
    </row>
    <row r="1694" spans="11:16">
      <c r="K1694" s="319">
        <v>47380</v>
      </c>
      <c r="L1694" s="157" t="s">
        <v>806</v>
      </c>
      <c r="N1694" s="157" t="s">
        <v>812</v>
      </c>
      <c r="O1694" s="157" t="s">
        <v>813</v>
      </c>
      <c r="P1694" s="157" t="s">
        <v>811</v>
      </c>
    </row>
    <row r="1695" spans="11:16">
      <c r="K1695" s="319">
        <v>47381</v>
      </c>
      <c r="L1695" s="157" t="s">
        <v>807</v>
      </c>
      <c r="N1695" s="157" t="s">
        <v>812</v>
      </c>
      <c r="O1695" s="157" t="s">
        <v>813</v>
      </c>
      <c r="P1695" s="157" t="s">
        <v>811</v>
      </c>
    </row>
    <row r="1696" spans="11:16">
      <c r="K1696" s="319">
        <v>47382</v>
      </c>
      <c r="L1696" s="157" t="s">
        <v>808</v>
      </c>
      <c r="N1696" s="157" t="s">
        <v>741</v>
      </c>
      <c r="O1696" s="157" t="s">
        <v>813</v>
      </c>
      <c r="P1696" s="157" t="s">
        <v>811</v>
      </c>
    </row>
    <row r="1697" spans="11:16">
      <c r="K1697" s="319">
        <v>47383</v>
      </c>
      <c r="L1697" s="157" t="s">
        <v>809</v>
      </c>
      <c r="N1697" s="157" t="s">
        <v>812</v>
      </c>
      <c r="O1697" s="157" t="s">
        <v>813</v>
      </c>
      <c r="P1697" s="157" t="s">
        <v>811</v>
      </c>
    </row>
    <row r="1698" spans="11:16">
      <c r="K1698" s="319">
        <v>47384</v>
      </c>
      <c r="L1698" s="157" t="s">
        <v>810</v>
      </c>
      <c r="N1698" s="157" t="s">
        <v>741</v>
      </c>
      <c r="O1698" s="157" t="s">
        <v>813</v>
      </c>
      <c r="P1698" s="157" t="s">
        <v>817</v>
      </c>
    </row>
    <row r="1699" spans="11:16">
      <c r="K1699" s="319">
        <v>47385</v>
      </c>
      <c r="L1699" s="157" t="s">
        <v>803</v>
      </c>
      <c r="N1699" s="157" t="s">
        <v>811</v>
      </c>
      <c r="O1699" s="157" t="s">
        <v>812</v>
      </c>
      <c r="P1699" s="157" t="s">
        <v>813</v>
      </c>
    </row>
    <row r="1700" spans="11:16">
      <c r="K1700" s="319">
        <v>47386</v>
      </c>
      <c r="L1700" s="157" t="s">
        <v>805</v>
      </c>
      <c r="N1700" s="157" t="s">
        <v>811</v>
      </c>
      <c r="O1700" s="157" t="s">
        <v>812</v>
      </c>
      <c r="P1700" s="157" t="s">
        <v>813</v>
      </c>
    </row>
    <row r="1701" spans="11:16">
      <c r="K1701" s="319">
        <v>47387</v>
      </c>
      <c r="L1701" s="157" t="s">
        <v>806</v>
      </c>
      <c r="N1701" s="157" t="s">
        <v>811</v>
      </c>
      <c r="O1701" s="157" t="s">
        <v>812</v>
      </c>
      <c r="P1701" s="157" t="s">
        <v>813</v>
      </c>
    </row>
    <row r="1702" spans="11:16">
      <c r="K1702" s="319">
        <v>47388</v>
      </c>
      <c r="L1702" s="157" t="s">
        <v>807</v>
      </c>
      <c r="N1702" s="157" t="s">
        <v>811</v>
      </c>
      <c r="O1702" s="157" t="s">
        <v>812</v>
      </c>
      <c r="P1702" s="157" t="s">
        <v>813</v>
      </c>
    </row>
    <row r="1703" spans="11:16">
      <c r="K1703" s="319">
        <v>47389</v>
      </c>
      <c r="L1703" s="157" t="s">
        <v>808</v>
      </c>
      <c r="N1703" s="157" t="s">
        <v>811</v>
      </c>
      <c r="O1703" s="157" t="s">
        <v>812</v>
      </c>
      <c r="P1703" s="157" t="s">
        <v>813</v>
      </c>
    </row>
    <row r="1704" spans="11:16">
      <c r="K1704" s="319">
        <v>47390</v>
      </c>
      <c r="L1704" s="157" t="s">
        <v>809</v>
      </c>
      <c r="N1704" s="157" t="s">
        <v>811</v>
      </c>
      <c r="O1704" s="157" t="s">
        <v>812</v>
      </c>
      <c r="P1704" s="157" t="s">
        <v>813</v>
      </c>
    </row>
    <row r="1705" spans="11:16">
      <c r="K1705" s="319">
        <v>47391</v>
      </c>
      <c r="L1705" s="157" t="s">
        <v>810</v>
      </c>
      <c r="N1705" s="157" t="s">
        <v>811</v>
      </c>
      <c r="O1705" s="157" t="s">
        <v>812</v>
      </c>
      <c r="P1705" s="157" t="s">
        <v>742</v>
      </c>
    </row>
    <row r="1706" spans="11:16">
      <c r="K1706" s="319">
        <v>47392</v>
      </c>
      <c r="L1706" s="157" t="s">
        <v>803</v>
      </c>
      <c r="N1706" s="157" t="s">
        <v>813</v>
      </c>
      <c r="O1706" s="157" t="s">
        <v>811</v>
      </c>
      <c r="P1706" s="157" t="s">
        <v>812</v>
      </c>
    </row>
    <row r="1707" spans="11:16">
      <c r="K1707" s="319">
        <v>47393</v>
      </c>
      <c r="L1707" s="157" t="s">
        <v>805</v>
      </c>
      <c r="N1707" s="157" t="s">
        <v>813</v>
      </c>
      <c r="O1707" s="157" t="s">
        <v>811</v>
      </c>
      <c r="P1707" s="157" t="s">
        <v>812</v>
      </c>
    </row>
    <row r="1708" spans="11:16">
      <c r="K1708" s="319">
        <v>47394</v>
      </c>
      <c r="L1708" s="157" t="s">
        <v>806</v>
      </c>
      <c r="N1708" s="157" t="s">
        <v>813</v>
      </c>
      <c r="O1708" s="157" t="s">
        <v>740</v>
      </c>
      <c r="P1708" s="157" t="s">
        <v>812</v>
      </c>
    </row>
    <row r="1709" spans="11:16">
      <c r="K1709" s="319">
        <v>47395</v>
      </c>
      <c r="L1709" s="157" t="s">
        <v>807</v>
      </c>
      <c r="N1709" s="157" t="s">
        <v>742</v>
      </c>
      <c r="O1709" s="157" t="s">
        <v>811</v>
      </c>
      <c r="P1709" s="157" t="s">
        <v>812</v>
      </c>
    </row>
    <row r="1710" spans="11:16">
      <c r="K1710" s="319">
        <v>47396</v>
      </c>
      <c r="L1710" s="157" t="s">
        <v>808</v>
      </c>
      <c r="N1710" s="157" t="s">
        <v>813</v>
      </c>
      <c r="O1710" s="157" t="s">
        <v>811</v>
      </c>
      <c r="P1710" s="157" t="s">
        <v>812</v>
      </c>
    </row>
    <row r="1711" spans="11:16">
      <c r="K1711" s="319">
        <v>47397</v>
      </c>
      <c r="L1711" s="157" t="s">
        <v>809</v>
      </c>
      <c r="N1711" s="157" t="s">
        <v>742</v>
      </c>
      <c r="O1711" s="157" t="s">
        <v>811</v>
      </c>
      <c r="P1711" s="157" t="s">
        <v>812</v>
      </c>
    </row>
    <row r="1712" spans="11:16">
      <c r="K1712" s="319">
        <v>47398</v>
      </c>
      <c r="L1712" s="157" t="s">
        <v>810</v>
      </c>
      <c r="N1712" s="157" t="s">
        <v>813</v>
      </c>
      <c r="O1712" s="157" t="s">
        <v>811</v>
      </c>
      <c r="P1712" s="157" t="s">
        <v>812</v>
      </c>
    </row>
    <row r="1713" spans="11:16">
      <c r="K1713" s="319">
        <v>47399</v>
      </c>
      <c r="L1713" s="157" t="s">
        <v>803</v>
      </c>
      <c r="N1713" s="157" t="s">
        <v>812</v>
      </c>
      <c r="O1713" s="157" t="s">
        <v>813</v>
      </c>
      <c r="P1713" s="157" t="s">
        <v>811</v>
      </c>
    </row>
    <row r="1714" spans="11:16">
      <c r="K1714" s="319">
        <v>47400</v>
      </c>
      <c r="L1714" s="157" t="s">
        <v>805</v>
      </c>
      <c r="N1714" s="157" t="s">
        <v>812</v>
      </c>
      <c r="O1714" s="157" t="s">
        <v>813</v>
      </c>
      <c r="P1714" s="157" t="s">
        <v>811</v>
      </c>
    </row>
    <row r="1715" spans="11:16">
      <c r="K1715" s="319">
        <v>47401</v>
      </c>
      <c r="L1715" s="157" t="s">
        <v>806</v>
      </c>
      <c r="N1715" s="157" t="s">
        <v>812</v>
      </c>
      <c r="O1715" s="157" t="s">
        <v>813</v>
      </c>
      <c r="P1715" s="157" t="s">
        <v>811</v>
      </c>
    </row>
    <row r="1716" spans="11:16">
      <c r="K1716" s="319">
        <v>47402</v>
      </c>
      <c r="L1716" s="157" t="s">
        <v>807</v>
      </c>
      <c r="N1716" s="157" t="s">
        <v>812</v>
      </c>
      <c r="O1716" s="157" t="s">
        <v>813</v>
      </c>
      <c r="P1716" s="157" t="s">
        <v>811</v>
      </c>
    </row>
    <row r="1717" spans="11:16">
      <c r="K1717" s="319">
        <v>47403</v>
      </c>
      <c r="L1717" s="157" t="s">
        <v>808</v>
      </c>
      <c r="N1717" s="157" t="s">
        <v>812</v>
      </c>
      <c r="O1717" s="157" t="s">
        <v>813</v>
      </c>
      <c r="P1717" s="157" t="s">
        <v>811</v>
      </c>
    </row>
    <row r="1718" spans="11:16">
      <c r="K1718" s="319">
        <v>47404</v>
      </c>
      <c r="L1718" s="157" t="s">
        <v>809</v>
      </c>
      <c r="N1718" s="157" t="s">
        <v>812</v>
      </c>
      <c r="O1718" s="157" t="s">
        <v>813</v>
      </c>
      <c r="P1718" s="157" t="s">
        <v>811</v>
      </c>
    </row>
    <row r="1719" spans="11:16">
      <c r="K1719" s="319">
        <v>47405</v>
      </c>
      <c r="L1719" s="157" t="s">
        <v>810</v>
      </c>
      <c r="N1719" s="157" t="s">
        <v>812</v>
      </c>
      <c r="O1719" s="157" t="s">
        <v>742</v>
      </c>
      <c r="P1719" s="157" t="s">
        <v>811</v>
      </c>
    </row>
    <row r="1720" spans="11:16">
      <c r="K1720" s="319">
        <v>47406</v>
      </c>
      <c r="L1720" s="157" t="s">
        <v>803</v>
      </c>
      <c r="N1720" s="157" t="s">
        <v>811</v>
      </c>
      <c r="O1720" s="157" t="s">
        <v>812</v>
      </c>
      <c r="P1720" s="157" t="s">
        <v>813</v>
      </c>
    </row>
    <row r="1721" spans="11:16">
      <c r="K1721" s="319">
        <v>47407</v>
      </c>
      <c r="L1721" s="157" t="s">
        <v>805</v>
      </c>
      <c r="N1721" s="157" t="s">
        <v>811</v>
      </c>
      <c r="O1721" s="157" t="s">
        <v>812</v>
      </c>
      <c r="P1721" s="157" t="s">
        <v>813</v>
      </c>
    </row>
    <row r="1722" spans="11:16">
      <c r="K1722" s="319">
        <v>47408</v>
      </c>
      <c r="L1722" s="157" t="s">
        <v>806</v>
      </c>
      <c r="N1722" s="157" t="s">
        <v>811</v>
      </c>
      <c r="O1722" s="157" t="s">
        <v>741</v>
      </c>
      <c r="P1722" s="157" t="s">
        <v>813</v>
      </c>
    </row>
    <row r="1723" spans="11:16">
      <c r="K1723" s="319">
        <v>47409</v>
      </c>
      <c r="L1723" s="157" t="s">
        <v>807</v>
      </c>
      <c r="N1723" s="157" t="s">
        <v>811</v>
      </c>
      <c r="O1723" s="157" t="s">
        <v>812</v>
      </c>
      <c r="P1723" s="157" t="s">
        <v>813</v>
      </c>
    </row>
    <row r="1724" spans="11:16">
      <c r="K1724" s="319">
        <v>47410</v>
      </c>
      <c r="L1724" s="157" t="s">
        <v>808</v>
      </c>
      <c r="N1724" s="157" t="s">
        <v>817</v>
      </c>
      <c r="O1724" s="157" t="s">
        <v>741</v>
      </c>
      <c r="P1724" s="157" t="s">
        <v>813</v>
      </c>
    </row>
    <row r="1725" spans="11:16">
      <c r="K1725" s="319">
        <v>47411</v>
      </c>
      <c r="L1725" s="157" t="s">
        <v>809</v>
      </c>
      <c r="N1725" s="157" t="s">
        <v>740</v>
      </c>
      <c r="O1725" s="157" t="s">
        <v>812</v>
      </c>
      <c r="P1725" s="157" t="s">
        <v>813</v>
      </c>
    </row>
    <row r="1726" spans="11:16">
      <c r="K1726" s="319">
        <v>47412</v>
      </c>
      <c r="L1726" s="157" t="s">
        <v>810</v>
      </c>
      <c r="N1726" s="157" t="s">
        <v>811</v>
      </c>
      <c r="O1726" s="157" t="s">
        <v>812</v>
      </c>
      <c r="P1726" s="157" t="s">
        <v>813</v>
      </c>
    </row>
    <row r="1727" spans="11:16">
      <c r="K1727" s="319">
        <v>47413</v>
      </c>
      <c r="L1727" s="157" t="s">
        <v>803</v>
      </c>
      <c r="N1727" s="157" t="s">
        <v>813</v>
      </c>
      <c r="O1727" s="157" t="s">
        <v>811</v>
      </c>
      <c r="P1727" s="157" t="s">
        <v>812</v>
      </c>
    </row>
    <row r="1728" spans="11:16">
      <c r="K1728" s="319">
        <v>47414</v>
      </c>
      <c r="L1728" s="157" t="s">
        <v>805</v>
      </c>
      <c r="N1728" s="157" t="s">
        <v>742</v>
      </c>
      <c r="O1728" s="157" t="s">
        <v>811</v>
      </c>
      <c r="P1728" s="157" t="s">
        <v>812</v>
      </c>
    </row>
    <row r="1729" spans="11:16">
      <c r="K1729" s="319">
        <v>47415</v>
      </c>
      <c r="L1729" s="157" t="s">
        <v>806</v>
      </c>
      <c r="N1729" s="157" t="s">
        <v>813</v>
      </c>
      <c r="O1729" s="157" t="s">
        <v>811</v>
      </c>
      <c r="P1729" s="157" t="s">
        <v>812</v>
      </c>
    </row>
    <row r="1730" spans="11:16">
      <c r="K1730" s="319">
        <v>47416</v>
      </c>
      <c r="L1730" s="157" t="s">
        <v>807</v>
      </c>
      <c r="N1730" s="157" t="s">
        <v>742</v>
      </c>
      <c r="O1730" s="157" t="s">
        <v>811</v>
      </c>
      <c r="P1730" s="157" t="s">
        <v>818</v>
      </c>
    </row>
    <row r="1731" spans="11:16">
      <c r="K1731" s="319">
        <v>47417</v>
      </c>
      <c r="L1731" s="157" t="s">
        <v>808</v>
      </c>
      <c r="N1731" s="157" t="s">
        <v>813</v>
      </c>
      <c r="O1731" s="157" t="s">
        <v>811</v>
      </c>
      <c r="P1731" s="157" t="s">
        <v>812</v>
      </c>
    </row>
    <row r="1732" spans="11:16">
      <c r="K1732" s="319">
        <v>47418</v>
      </c>
      <c r="L1732" s="157" t="s">
        <v>809</v>
      </c>
      <c r="N1732" s="157" t="s">
        <v>813</v>
      </c>
      <c r="O1732" s="157" t="s">
        <v>811</v>
      </c>
      <c r="P1732" s="157" t="s">
        <v>812</v>
      </c>
    </row>
    <row r="1733" spans="11:16">
      <c r="K1733" s="319">
        <v>47419</v>
      </c>
      <c r="L1733" s="157" t="s">
        <v>810</v>
      </c>
      <c r="N1733" s="157" t="s">
        <v>813</v>
      </c>
      <c r="O1733" s="157" t="s">
        <v>811</v>
      </c>
      <c r="P1733" s="157" t="s">
        <v>812</v>
      </c>
    </row>
    <row r="1734" spans="11:16">
      <c r="K1734" s="319">
        <v>47420</v>
      </c>
      <c r="L1734" s="157" t="s">
        <v>803</v>
      </c>
      <c r="N1734" s="157" t="s">
        <v>812</v>
      </c>
      <c r="O1734" s="157" t="s">
        <v>813</v>
      </c>
      <c r="P1734" s="157" t="s">
        <v>811</v>
      </c>
    </row>
    <row r="1735" spans="11:16">
      <c r="K1735" s="319">
        <v>47421</v>
      </c>
      <c r="L1735" s="157" t="s">
        <v>805</v>
      </c>
      <c r="N1735" s="157" t="s">
        <v>812</v>
      </c>
      <c r="O1735" s="157" t="s">
        <v>813</v>
      </c>
      <c r="P1735" s="157" t="s">
        <v>811</v>
      </c>
    </row>
    <row r="1736" spans="11:16">
      <c r="K1736" s="319">
        <v>47422</v>
      </c>
      <c r="L1736" s="157" t="s">
        <v>806</v>
      </c>
      <c r="N1736" s="157" t="s">
        <v>812</v>
      </c>
      <c r="O1736" s="157" t="s">
        <v>813</v>
      </c>
      <c r="P1736" s="157" t="s">
        <v>811</v>
      </c>
    </row>
    <row r="1737" spans="11:16">
      <c r="K1737" s="319">
        <v>47423</v>
      </c>
      <c r="L1737" s="157" t="s">
        <v>807</v>
      </c>
      <c r="N1737" s="157" t="s">
        <v>812</v>
      </c>
      <c r="O1737" s="157" t="s">
        <v>813</v>
      </c>
      <c r="P1737" s="157" t="s">
        <v>740</v>
      </c>
    </row>
    <row r="1738" spans="11:16">
      <c r="K1738" s="319">
        <v>47424</v>
      </c>
      <c r="L1738" s="157" t="s">
        <v>808</v>
      </c>
      <c r="N1738" s="157" t="s">
        <v>812</v>
      </c>
      <c r="O1738" s="157" t="s">
        <v>813</v>
      </c>
      <c r="P1738" s="157" t="s">
        <v>811</v>
      </c>
    </row>
    <row r="1739" spans="11:16">
      <c r="K1739" s="319">
        <v>47425</v>
      </c>
      <c r="L1739" s="157" t="s">
        <v>809</v>
      </c>
      <c r="N1739" s="157" t="s">
        <v>812</v>
      </c>
      <c r="O1739" s="157" t="s">
        <v>813</v>
      </c>
      <c r="P1739" s="157" t="s">
        <v>811</v>
      </c>
    </row>
    <row r="1740" spans="11:16">
      <c r="K1740" s="319">
        <v>47426</v>
      </c>
      <c r="L1740" s="157" t="s">
        <v>810</v>
      </c>
      <c r="N1740" s="157" t="s">
        <v>812</v>
      </c>
      <c r="O1740" s="157" t="s">
        <v>813</v>
      </c>
      <c r="P1740" s="157" t="s">
        <v>811</v>
      </c>
    </row>
    <row r="1741" spans="11:16">
      <c r="K1741" s="319">
        <v>47427</v>
      </c>
      <c r="L1741" s="157" t="s">
        <v>803</v>
      </c>
      <c r="N1741" s="157" t="s">
        <v>811</v>
      </c>
      <c r="O1741" s="157" t="s">
        <v>812</v>
      </c>
      <c r="P1741" s="157" t="s">
        <v>813</v>
      </c>
    </row>
    <row r="1742" spans="11:16">
      <c r="K1742" s="319">
        <v>47428</v>
      </c>
      <c r="L1742" s="157" t="s">
        <v>805</v>
      </c>
      <c r="N1742" s="157" t="s">
        <v>811</v>
      </c>
      <c r="O1742" s="157" t="s">
        <v>812</v>
      </c>
      <c r="P1742" s="157" t="s">
        <v>813</v>
      </c>
    </row>
    <row r="1743" spans="11:16">
      <c r="K1743" s="319">
        <v>47429</v>
      </c>
      <c r="L1743" s="157" t="s">
        <v>806</v>
      </c>
      <c r="N1743" s="157" t="s">
        <v>740</v>
      </c>
      <c r="O1743" s="157" t="s">
        <v>812</v>
      </c>
      <c r="P1743" s="157" t="s">
        <v>813</v>
      </c>
    </row>
    <row r="1744" spans="11:16">
      <c r="K1744" s="319">
        <v>47430</v>
      </c>
      <c r="L1744" s="157" t="s">
        <v>807</v>
      </c>
      <c r="N1744" s="157" t="s">
        <v>811</v>
      </c>
      <c r="O1744" s="157" t="s">
        <v>812</v>
      </c>
      <c r="P1744" s="157" t="s">
        <v>813</v>
      </c>
    </row>
    <row r="1745" spans="11:16">
      <c r="K1745" s="319">
        <v>47431</v>
      </c>
      <c r="L1745" s="157" t="s">
        <v>808</v>
      </c>
      <c r="N1745" s="157" t="s">
        <v>811</v>
      </c>
      <c r="O1745" s="157" t="s">
        <v>812</v>
      </c>
      <c r="P1745" s="157" t="s">
        <v>813</v>
      </c>
    </row>
    <row r="1746" spans="11:16">
      <c r="K1746" s="319">
        <v>47432</v>
      </c>
      <c r="L1746" s="157" t="s">
        <v>809</v>
      </c>
      <c r="N1746" s="157" t="s">
        <v>811</v>
      </c>
      <c r="O1746" s="157" t="s">
        <v>741</v>
      </c>
      <c r="P1746" s="157" t="s">
        <v>813</v>
      </c>
    </row>
    <row r="1747" spans="11:16">
      <c r="K1747" s="319">
        <v>47433</v>
      </c>
      <c r="L1747" s="157" t="s">
        <v>810</v>
      </c>
      <c r="N1747" s="157" t="s">
        <v>811</v>
      </c>
      <c r="O1747" s="157" t="s">
        <v>812</v>
      </c>
      <c r="P1747" s="157" t="s">
        <v>742</v>
      </c>
    </row>
    <row r="1748" spans="11:16">
      <c r="K1748" s="319">
        <v>47434</v>
      </c>
      <c r="L1748" s="157" t="s">
        <v>803</v>
      </c>
      <c r="N1748" s="157" t="s">
        <v>813</v>
      </c>
      <c r="O1748" s="157" t="s">
        <v>811</v>
      </c>
      <c r="P1748" s="157" t="s">
        <v>812</v>
      </c>
    </row>
    <row r="1749" spans="11:16">
      <c r="K1749" s="319">
        <v>47435</v>
      </c>
      <c r="L1749" s="157" t="s">
        <v>805</v>
      </c>
      <c r="N1749" s="157" t="s">
        <v>813</v>
      </c>
      <c r="O1749" s="157" t="s">
        <v>811</v>
      </c>
      <c r="P1749" s="157" t="s">
        <v>812</v>
      </c>
    </row>
    <row r="1750" spans="11:16">
      <c r="K1750" s="319">
        <v>47436</v>
      </c>
      <c r="L1750" s="157" t="s">
        <v>806</v>
      </c>
      <c r="N1750" s="157" t="s">
        <v>813</v>
      </c>
      <c r="O1750" s="157" t="s">
        <v>811</v>
      </c>
      <c r="P1750" s="157" t="s">
        <v>812</v>
      </c>
    </row>
    <row r="1751" spans="11:16">
      <c r="K1751" s="319">
        <v>47437</v>
      </c>
      <c r="L1751" s="157" t="s">
        <v>807</v>
      </c>
      <c r="N1751" s="157" t="s">
        <v>813</v>
      </c>
      <c r="O1751" s="157" t="s">
        <v>811</v>
      </c>
      <c r="P1751" s="157" t="s">
        <v>812</v>
      </c>
    </row>
    <row r="1752" spans="11:16">
      <c r="K1752" s="319">
        <v>47438</v>
      </c>
      <c r="L1752" s="157" t="s">
        <v>808</v>
      </c>
      <c r="N1752" s="157" t="s">
        <v>813</v>
      </c>
      <c r="O1752" s="157" t="s">
        <v>811</v>
      </c>
      <c r="P1752" s="157" t="s">
        <v>812</v>
      </c>
    </row>
    <row r="1753" spans="11:16">
      <c r="K1753" s="319">
        <v>47439</v>
      </c>
      <c r="L1753" s="157" t="s">
        <v>809</v>
      </c>
      <c r="N1753" s="157" t="s">
        <v>813</v>
      </c>
      <c r="O1753" s="157" t="s">
        <v>811</v>
      </c>
      <c r="P1753" s="157" t="s">
        <v>812</v>
      </c>
    </row>
    <row r="1754" spans="11:16">
      <c r="K1754" s="319">
        <v>47440</v>
      </c>
      <c r="L1754" s="157" t="s">
        <v>810</v>
      </c>
      <c r="N1754" s="157" t="s">
        <v>813</v>
      </c>
      <c r="O1754" s="157" t="s">
        <v>817</v>
      </c>
      <c r="P1754" s="157" t="s">
        <v>812</v>
      </c>
    </row>
    <row r="1755" spans="11:16">
      <c r="K1755" s="319">
        <v>47441</v>
      </c>
      <c r="L1755" s="157" t="s">
        <v>803</v>
      </c>
      <c r="N1755" s="157" t="s">
        <v>812</v>
      </c>
      <c r="O1755" s="157" t="s">
        <v>813</v>
      </c>
      <c r="P1755" s="157" t="s">
        <v>811</v>
      </c>
    </row>
    <row r="1756" spans="11:16">
      <c r="K1756" s="319">
        <v>47442</v>
      </c>
      <c r="L1756" s="157" t="s">
        <v>805</v>
      </c>
      <c r="N1756" s="157" t="s">
        <v>812</v>
      </c>
      <c r="O1756" s="157" t="s">
        <v>813</v>
      </c>
      <c r="P1756" s="157" t="s">
        <v>811</v>
      </c>
    </row>
    <row r="1757" spans="11:16">
      <c r="K1757" s="319">
        <v>47443</v>
      </c>
      <c r="L1757" s="157" t="s">
        <v>806</v>
      </c>
      <c r="N1757" s="157" t="s">
        <v>812</v>
      </c>
      <c r="O1757" s="157" t="s">
        <v>813</v>
      </c>
      <c r="P1757" s="157" t="s">
        <v>811</v>
      </c>
    </row>
    <row r="1758" spans="11:16">
      <c r="K1758" s="319">
        <v>47444</v>
      </c>
      <c r="L1758" s="157" t="s">
        <v>807</v>
      </c>
      <c r="N1758" s="157" t="s">
        <v>812</v>
      </c>
      <c r="O1758" s="157" t="s">
        <v>813</v>
      </c>
      <c r="P1758" s="157" t="s">
        <v>811</v>
      </c>
    </row>
    <row r="1759" spans="11:16">
      <c r="K1759" s="319">
        <v>47445</v>
      </c>
      <c r="L1759" s="157" t="s">
        <v>808</v>
      </c>
      <c r="N1759" s="157" t="s">
        <v>812</v>
      </c>
      <c r="O1759" s="157" t="s">
        <v>813</v>
      </c>
      <c r="P1759" s="157" t="s">
        <v>811</v>
      </c>
    </row>
    <row r="1760" spans="11:16">
      <c r="K1760" s="319">
        <v>47446</v>
      </c>
      <c r="L1760" s="157" t="s">
        <v>809</v>
      </c>
      <c r="N1760" s="157" t="s">
        <v>812</v>
      </c>
      <c r="O1760" s="157" t="s">
        <v>813</v>
      </c>
      <c r="P1760" s="157" t="s">
        <v>811</v>
      </c>
    </row>
    <row r="1761" spans="11:16">
      <c r="K1761" s="319">
        <v>47447</v>
      </c>
      <c r="L1761" s="157" t="s">
        <v>810</v>
      </c>
      <c r="N1761" s="157" t="s">
        <v>812</v>
      </c>
      <c r="O1761" s="157" t="s">
        <v>742</v>
      </c>
      <c r="P1761" s="157" t="s">
        <v>811</v>
      </c>
    </row>
    <row r="1762" spans="11:16">
      <c r="K1762" s="319">
        <v>47448</v>
      </c>
      <c r="L1762" s="157" t="s">
        <v>803</v>
      </c>
      <c r="N1762" s="157" t="s">
        <v>811</v>
      </c>
      <c r="O1762" s="157" t="s">
        <v>812</v>
      </c>
      <c r="P1762" s="157" t="s">
        <v>813</v>
      </c>
    </row>
    <row r="1763" spans="11:16">
      <c r="K1763" s="319">
        <v>47449</v>
      </c>
      <c r="L1763" s="157" t="s">
        <v>805</v>
      </c>
      <c r="N1763" s="157" t="s">
        <v>811</v>
      </c>
      <c r="O1763" s="157" t="s">
        <v>812</v>
      </c>
      <c r="P1763" s="157" t="s">
        <v>813</v>
      </c>
    </row>
    <row r="1764" spans="11:16">
      <c r="K1764" s="319">
        <v>47450</v>
      </c>
      <c r="L1764" s="157" t="s">
        <v>806</v>
      </c>
      <c r="N1764" s="157" t="s">
        <v>811</v>
      </c>
      <c r="O1764" s="157" t="s">
        <v>812</v>
      </c>
      <c r="P1764" s="157" t="s">
        <v>813</v>
      </c>
    </row>
    <row r="1765" spans="11:16">
      <c r="K1765" s="319">
        <v>47451</v>
      </c>
      <c r="L1765" s="157" t="s">
        <v>807</v>
      </c>
      <c r="N1765" s="157" t="s">
        <v>811</v>
      </c>
      <c r="O1765" s="157" t="s">
        <v>812</v>
      </c>
      <c r="P1765" s="157" t="s">
        <v>813</v>
      </c>
    </row>
    <row r="1766" spans="11:16">
      <c r="K1766" s="319">
        <v>47452</v>
      </c>
      <c r="L1766" s="157" t="s">
        <v>808</v>
      </c>
      <c r="N1766" s="157" t="s">
        <v>811</v>
      </c>
      <c r="O1766" s="157" t="s">
        <v>812</v>
      </c>
      <c r="P1766" s="157" t="s">
        <v>813</v>
      </c>
    </row>
    <row r="1767" spans="11:16">
      <c r="K1767" s="319">
        <v>47453</v>
      </c>
      <c r="L1767" s="157" t="s">
        <v>809</v>
      </c>
      <c r="N1767" s="157" t="s">
        <v>811</v>
      </c>
      <c r="O1767" s="157" t="s">
        <v>812</v>
      </c>
      <c r="P1767" s="157" t="s">
        <v>813</v>
      </c>
    </row>
    <row r="1768" spans="11:16">
      <c r="K1768" s="319">
        <v>47454</v>
      </c>
      <c r="L1768" s="157" t="s">
        <v>810</v>
      </c>
      <c r="N1768" s="157" t="s">
        <v>811</v>
      </c>
      <c r="O1768" s="157" t="s">
        <v>741</v>
      </c>
      <c r="P1768" s="157" t="s">
        <v>813</v>
      </c>
    </row>
    <row r="1769" spans="11:16">
      <c r="K1769" s="319">
        <v>47455</v>
      </c>
      <c r="L1769" s="157" t="s">
        <v>803</v>
      </c>
      <c r="N1769" s="157" t="s">
        <v>813</v>
      </c>
      <c r="O1769" s="157" t="s">
        <v>811</v>
      </c>
      <c r="P1769" s="157" t="s">
        <v>812</v>
      </c>
    </row>
    <row r="1770" spans="11:16">
      <c r="K1770" s="319">
        <v>47456</v>
      </c>
      <c r="L1770" s="157" t="s">
        <v>805</v>
      </c>
      <c r="N1770" s="157" t="s">
        <v>813</v>
      </c>
      <c r="O1770" s="157" t="s">
        <v>811</v>
      </c>
      <c r="P1770" s="157" t="s">
        <v>812</v>
      </c>
    </row>
    <row r="1771" spans="11:16">
      <c r="K1771" s="319">
        <v>47457</v>
      </c>
      <c r="L1771" s="157" t="s">
        <v>806</v>
      </c>
      <c r="N1771" s="157" t="s">
        <v>813</v>
      </c>
      <c r="O1771" s="157" t="s">
        <v>811</v>
      </c>
      <c r="P1771" s="157" t="s">
        <v>812</v>
      </c>
    </row>
    <row r="1772" spans="11:16">
      <c r="K1772" s="319">
        <v>47458</v>
      </c>
      <c r="L1772" s="157" t="s">
        <v>807</v>
      </c>
      <c r="N1772" s="157" t="s">
        <v>813</v>
      </c>
      <c r="O1772" s="157" t="s">
        <v>811</v>
      </c>
      <c r="P1772" s="157" t="s">
        <v>812</v>
      </c>
    </row>
    <row r="1773" spans="11:16">
      <c r="K1773" s="319">
        <v>47459</v>
      </c>
      <c r="L1773" s="157" t="s">
        <v>808</v>
      </c>
      <c r="N1773" s="157" t="s">
        <v>813</v>
      </c>
      <c r="O1773" s="157" t="s">
        <v>811</v>
      </c>
      <c r="P1773" s="157" t="s">
        <v>812</v>
      </c>
    </row>
    <row r="1774" spans="11:16">
      <c r="K1774" s="319">
        <v>47460</v>
      </c>
      <c r="L1774" s="157" t="s">
        <v>809</v>
      </c>
      <c r="N1774" s="157" t="s">
        <v>819</v>
      </c>
      <c r="O1774" s="157" t="s">
        <v>811</v>
      </c>
      <c r="P1774" s="157" t="s">
        <v>812</v>
      </c>
    </row>
    <row r="1775" spans="11:16">
      <c r="K1775" s="319">
        <v>47461</v>
      </c>
      <c r="L1775" s="157" t="s">
        <v>810</v>
      </c>
      <c r="N1775" s="157" t="s">
        <v>813</v>
      </c>
      <c r="O1775" s="157" t="s">
        <v>811</v>
      </c>
      <c r="P1775" s="157" t="s">
        <v>812</v>
      </c>
    </row>
    <row r="1776" spans="11:16">
      <c r="K1776" s="319">
        <v>47462</v>
      </c>
      <c r="L1776" s="157" t="s">
        <v>803</v>
      </c>
      <c r="N1776" s="157" t="s">
        <v>741</v>
      </c>
      <c r="O1776" s="157" t="s">
        <v>813</v>
      </c>
      <c r="P1776" s="157" t="s">
        <v>811</v>
      </c>
    </row>
    <row r="1777" spans="11:16">
      <c r="K1777" s="319">
        <v>47463</v>
      </c>
      <c r="L1777" s="157" t="s">
        <v>805</v>
      </c>
      <c r="N1777" s="157" t="s">
        <v>812</v>
      </c>
      <c r="O1777" s="157" t="s">
        <v>813</v>
      </c>
      <c r="P1777" s="157" t="s">
        <v>811</v>
      </c>
    </row>
    <row r="1778" spans="11:16">
      <c r="K1778" s="319">
        <v>47464</v>
      </c>
      <c r="L1778" s="157" t="s">
        <v>806</v>
      </c>
      <c r="N1778" s="157" t="s">
        <v>812</v>
      </c>
      <c r="O1778" s="157" t="s">
        <v>813</v>
      </c>
      <c r="P1778" s="157" t="s">
        <v>811</v>
      </c>
    </row>
    <row r="1779" spans="11:16">
      <c r="K1779" s="319">
        <v>47465</v>
      </c>
      <c r="L1779" s="157" t="s">
        <v>807</v>
      </c>
      <c r="N1779" s="157" t="s">
        <v>812</v>
      </c>
      <c r="O1779" s="157" t="s">
        <v>813</v>
      </c>
      <c r="P1779" s="157" t="s">
        <v>811</v>
      </c>
    </row>
    <row r="1780" spans="11:16">
      <c r="K1780" s="319">
        <v>47466</v>
      </c>
      <c r="L1780" s="157" t="s">
        <v>808</v>
      </c>
      <c r="N1780" s="157" t="s">
        <v>812</v>
      </c>
      <c r="O1780" s="157" t="s">
        <v>813</v>
      </c>
      <c r="P1780" s="157" t="s">
        <v>811</v>
      </c>
    </row>
    <row r="1781" spans="11:16">
      <c r="K1781" s="319">
        <v>47467</v>
      </c>
      <c r="L1781" s="157" t="s">
        <v>809</v>
      </c>
      <c r="N1781" s="157" t="s">
        <v>812</v>
      </c>
      <c r="O1781" s="157" t="s">
        <v>813</v>
      </c>
      <c r="P1781" s="157" t="s">
        <v>811</v>
      </c>
    </row>
    <row r="1782" spans="11:16">
      <c r="K1782" s="319">
        <v>47468</v>
      </c>
      <c r="L1782" s="157" t="s">
        <v>810</v>
      </c>
      <c r="N1782" s="157" t="s">
        <v>812</v>
      </c>
      <c r="O1782" s="157" t="s">
        <v>813</v>
      </c>
      <c r="P1782" s="157" t="s">
        <v>811</v>
      </c>
    </row>
    <row r="1783" spans="11:16">
      <c r="K1783" s="319">
        <v>47469</v>
      </c>
      <c r="L1783" s="157" t="s">
        <v>803</v>
      </c>
      <c r="N1783" s="157" t="s">
        <v>811</v>
      </c>
      <c r="O1783" s="157" t="s">
        <v>812</v>
      </c>
      <c r="P1783" s="157" t="s">
        <v>813</v>
      </c>
    </row>
    <row r="1784" spans="11:16">
      <c r="K1784" s="319">
        <v>47470</v>
      </c>
      <c r="L1784" s="157" t="s">
        <v>805</v>
      </c>
      <c r="N1784" s="157" t="s">
        <v>811</v>
      </c>
      <c r="O1784" s="157" t="s">
        <v>741</v>
      </c>
      <c r="P1784" s="157" t="s">
        <v>813</v>
      </c>
    </row>
    <row r="1785" spans="11:16">
      <c r="K1785" s="319">
        <v>47471</v>
      </c>
      <c r="L1785" s="157" t="s">
        <v>806</v>
      </c>
      <c r="N1785" s="157" t="s">
        <v>811</v>
      </c>
      <c r="O1785" s="157" t="s">
        <v>812</v>
      </c>
      <c r="P1785" s="157" t="s">
        <v>813</v>
      </c>
    </row>
    <row r="1786" spans="11:16">
      <c r="K1786" s="319">
        <v>47472</v>
      </c>
      <c r="L1786" s="157" t="s">
        <v>807</v>
      </c>
      <c r="N1786" s="157" t="s">
        <v>811</v>
      </c>
      <c r="O1786" s="157" t="s">
        <v>812</v>
      </c>
      <c r="P1786" s="157" t="s">
        <v>813</v>
      </c>
    </row>
    <row r="1787" spans="11:16">
      <c r="K1787" s="319">
        <v>47473</v>
      </c>
      <c r="L1787" s="157" t="s">
        <v>808</v>
      </c>
      <c r="N1787" s="157" t="s">
        <v>811</v>
      </c>
      <c r="O1787" s="157" t="s">
        <v>741</v>
      </c>
      <c r="P1787" s="157" t="s">
        <v>813</v>
      </c>
    </row>
    <row r="1788" spans="11:16">
      <c r="K1788" s="319">
        <v>47474</v>
      </c>
      <c r="L1788" s="157" t="s">
        <v>809</v>
      </c>
      <c r="N1788" s="157" t="s">
        <v>811</v>
      </c>
      <c r="O1788" s="157" t="s">
        <v>812</v>
      </c>
      <c r="P1788" s="157" t="s">
        <v>813</v>
      </c>
    </row>
    <row r="1789" spans="11:16">
      <c r="K1789" s="319">
        <v>47475</v>
      </c>
      <c r="L1789" s="157" t="s">
        <v>810</v>
      </c>
      <c r="N1789" s="157" t="s">
        <v>817</v>
      </c>
      <c r="O1789" s="157" t="s">
        <v>741</v>
      </c>
      <c r="P1789" s="157" t="s">
        <v>813</v>
      </c>
    </row>
    <row r="1790" spans="11:16">
      <c r="K1790" s="319">
        <v>47476</v>
      </c>
      <c r="L1790" s="157" t="s">
        <v>803</v>
      </c>
      <c r="N1790" s="157" t="s">
        <v>742</v>
      </c>
      <c r="O1790" s="157" t="s">
        <v>811</v>
      </c>
      <c r="P1790" s="157" t="s">
        <v>812</v>
      </c>
    </row>
    <row r="1791" spans="11:16">
      <c r="K1791" s="319">
        <v>47477</v>
      </c>
      <c r="L1791" s="157" t="s">
        <v>805</v>
      </c>
      <c r="N1791" s="157" t="s">
        <v>813</v>
      </c>
      <c r="O1791" s="157" t="s">
        <v>811</v>
      </c>
      <c r="P1791" s="157" t="s">
        <v>812</v>
      </c>
    </row>
    <row r="1792" spans="11:16">
      <c r="K1792" s="319">
        <v>47478</v>
      </c>
      <c r="L1792" s="157" t="s">
        <v>806</v>
      </c>
      <c r="N1792" s="157" t="s">
        <v>813</v>
      </c>
      <c r="O1792" s="157" t="s">
        <v>811</v>
      </c>
      <c r="P1792" s="157" t="s">
        <v>812</v>
      </c>
    </row>
    <row r="1793" spans="11:16">
      <c r="K1793" s="319">
        <v>47479</v>
      </c>
      <c r="L1793" s="157" t="s">
        <v>807</v>
      </c>
      <c r="N1793" s="157" t="s">
        <v>742</v>
      </c>
      <c r="O1793" s="157" t="s">
        <v>811</v>
      </c>
      <c r="P1793" s="157" t="s">
        <v>812</v>
      </c>
    </row>
    <row r="1794" spans="11:16">
      <c r="K1794" s="319">
        <v>47480</v>
      </c>
      <c r="L1794" s="157" t="s">
        <v>808</v>
      </c>
      <c r="N1794" s="157" t="s">
        <v>813</v>
      </c>
      <c r="O1794" s="157" t="s">
        <v>811</v>
      </c>
      <c r="P1794" s="157" t="s">
        <v>812</v>
      </c>
    </row>
    <row r="1795" spans="11:16">
      <c r="K1795" s="319">
        <v>47481</v>
      </c>
      <c r="L1795" s="157" t="s">
        <v>809</v>
      </c>
      <c r="N1795" s="157" t="s">
        <v>742</v>
      </c>
      <c r="O1795" s="157" t="s">
        <v>811</v>
      </c>
      <c r="P1795" s="157" t="s">
        <v>741</v>
      </c>
    </row>
    <row r="1796" spans="11:16">
      <c r="K1796" s="319">
        <v>47482</v>
      </c>
      <c r="L1796" s="157" t="s">
        <v>810</v>
      </c>
      <c r="N1796" s="157" t="s">
        <v>813</v>
      </c>
      <c r="O1796" s="157" t="s">
        <v>811</v>
      </c>
      <c r="P1796" s="157" t="s">
        <v>812</v>
      </c>
    </row>
    <row r="1797" spans="11:16">
      <c r="K1797" s="319">
        <v>47483</v>
      </c>
      <c r="L1797" s="157" t="s">
        <v>803</v>
      </c>
      <c r="N1797" s="157" t="s">
        <v>812</v>
      </c>
      <c r="O1797" s="157" t="s">
        <v>813</v>
      </c>
      <c r="P1797" s="157" t="s">
        <v>811</v>
      </c>
    </row>
    <row r="1798" spans="11:16">
      <c r="K1798" s="319">
        <v>47484</v>
      </c>
      <c r="L1798" s="157" t="s">
        <v>805</v>
      </c>
      <c r="N1798" s="157" t="s">
        <v>812</v>
      </c>
      <c r="O1798" s="157" t="s">
        <v>813</v>
      </c>
      <c r="P1798" s="157" t="s">
        <v>740</v>
      </c>
    </row>
    <row r="1799" spans="11:16">
      <c r="K1799" s="319">
        <v>47485</v>
      </c>
      <c r="L1799" s="157" t="s">
        <v>806</v>
      </c>
      <c r="N1799" s="157" t="s">
        <v>812</v>
      </c>
      <c r="O1799" s="157" t="s">
        <v>813</v>
      </c>
      <c r="P1799" s="157" t="s">
        <v>811</v>
      </c>
    </row>
    <row r="1800" spans="11:16">
      <c r="K1800" s="319">
        <v>47486</v>
      </c>
      <c r="L1800" s="157" t="s">
        <v>807</v>
      </c>
      <c r="N1800" s="157" t="s">
        <v>812</v>
      </c>
      <c r="O1800" s="157" t="s">
        <v>813</v>
      </c>
      <c r="P1800" s="157" t="s">
        <v>740</v>
      </c>
    </row>
    <row r="1801" spans="11:16">
      <c r="K1801" s="319">
        <v>47487</v>
      </c>
      <c r="L1801" s="157" t="s">
        <v>808</v>
      </c>
      <c r="N1801" s="157" t="s">
        <v>812</v>
      </c>
      <c r="O1801" s="157" t="s">
        <v>819</v>
      </c>
      <c r="P1801" s="157" t="s">
        <v>811</v>
      </c>
    </row>
    <row r="1802" spans="11:16">
      <c r="K1802" s="319">
        <v>47488</v>
      </c>
      <c r="L1802" s="157" t="s">
        <v>809</v>
      </c>
      <c r="N1802" s="157" t="s">
        <v>812</v>
      </c>
      <c r="O1802" s="157" t="s">
        <v>813</v>
      </c>
      <c r="P1802" s="157" t="s">
        <v>811</v>
      </c>
    </row>
    <row r="1803" spans="11:16">
      <c r="K1803" s="319">
        <v>47489</v>
      </c>
      <c r="L1803" s="157" t="s">
        <v>810</v>
      </c>
      <c r="N1803" s="157" t="s">
        <v>812</v>
      </c>
      <c r="O1803" s="157" t="s">
        <v>813</v>
      </c>
      <c r="P1803" s="157" t="s">
        <v>811</v>
      </c>
    </row>
    <row r="1804" spans="11:16">
      <c r="K1804" s="319">
        <v>47490</v>
      </c>
      <c r="L1804" s="157" t="s">
        <v>803</v>
      </c>
      <c r="N1804" s="157" t="s">
        <v>811</v>
      </c>
      <c r="O1804" s="157" t="s">
        <v>812</v>
      </c>
      <c r="P1804" s="157" t="s">
        <v>813</v>
      </c>
    </row>
    <row r="1805" spans="11:16">
      <c r="K1805" s="319">
        <v>47491</v>
      </c>
      <c r="L1805" s="157" t="s">
        <v>805</v>
      </c>
      <c r="N1805" s="157" t="s">
        <v>811</v>
      </c>
      <c r="O1805" s="157" t="s">
        <v>812</v>
      </c>
      <c r="P1805" s="157" t="s">
        <v>813</v>
      </c>
    </row>
    <row r="1806" spans="11:16">
      <c r="K1806" s="319">
        <v>47492</v>
      </c>
      <c r="L1806" s="157" t="s">
        <v>806</v>
      </c>
      <c r="N1806" s="157" t="s">
        <v>811</v>
      </c>
      <c r="O1806" s="157" t="s">
        <v>812</v>
      </c>
      <c r="P1806" s="157" t="s">
        <v>813</v>
      </c>
    </row>
    <row r="1807" spans="11:16">
      <c r="K1807" s="319">
        <v>47493</v>
      </c>
      <c r="L1807" s="157" t="s">
        <v>807</v>
      </c>
      <c r="N1807" s="157" t="s">
        <v>811</v>
      </c>
      <c r="O1807" s="157" t="s">
        <v>812</v>
      </c>
      <c r="P1807" s="157" t="s">
        <v>813</v>
      </c>
    </row>
    <row r="1808" spans="11:16">
      <c r="K1808" s="319">
        <v>47494</v>
      </c>
      <c r="L1808" s="157" t="s">
        <v>808</v>
      </c>
      <c r="N1808" s="157" t="s">
        <v>811</v>
      </c>
      <c r="O1808" s="157" t="s">
        <v>741</v>
      </c>
      <c r="P1808" s="157" t="s">
        <v>813</v>
      </c>
    </row>
    <row r="1809" spans="11:16">
      <c r="K1809" s="319">
        <v>47495</v>
      </c>
      <c r="L1809" s="157" t="s">
        <v>809</v>
      </c>
      <c r="N1809" s="157" t="s">
        <v>811</v>
      </c>
      <c r="O1809" s="157" t="s">
        <v>812</v>
      </c>
      <c r="P1809" s="157" t="s">
        <v>813</v>
      </c>
    </row>
    <row r="1810" spans="11:16">
      <c r="K1810" s="319">
        <v>47496</v>
      </c>
      <c r="L1810" s="157" t="s">
        <v>810</v>
      </c>
      <c r="N1810" s="157" t="s">
        <v>811</v>
      </c>
      <c r="O1810" s="157" t="s">
        <v>812</v>
      </c>
      <c r="P1810" s="157" t="s">
        <v>813</v>
      </c>
    </row>
    <row r="1811" spans="11:16">
      <c r="K1811" s="319">
        <v>47497</v>
      </c>
      <c r="L1811" s="157" t="s">
        <v>803</v>
      </c>
      <c r="N1811" s="157" t="s">
        <v>742</v>
      </c>
      <c r="O1811" s="157" t="s">
        <v>811</v>
      </c>
      <c r="P1811" s="157" t="s">
        <v>741</v>
      </c>
    </row>
    <row r="1812" spans="11:16">
      <c r="K1812" s="319">
        <v>47498</v>
      </c>
      <c r="L1812" s="157" t="s">
        <v>805</v>
      </c>
      <c r="N1812" s="157" t="s">
        <v>813</v>
      </c>
      <c r="O1812" s="157" t="s">
        <v>811</v>
      </c>
      <c r="P1812" s="157" t="s">
        <v>812</v>
      </c>
    </row>
    <row r="1813" spans="11:16">
      <c r="K1813" s="319">
        <v>47499</v>
      </c>
      <c r="L1813" s="157" t="s">
        <v>806</v>
      </c>
      <c r="N1813" s="157" t="s">
        <v>813</v>
      </c>
      <c r="O1813" s="157" t="s">
        <v>811</v>
      </c>
      <c r="P1813" s="157" t="s">
        <v>812</v>
      </c>
    </row>
    <row r="1814" spans="11:16">
      <c r="K1814" s="319">
        <v>47500</v>
      </c>
      <c r="L1814" s="157" t="s">
        <v>807</v>
      </c>
      <c r="N1814" s="157" t="s">
        <v>813</v>
      </c>
      <c r="O1814" s="157" t="s">
        <v>811</v>
      </c>
      <c r="P1814" s="157" t="s">
        <v>812</v>
      </c>
    </row>
    <row r="1815" spans="11:16">
      <c r="K1815" s="319">
        <v>47501</v>
      </c>
      <c r="L1815" s="157" t="s">
        <v>808</v>
      </c>
      <c r="N1815" s="157" t="s">
        <v>813</v>
      </c>
      <c r="O1815" s="157" t="s">
        <v>817</v>
      </c>
      <c r="P1815" s="157" t="s">
        <v>812</v>
      </c>
    </row>
    <row r="1816" spans="11:16">
      <c r="K1816" s="319">
        <v>47502</v>
      </c>
      <c r="L1816" s="157" t="s">
        <v>809</v>
      </c>
      <c r="N1816" s="157" t="s">
        <v>813</v>
      </c>
      <c r="O1816" s="157" t="s">
        <v>811</v>
      </c>
      <c r="P1816" s="157" t="s">
        <v>812</v>
      </c>
    </row>
    <row r="1817" spans="11:16">
      <c r="K1817" s="319">
        <v>47503</v>
      </c>
      <c r="L1817" s="157" t="s">
        <v>810</v>
      </c>
      <c r="N1817" s="157" t="s">
        <v>813</v>
      </c>
      <c r="O1817" s="157" t="s">
        <v>740</v>
      </c>
      <c r="P1817" s="157" t="s">
        <v>812</v>
      </c>
    </row>
    <row r="1818" spans="11:16">
      <c r="K1818" s="319">
        <v>47504</v>
      </c>
      <c r="L1818" s="157" t="s">
        <v>803</v>
      </c>
      <c r="N1818" s="157" t="s">
        <v>812</v>
      </c>
      <c r="O1818" s="157" t="s">
        <v>813</v>
      </c>
      <c r="P1818" s="157" t="s">
        <v>811</v>
      </c>
    </row>
    <row r="1819" spans="11:16">
      <c r="K1819" s="319">
        <v>47505</v>
      </c>
      <c r="L1819" s="157" t="s">
        <v>805</v>
      </c>
      <c r="N1819" s="157" t="s">
        <v>812</v>
      </c>
      <c r="O1819" s="157" t="s">
        <v>813</v>
      </c>
      <c r="P1819" s="157" t="s">
        <v>817</v>
      </c>
    </row>
    <row r="1820" spans="11:16">
      <c r="K1820" s="319">
        <v>47506</v>
      </c>
      <c r="L1820" s="157" t="s">
        <v>806</v>
      </c>
      <c r="N1820" s="157" t="s">
        <v>812</v>
      </c>
      <c r="O1820" s="157" t="s">
        <v>813</v>
      </c>
      <c r="P1820" s="157" t="s">
        <v>740</v>
      </c>
    </row>
    <row r="1821" spans="11:16">
      <c r="K1821" s="319">
        <v>47507</v>
      </c>
      <c r="L1821" s="157" t="s">
        <v>807</v>
      </c>
      <c r="N1821" s="157" t="s">
        <v>812</v>
      </c>
      <c r="O1821" s="157" t="s">
        <v>813</v>
      </c>
      <c r="P1821" s="157" t="s">
        <v>740</v>
      </c>
    </row>
    <row r="1822" spans="11:16">
      <c r="K1822" s="319">
        <v>47508</v>
      </c>
      <c r="L1822" s="157" t="s">
        <v>808</v>
      </c>
      <c r="N1822" s="157" t="s">
        <v>812</v>
      </c>
      <c r="O1822" s="157" t="s">
        <v>813</v>
      </c>
      <c r="P1822" s="157" t="s">
        <v>811</v>
      </c>
    </row>
    <row r="1823" spans="11:16">
      <c r="K1823" s="319">
        <v>47509</v>
      </c>
      <c r="L1823" s="157" t="s">
        <v>809</v>
      </c>
      <c r="N1823" s="157" t="s">
        <v>812</v>
      </c>
      <c r="O1823" s="157" t="s">
        <v>813</v>
      </c>
      <c r="P1823" s="157" t="s">
        <v>811</v>
      </c>
    </row>
    <row r="1824" spans="11:16">
      <c r="K1824" s="319">
        <v>47510</v>
      </c>
      <c r="L1824" s="157" t="s">
        <v>810</v>
      </c>
      <c r="N1824" s="157" t="s">
        <v>812</v>
      </c>
      <c r="O1824" s="157" t="s">
        <v>813</v>
      </c>
      <c r="P1824" s="157" t="s">
        <v>811</v>
      </c>
    </row>
    <row r="1825" spans="11:16">
      <c r="K1825" s="319">
        <v>47511</v>
      </c>
      <c r="L1825" s="157" t="s">
        <v>803</v>
      </c>
      <c r="N1825" s="157" t="s">
        <v>811</v>
      </c>
      <c r="O1825" s="157" t="s">
        <v>812</v>
      </c>
      <c r="P1825" s="157" t="s">
        <v>813</v>
      </c>
    </row>
    <row r="1826" spans="11:16">
      <c r="K1826" s="319">
        <v>47512</v>
      </c>
      <c r="L1826" s="157" t="s">
        <v>805</v>
      </c>
      <c r="N1826" s="157" t="s">
        <v>811</v>
      </c>
      <c r="O1826" s="157" t="s">
        <v>812</v>
      </c>
      <c r="P1826" s="157" t="s">
        <v>813</v>
      </c>
    </row>
    <row r="1827" spans="11:16">
      <c r="K1827" s="319">
        <v>47513</v>
      </c>
      <c r="L1827" s="157" t="s">
        <v>806</v>
      </c>
      <c r="N1827" s="157" t="s">
        <v>811</v>
      </c>
      <c r="O1827" s="157" t="s">
        <v>812</v>
      </c>
      <c r="P1827" s="157" t="s">
        <v>813</v>
      </c>
    </row>
    <row r="1828" spans="11:16">
      <c r="K1828" s="319">
        <v>47514</v>
      </c>
      <c r="L1828" s="157" t="s">
        <v>807</v>
      </c>
      <c r="N1828" s="157" t="s">
        <v>811</v>
      </c>
      <c r="O1828" s="157" t="s">
        <v>812</v>
      </c>
      <c r="P1828" s="157" t="s">
        <v>819</v>
      </c>
    </row>
    <row r="1829" spans="11:16">
      <c r="K1829" s="319">
        <v>47515</v>
      </c>
      <c r="L1829" s="157" t="s">
        <v>808</v>
      </c>
      <c r="N1829" s="157" t="s">
        <v>811</v>
      </c>
      <c r="O1829" s="157" t="s">
        <v>812</v>
      </c>
      <c r="P1829" s="157" t="s">
        <v>813</v>
      </c>
    </row>
    <row r="1830" spans="11:16">
      <c r="K1830" s="319">
        <v>47516</v>
      </c>
      <c r="L1830" s="157" t="s">
        <v>809</v>
      </c>
      <c r="N1830" s="157" t="s">
        <v>811</v>
      </c>
      <c r="O1830" s="157" t="s">
        <v>812</v>
      </c>
      <c r="P1830" s="157" t="s">
        <v>813</v>
      </c>
    </row>
    <row r="1831" spans="11:16">
      <c r="K1831" s="319">
        <v>47517</v>
      </c>
      <c r="L1831" s="157" t="s">
        <v>810</v>
      </c>
      <c r="N1831" s="157" t="s">
        <v>811</v>
      </c>
      <c r="O1831" s="157" t="s">
        <v>812</v>
      </c>
      <c r="P1831" s="157" t="s">
        <v>813</v>
      </c>
    </row>
    <row r="1832" spans="11:16">
      <c r="K1832" s="319">
        <v>47518</v>
      </c>
      <c r="L1832" s="157" t="s">
        <v>803</v>
      </c>
      <c r="N1832" s="157" t="s">
        <v>813</v>
      </c>
      <c r="O1832" s="157" t="s">
        <v>811</v>
      </c>
      <c r="P1832" s="157" t="s">
        <v>812</v>
      </c>
    </row>
    <row r="1833" spans="11:16">
      <c r="K1833" s="319">
        <v>47519</v>
      </c>
      <c r="L1833" s="157" t="s">
        <v>805</v>
      </c>
      <c r="N1833" s="157" t="s">
        <v>813</v>
      </c>
      <c r="O1833" s="157" t="s">
        <v>811</v>
      </c>
      <c r="P1833" s="157" t="s">
        <v>812</v>
      </c>
    </row>
    <row r="1834" spans="11:16">
      <c r="K1834" s="319">
        <v>47520</v>
      </c>
      <c r="L1834" s="157" t="s">
        <v>806</v>
      </c>
      <c r="N1834" s="157" t="s">
        <v>813</v>
      </c>
      <c r="O1834" s="157" t="s">
        <v>811</v>
      </c>
      <c r="P1834" s="157" t="s">
        <v>812</v>
      </c>
    </row>
    <row r="1835" spans="11:16">
      <c r="K1835" s="319">
        <v>47521</v>
      </c>
      <c r="L1835" s="157" t="s">
        <v>807</v>
      </c>
      <c r="N1835" s="157" t="s">
        <v>813</v>
      </c>
      <c r="O1835" s="157" t="s">
        <v>811</v>
      </c>
      <c r="P1835" s="157" t="s">
        <v>741</v>
      </c>
    </row>
    <row r="1836" spans="11:16">
      <c r="K1836" s="319">
        <v>47522</v>
      </c>
      <c r="L1836" s="157" t="s">
        <v>808</v>
      </c>
      <c r="N1836" s="157" t="s">
        <v>813</v>
      </c>
      <c r="O1836" s="157" t="s">
        <v>811</v>
      </c>
      <c r="P1836" s="157" t="s">
        <v>812</v>
      </c>
    </row>
    <row r="1837" spans="11:16">
      <c r="K1837" s="319">
        <v>47523</v>
      </c>
      <c r="L1837" s="157" t="s">
        <v>809</v>
      </c>
      <c r="N1837" s="157" t="s">
        <v>813</v>
      </c>
      <c r="O1837" s="157" t="s">
        <v>811</v>
      </c>
      <c r="P1837" s="157" t="s">
        <v>812</v>
      </c>
    </row>
    <row r="1838" spans="11:16">
      <c r="K1838" s="319">
        <v>47524</v>
      </c>
      <c r="L1838" s="157" t="s">
        <v>810</v>
      </c>
      <c r="N1838" s="157" t="s">
        <v>813</v>
      </c>
      <c r="O1838" s="157" t="s">
        <v>811</v>
      </c>
      <c r="P1838" s="157" t="s">
        <v>812</v>
      </c>
    </row>
    <row r="1839" spans="11:16">
      <c r="K1839" s="319">
        <v>47525</v>
      </c>
      <c r="L1839" s="157" t="s">
        <v>803</v>
      </c>
      <c r="N1839" s="157" t="s">
        <v>812</v>
      </c>
      <c r="O1839" s="157" t="s">
        <v>813</v>
      </c>
      <c r="P1839" s="157" t="s">
        <v>811</v>
      </c>
    </row>
    <row r="1840" spans="11:16">
      <c r="K1840" s="319">
        <v>47526</v>
      </c>
      <c r="L1840" s="157" t="s">
        <v>805</v>
      </c>
      <c r="N1840" s="157" t="s">
        <v>812</v>
      </c>
      <c r="O1840" s="157" t="s">
        <v>813</v>
      </c>
      <c r="P1840" s="157" t="s">
        <v>811</v>
      </c>
    </row>
    <row r="1841" spans="11:16">
      <c r="K1841" s="319">
        <v>47527</v>
      </c>
      <c r="L1841" s="157" t="s">
        <v>806</v>
      </c>
      <c r="N1841" s="157" t="s">
        <v>812</v>
      </c>
      <c r="O1841" s="157" t="s">
        <v>813</v>
      </c>
      <c r="P1841" s="157" t="s">
        <v>811</v>
      </c>
    </row>
    <row r="1842" spans="11:16">
      <c r="K1842" s="319">
        <v>47528</v>
      </c>
      <c r="L1842" s="157" t="s">
        <v>807</v>
      </c>
      <c r="N1842" s="157" t="s">
        <v>812</v>
      </c>
      <c r="O1842" s="157" t="s">
        <v>813</v>
      </c>
      <c r="P1842" s="157" t="s">
        <v>811</v>
      </c>
    </row>
    <row r="1843" spans="11:16">
      <c r="K1843" s="319">
        <v>47529</v>
      </c>
      <c r="L1843" s="157" t="s">
        <v>808</v>
      </c>
      <c r="N1843" s="157" t="s">
        <v>812</v>
      </c>
      <c r="O1843" s="157" t="s">
        <v>813</v>
      </c>
      <c r="P1843" s="157" t="s">
        <v>811</v>
      </c>
    </row>
    <row r="1844" spans="11:16">
      <c r="K1844" s="319">
        <v>47530</v>
      </c>
      <c r="L1844" s="157" t="s">
        <v>809</v>
      </c>
      <c r="N1844" s="157" t="s">
        <v>741</v>
      </c>
      <c r="O1844" s="157" t="s">
        <v>813</v>
      </c>
      <c r="P1844" s="157" t="s">
        <v>811</v>
      </c>
    </row>
    <row r="1845" spans="11:16">
      <c r="K1845" s="319">
        <v>47531</v>
      </c>
      <c r="L1845" s="157" t="s">
        <v>810</v>
      </c>
      <c r="N1845" s="157" t="s">
        <v>812</v>
      </c>
      <c r="O1845" s="157" t="s">
        <v>813</v>
      </c>
      <c r="P1845" s="157" t="s">
        <v>811</v>
      </c>
    </row>
    <row r="1846" spans="11:16">
      <c r="K1846" s="319">
        <v>47532</v>
      </c>
      <c r="L1846" s="157" t="s">
        <v>803</v>
      </c>
      <c r="N1846" s="157" t="s">
        <v>811</v>
      </c>
      <c r="O1846" s="157" t="s">
        <v>741</v>
      </c>
      <c r="P1846" s="157" t="s">
        <v>813</v>
      </c>
    </row>
    <row r="1847" spans="11:16">
      <c r="K1847" s="319">
        <v>47533</v>
      </c>
      <c r="L1847" s="157" t="s">
        <v>805</v>
      </c>
      <c r="N1847" s="157" t="s">
        <v>811</v>
      </c>
      <c r="O1847" s="157" t="s">
        <v>812</v>
      </c>
      <c r="P1847" s="157" t="s">
        <v>813</v>
      </c>
    </row>
    <row r="1848" spans="11:16">
      <c r="K1848" s="319">
        <v>47534</v>
      </c>
      <c r="L1848" s="157" t="s">
        <v>806</v>
      </c>
      <c r="N1848" s="157" t="s">
        <v>811</v>
      </c>
      <c r="O1848" s="157" t="s">
        <v>812</v>
      </c>
      <c r="P1848" s="157" t="s">
        <v>813</v>
      </c>
    </row>
    <row r="1849" spans="11:16">
      <c r="K1849" s="319">
        <v>47535</v>
      </c>
      <c r="L1849" s="157" t="s">
        <v>807</v>
      </c>
      <c r="N1849" s="157" t="s">
        <v>811</v>
      </c>
      <c r="O1849" s="157" t="s">
        <v>812</v>
      </c>
      <c r="P1849" s="157" t="s">
        <v>813</v>
      </c>
    </row>
    <row r="1850" spans="11:16">
      <c r="K1850" s="319">
        <v>47536</v>
      </c>
      <c r="L1850" s="157" t="s">
        <v>808</v>
      </c>
      <c r="N1850" s="157" t="s">
        <v>811</v>
      </c>
      <c r="O1850" s="157" t="s">
        <v>812</v>
      </c>
      <c r="P1850" s="157" t="s">
        <v>813</v>
      </c>
    </row>
    <row r="1851" spans="11:16">
      <c r="K1851" s="319">
        <v>47537</v>
      </c>
      <c r="L1851" s="157" t="s">
        <v>809</v>
      </c>
      <c r="N1851" s="157" t="s">
        <v>811</v>
      </c>
      <c r="O1851" s="157" t="s">
        <v>812</v>
      </c>
      <c r="P1851" s="157" t="s">
        <v>813</v>
      </c>
    </row>
    <row r="1852" spans="11:16">
      <c r="K1852" s="319">
        <v>47538</v>
      </c>
      <c r="L1852" s="157" t="s">
        <v>810</v>
      </c>
      <c r="N1852" s="157" t="s">
        <v>817</v>
      </c>
      <c r="O1852" s="157" t="s">
        <v>812</v>
      </c>
      <c r="P1852" s="157" t="s">
        <v>813</v>
      </c>
    </row>
    <row r="1853" spans="11:16">
      <c r="K1853" s="319">
        <v>47539</v>
      </c>
      <c r="L1853" s="157" t="s">
        <v>803</v>
      </c>
      <c r="N1853" s="157" t="s">
        <v>813</v>
      </c>
      <c r="O1853" s="157" t="s">
        <v>811</v>
      </c>
      <c r="P1853" s="157" t="s">
        <v>812</v>
      </c>
    </row>
    <row r="1854" spans="11:16">
      <c r="K1854" s="319">
        <v>47540</v>
      </c>
      <c r="L1854" s="157" t="s">
        <v>805</v>
      </c>
      <c r="N1854" s="157" t="s">
        <v>813</v>
      </c>
      <c r="O1854" s="157" t="s">
        <v>811</v>
      </c>
      <c r="P1854" s="157" t="s">
        <v>812</v>
      </c>
    </row>
    <row r="1855" spans="11:16">
      <c r="K1855" s="319">
        <v>47541</v>
      </c>
      <c r="L1855" s="157" t="s">
        <v>806</v>
      </c>
      <c r="N1855" s="157" t="s">
        <v>813</v>
      </c>
      <c r="O1855" s="157" t="s">
        <v>811</v>
      </c>
      <c r="P1855" s="157" t="s">
        <v>741</v>
      </c>
    </row>
    <row r="1856" spans="11:16">
      <c r="K1856" s="319">
        <v>47542</v>
      </c>
      <c r="L1856" s="157" t="s">
        <v>807</v>
      </c>
      <c r="N1856" s="157" t="s">
        <v>813</v>
      </c>
      <c r="O1856" s="157" t="s">
        <v>811</v>
      </c>
      <c r="P1856" s="157" t="s">
        <v>812</v>
      </c>
    </row>
    <row r="1857" spans="11:16">
      <c r="K1857" s="319">
        <v>47543</v>
      </c>
      <c r="L1857" s="157" t="s">
        <v>808</v>
      </c>
      <c r="N1857" s="157" t="s">
        <v>813</v>
      </c>
      <c r="O1857" s="157" t="s">
        <v>811</v>
      </c>
      <c r="P1857" s="157" t="s">
        <v>812</v>
      </c>
    </row>
    <row r="1858" spans="11:16">
      <c r="K1858" s="319">
        <v>47544</v>
      </c>
      <c r="L1858" s="157" t="s">
        <v>809</v>
      </c>
      <c r="N1858" s="157" t="s">
        <v>813</v>
      </c>
      <c r="O1858" s="157" t="s">
        <v>811</v>
      </c>
      <c r="P1858" s="157" t="s">
        <v>812</v>
      </c>
    </row>
    <row r="1859" spans="11:16">
      <c r="K1859" s="319">
        <v>47545</v>
      </c>
      <c r="L1859" s="157" t="s">
        <v>810</v>
      </c>
      <c r="N1859" s="157" t="s">
        <v>813</v>
      </c>
      <c r="O1859" s="157" t="s">
        <v>811</v>
      </c>
      <c r="P1859" s="157" t="s">
        <v>812</v>
      </c>
    </row>
    <row r="1860" spans="11:16">
      <c r="K1860" s="319">
        <v>47546</v>
      </c>
      <c r="L1860" s="157" t="s">
        <v>803</v>
      </c>
      <c r="N1860" s="157" t="s">
        <v>812</v>
      </c>
      <c r="O1860" s="157" t="s">
        <v>813</v>
      </c>
      <c r="P1860" s="157" t="s">
        <v>740</v>
      </c>
    </row>
    <row r="1861" spans="11:16">
      <c r="K1861" s="319">
        <v>47547</v>
      </c>
      <c r="L1861" s="157" t="s">
        <v>805</v>
      </c>
      <c r="N1861" s="157" t="s">
        <v>812</v>
      </c>
      <c r="O1861" s="157" t="s">
        <v>813</v>
      </c>
      <c r="P1861" s="157" t="s">
        <v>811</v>
      </c>
    </row>
    <row r="1862" spans="11:16">
      <c r="K1862" s="319">
        <v>47548</v>
      </c>
      <c r="L1862" s="157" t="s">
        <v>806</v>
      </c>
      <c r="N1862" s="157" t="s">
        <v>812</v>
      </c>
      <c r="O1862" s="157" t="s">
        <v>813</v>
      </c>
      <c r="P1862" s="157" t="s">
        <v>811</v>
      </c>
    </row>
    <row r="1863" spans="11:16">
      <c r="K1863" s="319">
        <v>47549</v>
      </c>
      <c r="L1863" s="157" t="s">
        <v>807</v>
      </c>
      <c r="N1863" s="157" t="s">
        <v>812</v>
      </c>
      <c r="O1863" s="157" t="s">
        <v>813</v>
      </c>
      <c r="P1863" s="157" t="s">
        <v>811</v>
      </c>
    </row>
    <row r="1864" spans="11:16">
      <c r="K1864" s="319">
        <v>47550</v>
      </c>
      <c r="L1864" s="157" t="s">
        <v>808</v>
      </c>
      <c r="N1864" s="157" t="s">
        <v>741</v>
      </c>
      <c r="O1864" s="157" t="s">
        <v>813</v>
      </c>
      <c r="P1864" s="157" t="s">
        <v>811</v>
      </c>
    </row>
    <row r="1865" spans="11:16">
      <c r="K1865" s="319">
        <v>47551</v>
      </c>
      <c r="L1865" s="157" t="s">
        <v>809</v>
      </c>
      <c r="N1865" s="157" t="s">
        <v>812</v>
      </c>
      <c r="O1865" s="157" t="s">
        <v>742</v>
      </c>
      <c r="P1865" s="157" t="s">
        <v>811</v>
      </c>
    </row>
    <row r="1866" spans="11:16">
      <c r="K1866" s="319">
        <v>47552</v>
      </c>
      <c r="L1866" s="157" t="s">
        <v>810</v>
      </c>
      <c r="N1866" s="157" t="s">
        <v>812</v>
      </c>
      <c r="O1866" s="157" t="s">
        <v>813</v>
      </c>
      <c r="P1866" s="157" t="s">
        <v>811</v>
      </c>
    </row>
    <row r="1867" spans="11:16">
      <c r="K1867" s="319">
        <v>47553</v>
      </c>
      <c r="L1867" s="157" t="s">
        <v>803</v>
      </c>
      <c r="N1867" s="157" t="s">
        <v>811</v>
      </c>
      <c r="O1867" s="157" t="s">
        <v>812</v>
      </c>
      <c r="P1867" s="157" t="s">
        <v>813</v>
      </c>
    </row>
    <row r="1868" spans="11:16">
      <c r="K1868" s="319">
        <v>47554</v>
      </c>
      <c r="L1868" s="157" t="s">
        <v>805</v>
      </c>
      <c r="N1868" s="157" t="s">
        <v>811</v>
      </c>
      <c r="O1868" s="157" t="s">
        <v>812</v>
      </c>
      <c r="P1868" s="157" t="s">
        <v>813</v>
      </c>
    </row>
    <row r="1869" spans="11:16">
      <c r="K1869" s="319">
        <v>47555</v>
      </c>
      <c r="L1869" s="157" t="s">
        <v>806</v>
      </c>
      <c r="N1869" s="157" t="s">
        <v>811</v>
      </c>
      <c r="O1869" s="157" t="s">
        <v>812</v>
      </c>
      <c r="P1869" s="157" t="s">
        <v>813</v>
      </c>
    </row>
    <row r="1870" spans="11:16">
      <c r="K1870" s="319">
        <v>47556</v>
      </c>
      <c r="L1870" s="157" t="s">
        <v>807</v>
      </c>
      <c r="N1870" s="157" t="s">
        <v>811</v>
      </c>
      <c r="O1870" s="157" t="s">
        <v>812</v>
      </c>
      <c r="P1870" s="157" t="s">
        <v>813</v>
      </c>
    </row>
    <row r="1871" spans="11:16">
      <c r="K1871" s="319">
        <v>47557</v>
      </c>
      <c r="L1871" s="157" t="s">
        <v>808</v>
      </c>
      <c r="N1871" s="157" t="s">
        <v>811</v>
      </c>
      <c r="O1871" s="157" t="s">
        <v>812</v>
      </c>
      <c r="P1871" s="157" t="s">
        <v>813</v>
      </c>
    </row>
    <row r="1872" spans="11:16">
      <c r="K1872" s="319">
        <v>47558</v>
      </c>
      <c r="L1872" s="157" t="s">
        <v>809</v>
      </c>
      <c r="N1872" s="157" t="s">
        <v>817</v>
      </c>
      <c r="O1872" s="157" t="s">
        <v>812</v>
      </c>
      <c r="P1872" s="157" t="s">
        <v>813</v>
      </c>
    </row>
    <row r="1873" spans="11:16">
      <c r="K1873" s="319">
        <v>47559</v>
      </c>
      <c r="L1873" s="157" t="s">
        <v>810</v>
      </c>
      <c r="N1873" s="157" t="s">
        <v>811</v>
      </c>
      <c r="O1873" s="157" t="s">
        <v>812</v>
      </c>
      <c r="P1873" s="157" t="s">
        <v>813</v>
      </c>
    </row>
    <row r="1874" spans="11:16">
      <c r="K1874" s="319">
        <v>47560</v>
      </c>
      <c r="L1874" s="157" t="s">
        <v>803</v>
      </c>
      <c r="N1874" s="157" t="s">
        <v>813</v>
      </c>
      <c r="O1874" s="157" t="s">
        <v>811</v>
      </c>
      <c r="P1874" s="157" t="s">
        <v>812</v>
      </c>
    </row>
    <row r="1875" spans="11:16">
      <c r="K1875" s="319">
        <v>47561</v>
      </c>
      <c r="L1875" s="157" t="s">
        <v>805</v>
      </c>
      <c r="N1875" s="157" t="s">
        <v>813</v>
      </c>
      <c r="O1875" s="157" t="s">
        <v>811</v>
      </c>
      <c r="P1875" s="157" t="s">
        <v>812</v>
      </c>
    </row>
    <row r="1876" spans="11:16">
      <c r="K1876" s="319">
        <v>47562</v>
      </c>
      <c r="L1876" s="157" t="s">
        <v>806</v>
      </c>
      <c r="N1876" s="157" t="s">
        <v>813</v>
      </c>
      <c r="O1876" s="157" t="s">
        <v>811</v>
      </c>
      <c r="P1876" s="157" t="s">
        <v>812</v>
      </c>
    </row>
    <row r="1877" spans="11:16">
      <c r="K1877" s="319">
        <v>47563</v>
      </c>
      <c r="L1877" s="157" t="s">
        <v>807</v>
      </c>
      <c r="N1877" s="157" t="s">
        <v>813</v>
      </c>
      <c r="O1877" s="157" t="s">
        <v>811</v>
      </c>
      <c r="P1877" s="157" t="s">
        <v>812</v>
      </c>
    </row>
    <row r="1878" spans="11:16">
      <c r="K1878" s="319">
        <v>47564</v>
      </c>
      <c r="L1878" s="157" t="s">
        <v>808</v>
      </c>
      <c r="N1878" s="157" t="s">
        <v>813</v>
      </c>
      <c r="O1878" s="157" t="s">
        <v>811</v>
      </c>
      <c r="P1878" s="157" t="s">
        <v>812</v>
      </c>
    </row>
    <row r="1879" spans="11:16">
      <c r="K1879" s="319">
        <v>47565</v>
      </c>
      <c r="L1879" s="157" t="s">
        <v>809</v>
      </c>
      <c r="N1879" s="157" t="s">
        <v>742</v>
      </c>
      <c r="O1879" s="157" t="s">
        <v>811</v>
      </c>
      <c r="P1879" s="157" t="s">
        <v>812</v>
      </c>
    </row>
    <row r="1880" spans="11:16">
      <c r="K1880" s="319">
        <v>47566</v>
      </c>
      <c r="L1880" s="157" t="s">
        <v>810</v>
      </c>
      <c r="N1880" s="157" t="s">
        <v>813</v>
      </c>
      <c r="O1880" s="157" t="s">
        <v>811</v>
      </c>
      <c r="P1880" s="157" t="s">
        <v>812</v>
      </c>
    </row>
    <row r="1881" spans="11:16">
      <c r="K1881" s="319">
        <v>47567</v>
      </c>
      <c r="L1881" s="157" t="s">
        <v>803</v>
      </c>
      <c r="N1881" s="157" t="s">
        <v>812</v>
      </c>
      <c r="O1881" s="157" t="s">
        <v>813</v>
      </c>
      <c r="P1881" s="157" t="s">
        <v>811</v>
      </c>
    </row>
    <row r="1882" spans="11:16">
      <c r="K1882" s="319">
        <v>47568</v>
      </c>
      <c r="L1882" s="157" t="s">
        <v>805</v>
      </c>
      <c r="N1882" s="157" t="s">
        <v>812</v>
      </c>
      <c r="O1882" s="157" t="s">
        <v>813</v>
      </c>
      <c r="P1882" s="157" t="s">
        <v>811</v>
      </c>
    </row>
    <row r="1883" spans="11:16">
      <c r="K1883" s="319">
        <v>47569</v>
      </c>
      <c r="L1883" s="157" t="s">
        <v>806</v>
      </c>
      <c r="N1883" s="157" t="s">
        <v>812</v>
      </c>
      <c r="O1883" s="157" t="s">
        <v>813</v>
      </c>
      <c r="P1883" s="157" t="s">
        <v>811</v>
      </c>
    </row>
    <row r="1884" spans="11:16">
      <c r="K1884" s="319">
        <v>47570</v>
      </c>
      <c r="L1884" s="157" t="s">
        <v>807</v>
      </c>
      <c r="N1884" s="157" t="s">
        <v>812</v>
      </c>
      <c r="O1884" s="157" t="s">
        <v>813</v>
      </c>
      <c r="P1884" s="157" t="s">
        <v>811</v>
      </c>
    </row>
    <row r="1885" spans="11:16">
      <c r="K1885" s="319">
        <v>47571</v>
      </c>
      <c r="L1885" s="157" t="s">
        <v>808</v>
      </c>
      <c r="N1885" s="157" t="s">
        <v>812</v>
      </c>
      <c r="O1885" s="157" t="s">
        <v>813</v>
      </c>
      <c r="P1885" s="157" t="s">
        <v>811</v>
      </c>
    </row>
    <row r="1886" spans="11:16">
      <c r="K1886" s="319">
        <v>47572</v>
      </c>
      <c r="L1886" s="157" t="s">
        <v>809</v>
      </c>
      <c r="N1886" s="157" t="s">
        <v>812</v>
      </c>
      <c r="O1886" s="157" t="s">
        <v>813</v>
      </c>
      <c r="P1886" s="157" t="s">
        <v>811</v>
      </c>
    </row>
    <row r="1887" spans="11:16">
      <c r="K1887" s="319">
        <v>47573</v>
      </c>
      <c r="L1887" s="157" t="s">
        <v>810</v>
      </c>
      <c r="N1887" s="157" t="s">
        <v>818</v>
      </c>
      <c r="O1887" s="157" t="s">
        <v>813</v>
      </c>
      <c r="P1887" s="157" t="s">
        <v>811</v>
      </c>
    </row>
    <row r="1888" spans="11:16">
      <c r="K1888" s="319">
        <v>47574</v>
      </c>
      <c r="L1888" s="157" t="s">
        <v>803</v>
      </c>
      <c r="N1888" s="157" t="s">
        <v>811</v>
      </c>
      <c r="O1888" s="157" t="s">
        <v>812</v>
      </c>
      <c r="P1888" s="157" t="s">
        <v>813</v>
      </c>
    </row>
    <row r="1889" spans="11:16">
      <c r="K1889" s="319">
        <v>47575</v>
      </c>
      <c r="L1889" s="157" t="s">
        <v>805</v>
      </c>
      <c r="N1889" s="157" t="s">
        <v>811</v>
      </c>
      <c r="O1889" s="157" t="s">
        <v>812</v>
      </c>
      <c r="P1889" s="157" t="s">
        <v>813</v>
      </c>
    </row>
    <row r="1890" spans="11:16">
      <c r="K1890" s="319">
        <v>47576</v>
      </c>
      <c r="L1890" s="157" t="s">
        <v>806</v>
      </c>
      <c r="N1890" s="157" t="s">
        <v>811</v>
      </c>
      <c r="O1890" s="157" t="s">
        <v>812</v>
      </c>
      <c r="P1890" s="157" t="s">
        <v>813</v>
      </c>
    </row>
    <row r="1891" spans="11:16">
      <c r="K1891" s="319">
        <v>47577</v>
      </c>
      <c r="L1891" s="157" t="s">
        <v>807</v>
      </c>
      <c r="N1891" s="157" t="s">
        <v>811</v>
      </c>
      <c r="O1891" s="157" t="s">
        <v>812</v>
      </c>
      <c r="P1891" s="157" t="s">
        <v>813</v>
      </c>
    </row>
    <row r="1892" spans="11:16">
      <c r="K1892" s="319">
        <v>47578</v>
      </c>
      <c r="L1892" s="157" t="s">
        <v>808</v>
      </c>
      <c r="N1892" s="157" t="s">
        <v>811</v>
      </c>
      <c r="O1892" s="157" t="s">
        <v>812</v>
      </c>
      <c r="P1892" s="157" t="s">
        <v>813</v>
      </c>
    </row>
    <row r="1893" spans="11:16">
      <c r="K1893" s="319">
        <v>47579</v>
      </c>
      <c r="L1893" s="157" t="s">
        <v>809</v>
      </c>
      <c r="N1893" s="157" t="s">
        <v>811</v>
      </c>
      <c r="O1893" s="157" t="s">
        <v>812</v>
      </c>
      <c r="P1893" s="157" t="s">
        <v>813</v>
      </c>
    </row>
    <row r="1894" spans="11:16">
      <c r="K1894" s="319">
        <v>47580</v>
      </c>
      <c r="L1894" s="157" t="s">
        <v>810</v>
      </c>
      <c r="N1894" s="157" t="s">
        <v>740</v>
      </c>
      <c r="O1894" s="157" t="s">
        <v>812</v>
      </c>
      <c r="P1894" s="157" t="s">
        <v>813</v>
      </c>
    </row>
    <row r="1895" spans="11:16">
      <c r="K1895" s="319">
        <v>47581</v>
      </c>
      <c r="L1895" s="157" t="s">
        <v>803</v>
      </c>
      <c r="N1895" s="157" t="s">
        <v>813</v>
      </c>
      <c r="O1895" s="157" t="s">
        <v>811</v>
      </c>
      <c r="P1895" s="157" t="s">
        <v>812</v>
      </c>
    </row>
    <row r="1896" spans="11:16">
      <c r="K1896" s="319">
        <v>47582</v>
      </c>
      <c r="L1896" s="157" t="s">
        <v>805</v>
      </c>
      <c r="N1896" s="157" t="s">
        <v>813</v>
      </c>
      <c r="O1896" s="157" t="s">
        <v>811</v>
      </c>
      <c r="P1896" s="157" t="s">
        <v>812</v>
      </c>
    </row>
    <row r="1897" spans="11:16">
      <c r="K1897" s="319">
        <v>47583</v>
      </c>
      <c r="L1897" s="157" t="s">
        <v>806</v>
      </c>
      <c r="N1897" s="157" t="s">
        <v>813</v>
      </c>
      <c r="O1897" s="157" t="s">
        <v>811</v>
      </c>
      <c r="P1897" s="157" t="s">
        <v>812</v>
      </c>
    </row>
    <row r="1898" spans="11:16">
      <c r="K1898" s="319">
        <v>47584</v>
      </c>
      <c r="L1898" s="157" t="s">
        <v>807</v>
      </c>
      <c r="N1898" s="157" t="s">
        <v>813</v>
      </c>
      <c r="O1898" s="157" t="s">
        <v>811</v>
      </c>
      <c r="P1898" s="157" t="s">
        <v>812</v>
      </c>
    </row>
    <row r="1899" spans="11:16">
      <c r="K1899" s="319">
        <v>47585</v>
      </c>
      <c r="L1899" s="157" t="s">
        <v>808</v>
      </c>
      <c r="N1899" s="157" t="s">
        <v>813</v>
      </c>
      <c r="O1899" s="157" t="s">
        <v>811</v>
      </c>
      <c r="P1899" s="157" t="s">
        <v>812</v>
      </c>
    </row>
    <row r="1900" spans="11:16">
      <c r="K1900" s="319">
        <v>47586</v>
      </c>
      <c r="L1900" s="157" t="s">
        <v>809</v>
      </c>
      <c r="N1900" s="157" t="s">
        <v>813</v>
      </c>
      <c r="O1900" s="157" t="s">
        <v>811</v>
      </c>
      <c r="P1900" s="157" t="s">
        <v>812</v>
      </c>
    </row>
    <row r="1901" spans="11:16">
      <c r="K1901" s="319">
        <v>47587</v>
      </c>
      <c r="L1901" s="157" t="s">
        <v>810</v>
      </c>
      <c r="N1901" s="157" t="s">
        <v>813</v>
      </c>
      <c r="O1901" s="157" t="s">
        <v>811</v>
      </c>
      <c r="P1901" s="157" t="s">
        <v>812</v>
      </c>
    </row>
    <row r="1902" spans="11:16">
      <c r="K1902" s="319">
        <v>47588</v>
      </c>
      <c r="L1902" s="157" t="s">
        <v>803</v>
      </c>
      <c r="N1902" s="157" t="s">
        <v>812</v>
      </c>
      <c r="O1902" s="157" t="s">
        <v>742</v>
      </c>
      <c r="P1902" s="157" t="s">
        <v>811</v>
      </c>
    </row>
    <row r="1903" spans="11:16">
      <c r="K1903" s="319">
        <v>47589</v>
      </c>
      <c r="L1903" s="157" t="s">
        <v>805</v>
      </c>
      <c r="N1903" s="157" t="s">
        <v>812</v>
      </c>
      <c r="O1903" s="157" t="s">
        <v>813</v>
      </c>
      <c r="P1903" s="157" t="s">
        <v>811</v>
      </c>
    </row>
    <row r="1904" spans="11:16">
      <c r="K1904" s="319">
        <v>47590</v>
      </c>
      <c r="L1904" s="157" t="s">
        <v>806</v>
      </c>
      <c r="N1904" s="157" t="s">
        <v>812</v>
      </c>
      <c r="O1904" s="157" t="s">
        <v>813</v>
      </c>
      <c r="P1904" s="157" t="s">
        <v>740</v>
      </c>
    </row>
    <row r="1905" spans="11:16">
      <c r="K1905" s="319">
        <v>47591</v>
      </c>
      <c r="L1905" s="157" t="s">
        <v>807</v>
      </c>
      <c r="N1905" s="157" t="s">
        <v>812</v>
      </c>
      <c r="O1905" s="157" t="s">
        <v>813</v>
      </c>
      <c r="P1905" s="157" t="s">
        <v>811</v>
      </c>
    </row>
    <row r="1906" spans="11:16">
      <c r="K1906" s="319">
        <v>47592</v>
      </c>
      <c r="L1906" s="157" t="s">
        <v>808</v>
      </c>
      <c r="N1906" s="157" t="s">
        <v>812</v>
      </c>
      <c r="O1906" s="157" t="s">
        <v>813</v>
      </c>
      <c r="P1906" s="157" t="s">
        <v>811</v>
      </c>
    </row>
    <row r="1907" spans="11:16">
      <c r="K1907" s="319">
        <v>47593</v>
      </c>
      <c r="L1907" s="157" t="s">
        <v>809</v>
      </c>
      <c r="N1907" s="157" t="s">
        <v>812</v>
      </c>
      <c r="O1907" s="157" t="s">
        <v>813</v>
      </c>
      <c r="P1907" s="157" t="s">
        <v>811</v>
      </c>
    </row>
    <row r="1908" spans="11:16">
      <c r="K1908" s="319">
        <v>47594</v>
      </c>
      <c r="L1908" s="157" t="s">
        <v>810</v>
      </c>
      <c r="N1908" s="157" t="s">
        <v>812</v>
      </c>
      <c r="O1908" s="157" t="s">
        <v>813</v>
      </c>
      <c r="P1908" s="157" t="s">
        <v>811</v>
      </c>
    </row>
    <row r="1909" spans="11:16">
      <c r="K1909" s="319">
        <v>47595</v>
      </c>
      <c r="L1909" s="157" t="s">
        <v>803</v>
      </c>
      <c r="N1909" s="157" t="s">
        <v>811</v>
      </c>
      <c r="O1909" s="157" t="s">
        <v>812</v>
      </c>
      <c r="P1909" s="157" t="s">
        <v>813</v>
      </c>
    </row>
    <row r="1910" spans="11:16">
      <c r="K1910" s="319">
        <v>47596</v>
      </c>
      <c r="L1910" s="157" t="s">
        <v>805</v>
      </c>
      <c r="N1910" s="157" t="s">
        <v>811</v>
      </c>
      <c r="O1910" s="157" t="s">
        <v>812</v>
      </c>
      <c r="P1910" s="157" t="s">
        <v>742</v>
      </c>
    </row>
    <row r="1911" spans="11:16">
      <c r="K1911" s="319">
        <v>47597</v>
      </c>
      <c r="L1911" s="157" t="s">
        <v>806</v>
      </c>
      <c r="N1911" s="157" t="s">
        <v>811</v>
      </c>
      <c r="O1911" s="157" t="s">
        <v>812</v>
      </c>
      <c r="P1911" s="157" t="s">
        <v>813</v>
      </c>
    </row>
    <row r="1912" spans="11:16">
      <c r="K1912" s="319">
        <v>47598</v>
      </c>
      <c r="L1912" s="157" t="s">
        <v>807</v>
      </c>
      <c r="N1912" s="157" t="s">
        <v>811</v>
      </c>
      <c r="O1912" s="157" t="s">
        <v>812</v>
      </c>
      <c r="P1912" s="157" t="s">
        <v>813</v>
      </c>
    </row>
    <row r="1913" spans="11:16">
      <c r="K1913" s="319">
        <v>47599</v>
      </c>
      <c r="L1913" s="157" t="s">
        <v>808</v>
      </c>
      <c r="N1913" s="157" t="s">
        <v>811</v>
      </c>
      <c r="O1913" s="157" t="s">
        <v>812</v>
      </c>
      <c r="P1913" s="157" t="s">
        <v>813</v>
      </c>
    </row>
    <row r="1914" spans="11:16">
      <c r="K1914" s="319">
        <v>47600</v>
      </c>
      <c r="L1914" s="157" t="s">
        <v>809</v>
      </c>
      <c r="N1914" s="157" t="s">
        <v>740</v>
      </c>
      <c r="O1914" s="157" t="s">
        <v>812</v>
      </c>
      <c r="P1914" s="157" t="s">
        <v>813</v>
      </c>
    </row>
    <row r="1915" spans="11:16">
      <c r="K1915" s="319">
        <v>47601</v>
      </c>
      <c r="L1915" s="157" t="s">
        <v>810</v>
      </c>
      <c r="N1915" s="157" t="s">
        <v>811</v>
      </c>
      <c r="O1915" s="157" t="s">
        <v>741</v>
      </c>
      <c r="P1915" s="157" t="s">
        <v>813</v>
      </c>
    </row>
    <row r="1916" spans="11:16">
      <c r="K1916" s="319">
        <v>47602</v>
      </c>
      <c r="L1916" s="157" t="s">
        <v>803</v>
      </c>
      <c r="N1916" s="157" t="s">
        <v>813</v>
      </c>
      <c r="O1916" s="157" t="s">
        <v>811</v>
      </c>
      <c r="P1916" s="157" t="s">
        <v>812</v>
      </c>
    </row>
    <row r="1917" spans="11:16">
      <c r="K1917" s="319">
        <v>47603</v>
      </c>
      <c r="L1917" s="157" t="s">
        <v>805</v>
      </c>
      <c r="N1917" s="157" t="s">
        <v>813</v>
      </c>
      <c r="O1917" s="157" t="s">
        <v>811</v>
      </c>
      <c r="P1917" s="157" t="s">
        <v>812</v>
      </c>
    </row>
    <row r="1918" spans="11:16">
      <c r="K1918" s="319">
        <v>47604</v>
      </c>
      <c r="L1918" s="157" t="s">
        <v>806</v>
      </c>
      <c r="N1918" s="157" t="s">
        <v>813</v>
      </c>
      <c r="O1918" s="157" t="s">
        <v>811</v>
      </c>
      <c r="P1918" s="157" t="s">
        <v>812</v>
      </c>
    </row>
    <row r="1919" spans="11:16">
      <c r="K1919" s="319">
        <v>47605</v>
      </c>
      <c r="L1919" s="157" t="s">
        <v>807</v>
      </c>
      <c r="N1919" s="157" t="s">
        <v>813</v>
      </c>
      <c r="O1919" s="157" t="s">
        <v>811</v>
      </c>
      <c r="P1919" s="157" t="s">
        <v>812</v>
      </c>
    </row>
    <row r="1920" spans="11:16">
      <c r="K1920" s="319">
        <v>47606</v>
      </c>
      <c r="L1920" s="157" t="s">
        <v>808</v>
      </c>
      <c r="N1920" s="157" t="s">
        <v>813</v>
      </c>
      <c r="O1920" s="157" t="s">
        <v>811</v>
      </c>
      <c r="P1920" s="157" t="s">
        <v>812</v>
      </c>
    </row>
    <row r="1921" spans="11:16">
      <c r="K1921" s="319">
        <v>47607</v>
      </c>
      <c r="L1921" s="157" t="s">
        <v>809</v>
      </c>
      <c r="N1921" s="157" t="s">
        <v>813</v>
      </c>
      <c r="O1921" s="157" t="s">
        <v>811</v>
      </c>
      <c r="P1921" s="157" t="s">
        <v>812</v>
      </c>
    </row>
    <row r="1922" spans="11:16">
      <c r="K1922" s="319">
        <v>47608</v>
      </c>
      <c r="L1922" s="157" t="s">
        <v>810</v>
      </c>
      <c r="N1922" s="157" t="s">
        <v>819</v>
      </c>
      <c r="O1922" s="157" t="s">
        <v>811</v>
      </c>
      <c r="P1922" s="157" t="s">
        <v>812</v>
      </c>
    </row>
    <row r="1923" spans="11:16">
      <c r="K1923" s="319">
        <v>47609</v>
      </c>
      <c r="L1923" s="157" t="s">
        <v>803</v>
      </c>
      <c r="N1923" s="157" t="s">
        <v>812</v>
      </c>
      <c r="O1923" s="157" t="s">
        <v>813</v>
      </c>
      <c r="P1923" s="157" t="s">
        <v>811</v>
      </c>
    </row>
    <row r="1924" spans="11:16">
      <c r="K1924" s="319">
        <v>47610</v>
      </c>
      <c r="L1924" s="157" t="s">
        <v>805</v>
      </c>
      <c r="N1924" s="157" t="s">
        <v>812</v>
      </c>
      <c r="O1924" s="157" t="s">
        <v>813</v>
      </c>
      <c r="P1924" s="157" t="s">
        <v>811</v>
      </c>
    </row>
    <row r="1925" spans="11:16">
      <c r="K1925" s="319">
        <v>47611</v>
      </c>
      <c r="L1925" s="157" t="s">
        <v>806</v>
      </c>
      <c r="N1925" s="157" t="s">
        <v>812</v>
      </c>
      <c r="O1925" s="157" t="s">
        <v>813</v>
      </c>
      <c r="P1925" s="157" t="s">
        <v>811</v>
      </c>
    </row>
    <row r="1926" spans="11:16">
      <c r="K1926" s="319">
        <v>47612</v>
      </c>
      <c r="L1926" s="157" t="s">
        <v>807</v>
      </c>
      <c r="N1926" s="157" t="s">
        <v>812</v>
      </c>
      <c r="O1926" s="157" t="s">
        <v>813</v>
      </c>
      <c r="P1926" s="157" t="s">
        <v>811</v>
      </c>
    </row>
    <row r="1927" spans="11:16">
      <c r="K1927" s="319">
        <v>47613</v>
      </c>
      <c r="L1927" s="157" t="s">
        <v>808</v>
      </c>
      <c r="N1927" s="157" t="s">
        <v>812</v>
      </c>
      <c r="O1927" s="157" t="s">
        <v>813</v>
      </c>
      <c r="P1927" s="157" t="s">
        <v>811</v>
      </c>
    </row>
    <row r="1928" spans="11:16">
      <c r="K1928" s="319">
        <v>47614</v>
      </c>
      <c r="L1928" s="157" t="s">
        <v>809</v>
      </c>
      <c r="N1928" s="157" t="s">
        <v>812</v>
      </c>
      <c r="O1928" s="157" t="s">
        <v>813</v>
      </c>
      <c r="P1928" s="157" t="s">
        <v>811</v>
      </c>
    </row>
    <row r="1929" spans="11:16">
      <c r="K1929" s="319">
        <v>47615</v>
      </c>
      <c r="L1929" s="157" t="s">
        <v>810</v>
      </c>
      <c r="N1929" s="157" t="s">
        <v>741</v>
      </c>
      <c r="O1929" s="157" t="s">
        <v>813</v>
      </c>
      <c r="P1929" s="157" t="s">
        <v>811</v>
      </c>
    </row>
    <row r="1930" spans="11:16">
      <c r="K1930" s="319">
        <v>47616</v>
      </c>
      <c r="L1930" s="157" t="s">
        <v>803</v>
      </c>
      <c r="N1930" s="157" t="s">
        <v>811</v>
      </c>
      <c r="O1930" s="157" t="s">
        <v>812</v>
      </c>
      <c r="P1930" s="157" t="s">
        <v>813</v>
      </c>
    </row>
    <row r="1931" spans="11:16">
      <c r="K1931" s="319">
        <v>47617</v>
      </c>
      <c r="L1931" s="157" t="s">
        <v>805</v>
      </c>
      <c r="N1931" s="157" t="s">
        <v>811</v>
      </c>
      <c r="O1931" s="157" t="s">
        <v>812</v>
      </c>
      <c r="P1931" s="157" t="s">
        <v>813</v>
      </c>
    </row>
    <row r="1932" spans="11:16">
      <c r="K1932" s="319">
        <v>47618</v>
      </c>
      <c r="L1932" s="157" t="s">
        <v>806</v>
      </c>
      <c r="N1932" s="157" t="s">
        <v>811</v>
      </c>
      <c r="O1932" s="157" t="s">
        <v>812</v>
      </c>
      <c r="P1932" s="157" t="s">
        <v>813</v>
      </c>
    </row>
    <row r="1933" spans="11:16">
      <c r="K1933" s="319">
        <v>47619</v>
      </c>
      <c r="L1933" s="157" t="s">
        <v>807</v>
      </c>
      <c r="N1933" s="157" t="s">
        <v>811</v>
      </c>
      <c r="O1933" s="157" t="s">
        <v>812</v>
      </c>
      <c r="P1933" s="157" t="s">
        <v>813</v>
      </c>
    </row>
    <row r="1934" spans="11:16">
      <c r="K1934" s="319">
        <v>47620</v>
      </c>
      <c r="L1934" s="157" t="s">
        <v>808</v>
      </c>
      <c r="N1934" s="157" t="s">
        <v>811</v>
      </c>
      <c r="O1934" s="157" t="s">
        <v>812</v>
      </c>
      <c r="P1934" s="157" t="s">
        <v>813</v>
      </c>
    </row>
    <row r="1935" spans="11:16">
      <c r="K1935" s="319">
        <v>47621</v>
      </c>
      <c r="L1935" s="157" t="s">
        <v>809</v>
      </c>
      <c r="N1935" s="157" t="s">
        <v>811</v>
      </c>
      <c r="O1935" s="157" t="s">
        <v>812</v>
      </c>
      <c r="P1935" s="157" t="s">
        <v>813</v>
      </c>
    </row>
    <row r="1936" spans="11:16">
      <c r="K1936" s="319">
        <v>47622</v>
      </c>
      <c r="L1936" s="157" t="s">
        <v>810</v>
      </c>
      <c r="N1936" s="157" t="s">
        <v>811</v>
      </c>
      <c r="O1936" s="157" t="s">
        <v>812</v>
      </c>
      <c r="P1936" s="157" t="s">
        <v>813</v>
      </c>
    </row>
    <row r="1937" spans="11:16">
      <c r="K1937" s="319">
        <v>47623</v>
      </c>
      <c r="L1937" s="157" t="s">
        <v>803</v>
      </c>
      <c r="N1937" s="157" t="s">
        <v>813</v>
      </c>
      <c r="O1937" s="157" t="s">
        <v>740</v>
      </c>
      <c r="P1937" s="157" t="s">
        <v>812</v>
      </c>
    </row>
    <row r="1938" spans="11:16">
      <c r="K1938" s="319">
        <v>47624</v>
      </c>
      <c r="L1938" s="157" t="s">
        <v>805</v>
      </c>
      <c r="N1938" s="157" t="s">
        <v>742</v>
      </c>
      <c r="O1938" s="157" t="s">
        <v>811</v>
      </c>
      <c r="P1938" s="157" t="s">
        <v>812</v>
      </c>
    </row>
    <row r="1939" spans="11:16">
      <c r="K1939" s="319">
        <v>47625</v>
      </c>
      <c r="L1939" s="157" t="s">
        <v>806</v>
      </c>
      <c r="N1939" s="157" t="s">
        <v>813</v>
      </c>
      <c r="O1939" s="157" t="s">
        <v>811</v>
      </c>
      <c r="P1939" s="157" t="s">
        <v>812</v>
      </c>
    </row>
    <row r="1940" spans="11:16">
      <c r="K1940" s="319">
        <v>47626</v>
      </c>
      <c r="L1940" s="157" t="s">
        <v>807</v>
      </c>
      <c r="N1940" s="157" t="s">
        <v>813</v>
      </c>
      <c r="O1940" s="157" t="s">
        <v>811</v>
      </c>
      <c r="P1940" s="157" t="s">
        <v>812</v>
      </c>
    </row>
    <row r="1941" spans="11:16">
      <c r="K1941" s="319">
        <v>47627</v>
      </c>
      <c r="L1941" s="157" t="s">
        <v>808</v>
      </c>
      <c r="N1941" s="157" t="s">
        <v>813</v>
      </c>
      <c r="O1941" s="157" t="s">
        <v>811</v>
      </c>
      <c r="P1941" s="157" t="s">
        <v>812</v>
      </c>
    </row>
    <row r="1942" spans="11:16">
      <c r="K1942" s="319">
        <v>47628</v>
      </c>
      <c r="L1942" s="157" t="s">
        <v>809</v>
      </c>
      <c r="N1942" s="157" t="s">
        <v>813</v>
      </c>
      <c r="O1942" s="157" t="s">
        <v>811</v>
      </c>
      <c r="P1942" s="157" t="s">
        <v>812</v>
      </c>
    </row>
    <row r="1943" spans="11:16">
      <c r="K1943" s="319">
        <v>47629</v>
      </c>
      <c r="L1943" s="157" t="s">
        <v>810</v>
      </c>
      <c r="N1943" s="157" t="s">
        <v>742</v>
      </c>
      <c r="O1943" s="157" t="s">
        <v>811</v>
      </c>
      <c r="P1943" s="157" t="s">
        <v>812</v>
      </c>
    </row>
    <row r="1944" spans="11:16">
      <c r="K1944" s="319">
        <v>47630</v>
      </c>
      <c r="L1944" s="157" t="s">
        <v>803</v>
      </c>
      <c r="N1944" s="157" t="s">
        <v>812</v>
      </c>
      <c r="O1944" s="157" t="s">
        <v>813</v>
      </c>
      <c r="P1944" s="157" t="s">
        <v>811</v>
      </c>
    </row>
    <row r="1945" spans="11:16">
      <c r="K1945" s="319">
        <v>47631</v>
      </c>
      <c r="L1945" s="157" t="s">
        <v>805</v>
      </c>
      <c r="N1945" s="157" t="s">
        <v>812</v>
      </c>
      <c r="O1945" s="157" t="s">
        <v>813</v>
      </c>
      <c r="P1945" s="157" t="s">
        <v>811</v>
      </c>
    </row>
    <row r="1946" spans="11:16">
      <c r="K1946" s="319">
        <v>47632</v>
      </c>
      <c r="L1946" s="157" t="s">
        <v>806</v>
      </c>
      <c r="N1946" s="157" t="s">
        <v>812</v>
      </c>
      <c r="O1946" s="157" t="s">
        <v>742</v>
      </c>
      <c r="P1946" s="157" t="s">
        <v>811</v>
      </c>
    </row>
    <row r="1947" spans="11:16">
      <c r="K1947" s="319">
        <v>47633</v>
      </c>
      <c r="L1947" s="157" t="s">
        <v>807</v>
      </c>
      <c r="N1947" s="157" t="s">
        <v>812</v>
      </c>
      <c r="O1947" s="157" t="s">
        <v>813</v>
      </c>
      <c r="P1947" s="157" t="s">
        <v>740</v>
      </c>
    </row>
    <row r="1948" spans="11:16">
      <c r="K1948" s="319">
        <v>47634</v>
      </c>
      <c r="L1948" s="157" t="s">
        <v>808</v>
      </c>
      <c r="N1948" s="157" t="s">
        <v>812</v>
      </c>
      <c r="O1948" s="157" t="s">
        <v>813</v>
      </c>
      <c r="P1948" s="157" t="s">
        <v>811</v>
      </c>
    </row>
    <row r="1949" spans="11:16">
      <c r="K1949" s="319">
        <v>47635</v>
      </c>
      <c r="L1949" s="157" t="s">
        <v>809</v>
      </c>
      <c r="N1949" s="157" t="s">
        <v>812</v>
      </c>
      <c r="O1949" s="157" t="s">
        <v>813</v>
      </c>
      <c r="P1949" s="157" t="s">
        <v>811</v>
      </c>
    </row>
    <row r="1950" spans="11:16">
      <c r="K1950" s="319">
        <v>47636</v>
      </c>
      <c r="L1950" s="157" t="s">
        <v>810</v>
      </c>
      <c r="N1950" s="157" t="s">
        <v>812</v>
      </c>
      <c r="O1950" s="157" t="s">
        <v>813</v>
      </c>
      <c r="P1950" s="157" t="s">
        <v>811</v>
      </c>
    </row>
    <row r="1951" spans="11:16">
      <c r="K1951" s="319">
        <v>47637</v>
      </c>
      <c r="L1951" s="157" t="s">
        <v>803</v>
      </c>
      <c r="N1951" s="157" t="s">
        <v>811</v>
      </c>
      <c r="O1951" s="157" t="s">
        <v>812</v>
      </c>
      <c r="P1951" s="157" t="s">
        <v>813</v>
      </c>
    </row>
    <row r="1952" spans="11:16">
      <c r="K1952" s="319">
        <v>47638</v>
      </c>
      <c r="L1952" s="157" t="s">
        <v>805</v>
      </c>
      <c r="N1952" s="157" t="s">
        <v>811</v>
      </c>
      <c r="O1952" s="157" t="s">
        <v>812</v>
      </c>
      <c r="P1952" s="157" t="s">
        <v>813</v>
      </c>
    </row>
    <row r="1953" spans="11:16">
      <c r="K1953" s="319">
        <v>47639</v>
      </c>
      <c r="L1953" s="157" t="s">
        <v>806</v>
      </c>
      <c r="N1953" s="157" t="s">
        <v>811</v>
      </c>
      <c r="O1953" s="157" t="s">
        <v>812</v>
      </c>
      <c r="P1953" s="157" t="s">
        <v>813</v>
      </c>
    </row>
    <row r="1954" spans="11:16">
      <c r="K1954" s="319">
        <v>47640</v>
      </c>
      <c r="L1954" s="157" t="s">
        <v>807</v>
      </c>
      <c r="N1954" s="157" t="s">
        <v>811</v>
      </c>
      <c r="O1954" s="157" t="s">
        <v>818</v>
      </c>
      <c r="P1954" s="157" t="s">
        <v>813</v>
      </c>
    </row>
    <row r="1955" spans="11:16">
      <c r="K1955" s="319">
        <v>47641</v>
      </c>
      <c r="L1955" s="157" t="s">
        <v>808</v>
      </c>
      <c r="N1955" s="157" t="s">
        <v>811</v>
      </c>
      <c r="O1955" s="157" t="s">
        <v>812</v>
      </c>
      <c r="P1955" s="157" t="s">
        <v>813</v>
      </c>
    </row>
    <row r="1956" spans="11:16">
      <c r="K1956" s="319">
        <v>47642</v>
      </c>
      <c r="L1956" s="157" t="s">
        <v>809</v>
      </c>
      <c r="N1956" s="157" t="s">
        <v>811</v>
      </c>
      <c r="O1956" s="157" t="s">
        <v>812</v>
      </c>
      <c r="P1956" s="157" t="s">
        <v>813</v>
      </c>
    </row>
    <row r="1957" spans="11:16">
      <c r="K1957" s="319">
        <v>47643</v>
      </c>
      <c r="L1957" s="157" t="s">
        <v>810</v>
      </c>
      <c r="N1957" s="157" t="s">
        <v>811</v>
      </c>
      <c r="O1957" s="157" t="s">
        <v>812</v>
      </c>
      <c r="P1957" s="157" t="s">
        <v>813</v>
      </c>
    </row>
    <row r="1958" spans="11:16">
      <c r="K1958" s="319">
        <v>47644</v>
      </c>
      <c r="L1958" s="157" t="s">
        <v>803</v>
      </c>
      <c r="N1958" s="157" t="s">
        <v>813</v>
      </c>
      <c r="O1958" s="157" t="s">
        <v>811</v>
      </c>
      <c r="P1958" s="157" t="s">
        <v>812</v>
      </c>
    </row>
    <row r="1959" spans="11:16">
      <c r="K1959" s="319">
        <v>47645</v>
      </c>
      <c r="L1959" s="157" t="s">
        <v>805</v>
      </c>
      <c r="N1959" s="157" t="s">
        <v>813</v>
      </c>
      <c r="O1959" s="157" t="s">
        <v>811</v>
      </c>
      <c r="P1959" s="157" t="s">
        <v>812</v>
      </c>
    </row>
    <row r="1960" spans="11:16">
      <c r="K1960" s="319">
        <v>47646</v>
      </c>
      <c r="L1960" s="157" t="s">
        <v>806</v>
      </c>
      <c r="N1960" s="157" t="s">
        <v>813</v>
      </c>
      <c r="O1960" s="157" t="s">
        <v>811</v>
      </c>
      <c r="P1960" s="157" t="s">
        <v>812</v>
      </c>
    </row>
    <row r="1961" spans="11:16">
      <c r="K1961" s="319">
        <v>47647</v>
      </c>
      <c r="L1961" s="157" t="s">
        <v>807</v>
      </c>
      <c r="N1961" s="157" t="s">
        <v>813</v>
      </c>
      <c r="O1961" s="157" t="s">
        <v>740</v>
      </c>
      <c r="P1961" s="157" t="s">
        <v>812</v>
      </c>
    </row>
    <row r="1962" spans="11:16">
      <c r="K1962" s="319">
        <v>47648</v>
      </c>
      <c r="L1962" s="157" t="s">
        <v>808</v>
      </c>
      <c r="N1962" s="157" t="s">
        <v>813</v>
      </c>
      <c r="O1962" s="157" t="s">
        <v>811</v>
      </c>
      <c r="P1962" s="157" t="s">
        <v>812</v>
      </c>
    </row>
    <row r="1963" spans="11:16">
      <c r="K1963" s="319">
        <v>47649</v>
      </c>
      <c r="L1963" s="157" t="s">
        <v>809</v>
      </c>
      <c r="N1963" s="157" t="s">
        <v>813</v>
      </c>
      <c r="O1963" s="157" t="s">
        <v>811</v>
      </c>
      <c r="P1963" s="157" t="s">
        <v>812</v>
      </c>
    </row>
    <row r="1964" spans="11:16">
      <c r="K1964" s="319">
        <v>47650</v>
      </c>
      <c r="L1964" s="157" t="s">
        <v>810</v>
      </c>
      <c r="N1964" s="157" t="s">
        <v>813</v>
      </c>
      <c r="O1964" s="157" t="s">
        <v>811</v>
      </c>
      <c r="P1964" s="157" t="s">
        <v>812</v>
      </c>
    </row>
    <row r="1965" spans="11:16">
      <c r="K1965" s="319">
        <v>47651</v>
      </c>
      <c r="L1965" s="157" t="s">
        <v>803</v>
      </c>
      <c r="N1965" s="157" t="s">
        <v>812</v>
      </c>
      <c r="O1965" s="157" t="s">
        <v>813</v>
      </c>
      <c r="P1965" s="157" t="s">
        <v>811</v>
      </c>
    </row>
    <row r="1966" spans="11:16">
      <c r="K1966" s="319">
        <v>47652</v>
      </c>
      <c r="L1966" s="157" t="s">
        <v>805</v>
      </c>
      <c r="N1966" s="157" t="s">
        <v>812</v>
      </c>
      <c r="O1966" s="157" t="s">
        <v>813</v>
      </c>
      <c r="P1966" s="157" t="s">
        <v>811</v>
      </c>
    </row>
    <row r="1967" spans="11:16">
      <c r="K1967" s="319">
        <v>47653</v>
      </c>
      <c r="L1967" s="157" t="s">
        <v>806</v>
      </c>
      <c r="N1967" s="157" t="s">
        <v>812</v>
      </c>
      <c r="O1967" s="157" t="s">
        <v>813</v>
      </c>
      <c r="P1967" s="157" t="s">
        <v>811</v>
      </c>
    </row>
    <row r="1968" spans="11:16">
      <c r="K1968" s="319">
        <v>47654</v>
      </c>
      <c r="L1968" s="157" t="s">
        <v>807</v>
      </c>
      <c r="N1968" s="157" t="s">
        <v>812</v>
      </c>
      <c r="O1968" s="157" t="s">
        <v>813</v>
      </c>
      <c r="P1968" s="157" t="s">
        <v>811</v>
      </c>
    </row>
    <row r="1969" spans="11:16">
      <c r="K1969" s="319">
        <v>47655</v>
      </c>
      <c r="L1969" s="157" t="s">
        <v>808</v>
      </c>
      <c r="N1969" s="157" t="s">
        <v>812</v>
      </c>
      <c r="O1969" s="157" t="s">
        <v>813</v>
      </c>
      <c r="P1969" s="157" t="s">
        <v>817</v>
      </c>
    </row>
    <row r="1970" spans="11:16">
      <c r="K1970" s="319">
        <v>47656</v>
      </c>
      <c r="L1970" s="157" t="s">
        <v>809</v>
      </c>
      <c r="N1970" s="157" t="s">
        <v>812</v>
      </c>
      <c r="O1970" s="157" t="s">
        <v>813</v>
      </c>
      <c r="P1970" s="157" t="s">
        <v>811</v>
      </c>
    </row>
    <row r="1971" spans="11:16">
      <c r="K1971" s="319">
        <v>47657</v>
      </c>
      <c r="L1971" s="157" t="s">
        <v>810</v>
      </c>
      <c r="N1971" s="157" t="s">
        <v>812</v>
      </c>
      <c r="O1971" s="157" t="s">
        <v>813</v>
      </c>
      <c r="P1971" s="157" t="s">
        <v>740</v>
      </c>
    </row>
    <row r="1972" spans="11:16">
      <c r="K1972" s="319">
        <v>47658</v>
      </c>
      <c r="L1972" s="157" t="s">
        <v>803</v>
      </c>
      <c r="N1972" s="157" t="s">
        <v>811</v>
      </c>
      <c r="O1972" s="157" t="s">
        <v>812</v>
      </c>
      <c r="P1972" s="157" t="s">
        <v>813</v>
      </c>
    </row>
    <row r="1973" spans="11:16">
      <c r="K1973" s="319">
        <v>47659</v>
      </c>
      <c r="L1973" s="157" t="s">
        <v>805</v>
      </c>
      <c r="N1973" s="157" t="s">
        <v>811</v>
      </c>
      <c r="O1973" s="157" t="s">
        <v>812</v>
      </c>
      <c r="P1973" s="157" t="s">
        <v>813</v>
      </c>
    </row>
    <row r="1974" spans="11:16">
      <c r="K1974" s="319">
        <v>47660</v>
      </c>
      <c r="L1974" s="157" t="s">
        <v>806</v>
      </c>
      <c r="N1974" s="157" t="s">
        <v>811</v>
      </c>
      <c r="O1974" s="157" t="s">
        <v>812</v>
      </c>
      <c r="P1974" s="157" t="s">
        <v>813</v>
      </c>
    </row>
    <row r="1975" spans="11:16">
      <c r="K1975" s="319">
        <v>47661</v>
      </c>
      <c r="L1975" s="157" t="s">
        <v>807</v>
      </c>
      <c r="N1975" s="157" t="s">
        <v>811</v>
      </c>
      <c r="O1975" s="157" t="s">
        <v>812</v>
      </c>
      <c r="P1975" s="157" t="s">
        <v>813</v>
      </c>
    </row>
    <row r="1976" spans="11:16">
      <c r="K1976" s="319">
        <v>47662</v>
      </c>
      <c r="L1976" s="157" t="s">
        <v>808</v>
      </c>
      <c r="N1976" s="157" t="s">
        <v>811</v>
      </c>
      <c r="O1976" s="157" t="s">
        <v>812</v>
      </c>
      <c r="P1976" s="157" t="s">
        <v>813</v>
      </c>
    </row>
    <row r="1977" spans="11:16">
      <c r="K1977" s="319">
        <v>47663</v>
      </c>
      <c r="L1977" s="157" t="s">
        <v>809</v>
      </c>
      <c r="N1977" s="157" t="s">
        <v>811</v>
      </c>
      <c r="O1977" s="157" t="s">
        <v>812</v>
      </c>
      <c r="P1977" s="157" t="s">
        <v>813</v>
      </c>
    </row>
    <row r="1978" spans="11:16">
      <c r="K1978" s="319">
        <v>47664</v>
      </c>
      <c r="L1978" s="157" t="s">
        <v>810</v>
      </c>
      <c r="N1978" s="157" t="s">
        <v>811</v>
      </c>
      <c r="O1978" s="157" t="s">
        <v>812</v>
      </c>
      <c r="P1978" s="157" t="s">
        <v>813</v>
      </c>
    </row>
    <row r="1979" spans="11:16">
      <c r="K1979" s="319">
        <v>47665</v>
      </c>
      <c r="L1979" s="157" t="s">
        <v>803</v>
      </c>
      <c r="N1979" s="157" t="s">
        <v>813</v>
      </c>
      <c r="O1979" s="157" t="s">
        <v>811</v>
      </c>
      <c r="P1979" s="157" t="s">
        <v>812</v>
      </c>
    </row>
    <row r="1980" spans="11:16">
      <c r="K1980" s="319">
        <v>47666</v>
      </c>
      <c r="L1980" s="157" t="s">
        <v>805</v>
      </c>
      <c r="N1980" s="157" t="s">
        <v>742</v>
      </c>
      <c r="O1980" s="157" t="s">
        <v>811</v>
      </c>
      <c r="P1980" s="157" t="s">
        <v>812</v>
      </c>
    </row>
    <row r="1981" spans="11:16">
      <c r="K1981" s="319">
        <v>47667</v>
      </c>
      <c r="L1981" s="157" t="s">
        <v>806</v>
      </c>
      <c r="N1981" s="157" t="s">
        <v>813</v>
      </c>
      <c r="O1981" s="157" t="s">
        <v>811</v>
      </c>
      <c r="P1981" s="157" t="s">
        <v>812</v>
      </c>
    </row>
    <row r="1982" spans="11:16">
      <c r="K1982" s="319">
        <v>47668</v>
      </c>
      <c r="L1982" s="157" t="s">
        <v>807</v>
      </c>
      <c r="N1982" s="157" t="s">
        <v>813</v>
      </c>
      <c r="O1982" s="157" t="s">
        <v>811</v>
      </c>
      <c r="P1982" s="157" t="s">
        <v>812</v>
      </c>
    </row>
    <row r="1983" spans="11:16">
      <c r="K1983" s="319">
        <v>47669</v>
      </c>
      <c r="L1983" s="157" t="s">
        <v>808</v>
      </c>
      <c r="N1983" s="157" t="s">
        <v>742</v>
      </c>
      <c r="O1983" s="157" t="s">
        <v>811</v>
      </c>
      <c r="P1983" s="157" t="s">
        <v>812</v>
      </c>
    </row>
    <row r="1984" spans="11:16">
      <c r="K1984" s="319">
        <v>47670</v>
      </c>
      <c r="L1984" s="157" t="s">
        <v>809</v>
      </c>
      <c r="N1984" s="157" t="s">
        <v>813</v>
      </c>
      <c r="O1984" s="157" t="s">
        <v>811</v>
      </c>
      <c r="P1984" s="157" t="s">
        <v>818</v>
      </c>
    </row>
    <row r="1985" spans="11:16">
      <c r="K1985" s="319">
        <v>47671</v>
      </c>
      <c r="L1985" s="157" t="s">
        <v>810</v>
      </c>
      <c r="N1985" s="157" t="s">
        <v>742</v>
      </c>
      <c r="O1985" s="157" t="s">
        <v>811</v>
      </c>
      <c r="P1985" s="157" t="s">
        <v>741</v>
      </c>
    </row>
    <row r="1986" spans="11:16">
      <c r="K1986" s="319">
        <v>47672</v>
      </c>
      <c r="L1986" s="157" t="s">
        <v>803</v>
      </c>
      <c r="N1986" s="157" t="s">
        <v>812</v>
      </c>
      <c r="O1986" s="157" t="s">
        <v>813</v>
      </c>
      <c r="P1986" s="157" t="s">
        <v>811</v>
      </c>
    </row>
    <row r="1987" spans="11:16">
      <c r="K1987" s="319">
        <v>47673</v>
      </c>
      <c r="L1987" s="157" t="s">
        <v>805</v>
      </c>
      <c r="N1987" s="157" t="s">
        <v>812</v>
      </c>
      <c r="O1987" s="157" t="s">
        <v>813</v>
      </c>
      <c r="P1987" s="157" t="s">
        <v>811</v>
      </c>
    </row>
    <row r="1988" spans="11:16">
      <c r="K1988" s="319">
        <v>47674</v>
      </c>
      <c r="L1988" s="157" t="s">
        <v>806</v>
      </c>
      <c r="N1988" s="157" t="s">
        <v>812</v>
      </c>
      <c r="O1988" s="157" t="s">
        <v>813</v>
      </c>
      <c r="P1988" s="157" t="s">
        <v>740</v>
      </c>
    </row>
    <row r="1989" spans="11:16">
      <c r="K1989" s="319">
        <v>47675</v>
      </c>
      <c r="L1989" s="157" t="s">
        <v>807</v>
      </c>
      <c r="N1989" s="157" t="s">
        <v>812</v>
      </c>
      <c r="O1989" s="157" t="s">
        <v>813</v>
      </c>
      <c r="P1989" s="157" t="s">
        <v>811</v>
      </c>
    </row>
    <row r="1990" spans="11:16">
      <c r="K1990" s="319">
        <v>47676</v>
      </c>
      <c r="L1990" s="157" t="s">
        <v>808</v>
      </c>
      <c r="N1990" s="157" t="s">
        <v>812</v>
      </c>
      <c r="O1990" s="157" t="s">
        <v>813</v>
      </c>
      <c r="P1990" s="157" t="s">
        <v>740</v>
      </c>
    </row>
    <row r="1991" spans="11:16">
      <c r="K1991" s="319">
        <v>47677</v>
      </c>
      <c r="L1991" s="157" t="s">
        <v>809</v>
      </c>
      <c r="N1991" s="157" t="s">
        <v>812</v>
      </c>
      <c r="O1991" s="157" t="s">
        <v>819</v>
      </c>
      <c r="P1991" s="157" t="s">
        <v>811</v>
      </c>
    </row>
    <row r="1992" spans="11:16">
      <c r="K1992" s="319">
        <v>47678</v>
      </c>
      <c r="L1992" s="157" t="s">
        <v>810</v>
      </c>
      <c r="N1992" s="157" t="s">
        <v>812</v>
      </c>
      <c r="O1992" s="157" t="s">
        <v>813</v>
      </c>
      <c r="P1992" s="157" t="s">
        <v>811</v>
      </c>
    </row>
    <row r="1993" spans="11:16">
      <c r="K1993" s="319">
        <v>47679</v>
      </c>
      <c r="L1993" s="157" t="s">
        <v>803</v>
      </c>
      <c r="N1993" s="157" t="s">
        <v>811</v>
      </c>
      <c r="O1993" s="157" t="s">
        <v>812</v>
      </c>
      <c r="P1993" s="157" t="s">
        <v>813</v>
      </c>
    </row>
    <row r="1994" spans="11:16">
      <c r="K1994" s="319">
        <v>47680</v>
      </c>
      <c r="L1994" s="157" t="s">
        <v>805</v>
      </c>
      <c r="N1994" s="157" t="s">
        <v>811</v>
      </c>
      <c r="O1994" s="157" t="s">
        <v>812</v>
      </c>
      <c r="P1994" s="157" t="s">
        <v>813</v>
      </c>
    </row>
    <row r="1995" spans="11:16">
      <c r="K1995" s="319">
        <v>47681</v>
      </c>
      <c r="L1995" s="157" t="s">
        <v>806</v>
      </c>
      <c r="N1995" s="157" t="s">
        <v>811</v>
      </c>
      <c r="O1995" s="157" t="s">
        <v>741</v>
      </c>
      <c r="P1995" s="157" t="s">
        <v>813</v>
      </c>
    </row>
    <row r="1996" spans="11:16">
      <c r="K1996" s="319">
        <v>47682</v>
      </c>
      <c r="L1996" s="157" t="s">
        <v>807</v>
      </c>
      <c r="N1996" s="157" t="s">
        <v>811</v>
      </c>
      <c r="O1996" s="157" t="s">
        <v>812</v>
      </c>
      <c r="P1996" s="157" t="s">
        <v>813</v>
      </c>
    </row>
    <row r="1997" spans="11:16">
      <c r="K1997" s="319">
        <v>47683</v>
      </c>
      <c r="L1997" s="157" t="s">
        <v>808</v>
      </c>
      <c r="N1997" s="157" t="s">
        <v>811</v>
      </c>
      <c r="O1997" s="157" t="s">
        <v>812</v>
      </c>
      <c r="P1997" s="157" t="s">
        <v>813</v>
      </c>
    </row>
    <row r="1998" spans="11:16">
      <c r="K1998" s="319">
        <v>47684</v>
      </c>
      <c r="L1998" s="157" t="s">
        <v>809</v>
      </c>
      <c r="N1998" s="157" t="s">
        <v>740</v>
      </c>
      <c r="O1998" s="157" t="s">
        <v>812</v>
      </c>
      <c r="P1998" s="157" t="s">
        <v>742</v>
      </c>
    </row>
    <row r="1999" spans="11:16">
      <c r="K1999" s="319">
        <v>47685</v>
      </c>
      <c r="L1999" s="157" t="s">
        <v>810</v>
      </c>
      <c r="N1999" s="157" t="s">
        <v>811</v>
      </c>
      <c r="O1999" s="157" t="s">
        <v>812</v>
      </c>
      <c r="P1999" s="157" t="s">
        <v>813</v>
      </c>
    </row>
    <row r="2000" spans="11:16">
      <c r="K2000" s="319">
        <v>47686</v>
      </c>
      <c r="L2000" s="157" t="s">
        <v>803</v>
      </c>
      <c r="N2000" s="157" t="s">
        <v>813</v>
      </c>
      <c r="O2000" s="157" t="s">
        <v>811</v>
      </c>
      <c r="P2000" s="157" t="s">
        <v>812</v>
      </c>
    </row>
    <row r="2001" spans="11:16">
      <c r="K2001" s="319">
        <v>47687</v>
      </c>
      <c r="L2001" s="157" t="s">
        <v>805</v>
      </c>
      <c r="N2001" s="157" t="s">
        <v>813</v>
      </c>
      <c r="O2001" s="157" t="s">
        <v>811</v>
      </c>
      <c r="P2001" s="157" t="s">
        <v>812</v>
      </c>
    </row>
    <row r="2002" spans="11:16">
      <c r="K2002" s="319">
        <v>47688</v>
      </c>
      <c r="L2002" s="157" t="s">
        <v>806</v>
      </c>
      <c r="N2002" s="157" t="s">
        <v>813</v>
      </c>
      <c r="O2002" s="157" t="s">
        <v>817</v>
      </c>
      <c r="P2002" s="157" t="s">
        <v>812</v>
      </c>
    </row>
    <row r="2003" spans="11:16">
      <c r="K2003" s="319">
        <v>47689</v>
      </c>
      <c r="L2003" s="157" t="s">
        <v>807</v>
      </c>
      <c r="N2003" s="157" t="s">
        <v>813</v>
      </c>
      <c r="O2003" s="157" t="s">
        <v>811</v>
      </c>
      <c r="P2003" s="157" t="s">
        <v>812</v>
      </c>
    </row>
    <row r="2004" spans="11:16">
      <c r="K2004" s="319">
        <v>47690</v>
      </c>
      <c r="L2004" s="157" t="s">
        <v>808</v>
      </c>
      <c r="N2004" s="157" t="s">
        <v>813</v>
      </c>
      <c r="O2004" s="157" t="s">
        <v>740</v>
      </c>
      <c r="P2004" s="157" t="s">
        <v>812</v>
      </c>
    </row>
    <row r="2005" spans="11:16">
      <c r="K2005" s="319">
        <v>47691</v>
      </c>
      <c r="L2005" s="157" t="s">
        <v>809</v>
      </c>
      <c r="N2005" s="157" t="s">
        <v>813</v>
      </c>
      <c r="O2005" s="157" t="s">
        <v>811</v>
      </c>
      <c r="P2005" s="157" t="s">
        <v>812</v>
      </c>
    </row>
    <row r="2006" spans="11:16">
      <c r="K2006" s="319">
        <v>47692</v>
      </c>
      <c r="L2006" s="157" t="s">
        <v>810</v>
      </c>
      <c r="N2006" s="157" t="s">
        <v>813</v>
      </c>
      <c r="O2006" s="157" t="s">
        <v>811</v>
      </c>
      <c r="P2006" s="157" t="s">
        <v>818</v>
      </c>
    </row>
    <row r="2007" spans="11:16">
      <c r="K2007" s="319">
        <v>47693</v>
      </c>
      <c r="L2007" s="157" t="s">
        <v>803</v>
      </c>
      <c r="N2007" s="157" t="s">
        <v>812</v>
      </c>
      <c r="O2007" s="157" t="s">
        <v>813</v>
      </c>
      <c r="P2007" s="157" t="s">
        <v>740</v>
      </c>
    </row>
    <row r="2008" spans="11:16">
      <c r="K2008" s="319">
        <v>47694</v>
      </c>
      <c r="L2008" s="157" t="s">
        <v>805</v>
      </c>
      <c r="N2008" s="157" t="s">
        <v>812</v>
      </c>
      <c r="O2008" s="157" t="s">
        <v>813</v>
      </c>
      <c r="P2008" s="157" t="s">
        <v>740</v>
      </c>
    </row>
    <row r="2009" spans="11:16">
      <c r="K2009" s="319">
        <v>47695</v>
      </c>
      <c r="L2009" s="157" t="s">
        <v>806</v>
      </c>
      <c r="N2009" s="157" t="s">
        <v>812</v>
      </c>
      <c r="O2009" s="157" t="s">
        <v>813</v>
      </c>
      <c r="P2009" s="157" t="s">
        <v>811</v>
      </c>
    </row>
    <row r="2010" spans="11:16">
      <c r="K2010" s="319">
        <v>47696</v>
      </c>
      <c r="L2010" s="157" t="s">
        <v>807</v>
      </c>
      <c r="N2010" s="157" t="s">
        <v>812</v>
      </c>
      <c r="O2010" s="157" t="s">
        <v>813</v>
      </c>
      <c r="P2010" s="157" t="s">
        <v>811</v>
      </c>
    </row>
    <row r="2011" spans="11:16">
      <c r="K2011" s="319">
        <v>47697</v>
      </c>
      <c r="L2011" s="157" t="s">
        <v>808</v>
      </c>
      <c r="N2011" s="157" t="s">
        <v>812</v>
      </c>
      <c r="O2011" s="157" t="s">
        <v>813</v>
      </c>
      <c r="P2011" s="157" t="s">
        <v>811</v>
      </c>
    </row>
    <row r="2012" spans="11:16">
      <c r="K2012" s="319">
        <v>47698</v>
      </c>
      <c r="L2012" s="157" t="s">
        <v>809</v>
      </c>
      <c r="N2012" s="157" t="s">
        <v>812</v>
      </c>
      <c r="O2012" s="157" t="s">
        <v>742</v>
      </c>
      <c r="P2012" s="157" t="s">
        <v>811</v>
      </c>
    </row>
    <row r="2013" spans="11:16">
      <c r="K2013" s="319">
        <v>47699</v>
      </c>
      <c r="L2013" s="157" t="s">
        <v>810</v>
      </c>
      <c r="N2013" s="157" t="s">
        <v>812</v>
      </c>
      <c r="O2013" s="157" t="s">
        <v>813</v>
      </c>
      <c r="P2013" s="157" t="s">
        <v>811</v>
      </c>
    </row>
    <row r="2014" spans="11:16">
      <c r="K2014" s="319">
        <v>47700</v>
      </c>
      <c r="L2014" s="157" t="s">
        <v>803</v>
      </c>
      <c r="N2014" s="157" t="s">
        <v>811</v>
      </c>
      <c r="O2014" s="157" t="s">
        <v>812</v>
      </c>
      <c r="P2014" s="157" t="s">
        <v>813</v>
      </c>
    </row>
    <row r="2015" spans="11:16">
      <c r="K2015" s="319">
        <v>47701</v>
      </c>
      <c r="L2015" s="157" t="s">
        <v>805</v>
      </c>
      <c r="N2015" s="157" t="s">
        <v>811</v>
      </c>
      <c r="O2015" s="157" t="s">
        <v>812</v>
      </c>
      <c r="P2015" s="157" t="s">
        <v>813</v>
      </c>
    </row>
    <row r="2016" spans="11:16">
      <c r="K2016" s="319">
        <v>47702</v>
      </c>
      <c r="L2016" s="157" t="s">
        <v>806</v>
      </c>
      <c r="N2016" s="157" t="s">
        <v>811</v>
      </c>
      <c r="O2016" s="157" t="s">
        <v>812</v>
      </c>
      <c r="P2016" s="157" t="s">
        <v>813</v>
      </c>
    </row>
    <row r="2017" spans="11:16">
      <c r="K2017" s="319">
        <v>47703</v>
      </c>
      <c r="L2017" s="157" t="s">
        <v>807</v>
      </c>
      <c r="N2017" s="157" t="s">
        <v>811</v>
      </c>
      <c r="O2017" s="157" t="s">
        <v>741</v>
      </c>
      <c r="P2017" s="157" t="s">
        <v>813</v>
      </c>
    </row>
    <row r="2018" spans="11:16">
      <c r="K2018" s="319">
        <v>47704</v>
      </c>
      <c r="L2018" s="157" t="s">
        <v>808</v>
      </c>
      <c r="N2018" s="157" t="s">
        <v>811</v>
      </c>
      <c r="O2018" s="157" t="s">
        <v>812</v>
      </c>
      <c r="P2018" s="157" t="s">
        <v>813</v>
      </c>
    </row>
    <row r="2019" spans="11:16">
      <c r="K2019" s="319">
        <v>47705</v>
      </c>
      <c r="L2019" s="157" t="s">
        <v>809</v>
      </c>
      <c r="N2019" s="157" t="s">
        <v>811</v>
      </c>
      <c r="O2019" s="157" t="s">
        <v>812</v>
      </c>
      <c r="P2019" s="157" t="s">
        <v>813</v>
      </c>
    </row>
    <row r="2020" spans="11:16">
      <c r="K2020" s="319">
        <v>47706</v>
      </c>
      <c r="L2020" s="157" t="s">
        <v>810</v>
      </c>
      <c r="N2020" s="157" t="s">
        <v>811</v>
      </c>
      <c r="O2020" s="157" t="s">
        <v>812</v>
      </c>
      <c r="P2020" s="157" t="s">
        <v>742</v>
      </c>
    </row>
    <row r="2021" spans="11:16">
      <c r="K2021" s="319">
        <v>47707</v>
      </c>
      <c r="L2021" s="157" t="s">
        <v>803</v>
      </c>
      <c r="N2021" s="157" t="s">
        <v>813</v>
      </c>
      <c r="O2021" s="157" t="s">
        <v>811</v>
      </c>
      <c r="P2021" s="157" t="s">
        <v>812</v>
      </c>
    </row>
    <row r="2022" spans="11:16">
      <c r="K2022" s="319">
        <v>47708</v>
      </c>
      <c r="L2022" s="157" t="s">
        <v>805</v>
      </c>
      <c r="N2022" s="157" t="s">
        <v>742</v>
      </c>
      <c r="O2022" s="157" t="s">
        <v>811</v>
      </c>
      <c r="P2022" s="157" t="s">
        <v>812</v>
      </c>
    </row>
    <row r="2023" spans="11:16">
      <c r="K2023" s="319">
        <v>47709</v>
      </c>
      <c r="L2023" s="157" t="s">
        <v>806</v>
      </c>
      <c r="N2023" s="157" t="s">
        <v>813</v>
      </c>
      <c r="O2023" s="157" t="s">
        <v>811</v>
      </c>
      <c r="P2023" s="157" t="s">
        <v>812</v>
      </c>
    </row>
    <row r="2024" spans="11:16">
      <c r="K2024" s="319">
        <v>47710</v>
      </c>
      <c r="L2024" s="157" t="s">
        <v>807</v>
      </c>
      <c r="N2024" s="157" t="s">
        <v>813</v>
      </c>
      <c r="O2024" s="157" t="s">
        <v>811</v>
      </c>
      <c r="P2024" s="157" t="s">
        <v>812</v>
      </c>
    </row>
    <row r="2025" spans="11:16">
      <c r="K2025" s="319">
        <v>47711</v>
      </c>
      <c r="L2025" s="157" t="s">
        <v>808</v>
      </c>
      <c r="N2025" s="157" t="s">
        <v>813</v>
      </c>
      <c r="O2025" s="157" t="s">
        <v>811</v>
      </c>
      <c r="P2025" s="157" t="s">
        <v>812</v>
      </c>
    </row>
    <row r="2026" spans="11:16">
      <c r="K2026" s="319">
        <v>47712</v>
      </c>
      <c r="L2026" s="157" t="s">
        <v>809</v>
      </c>
      <c r="N2026" s="157" t="s">
        <v>813</v>
      </c>
      <c r="O2026" s="157" t="s">
        <v>811</v>
      </c>
      <c r="P2026" s="157" t="s">
        <v>812</v>
      </c>
    </row>
    <row r="2027" spans="11:16">
      <c r="K2027" s="319">
        <v>47713</v>
      </c>
      <c r="L2027" s="157" t="s">
        <v>810</v>
      </c>
      <c r="N2027" s="157" t="s">
        <v>813</v>
      </c>
      <c r="O2027" s="157" t="s">
        <v>811</v>
      </c>
      <c r="P2027" s="157" t="s">
        <v>812</v>
      </c>
    </row>
    <row r="2028" spans="11:16">
      <c r="K2028" s="319">
        <v>47714</v>
      </c>
      <c r="L2028" s="157" t="s">
        <v>803</v>
      </c>
      <c r="N2028" s="157" t="s">
        <v>812</v>
      </c>
      <c r="O2028" s="157" t="s">
        <v>813</v>
      </c>
      <c r="P2028" s="157" t="s">
        <v>811</v>
      </c>
    </row>
    <row r="2029" spans="11:16">
      <c r="K2029" s="319">
        <v>47715</v>
      </c>
      <c r="L2029" s="157" t="s">
        <v>805</v>
      </c>
      <c r="N2029" s="157" t="s">
        <v>741</v>
      </c>
      <c r="O2029" s="157" t="s">
        <v>813</v>
      </c>
      <c r="P2029" s="157" t="s">
        <v>811</v>
      </c>
    </row>
    <row r="2030" spans="11:16">
      <c r="K2030" s="319">
        <v>47716</v>
      </c>
      <c r="L2030" s="157" t="s">
        <v>806</v>
      </c>
      <c r="N2030" s="157" t="s">
        <v>812</v>
      </c>
      <c r="O2030" s="157" t="s">
        <v>813</v>
      </c>
      <c r="P2030" s="157" t="s">
        <v>811</v>
      </c>
    </row>
    <row r="2031" spans="11:16">
      <c r="K2031" s="319">
        <v>47717</v>
      </c>
      <c r="L2031" s="157" t="s">
        <v>807</v>
      </c>
      <c r="N2031" s="157" t="s">
        <v>812</v>
      </c>
      <c r="O2031" s="157" t="s">
        <v>813</v>
      </c>
      <c r="P2031" s="157" t="s">
        <v>811</v>
      </c>
    </row>
    <row r="2032" spans="11:16">
      <c r="K2032" s="319">
        <v>47718</v>
      </c>
      <c r="L2032" s="157" t="s">
        <v>808</v>
      </c>
      <c r="N2032" s="157" t="s">
        <v>741</v>
      </c>
      <c r="O2032" s="157" t="s">
        <v>813</v>
      </c>
      <c r="P2032" s="157" t="s">
        <v>811</v>
      </c>
    </row>
    <row r="2033" spans="11:16">
      <c r="K2033" s="319">
        <v>47719</v>
      </c>
      <c r="L2033" s="157" t="s">
        <v>809</v>
      </c>
      <c r="N2033" s="157" t="s">
        <v>812</v>
      </c>
      <c r="O2033" s="157" t="s">
        <v>813</v>
      </c>
      <c r="P2033" s="157" t="s">
        <v>817</v>
      </c>
    </row>
    <row r="2034" spans="11:16">
      <c r="K2034" s="319">
        <v>47720</v>
      </c>
      <c r="L2034" s="157" t="s">
        <v>810</v>
      </c>
      <c r="N2034" s="157" t="s">
        <v>741</v>
      </c>
      <c r="O2034" s="157" t="s">
        <v>813</v>
      </c>
      <c r="P2034" s="157" t="s">
        <v>740</v>
      </c>
    </row>
    <row r="2035" spans="11:16">
      <c r="K2035" s="319">
        <v>47721</v>
      </c>
      <c r="L2035" s="157" t="s">
        <v>803</v>
      </c>
      <c r="N2035" s="157" t="s">
        <v>811</v>
      </c>
      <c r="O2035" s="157" t="s">
        <v>812</v>
      </c>
      <c r="P2035" s="157" t="s">
        <v>813</v>
      </c>
    </row>
    <row r="2036" spans="11:16">
      <c r="K2036" s="319">
        <v>47722</v>
      </c>
      <c r="L2036" s="157" t="s">
        <v>805</v>
      </c>
      <c r="N2036" s="157" t="s">
        <v>811</v>
      </c>
      <c r="O2036" s="157" t="s">
        <v>812</v>
      </c>
      <c r="P2036" s="157" t="s">
        <v>813</v>
      </c>
    </row>
    <row r="2037" spans="11:16">
      <c r="K2037" s="319">
        <v>47723</v>
      </c>
      <c r="L2037" s="157" t="s">
        <v>806</v>
      </c>
      <c r="N2037" s="157" t="s">
        <v>811</v>
      </c>
      <c r="O2037" s="157" t="s">
        <v>812</v>
      </c>
      <c r="P2037" s="157" t="s">
        <v>742</v>
      </c>
    </row>
    <row r="2038" spans="11:16">
      <c r="K2038" s="319">
        <v>47724</v>
      </c>
      <c r="L2038" s="157" t="s">
        <v>807</v>
      </c>
      <c r="N2038" s="157" t="s">
        <v>811</v>
      </c>
      <c r="O2038" s="157" t="s">
        <v>812</v>
      </c>
      <c r="P2038" s="157" t="s">
        <v>813</v>
      </c>
    </row>
    <row r="2039" spans="11:16">
      <c r="K2039" s="319">
        <v>47725</v>
      </c>
      <c r="L2039" s="157" t="s">
        <v>808</v>
      </c>
      <c r="N2039" s="157" t="s">
        <v>811</v>
      </c>
      <c r="O2039" s="157" t="s">
        <v>812</v>
      </c>
      <c r="P2039" s="157" t="s">
        <v>742</v>
      </c>
    </row>
    <row r="2040" spans="11:16">
      <c r="K2040" s="319">
        <v>47726</v>
      </c>
      <c r="L2040" s="157" t="s">
        <v>809</v>
      </c>
      <c r="N2040" s="157" t="s">
        <v>811</v>
      </c>
      <c r="O2040" s="157" t="s">
        <v>818</v>
      </c>
      <c r="P2040" s="157" t="s">
        <v>813</v>
      </c>
    </row>
    <row r="2041" spans="11:16">
      <c r="K2041" s="319">
        <v>47727</v>
      </c>
      <c r="L2041" s="157" t="s">
        <v>810</v>
      </c>
      <c r="N2041" s="157" t="s">
        <v>811</v>
      </c>
      <c r="O2041" s="157" t="s">
        <v>812</v>
      </c>
      <c r="P2041" s="157" t="s">
        <v>813</v>
      </c>
    </row>
    <row r="2042" spans="11:16">
      <c r="K2042" s="319">
        <v>47728</v>
      </c>
      <c r="L2042" s="157" t="s">
        <v>803</v>
      </c>
      <c r="N2042" s="157" t="s">
        <v>813</v>
      </c>
      <c r="O2042" s="157" t="s">
        <v>811</v>
      </c>
      <c r="P2042" s="157" t="s">
        <v>812</v>
      </c>
    </row>
    <row r="2043" spans="11:16">
      <c r="K2043" s="319">
        <v>47729</v>
      </c>
      <c r="L2043" s="157" t="s">
        <v>805</v>
      </c>
      <c r="N2043" s="157" t="s">
        <v>813</v>
      </c>
      <c r="O2043" s="157" t="s">
        <v>811</v>
      </c>
      <c r="P2043" s="157" t="s">
        <v>812</v>
      </c>
    </row>
    <row r="2044" spans="11:16">
      <c r="K2044" s="319">
        <v>47730</v>
      </c>
      <c r="L2044" s="157" t="s">
        <v>806</v>
      </c>
      <c r="N2044" s="157" t="s">
        <v>813</v>
      </c>
      <c r="O2044" s="157" t="s">
        <v>811</v>
      </c>
      <c r="P2044" s="157" t="s">
        <v>812</v>
      </c>
    </row>
    <row r="2045" spans="11:16">
      <c r="K2045" s="319">
        <v>47731</v>
      </c>
      <c r="L2045" s="157" t="s">
        <v>807</v>
      </c>
      <c r="N2045" s="157" t="s">
        <v>813</v>
      </c>
      <c r="O2045" s="157" t="s">
        <v>811</v>
      </c>
      <c r="P2045" s="157" t="s">
        <v>812</v>
      </c>
    </row>
    <row r="2046" spans="11:16">
      <c r="K2046" s="319">
        <v>47732</v>
      </c>
      <c r="L2046" s="157" t="s">
        <v>808</v>
      </c>
      <c r="N2046" s="157" t="s">
        <v>813</v>
      </c>
      <c r="O2046" s="157" t="s">
        <v>811</v>
      </c>
      <c r="P2046" s="157" t="s">
        <v>812</v>
      </c>
    </row>
    <row r="2047" spans="11:16">
      <c r="K2047" s="319">
        <v>47733</v>
      </c>
      <c r="L2047" s="157" t="s">
        <v>809</v>
      </c>
      <c r="N2047" s="157" t="s">
        <v>813</v>
      </c>
      <c r="O2047" s="157" t="s">
        <v>740</v>
      </c>
      <c r="P2047" s="157" t="s">
        <v>812</v>
      </c>
    </row>
    <row r="2048" spans="11:16">
      <c r="K2048" s="319">
        <v>47734</v>
      </c>
      <c r="L2048" s="157" t="s">
        <v>810</v>
      </c>
      <c r="N2048" s="157" t="s">
        <v>813</v>
      </c>
      <c r="O2048" s="157" t="s">
        <v>811</v>
      </c>
      <c r="P2048" s="157" t="s">
        <v>812</v>
      </c>
    </row>
    <row r="2049" spans="11:16">
      <c r="K2049" s="319">
        <v>47735</v>
      </c>
      <c r="L2049" s="157" t="s">
        <v>803</v>
      </c>
      <c r="N2049" s="157" t="s">
        <v>812</v>
      </c>
      <c r="O2049" s="157" t="s">
        <v>813</v>
      </c>
      <c r="P2049" s="157" t="s">
        <v>811</v>
      </c>
    </row>
    <row r="2050" spans="11:16">
      <c r="K2050" s="319">
        <v>47736</v>
      </c>
      <c r="L2050" s="157" t="s">
        <v>805</v>
      </c>
      <c r="N2050" s="157" t="s">
        <v>741</v>
      </c>
      <c r="O2050" s="157" t="s">
        <v>813</v>
      </c>
      <c r="P2050" s="157" t="s">
        <v>740</v>
      </c>
    </row>
    <row r="2051" spans="11:16">
      <c r="K2051" s="319">
        <v>47737</v>
      </c>
      <c r="L2051" s="157" t="s">
        <v>806</v>
      </c>
      <c r="N2051" s="157" t="s">
        <v>812</v>
      </c>
      <c r="O2051" s="157" t="s">
        <v>813</v>
      </c>
      <c r="P2051" s="157" t="s">
        <v>811</v>
      </c>
    </row>
    <row r="2052" spans="11:16">
      <c r="K2052" s="319">
        <v>47738</v>
      </c>
      <c r="L2052" s="157" t="s">
        <v>807</v>
      </c>
      <c r="N2052" s="157" t="s">
        <v>812</v>
      </c>
      <c r="O2052" s="157" t="s">
        <v>819</v>
      </c>
      <c r="P2052" s="157" t="s">
        <v>811</v>
      </c>
    </row>
    <row r="2053" spans="11:16">
      <c r="K2053" s="319">
        <v>47739</v>
      </c>
      <c r="L2053" s="157" t="s">
        <v>808</v>
      </c>
      <c r="N2053" s="157" t="s">
        <v>812</v>
      </c>
      <c r="O2053" s="157" t="s">
        <v>813</v>
      </c>
      <c r="P2053" s="157" t="s">
        <v>811</v>
      </c>
    </row>
    <row r="2054" spans="11:16">
      <c r="K2054" s="319">
        <v>47740</v>
      </c>
      <c r="L2054" s="157" t="s">
        <v>809</v>
      </c>
      <c r="N2054" s="157" t="s">
        <v>812</v>
      </c>
      <c r="O2054" s="157" t="s">
        <v>742</v>
      </c>
      <c r="P2054" s="157" t="s">
        <v>811</v>
      </c>
    </row>
    <row r="2055" spans="11:16">
      <c r="K2055" s="319">
        <v>47741</v>
      </c>
      <c r="L2055" s="157" t="s">
        <v>810</v>
      </c>
      <c r="N2055" s="157" t="s">
        <v>812</v>
      </c>
      <c r="O2055" s="157" t="s">
        <v>813</v>
      </c>
      <c r="P2055" s="157" t="s">
        <v>811</v>
      </c>
    </row>
    <row r="2056" spans="11:16">
      <c r="K2056" s="319">
        <v>47742</v>
      </c>
      <c r="L2056" s="157" t="s">
        <v>803</v>
      </c>
      <c r="N2056" s="157" t="s">
        <v>811</v>
      </c>
      <c r="O2056" s="157" t="s">
        <v>812</v>
      </c>
      <c r="P2056" s="157" t="s">
        <v>813</v>
      </c>
    </row>
    <row r="2057" spans="11:16">
      <c r="K2057" s="319">
        <v>47743</v>
      </c>
      <c r="L2057" s="157" t="s">
        <v>805</v>
      </c>
      <c r="N2057" s="157" t="s">
        <v>811</v>
      </c>
      <c r="O2057" s="157" t="s">
        <v>812</v>
      </c>
      <c r="P2057" s="157" t="s">
        <v>813</v>
      </c>
    </row>
    <row r="2058" spans="11:16">
      <c r="K2058" s="319">
        <v>47744</v>
      </c>
      <c r="L2058" s="157" t="s">
        <v>806</v>
      </c>
      <c r="N2058" s="157" t="s">
        <v>811</v>
      </c>
      <c r="O2058" s="157" t="s">
        <v>812</v>
      </c>
      <c r="P2058" s="157" t="s">
        <v>813</v>
      </c>
    </row>
    <row r="2059" spans="11:16">
      <c r="K2059" s="319">
        <v>47745</v>
      </c>
      <c r="L2059" s="157" t="s">
        <v>807</v>
      </c>
      <c r="N2059" s="157" t="s">
        <v>811</v>
      </c>
      <c r="O2059" s="157" t="s">
        <v>812</v>
      </c>
      <c r="P2059" s="157" t="s">
        <v>813</v>
      </c>
    </row>
    <row r="2060" spans="11:16">
      <c r="K2060" s="319">
        <v>47746</v>
      </c>
      <c r="L2060" s="157" t="s">
        <v>808</v>
      </c>
      <c r="N2060" s="157" t="s">
        <v>811</v>
      </c>
      <c r="O2060" s="157" t="s">
        <v>812</v>
      </c>
      <c r="P2060" s="157" t="s">
        <v>813</v>
      </c>
    </row>
    <row r="2061" spans="11:16">
      <c r="K2061" s="319">
        <v>47747</v>
      </c>
      <c r="L2061" s="157" t="s">
        <v>809</v>
      </c>
      <c r="N2061" s="157" t="s">
        <v>811</v>
      </c>
      <c r="O2061" s="157" t="s">
        <v>812</v>
      </c>
      <c r="P2061" s="157" t="s">
        <v>813</v>
      </c>
    </row>
    <row r="2062" spans="11:16">
      <c r="K2062" s="319">
        <v>47748</v>
      </c>
      <c r="L2062" s="157" t="s">
        <v>810</v>
      </c>
      <c r="N2062" s="157" t="s">
        <v>811</v>
      </c>
      <c r="O2062" s="157" t="s">
        <v>812</v>
      </c>
      <c r="P2062" s="157" t="s">
        <v>742</v>
      </c>
    </row>
    <row r="2063" spans="11:16">
      <c r="K2063" s="319">
        <v>47749</v>
      </c>
      <c r="L2063" s="157" t="s">
        <v>803</v>
      </c>
      <c r="N2063" s="157" t="s">
        <v>813</v>
      </c>
      <c r="O2063" s="157" t="s">
        <v>811</v>
      </c>
      <c r="P2063" s="157" t="s">
        <v>812</v>
      </c>
    </row>
    <row r="2064" spans="11:16">
      <c r="K2064" s="319">
        <v>47750</v>
      </c>
      <c r="L2064" s="157" t="s">
        <v>805</v>
      </c>
      <c r="N2064" s="157" t="s">
        <v>813</v>
      </c>
      <c r="O2064" s="157" t="s">
        <v>811</v>
      </c>
      <c r="P2064" s="157" t="s">
        <v>812</v>
      </c>
    </row>
    <row r="2065" spans="11:16">
      <c r="K2065" s="319">
        <v>47751</v>
      </c>
      <c r="L2065" s="157" t="s">
        <v>806</v>
      </c>
      <c r="N2065" s="157" t="s">
        <v>813</v>
      </c>
      <c r="O2065" s="157" t="s">
        <v>811</v>
      </c>
      <c r="P2065" s="157" t="s">
        <v>741</v>
      </c>
    </row>
    <row r="2066" spans="11:16">
      <c r="K2066" s="319">
        <v>47752</v>
      </c>
      <c r="L2066" s="157" t="s">
        <v>807</v>
      </c>
      <c r="N2066" s="157" t="s">
        <v>813</v>
      </c>
      <c r="O2066" s="157" t="s">
        <v>811</v>
      </c>
      <c r="P2066" s="157" t="s">
        <v>812</v>
      </c>
    </row>
    <row r="2067" spans="11:16">
      <c r="K2067" s="319">
        <v>47753</v>
      </c>
      <c r="L2067" s="157" t="s">
        <v>808</v>
      </c>
      <c r="N2067" s="157" t="s">
        <v>813</v>
      </c>
      <c r="O2067" s="157" t="s">
        <v>817</v>
      </c>
      <c r="P2067" s="157" t="s">
        <v>741</v>
      </c>
    </row>
    <row r="2068" spans="11:16">
      <c r="K2068" s="319">
        <v>47754</v>
      </c>
      <c r="L2068" s="157" t="s">
        <v>809</v>
      </c>
      <c r="N2068" s="157" t="s">
        <v>813</v>
      </c>
      <c r="O2068" s="157" t="s">
        <v>740</v>
      </c>
      <c r="P2068" s="157" t="s">
        <v>812</v>
      </c>
    </row>
    <row r="2069" spans="11:16">
      <c r="K2069" s="319">
        <v>47755</v>
      </c>
      <c r="L2069" s="157" t="s">
        <v>810</v>
      </c>
      <c r="N2069" s="157" t="s">
        <v>813</v>
      </c>
      <c r="O2069" s="157" t="s">
        <v>811</v>
      </c>
      <c r="P2069" s="157" t="s">
        <v>812</v>
      </c>
    </row>
    <row r="2070" spans="11:16">
      <c r="K2070" s="319">
        <v>47756</v>
      </c>
      <c r="L2070" s="157" t="s">
        <v>803</v>
      </c>
      <c r="N2070" s="157" t="s">
        <v>812</v>
      </c>
      <c r="O2070" s="157" t="s">
        <v>813</v>
      </c>
      <c r="P2070" s="157" t="s">
        <v>811</v>
      </c>
    </row>
    <row r="2071" spans="11:16">
      <c r="K2071" s="319">
        <v>47757</v>
      </c>
      <c r="L2071" s="157" t="s">
        <v>805</v>
      </c>
      <c r="N2071" s="157" t="s">
        <v>812</v>
      </c>
      <c r="O2071" s="157" t="s">
        <v>742</v>
      </c>
      <c r="P2071" s="157" t="s">
        <v>811</v>
      </c>
    </row>
    <row r="2072" spans="11:16">
      <c r="K2072" s="319">
        <v>47758</v>
      </c>
      <c r="L2072" s="157" t="s">
        <v>806</v>
      </c>
      <c r="N2072" s="157" t="s">
        <v>812</v>
      </c>
      <c r="O2072" s="157" t="s">
        <v>813</v>
      </c>
      <c r="P2072" s="157" t="s">
        <v>811</v>
      </c>
    </row>
    <row r="2073" spans="11:16">
      <c r="K2073" s="319">
        <v>47759</v>
      </c>
      <c r="L2073" s="157" t="s">
        <v>807</v>
      </c>
      <c r="N2073" s="157" t="s">
        <v>812</v>
      </c>
      <c r="O2073" s="157" t="s">
        <v>742</v>
      </c>
      <c r="P2073" s="157" t="s">
        <v>811</v>
      </c>
    </row>
    <row r="2074" spans="11:16">
      <c r="K2074" s="319">
        <v>47760</v>
      </c>
      <c r="L2074" s="157" t="s">
        <v>808</v>
      </c>
      <c r="N2074" s="157" t="s">
        <v>818</v>
      </c>
      <c r="O2074" s="157" t="s">
        <v>813</v>
      </c>
      <c r="P2074" s="157" t="s">
        <v>811</v>
      </c>
    </row>
    <row r="2075" spans="11:16">
      <c r="K2075" s="319">
        <v>47761</v>
      </c>
      <c r="L2075" s="157" t="s">
        <v>809</v>
      </c>
      <c r="N2075" s="157" t="s">
        <v>812</v>
      </c>
      <c r="O2075" s="157" t="s">
        <v>813</v>
      </c>
      <c r="P2075" s="157" t="s">
        <v>811</v>
      </c>
    </row>
    <row r="2076" spans="11:16">
      <c r="K2076" s="319">
        <v>47762</v>
      </c>
      <c r="L2076" s="157" t="s">
        <v>810</v>
      </c>
      <c r="N2076" s="157" t="s">
        <v>812</v>
      </c>
      <c r="O2076" s="157" t="s">
        <v>813</v>
      </c>
      <c r="P2076" s="157" t="s">
        <v>811</v>
      </c>
    </row>
    <row r="2077" spans="11:16">
      <c r="K2077" s="319">
        <v>47763</v>
      </c>
      <c r="L2077" s="157" t="s">
        <v>803</v>
      </c>
      <c r="N2077" s="157" t="s">
        <v>811</v>
      </c>
      <c r="O2077" s="157" t="s">
        <v>812</v>
      </c>
      <c r="P2077" s="157" t="s">
        <v>813</v>
      </c>
    </row>
    <row r="2078" spans="11:16">
      <c r="K2078" s="319">
        <v>47764</v>
      </c>
      <c r="L2078" s="157" t="s">
        <v>805</v>
      </c>
      <c r="N2078" s="157" t="s">
        <v>811</v>
      </c>
      <c r="O2078" s="157" t="s">
        <v>812</v>
      </c>
      <c r="P2078" s="157" t="s">
        <v>813</v>
      </c>
    </row>
    <row r="2079" spans="11:16">
      <c r="K2079" s="319">
        <v>47765</v>
      </c>
      <c r="L2079" s="157" t="s">
        <v>806</v>
      </c>
      <c r="N2079" s="157" t="s">
        <v>811</v>
      </c>
      <c r="O2079" s="157" t="s">
        <v>812</v>
      </c>
      <c r="P2079" s="157" t="s">
        <v>813</v>
      </c>
    </row>
    <row r="2080" spans="11:16">
      <c r="K2080" s="319">
        <v>47766</v>
      </c>
      <c r="L2080" s="157" t="s">
        <v>807</v>
      </c>
      <c r="N2080" s="157" t="s">
        <v>811</v>
      </c>
      <c r="O2080" s="157" t="s">
        <v>812</v>
      </c>
      <c r="P2080" s="157" t="s">
        <v>813</v>
      </c>
    </row>
    <row r="2081" spans="11:16">
      <c r="K2081" s="319">
        <v>47767</v>
      </c>
      <c r="L2081" s="157" t="s">
        <v>808</v>
      </c>
      <c r="N2081" s="157" t="s">
        <v>811</v>
      </c>
      <c r="O2081" s="157" t="s">
        <v>812</v>
      </c>
      <c r="P2081" s="157" t="s">
        <v>742</v>
      </c>
    </row>
    <row r="2082" spans="11:16">
      <c r="K2082" s="319">
        <v>47768</v>
      </c>
      <c r="L2082" s="157" t="s">
        <v>809</v>
      </c>
      <c r="N2082" s="157" t="s">
        <v>811</v>
      </c>
      <c r="O2082" s="157" t="s">
        <v>812</v>
      </c>
      <c r="P2082" s="157" t="s">
        <v>813</v>
      </c>
    </row>
    <row r="2083" spans="11:16">
      <c r="K2083" s="319">
        <v>47769</v>
      </c>
      <c r="L2083" s="157" t="s">
        <v>810</v>
      </c>
      <c r="N2083" s="157" t="s">
        <v>811</v>
      </c>
      <c r="O2083" s="157" t="s">
        <v>812</v>
      </c>
      <c r="P2083" s="157" t="s">
        <v>813</v>
      </c>
    </row>
    <row r="2084" spans="11:16">
      <c r="K2084" s="319">
        <v>47770</v>
      </c>
      <c r="L2084" s="157" t="s">
        <v>803</v>
      </c>
      <c r="N2084" s="157" t="s">
        <v>813</v>
      </c>
      <c r="O2084" s="157" t="s">
        <v>811</v>
      </c>
      <c r="P2084" s="157" t="s">
        <v>812</v>
      </c>
    </row>
    <row r="2085" spans="11:16">
      <c r="K2085" s="319">
        <v>47771</v>
      </c>
      <c r="L2085" s="157" t="s">
        <v>805</v>
      </c>
      <c r="N2085" s="157" t="s">
        <v>813</v>
      </c>
      <c r="O2085" s="157" t="s">
        <v>811</v>
      </c>
      <c r="P2085" s="157" t="s">
        <v>812</v>
      </c>
    </row>
    <row r="2086" spans="11:16">
      <c r="K2086" s="319">
        <v>47772</v>
      </c>
      <c r="L2086" s="157" t="s">
        <v>806</v>
      </c>
      <c r="N2086" s="157" t="s">
        <v>813</v>
      </c>
      <c r="O2086" s="157" t="s">
        <v>811</v>
      </c>
      <c r="P2086" s="157" t="s">
        <v>741</v>
      </c>
    </row>
    <row r="2087" spans="11:16">
      <c r="K2087" s="319">
        <v>47773</v>
      </c>
      <c r="L2087" s="157" t="s">
        <v>807</v>
      </c>
      <c r="N2087" s="157" t="s">
        <v>813</v>
      </c>
      <c r="O2087" s="157" t="s">
        <v>811</v>
      </c>
      <c r="P2087" s="157" t="s">
        <v>812</v>
      </c>
    </row>
    <row r="2088" spans="11:16">
      <c r="K2088" s="319">
        <v>47774</v>
      </c>
      <c r="L2088" s="157" t="s">
        <v>808</v>
      </c>
      <c r="N2088" s="157" t="s">
        <v>813</v>
      </c>
      <c r="O2088" s="157" t="s">
        <v>811</v>
      </c>
      <c r="P2088" s="157" t="s">
        <v>812</v>
      </c>
    </row>
    <row r="2089" spans="11:16">
      <c r="K2089" s="319">
        <v>47775</v>
      </c>
      <c r="L2089" s="157" t="s">
        <v>809</v>
      </c>
      <c r="N2089" s="157" t="s">
        <v>813</v>
      </c>
      <c r="O2089" s="157" t="s">
        <v>811</v>
      </c>
      <c r="P2089" s="157" t="s">
        <v>812</v>
      </c>
    </row>
    <row r="2090" spans="11:16">
      <c r="K2090" s="319">
        <v>47776</v>
      </c>
      <c r="L2090" s="157" t="s">
        <v>810</v>
      </c>
      <c r="N2090" s="157" t="s">
        <v>742</v>
      </c>
      <c r="O2090" s="157" t="s">
        <v>811</v>
      </c>
      <c r="P2090" s="157" t="s">
        <v>812</v>
      </c>
    </row>
    <row r="2091" spans="11:16">
      <c r="K2091" s="319">
        <v>47777</v>
      </c>
      <c r="L2091" s="157" t="s">
        <v>803</v>
      </c>
      <c r="N2091" s="157" t="s">
        <v>812</v>
      </c>
      <c r="O2091" s="157" t="s">
        <v>742</v>
      </c>
      <c r="P2091" s="157" t="s">
        <v>811</v>
      </c>
    </row>
    <row r="2092" spans="11:16">
      <c r="K2092" s="319">
        <v>47778</v>
      </c>
      <c r="L2092" s="157" t="s">
        <v>805</v>
      </c>
      <c r="N2092" s="157" t="s">
        <v>812</v>
      </c>
      <c r="O2092" s="157" t="s">
        <v>813</v>
      </c>
      <c r="P2092" s="157" t="s">
        <v>811</v>
      </c>
    </row>
    <row r="2093" spans="11:16">
      <c r="K2093" s="319">
        <v>47779</v>
      </c>
      <c r="L2093" s="157" t="s">
        <v>806</v>
      </c>
      <c r="N2093" s="157" t="s">
        <v>812</v>
      </c>
      <c r="O2093" s="157" t="s">
        <v>813</v>
      </c>
      <c r="P2093" s="157" t="s">
        <v>811</v>
      </c>
    </row>
    <row r="2094" spans="11:16">
      <c r="K2094" s="319">
        <v>47780</v>
      </c>
      <c r="L2094" s="157" t="s">
        <v>807</v>
      </c>
      <c r="N2094" s="157" t="s">
        <v>812</v>
      </c>
      <c r="O2094" s="157" t="s">
        <v>813</v>
      </c>
      <c r="P2094" s="157" t="s">
        <v>811</v>
      </c>
    </row>
    <row r="2095" spans="11:16">
      <c r="K2095" s="319">
        <v>47781</v>
      </c>
      <c r="L2095" s="157" t="s">
        <v>808</v>
      </c>
      <c r="N2095" s="157" t="s">
        <v>812</v>
      </c>
      <c r="O2095" s="157" t="s">
        <v>813</v>
      </c>
      <c r="P2095" s="157" t="s">
        <v>811</v>
      </c>
    </row>
    <row r="2096" spans="11:16">
      <c r="K2096" s="319">
        <v>47782</v>
      </c>
      <c r="L2096" s="157" t="s">
        <v>809</v>
      </c>
      <c r="N2096" s="157" t="s">
        <v>812</v>
      </c>
      <c r="O2096" s="157" t="s">
        <v>813</v>
      </c>
      <c r="P2096" s="157" t="s">
        <v>811</v>
      </c>
    </row>
    <row r="2097" spans="11:16">
      <c r="K2097" s="319">
        <v>47783</v>
      </c>
      <c r="L2097" s="157" t="s">
        <v>810</v>
      </c>
      <c r="N2097" s="157" t="s">
        <v>812</v>
      </c>
      <c r="O2097" s="157" t="s">
        <v>813</v>
      </c>
      <c r="P2097" s="157" t="s">
        <v>811</v>
      </c>
    </row>
    <row r="2098" spans="11:16">
      <c r="K2098" s="319">
        <v>47784</v>
      </c>
      <c r="L2098" s="157" t="s">
        <v>803</v>
      </c>
      <c r="N2098" s="157" t="s">
        <v>817</v>
      </c>
      <c r="O2098" s="157" t="s">
        <v>812</v>
      </c>
      <c r="P2098" s="157" t="s">
        <v>813</v>
      </c>
    </row>
    <row r="2099" spans="11:16">
      <c r="K2099" s="319">
        <v>47785</v>
      </c>
      <c r="L2099" s="157" t="s">
        <v>805</v>
      </c>
      <c r="N2099" s="157" t="s">
        <v>811</v>
      </c>
      <c r="O2099" s="157" t="s">
        <v>812</v>
      </c>
      <c r="P2099" s="157" t="s">
        <v>813</v>
      </c>
    </row>
    <row r="2100" spans="11:16">
      <c r="K2100" s="319">
        <v>47786</v>
      </c>
      <c r="L2100" s="157" t="s">
        <v>806</v>
      </c>
      <c r="N2100" s="157" t="s">
        <v>811</v>
      </c>
      <c r="O2100" s="157" t="s">
        <v>812</v>
      </c>
      <c r="P2100" s="157" t="s">
        <v>813</v>
      </c>
    </row>
    <row r="2101" spans="11:16">
      <c r="K2101" s="319">
        <v>47787</v>
      </c>
      <c r="L2101" s="157" t="s">
        <v>807</v>
      </c>
      <c r="N2101" s="157" t="s">
        <v>811</v>
      </c>
      <c r="O2101" s="157" t="s">
        <v>812</v>
      </c>
      <c r="P2101" s="157" t="s">
        <v>813</v>
      </c>
    </row>
    <row r="2102" spans="11:16">
      <c r="K2102" s="319">
        <v>47788</v>
      </c>
      <c r="L2102" s="157" t="s">
        <v>808</v>
      </c>
      <c r="N2102" s="157" t="s">
        <v>811</v>
      </c>
      <c r="O2102" s="157" t="s">
        <v>812</v>
      </c>
      <c r="P2102" s="157" t="s">
        <v>813</v>
      </c>
    </row>
    <row r="2103" spans="11:16">
      <c r="K2103" s="319">
        <v>47789</v>
      </c>
      <c r="L2103" s="157" t="s">
        <v>809</v>
      </c>
      <c r="N2103" s="157" t="s">
        <v>811</v>
      </c>
      <c r="O2103" s="157" t="s">
        <v>812</v>
      </c>
      <c r="P2103" s="157" t="s">
        <v>813</v>
      </c>
    </row>
    <row r="2104" spans="11:16">
      <c r="K2104" s="319">
        <v>47790</v>
      </c>
      <c r="L2104" s="157" t="s">
        <v>810</v>
      </c>
      <c r="N2104" s="157" t="s">
        <v>811</v>
      </c>
      <c r="O2104" s="157" t="s">
        <v>812</v>
      </c>
      <c r="P2104" s="157" t="s">
        <v>813</v>
      </c>
    </row>
    <row r="2105" spans="11:16">
      <c r="K2105" s="319">
        <v>47791</v>
      </c>
      <c r="L2105" s="157" t="s">
        <v>803</v>
      </c>
      <c r="N2105" s="157" t="s">
        <v>742</v>
      </c>
      <c r="O2105" s="157" t="s">
        <v>811</v>
      </c>
      <c r="P2105" s="157" t="s">
        <v>812</v>
      </c>
    </row>
    <row r="2106" spans="11:16">
      <c r="K2106" s="319">
        <v>47792</v>
      </c>
      <c r="L2106" s="157" t="s">
        <v>805</v>
      </c>
      <c r="N2106" s="157" t="s">
        <v>813</v>
      </c>
      <c r="O2106" s="157" t="s">
        <v>811</v>
      </c>
      <c r="P2106" s="157" t="s">
        <v>812</v>
      </c>
    </row>
    <row r="2107" spans="11:16">
      <c r="K2107" s="319">
        <v>47793</v>
      </c>
      <c r="L2107" s="157" t="s">
        <v>806</v>
      </c>
      <c r="N2107" s="157" t="s">
        <v>813</v>
      </c>
      <c r="O2107" s="157" t="s">
        <v>811</v>
      </c>
      <c r="P2107" s="157" t="s">
        <v>812</v>
      </c>
    </row>
    <row r="2108" spans="11:16">
      <c r="K2108" s="319">
        <v>47794</v>
      </c>
      <c r="L2108" s="157" t="s">
        <v>807</v>
      </c>
      <c r="N2108" s="157" t="s">
        <v>813</v>
      </c>
      <c r="O2108" s="157" t="s">
        <v>811</v>
      </c>
      <c r="P2108" s="157" t="s">
        <v>812</v>
      </c>
    </row>
    <row r="2109" spans="11:16">
      <c r="K2109" s="319">
        <v>47795</v>
      </c>
      <c r="L2109" s="157" t="s">
        <v>808</v>
      </c>
      <c r="N2109" s="157" t="s">
        <v>813</v>
      </c>
      <c r="O2109" s="157" t="s">
        <v>811</v>
      </c>
      <c r="P2109" s="157" t="s">
        <v>812</v>
      </c>
    </row>
    <row r="2110" spans="11:16">
      <c r="K2110" s="319">
        <v>47796</v>
      </c>
      <c r="L2110" s="157" t="s">
        <v>809</v>
      </c>
      <c r="N2110" s="157" t="s">
        <v>813</v>
      </c>
      <c r="O2110" s="157" t="s">
        <v>811</v>
      </c>
      <c r="P2110" s="157" t="s">
        <v>812</v>
      </c>
    </row>
    <row r="2111" spans="11:16">
      <c r="K2111" s="319">
        <v>47797</v>
      </c>
      <c r="L2111" s="157" t="s">
        <v>810</v>
      </c>
      <c r="N2111" s="157" t="s">
        <v>813</v>
      </c>
      <c r="O2111" s="157" t="s">
        <v>811</v>
      </c>
      <c r="P2111" s="157" t="s">
        <v>741</v>
      </c>
    </row>
    <row r="2112" spans="11:16">
      <c r="K2112" s="319">
        <v>47798</v>
      </c>
      <c r="L2112" s="157" t="s">
        <v>803</v>
      </c>
      <c r="N2112" s="157" t="s">
        <v>812</v>
      </c>
      <c r="O2112" s="157" t="s">
        <v>813</v>
      </c>
      <c r="P2112" s="157" t="s">
        <v>811</v>
      </c>
    </row>
    <row r="2113" spans="11:16">
      <c r="K2113" s="319">
        <v>47799</v>
      </c>
      <c r="L2113" s="157" t="s">
        <v>805</v>
      </c>
      <c r="N2113" s="157" t="s">
        <v>812</v>
      </c>
      <c r="O2113" s="157" t="s">
        <v>813</v>
      </c>
      <c r="P2113" s="157" t="s">
        <v>811</v>
      </c>
    </row>
    <row r="2114" spans="11:16">
      <c r="K2114" s="319">
        <v>47800</v>
      </c>
      <c r="L2114" s="157" t="s">
        <v>806</v>
      </c>
      <c r="N2114" s="157" t="s">
        <v>741</v>
      </c>
      <c r="O2114" s="157" t="s">
        <v>813</v>
      </c>
      <c r="P2114" s="157" t="s">
        <v>811</v>
      </c>
    </row>
    <row r="2115" spans="11:16">
      <c r="K2115" s="319">
        <v>47801</v>
      </c>
      <c r="L2115" s="157" t="s">
        <v>807</v>
      </c>
      <c r="N2115" s="157" t="s">
        <v>812</v>
      </c>
      <c r="O2115" s="157" t="s">
        <v>813</v>
      </c>
      <c r="P2115" s="157" t="s">
        <v>811</v>
      </c>
    </row>
    <row r="2116" spans="11:16">
      <c r="K2116" s="319">
        <v>47802</v>
      </c>
      <c r="L2116" s="157" t="s">
        <v>808</v>
      </c>
      <c r="N2116" s="157" t="s">
        <v>812</v>
      </c>
      <c r="O2116" s="157" t="s">
        <v>813</v>
      </c>
      <c r="P2116" s="157" t="s">
        <v>811</v>
      </c>
    </row>
    <row r="2117" spans="11:16">
      <c r="K2117" s="319">
        <v>47803</v>
      </c>
      <c r="L2117" s="157" t="s">
        <v>809</v>
      </c>
      <c r="N2117" s="157" t="s">
        <v>812</v>
      </c>
      <c r="O2117" s="157" t="s">
        <v>813</v>
      </c>
      <c r="P2117" s="157" t="s">
        <v>811</v>
      </c>
    </row>
    <row r="2118" spans="11:16">
      <c r="K2118" s="319">
        <v>47804</v>
      </c>
      <c r="L2118" s="157" t="s">
        <v>810</v>
      </c>
      <c r="N2118" s="157" t="s">
        <v>812</v>
      </c>
      <c r="O2118" s="157" t="s">
        <v>813</v>
      </c>
      <c r="P2118" s="157" t="s">
        <v>811</v>
      </c>
    </row>
    <row r="2119" spans="11:16">
      <c r="K2119" s="319">
        <v>47805</v>
      </c>
      <c r="L2119" s="157" t="s">
        <v>803</v>
      </c>
      <c r="N2119" s="157" t="s">
        <v>811</v>
      </c>
      <c r="O2119" s="157" t="s">
        <v>812</v>
      </c>
      <c r="P2119" s="157" t="s">
        <v>819</v>
      </c>
    </row>
    <row r="2120" spans="11:16">
      <c r="K2120" s="319">
        <v>47806</v>
      </c>
      <c r="L2120" s="157" t="s">
        <v>805</v>
      </c>
      <c r="N2120" s="157" t="s">
        <v>811</v>
      </c>
      <c r="O2120" s="157" t="s">
        <v>812</v>
      </c>
      <c r="P2120" s="157" t="s">
        <v>813</v>
      </c>
    </row>
    <row r="2121" spans="11:16">
      <c r="K2121" s="319">
        <v>47807</v>
      </c>
      <c r="L2121" s="157" t="s">
        <v>806</v>
      </c>
      <c r="N2121" s="157" t="s">
        <v>811</v>
      </c>
      <c r="O2121" s="157" t="s">
        <v>812</v>
      </c>
      <c r="P2121" s="157" t="s">
        <v>742</v>
      </c>
    </row>
    <row r="2122" spans="11:16">
      <c r="K2122" s="319">
        <v>47808</v>
      </c>
      <c r="L2122" s="157" t="s">
        <v>807</v>
      </c>
      <c r="N2122" s="157" t="s">
        <v>811</v>
      </c>
      <c r="O2122" s="157" t="s">
        <v>812</v>
      </c>
      <c r="P2122" s="157" t="s">
        <v>813</v>
      </c>
    </row>
    <row r="2123" spans="11:16">
      <c r="K2123" s="319">
        <v>47809</v>
      </c>
      <c r="L2123" s="157" t="s">
        <v>808</v>
      </c>
      <c r="N2123" s="157" t="s">
        <v>811</v>
      </c>
      <c r="O2123" s="157" t="s">
        <v>812</v>
      </c>
      <c r="P2123" s="157" t="s">
        <v>813</v>
      </c>
    </row>
    <row r="2124" spans="11:16">
      <c r="K2124" s="319">
        <v>47810</v>
      </c>
      <c r="L2124" s="157" t="s">
        <v>809</v>
      </c>
      <c r="N2124" s="157" t="s">
        <v>811</v>
      </c>
      <c r="O2124" s="157" t="s">
        <v>812</v>
      </c>
      <c r="P2124" s="157" t="s">
        <v>813</v>
      </c>
    </row>
    <row r="2125" spans="11:16">
      <c r="K2125" s="319">
        <v>47811</v>
      </c>
      <c r="L2125" s="157" t="s">
        <v>810</v>
      </c>
      <c r="N2125" s="157" t="s">
        <v>811</v>
      </c>
      <c r="O2125" s="157" t="s">
        <v>812</v>
      </c>
      <c r="P2125" s="157" t="s">
        <v>813</v>
      </c>
    </row>
    <row r="2126" spans="11:16">
      <c r="K2126" s="319">
        <v>47812</v>
      </c>
      <c r="L2126" s="157" t="s">
        <v>803</v>
      </c>
      <c r="N2126" s="157" t="s">
        <v>813</v>
      </c>
      <c r="O2126" s="157" t="s">
        <v>811</v>
      </c>
      <c r="P2126" s="157" t="s">
        <v>812</v>
      </c>
    </row>
    <row r="2127" spans="11:16">
      <c r="K2127" s="319">
        <v>47813</v>
      </c>
      <c r="L2127" s="157" t="s">
        <v>805</v>
      </c>
      <c r="N2127" s="157" t="s">
        <v>813</v>
      </c>
      <c r="O2127" s="157" t="s">
        <v>811</v>
      </c>
      <c r="P2127" s="157" t="s">
        <v>812</v>
      </c>
    </row>
    <row r="2128" spans="11:16">
      <c r="K2128" s="319">
        <v>47814</v>
      </c>
      <c r="L2128" s="157" t="s">
        <v>806</v>
      </c>
      <c r="N2128" s="157" t="s">
        <v>813</v>
      </c>
      <c r="O2128" s="157" t="s">
        <v>811</v>
      </c>
      <c r="P2128" s="157" t="s">
        <v>812</v>
      </c>
    </row>
    <row r="2129" spans="11:16">
      <c r="K2129" s="319">
        <v>47815</v>
      </c>
      <c r="L2129" s="157" t="s">
        <v>807</v>
      </c>
      <c r="N2129" s="157" t="s">
        <v>813</v>
      </c>
      <c r="O2129" s="157" t="s">
        <v>811</v>
      </c>
      <c r="P2129" s="157" t="s">
        <v>812</v>
      </c>
    </row>
    <row r="2130" spans="11:16">
      <c r="K2130" s="319">
        <v>47816</v>
      </c>
      <c r="L2130" s="157" t="s">
        <v>808</v>
      </c>
      <c r="N2130" s="157" t="s">
        <v>742</v>
      </c>
      <c r="O2130" s="157" t="s">
        <v>811</v>
      </c>
      <c r="P2130" s="157" t="s">
        <v>812</v>
      </c>
    </row>
    <row r="2131" spans="11:16">
      <c r="K2131" s="319">
        <v>47817</v>
      </c>
      <c r="L2131" s="157" t="s">
        <v>809</v>
      </c>
      <c r="N2131" s="157" t="s">
        <v>813</v>
      </c>
      <c r="O2131" s="157" t="s">
        <v>811</v>
      </c>
      <c r="P2131" s="157" t="s">
        <v>812</v>
      </c>
    </row>
    <row r="2132" spans="11:16">
      <c r="K2132" s="319">
        <v>47818</v>
      </c>
      <c r="L2132" s="157" t="s">
        <v>810</v>
      </c>
      <c r="N2132" s="157" t="s">
        <v>813</v>
      </c>
      <c r="O2132" s="157" t="s">
        <v>811</v>
      </c>
      <c r="P2132" s="157" t="s">
        <v>812</v>
      </c>
    </row>
    <row r="2133" spans="11:16">
      <c r="K2133" s="319">
        <v>47819</v>
      </c>
      <c r="L2133" s="157" t="s">
        <v>803</v>
      </c>
      <c r="N2133" s="157" t="s">
        <v>741</v>
      </c>
      <c r="O2133" s="157" t="s">
        <v>813</v>
      </c>
      <c r="P2133" s="157" t="s">
        <v>811</v>
      </c>
    </row>
    <row r="2134" spans="11:16">
      <c r="K2134" s="319">
        <v>47820</v>
      </c>
      <c r="L2134" s="157" t="s">
        <v>805</v>
      </c>
      <c r="N2134" s="157" t="s">
        <v>812</v>
      </c>
      <c r="O2134" s="157" t="s">
        <v>813</v>
      </c>
      <c r="P2134" s="157" t="s">
        <v>817</v>
      </c>
    </row>
    <row r="2135" spans="11:16">
      <c r="K2135" s="319">
        <v>47821</v>
      </c>
      <c r="L2135" s="157" t="s">
        <v>806</v>
      </c>
      <c r="N2135" s="157" t="s">
        <v>741</v>
      </c>
      <c r="O2135" s="157" t="s">
        <v>813</v>
      </c>
      <c r="P2135" s="157" t="s">
        <v>740</v>
      </c>
    </row>
    <row r="2136" spans="11:16">
      <c r="K2136" s="319">
        <v>47822</v>
      </c>
      <c r="L2136" s="157" t="s">
        <v>807</v>
      </c>
      <c r="N2136" s="157" t="s">
        <v>812</v>
      </c>
      <c r="O2136" s="157" t="s">
        <v>813</v>
      </c>
      <c r="P2136" s="157" t="s">
        <v>811</v>
      </c>
    </row>
    <row r="2137" spans="11:16">
      <c r="K2137" s="319">
        <v>47823</v>
      </c>
      <c r="L2137" s="157" t="s">
        <v>808</v>
      </c>
      <c r="N2137" s="157" t="s">
        <v>812</v>
      </c>
      <c r="O2137" s="157" t="s">
        <v>813</v>
      </c>
      <c r="P2137" s="157" t="s">
        <v>811</v>
      </c>
    </row>
    <row r="2138" spans="11:16">
      <c r="K2138" s="319">
        <v>47824</v>
      </c>
      <c r="L2138" s="157" t="s">
        <v>809</v>
      </c>
      <c r="N2138" s="157" t="s">
        <v>812</v>
      </c>
      <c r="O2138" s="157" t="s">
        <v>813</v>
      </c>
      <c r="P2138" s="157" t="s">
        <v>811</v>
      </c>
    </row>
    <row r="2139" spans="11:16">
      <c r="K2139" s="319">
        <v>47825</v>
      </c>
      <c r="L2139" s="157" t="s">
        <v>810</v>
      </c>
      <c r="N2139" s="157" t="s">
        <v>812</v>
      </c>
      <c r="O2139" s="157" t="s">
        <v>813</v>
      </c>
      <c r="P2139" s="157" t="s">
        <v>811</v>
      </c>
    </row>
    <row r="2140" spans="11:16">
      <c r="K2140" s="319">
        <v>47826</v>
      </c>
      <c r="L2140" s="157" t="s">
        <v>803</v>
      </c>
      <c r="N2140" s="157" t="s">
        <v>811</v>
      </c>
      <c r="O2140" s="157" t="s">
        <v>812</v>
      </c>
      <c r="P2140" s="157" t="s">
        <v>813</v>
      </c>
    </row>
    <row r="2141" spans="11:16">
      <c r="K2141" s="319">
        <v>47827</v>
      </c>
      <c r="L2141" s="157" t="s">
        <v>805</v>
      </c>
      <c r="N2141" s="157" t="s">
        <v>811</v>
      </c>
      <c r="O2141" s="157" t="s">
        <v>812</v>
      </c>
      <c r="P2141" s="157" t="s">
        <v>813</v>
      </c>
    </row>
    <row r="2142" spans="11:16">
      <c r="K2142" s="319">
        <v>47828</v>
      </c>
      <c r="L2142" s="157" t="s">
        <v>806</v>
      </c>
      <c r="N2142" s="157" t="s">
        <v>811</v>
      </c>
      <c r="O2142" s="157" t="s">
        <v>741</v>
      </c>
      <c r="P2142" s="157" t="s">
        <v>813</v>
      </c>
    </row>
    <row r="2143" spans="11:16">
      <c r="K2143" s="319">
        <v>47829</v>
      </c>
      <c r="L2143" s="157" t="s">
        <v>807</v>
      </c>
      <c r="N2143" s="157" t="s">
        <v>811</v>
      </c>
      <c r="O2143" s="157" t="s">
        <v>812</v>
      </c>
      <c r="P2143" s="157" t="s">
        <v>813</v>
      </c>
    </row>
    <row r="2144" spans="11:16">
      <c r="K2144" s="319">
        <v>47830</v>
      </c>
      <c r="L2144" s="157" t="s">
        <v>808</v>
      </c>
      <c r="N2144" s="157" t="s">
        <v>811</v>
      </c>
      <c r="O2144" s="157" t="s">
        <v>812</v>
      </c>
      <c r="P2144" s="157" t="s">
        <v>813</v>
      </c>
    </row>
    <row r="2145" spans="11:16">
      <c r="K2145" s="319">
        <v>47831</v>
      </c>
      <c r="L2145" s="157" t="s">
        <v>809</v>
      </c>
      <c r="N2145" s="157" t="s">
        <v>811</v>
      </c>
      <c r="O2145" s="157" t="s">
        <v>812</v>
      </c>
      <c r="P2145" s="157" t="s">
        <v>813</v>
      </c>
    </row>
    <row r="2146" spans="11:16">
      <c r="K2146" s="319">
        <v>47832</v>
      </c>
      <c r="L2146" s="157" t="s">
        <v>810</v>
      </c>
      <c r="N2146" s="157" t="s">
        <v>811</v>
      </c>
      <c r="O2146" s="157" t="s">
        <v>812</v>
      </c>
      <c r="P2146" s="157" t="s">
        <v>813</v>
      </c>
    </row>
    <row r="2147" spans="11:16">
      <c r="K2147" s="319">
        <v>47833</v>
      </c>
      <c r="L2147" s="157" t="s">
        <v>803</v>
      </c>
      <c r="N2147" s="157" t="s">
        <v>813</v>
      </c>
      <c r="O2147" s="157" t="s">
        <v>811</v>
      </c>
      <c r="P2147" s="157" t="s">
        <v>812</v>
      </c>
    </row>
    <row r="2148" spans="11:16">
      <c r="K2148" s="319">
        <v>47834</v>
      </c>
      <c r="L2148" s="157" t="s">
        <v>805</v>
      </c>
      <c r="N2148" s="157" t="s">
        <v>813</v>
      </c>
      <c r="O2148" s="157" t="s">
        <v>811</v>
      </c>
      <c r="P2148" s="157" t="s">
        <v>812</v>
      </c>
    </row>
    <row r="2149" spans="11:16">
      <c r="K2149" s="319">
        <v>47835</v>
      </c>
      <c r="L2149" s="157" t="s">
        <v>806</v>
      </c>
      <c r="N2149" s="157" t="s">
        <v>813</v>
      </c>
      <c r="O2149" s="157" t="s">
        <v>811</v>
      </c>
      <c r="P2149" s="157" t="s">
        <v>812</v>
      </c>
    </row>
    <row r="2150" spans="11:16">
      <c r="K2150" s="319">
        <v>47836</v>
      </c>
      <c r="L2150" s="157" t="s">
        <v>807</v>
      </c>
      <c r="N2150" s="157" t="s">
        <v>813</v>
      </c>
      <c r="O2150" s="157" t="s">
        <v>811</v>
      </c>
      <c r="P2150" s="157" t="s">
        <v>741</v>
      </c>
    </row>
    <row r="2151" spans="11:16">
      <c r="K2151" s="319">
        <v>47837</v>
      </c>
      <c r="L2151" s="157" t="s">
        <v>808</v>
      </c>
      <c r="N2151" s="157" t="s">
        <v>813</v>
      </c>
      <c r="O2151" s="157" t="s">
        <v>811</v>
      </c>
      <c r="P2151" s="157" t="s">
        <v>812</v>
      </c>
    </row>
    <row r="2152" spans="11:16">
      <c r="K2152" s="319">
        <v>47838</v>
      </c>
      <c r="L2152" s="157" t="s">
        <v>809</v>
      </c>
      <c r="N2152" s="157" t="s">
        <v>813</v>
      </c>
      <c r="O2152" s="157" t="s">
        <v>811</v>
      </c>
      <c r="P2152" s="157" t="s">
        <v>812</v>
      </c>
    </row>
    <row r="2153" spans="11:16">
      <c r="K2153" s="319">
        <v>47839</v>
      </c>
      <c r="L2153" s="157" t="s">
        <v>810</v>
      </c>
      <c r="N2153" s="157" t="s">
        <v>742</v>
      </c>
      <c r="O2153" s="157" t="s">
        <v>811</v>
      </c>
      <c r="P2153" s="157" t="s">
        <v>812</v>
      </c>
    </row>
    <row r="2154" spans="11:16">
      <c r="K2154" s="319">
        <v>47840</v>
      </c>
      <c r="L2154" s="157" t="s">
        <v>803</v>
      </c>
      <c r="N2154" s="157" t="s">
        <v>812</v>
      </c>
      <c r="O2154" s="157" t="s">
        <v>813</v>
      </c>
      <c r="P2154" s="157" t="s">
        <v>811</v>
      </c>
    </row>
    <row r="2155" spans="11:16">
      <c r="K2155" s="319">
        <v>47841</v>
      </c>
      <c r="L2155" s="157" t="s">
        <v>805</v>
      </c>
      <c r="N2155" s="157" t="s">
        <v>812</v>
      </c>
      <c r="O2155" s="157" t="s">
        <v>813</v>
      </c>
      <c r="P2155" s="157" t="s">
        <v>811</v>
      </c>
    </row>
    <row r="2156" spans="11:16">
      <c r="K2156" s="319">
        <v>47842</v>
      </c>
      <c r="L2156" s="157" t="s">
        <v>806</v>
      </c>
      <c r="N2156" s="157" t="s">
        <v>812</v>
      </c>
      <c r="O2156" s="157" t="s">
        <v>813</v>
      </c>
      <c r="P2156" s="157" t="s">
        <v>811</v>
      </c>
    </row>
    <row r="2157" spans="11:16">
      <c r="K2157" s="319">
        <v>47843</v>
      </c>
      <c r="L2157" s="157" t="s">
        <v>807</v>
      </c>
      <c r="N2157" s="157" t="s">
        <v>812</v>
      </c>
      <c r="O2157" s="157" t="s">
        <v>813</v>
      </c>
      <c r="P2157" s="157" t="s">
        <v>811</v>
      </c>
    </row>
    <row r="2158" spans="11:16">
      <c r="K2158" s="319">
        <v>47844</v>
      </c>
      <c r="L2158" s="157" t="s">
        <v>808</v>
      </c>
      <c r="N2158" s="157" t="s">
        <v>812</v>
      </c>
      <c r="O2158" s="157" t="s">
        <v>813</v>
      </c>
      <c r="P2158" s="157" t="s">
        <v>817</v>
      </c>
    </row>
    <row r="2159" spans="11:16">
      <c r="K2159" s="319">
        <v>47845</v>
      </c>
      <c r="L2159" s="157" t="s">
        <v>809</v>
      </c>
      <c r="N2159" s="157" t="s">
        <v>812</v>
      </c>
      <c r="O2159" s="157" t="s">
        <v>813</v>
      </c>
      <c r="P2159" s="157" t="s">
        <v>811</v>
      </c>
    </row>
    <row r="2160" spans="11:16">
      <c r="K2160" s="319">
        <v>47846</v>
      </c>
      <c r="L2160" s="157" t="s">
        <v>810</v>
      </c>
      <c r="N2160" s="157" t="s">
        <v>812</v>
      </c>
      <c r="O2160" s="157" t="s">
        <v>813</v>
      </c>
      <c r="P2160" s="157" t="s">
        <v>740</v>
      </c>
    </row>
    <row r="2161" spans="11:16">
      <c r="K2161" s="319">
        <v>47847</v>
      </c>
      <c r="L2161" s="157" t="s">
        <v>803</v>
      </c>
      <c r="N2161" s="157" t="s">
        <v>811</v>
      </c>
      <c r="O2161" s="157" t="s">
        <v>812</v>
      </c>
      <c r="P2161" s="157" t="s">
        <v>813</v>
      </c>
    </row>
    <row r="2162" spans="11:16">
      <c r="K2162" s="319">
        <v>47848</v>
      </c>
      <c r="L2162" s="157" t="s">
        <v>805</v>
      </c>
      <c r="N2162" s="157" t="s">
        <v>811</v>
      </c>
      <c r="O2162" s="157" t="s">
        <v>812</v>
      </c>
      <c r="P2162" s="157" t="s">
        <v>813</v>
      </c>
    </row>
    <row r="2163" spans="11:16">
      <c r="K2163" s="319">
        <v>47849</v>
      </c>
      <c r="L2163" s="157" t="s">
        <v>806</v>
      </c>
      <c r="N2163" s="157" t="s">
        <v>811</v>
      </c>
      <c r="O2163" s="157" t="s">
        <v>812</v>
      </c>
      <c r="P2163" s="157" t="s">
        <v>813</v>
      </c>
    </row>
    <row r="2164" spans="11:16">
      <c r="K2164" s="319">
        <v>47850</v>
      </c>
      <c r="L2164" s="157" t="s">
        <v>807</v>
      </c>
      <c r="N2164" s="157" t="s">
        <v>811</v>
      </c>
      <c r="O2164" s="157" t="s">
        <v>812</v>
      </c>
      <c r="P2164" s="157" t="s">
        <v>813</v>
      </c>
    </row>
    <row r="2165" spans="11:16">
      <c r="K2165" s="319">
        <v>47851</v>
      </c>
      <c r="L2165" s="157" t="s">
        <v>808</v>
      </c>
      <c r="N2165" s="157" t="s">
        <v>811</v>
      </c>
      <c r="O2165" s="157" t="s">
        <v>812</v>
      </c>
      <c r="P2165" s="157" t="s">
        <v>813</v>
      </c>
    </row>
    <row r="2166" spans="11:16">
      <c r="K2166" s="319">
        <v>47852</v>
      </c>
      <c r="L2166" s="157" t="s">
        <v>809</v>
      </c>
      <c r="N2166" s="157" t="s">
        <v>811</v>
      </c>
      <c r="O2166" s="157" t="s">
        <v>812</v>
      </c>
      <c r="P2166" s="157" t="s">
        <v>742</v>
      </c>
    </row>
    <row r="2167" spans="11:16">
      <c r="K2167" s="319">
        <v>47853</v>
      </c>
      <c r="L2167" s="157" t="s">
        <v>810</v>
      </c>
      <c r="N2167" s="157" t="s">
        <v>811</v>
      </c>
      <c r="O2167" s="157" t="s">
        <v>812</v>
      </c>
      <c r="P2167" s="157" t="s">
        <v>813</v>
      </c>
    </row>
    <row r="2168" spans="11:16">
      <c r="K2168" s="319">
        <v>47854</v>
      </c>
      <c r="L2168" s="157" t="s">
        <v>803</v>
      </c>
      <c r="N2168" s="157" t="s">
        <v>813</v>
      </c>
      <c r="O2168" s="157" t="s">
        <v>811</v>
      </c>
      <c r="P2168" s="157" t="s">
        <v>812</v>
      </c>
    </row>
    <row r="2169" spans="11:16">
      <c r="K2169" s="319">
        <v>47855</v>
      </c>
      <c r="L2169" s="157" t="s">
        <v>805</v>
      </c>
      <c r="N2169" s="157" t="s">
        <v>813</v>
      </c>
      <c r="O2169" s="157" t="s">
        <v>811</v>
      </c>
      <c r="P2169" s="157" t="s">
        <v>812</v>
      </c>
    </row>
    <row r="2170" spans="11:16">
      <c r="K2170" s="319">
        <v>47856</v>
      </c>
      <c r="L2170" s="157" t="s">
        <v>806</v>
      </c>
      <c r="N2170" s="157" t="s">
        <v>742</v>
      </c>
      <c r="O2170" s="157" t="s">
        <v>811</v>
      </c>
      <c r="P2170" s="157" t="s">
        <v>812</v>
      </c>
    </row>
    <row r="2171" spans="11:16">
      <c r="K2171" s="319">
        <v>47857</v>
      </c>
      <c r="L2171" s="157" t="s">
        <v>807</v>
      </c>
      <c r="N2171" s="157" t="s">
        <v>813</v>
      </c>
      <c r="O2171" s="157" t="s">
        <v>740</v>
      </c>
      <c r="P2171" s="157" t="s">
        <v>812</v>
      </c>
    </row>
    <row r="2172" spans="11:16">
      <c r="K2172" s="319">
        <v>47858</v>
      </c>
      <c r="L2172" s="157" t="s">
        <v>808</v>
      </c>
      <c r="N2172" s="157" t="s">
        <v>813</v>
      </c>
      <c r="O2172" s="157" t="s">
        <v>811</v>
      </c>
      <c r="P2172" s="157" t="s">
        <v>812</v>
      </c>
    </row>
    <row r="2173" spans="11:16">
      <c r="K2173" s="319">
        <v>47859</v>
      </c>
      <c r="L2173" s="157" t="s">
        <v>809</v>
      </c>
      <c r="N2173" s="157" t="s">
        <v>813</v>
      </c>
      <c r="O2173" s="157" t="s">
        <v>811</v>
      </c>
      <c r="P2173" s="157" t="s">
        <v>812</v>
      </c>
    </row>
    <row r="2174" spans="11:16">
      <c r="K2174" s="319">
        <v>47860</v>
      </c>
      <c r="L2174" s="157" t="s">
        <v>810</v>
      </c>
      <c r="N2174" s="157" t="s">
        <v>813</v>
      </c>
      <c r="O2174" s="157" t="s">
        <v>811</v>
      </c>
      <c r="P2174" s="157" t="s">
        <v>812</v>
      </c>
    </row>
    <row r="2175" spans="11:16">
      <c r="K2175" s="319">
        <v>47861</v>
      </c>
      <c r="L2175" s="157" t="s">
        <v>803</v>
      </c>
      <c r="N2175" s="157" t="s">
        <v>812</v>
      </c>
      <c r="O2175" s="157" t="s">
        <v>813</v>
      </c>
      <c r="P2175" s="157" t="s">
        <v>811</v>
      </c>
    </row>
    <row r="2176" spans="11:16">
      <c r="K2176" s="319">
        <v>47862</v>
      </c>
      <c r="L2176" s="157" t="s">
        <v>805</v>
      </c>
      <c r="N2176" s="157" t="s">
        <v>812</v>
      </c>
      <c r="O2176" s="157" t="s">
        <v>813</v>
      </c>
      <c r="P2176" s="157" t="s">
        <v>811</v>
      </c>
    </row>
    <row r="2177" spans="11:16">
      <c r="K2177" s="319">
        <v>47863</v>
      </c>
      <c r="L2177" s="157" t="s">
        <v>806</v>
      </c>
      <c r="N2177" s="157" t="s">
        <v>812</v>
      </c>
      <c r="O2177" s="157" t="s">
        <v>813</v>
      </c>
      <c r="P2177" s="157" t="s">
        <v>811</v>
      </c>
    </row>
    <row r="2178" spans="11:16">
      <c r="K2178" s="319">
        <v>47864</v>
      </c>
      <c r="L2178" s="157" t="s">
        <v>807</v>
      </c>
      <c r="N2178" s="157" t="s">
        <v>818</v>
      </c>
      <c r="O2178" s="157" t="s">
        <v>813</v>
      </c>
      <c r="P2178" s="157" t="s">
        <v>811</v>
      </c>
    </row>
    <row r="2179" spans="11:16">
      <c r="K2179" s="319">
        <v>47865</v>
      </c>
      <c r="L2179" s="157" t="s">
        <v>808</v>
      </c>
      <c r="N2179" s="157" t="s">
        <v>812</v>
      </c>
      <c r="O2179" s="157" t="s">
        <v>813</v>
      </c>
      <c r="P2179" s="157" t="s">
        <v>811</v>
      </c>
    </row>
    <row r="2180" spans="11:16">
      <c r="K2180" s="319">
        <v>47866</v>
      </c>
      <c r="L2180" s="157" t="s">
        <v>809</v>
      </c>
      <c r="N2180" s="157" t="s">
        <v>812</v>
      </c>
      <c r="O2180" s="157" t="s">
        <v>813</v>
      </c>
      <c r="P2180" s="157" t="s">
        <v>811</v>
      </c>
    </row>
    <row r="2181" spans="11:16">
      <c r="K2181" s="319">
        <v>47867</v>
      </c>
      <c r="L2181" s="157" t="s">
        <v>810</v>
      </c>
      <c r="N2181" s="157" t="s">
        <v>812</v>
      </c>
      <c r="O2181" s="157" t="s">
        <v>813</v>
      </c>
      <c r="P2181" s="157" t="s">
        <v>811</v>
      </c>
    </row>
    <row r="2182" spans="11:16">
      <c r="K2182" s="319">
        <v>47868</v>
      </c>
      <c r="L2182" s="157" t="s">
        <v>803</v>
      </c>
      <c r="N2182" s="157" t="s">
        <v>811</v>
      </c>
      <c r="O2182" s="157" t="s">
        <v>812</v>
      </c>
      <c r="P2182" s="157" t="s">
        <v>813</v>
      </c>
    </row>
    <row r="2183" spans="11:16">
      <c r="K2183" s="319">
        <v>47869</v>
      </c>
      <c r="L2183" s="157" t="s">
        <v>805</v>
      </c>
      <c r="N2183" s="157" t="s">
        <v>811</v>
      </c>
      <c r="O2183" s="157" t="s">
        <v>812</v>
      </c>
      <c r="P2183" s="157" t="s">
        <v>813</v>
      </c>
    </row>
    <row r="2184" spans="11:16">
      <c r="K2184" s="319">
        <v>47870</v>
      </c>
      <c r="L2184" s="157" t="s">
        <v>806</v>
      </c>
      <c r="N2184" s="157" t="s">
        <v>811</v>
      </c>
      <c r="O2184" s="157" t="s">
        <v>812</v>
      </c>
      <c r="P2184" s="157" t="s">
        <v>813</v>
      </c>
    </row>
    <row r="2185" spans="11:16">
      <c r="K2185" s="319">
        <v>47871</v>
      </c>
      <c r="L2185" s="157" t="s">
        <v>807</v>
      </c>
      <c r="N2185" s="157" t="s">
        <v>740</v>
      </c>
      <c r="O2185" s="157" t="s">
        <v>812</v>
      </c>
      <c r="P2185" s="157" t="s">
        <v>813</v>
      </c>
    </row>
    <row r="2186" spans="11:16">
      <c r="K2186" s="319">
        <v>47872</v>
      </c>
      <c r="L2186" s="157" t="s">
        <v>808</v>
      </c>
      <c r="N2186" s="157" t="s">
        <v>811</v>
      </c>
      <c r="O2186" s="157" t="s">
        <v>812</v>
      </c>
      <c r="P2186" s="157" t="s">
        <v>813</v>
      </c>
    </row>
    <row r="2187" spans="11:16">
      <c r="K2187" s="319">
        <v>47873</v>
      </c>
      <c r="L2187" s="157" t="s">
        <v>809</v>
      </c>
      <c r="N2187" s="157" t="s">
        <v>811</v>
      </c>
      <c r="O2187" s="157" t="s">
        <v>812</v>
      </c>
      <c r="P2187" s="157" t="s">
        <v>813</v>
      </c>
    </row>
    <row r="2188" spans="11:16">
      <c r="K2188" s="319">
        <v>47874</v>
      </c>
      <c r="L2188" s="157" t="s">
        <v>810</v>
      </c>
      <c r="N2188" s="157" t="s">
        <v>811</v>
      </c>
      <c r="O2188" s="157" t="s">
        <v>812</v>
      </c>
      <c r="P2188" s="157" t="s">
        <v>813</v>
      </c>
    </row>
    <row r="2189" spans="11:16">
      <c r="K2189" s="319">
        <v>47875</v>
      </c>
      <c r="L2189" s="157" t="s">
        <v>803</v>
      </c>
      <c r="N2189" s="157" t="s">
        <v>813</v>
      </c>
      <c r="O2189" s="157" t="s">
        <v>811</v>
      </c>
      <c r="P2189" s="157" t="s">
        <v>812</v>
      </c>
    </row>
    <row r="2190" spans="11:16">
      <c r="K2190" s="319">
        <v>47876</v>
      </c>
      <c r="L2190" s="157" t="s">
        <v>805</v>
      </c>
      <c r="N2190" s="157" t="s">
        <v>813</v>
      </c>
      <c r="O2190" s="157" t="s">
        <v>811</v>
      </c>
      <c r="P2190" s="157" t="s">
        <v>812</v>
      </c>
    </row>
    <row r="2191" spans="11:16">
      <c r="K2191" s="319">
        <v>47877</v>
      </c>
      <c r="L2191" s="157" t="s">
        <v>806</v>
      </c>
      <c r="N2191" s="157" t="s">
        <v>813</v>
      </c>
      <c r="O2191" s="157" t="s">
        <v>811</v>
      </c>
      <c r="P2191" s="157" t="s">
        <v>812</v>
      </c>
    </row>
    <row r="2192" spans="11:16">
      <c r="K2192" s="319">
        <v>47878</v>
      </c>
      <c r="L2192" s="157" t="s">
        <v>807</v>
      </c>
      <c r="N2192" s="157" t="s">
        <v>813</v>
      </c>
      <c r="O2192" s="157" t="s">
        <v>811</v>
      </c>
      <c r="P2192" s="157" t="s">
        <v>812</v>
      </c>
    </row>
    <row r="2193" spans="11:16">
      <c r="K2193" s="319">
        <v>47879</v>
      </c>
      <c r="L2193" s="157" t="s">
        <v>808</v>
      </c>
      <c r="N2193" s="157" t="s">
        <v>813</v>
      </c>
      <c r="O2193" s="157" t="s">
        <v>740</v>
      </c>
      <c r="P2193" s="157" t="s">
        <v>812</v>
      </c>
    </row>
    <row r="2194" spans="11:16">
      <c r="K2194" s="319">
        <v>47880</v>
      </c>
      <c r="L2194" s="157" t="s">
        <v>809</v>
      </c>
      <c r="N2194" s="157" t="s">
        <v>813</v>
      </c>
      <c r="O2194" s="157" t="s">
        <v>817</v>
      </c>
      <c r="P2194" s="157" t="s">
        <v>812</v>
      </c>
    </row>
    <row r="2195" spans="11:16">
      <c r="K2195" s="319">
        <v>47881</v>
      </c>
      <c r="L2195" s="157" t="s">
        <v>810</v>
      </c>
      <c r="N2195" s="157" t="s">
        <v>813</v>
      </c>
      <c r="O2195" s="157" t="s">
        <v>811</v>
      </c>
      <c r="P2195" s="157" t="s">
        <v>812</v>
      </c>
    </row>
    <row r="2196" spans="11:16">
      <c r="K2196" s="319">
        <v>47882</v>
      </c>
      <c r="L2196" s="157" t="s">
        <v>803</v>
      </c>
      <c r="N2196" s="157" t="s">
        <v>812</v>
      </c>
      <c r="O2196" s="157" t="s">
        <v>742</v>
      </c>
      <c r="P2196" s="157" t="s">
        <v>811</v>
      </c>
    </row>
    <row r="2197" spans="11:16">
      <c r="K2197" s="319">
        <v>47883</v>
      </c>
      <c r="L2197" s="157" t="s">
        <v>805</v>
      </c>
      <c r="N2197" s="157" t="s">
        <v>812</v>
      </c>
      <c r="O2197" s="157" t="s">
        <v>813</v>
      </c>
      <c r="P2197" s="157" t="s">
        <v>811</v>
      </c>
    </row>
    <row r="2198" spans="11:16">
      <c r="K2198" s="319">
        <v>47884</v>
      </c>
      <c r="L2198" s="157" t="s">
        <v>806</v>
      </c>
      <c r="N2198" s="157" t="s">
        <v>812</v>
      </c>
      <c r="O2198" s="157" t="s">
        <v>813</v>
      </c>
      <c r="P2198" s="157" t="s">
        <v>811</v>
      </c>
    </row>
    <row r="2199" spans="11:16">
      <c r="K2199" s="319">
        <v>47885</v>
      </c>
      <c r="L2199" s="157" t="s">
        <v>807</v>
      </c>
      <c r="N2199" s="157" t="s">
        <v>812</v>
      </c>
      <c r="O2199" s="157" t="s">
        <v>813</v>
      </c>
      <c r="P2199" s="157" t="s">
        <v>811</v>
      </c>
    </row>
    <row r="2200" spans="11:16">
      <c r="K2200" s="319">
        <v>47886</v>
      </c>
      <c r="L2200" s="157" t="s">
        <v>808</v>
      </c>
      <c r="N2200" s="157" t="s">
        <v>812</v>
      </c>
      <c r="O2200" s="157" t="s">
        <v>813</v>
      </c>
      <c r="P2200" s="157" t="s">
        <v>811</v>
      </c>
    </row>
    <row r="2201" spans="11:16">
      <c r="K2201" s="319">
        <v>47887</v>
      </c>
      <c r="L2201" s="157" t="s">
        <v>809</v>
      </c>
      <c r="N2201" s="157" t="s">
        <v>812</v>
      </c>
      <c r="O2201" s="157" t="s">
        <v>813</v>
      </c>
      <c r="P2201" s="157" t="s">
        <v>811</v>
      </c>
    </row>
    <row r="2202" spans="11:16">
      <c r="K2202" s="319">
        <v>47888</v>
      </c>
      <c r="L2202" s="157" t="s">
        <v>810</v>
      </c>
      <c r="N2202" s="157" t="s">
        <v>812</v>
      </c>
      <c r="O2202" s="157" t="s">
        <v>813</v>
      </c>
      <c r="P2202" s="157" t="s">
        <v>811</v>
      </c>
    </row>
    <row r="2203" spans="11:16">
      <c r="K2203" s="319">
        <v>47889</v>
      </c>
      <c r="L2203" s="157" t="s">
        <v>803</v>
      </c>
      <c r="N2203" s="157" t="s">
        <v>811</v>
      </c>
      <c r="O2203" s="157" t="s">
        <v>812</v>
      </c>
      <c r="P2203" s="157" t="s">
        <v>813</v>
      </c>
    </row>
    <row r="2204" spans="11:16">
      <c r="K2204" s="319">
        <v>47890</v>
      </c>
      <c r="L2204" s="157" t="s">
        <v>805</v>
      </c>
      <c r="N2204" s="157" t="s">
        <v>811</v>
      </c>
      <c r="O2204" s="157" t="s">
        <v>812</v>
      </c>
      <c r="P2204" s="157" t="s">
        <v>742</v>
      </c>
    </row>
    <row r="2205" spans="11:16">
      <c r="K2205" s="319">
        <v>47891</v>
      </c>
      <c r="L2205" s="157" t="s">
        <v>806</v>
      </c>
      <c r="N2205" s="157" t="s">
        <v>811</v>
      </c>
      <c r="O2205" s="157" t="s">
        <v>812</v>
      </c>
      <c r="P2205" s="157" t="s">
        <v>813</v>
      </c>
    </row>
    <row r="2206" spans="11:16">
      <c r="K2206" s="319">
        <v>47892</v>
      </c>
      <c r="L2206" s="157" t="s">
        <v>807</v>
      </c>
      <c r="N2206" s="157" t="s">
        <v>811</v>
      </c>
      <c r="O2206" s="157" t="s">
        <v>812</v>
      </c>
      <c r="P2206" s="157" t="s">
        <v>813</v>
      </c>
    </row>
    <row r="2207" spans="11:16">
      <c r="K2207" s="319">
        <v>47893</v>
      </c>
      <c r="L2207" s="157" t="s">
        <v>808</v>
      </c>
      <c r="N2207" s="157" t="s">
        <v>811</v>
      </c>
      <c r="O2207" s="157" t="s">
        <v>812</v>
      </c>
      <c r="P2207" s="157" t="s">
        <v>742</v>
      </c>
    </row>
    <row r="2208" spans="11:16">
      <c r="K2208" s="319">
        <v>47894</v>
      </c>
      <c r="L2208" s="157" t="s">
        <v>809</v>
      </c>
      <c r="N2208" s="157" t="s">
        <v>811</v>
      </c>
      <c r="O2208" s="157" t="s">
        <v>812</v>
      </c>
      <c r="P2208" s="157" t="s">
        <v>813</v>
      </c>
    </row>
    <row r="2209" spans="11:16">
      <c r="K2209" s="319">
        <v>47895</v>
      </c>
      <c r="L2209" s="157" t="s">
        <v>810</v>
      </c>
      <c r="N2209" s="157" t="s">
        <v>811</v>
      </c>
      <c r="O2209" s="157" t="s">
        <v>818</v>
      </c>
      <c r="P2209" s="157" t="s">
        <v>742</v>
      </c>
    </row>
    <row r="2210" spans="11:16">
      <c r="K2210" s="319">
        <v>47896</v>
      </c>
      <c r="L2210" s="157" t="s">
        <v>803</v>
      </c>
      <c r="N2210" s="157" t="s">
        <v>813</v>
      </c>
      <c r="O2210" s="157" t="s">
        <v>740</v>
      </c>
      <c r="P2210" s="157" t="s">
        <v>812</v>
      </c>
    </row>
    <row r="2211" spans="11:16">
      <c r="K2211" s="319">
        <v>47897</v>
      </c>
      <c r="L2211" s="157" t="s">
        <v>805</v>
      </c>
      <c r="N2211" s="157" t="s">
        <v>813</v>
      </c>
      <c r="O2211" s="157" t="s">
        <v>811</v>
      </c>
      <c r="P2211" s="157" t="s">
        <v>812</v>
      </c>
    </row>
    <row r="2212" spans="11:16">
      <c r="K2212" s="319">
        <v>47898</v>
      </c>
      <c r="L2212" s="157" t="s">
        <v>806</v>
      </c>
      <c r="N2212" s="157" t="s">
        <v>813</v>
      </c>
      <c r="O2212" s="157" t="s">
        <v>811</v>
      </c>
      <c r="P2212" s="157" t="s">
        <v>812</v>
      </c>
    </row>
    <row r="2213" spans="11:16">
      <c r="K2213" s="319">
        <v>47899</v>
      </c>
      <c r="L2213" s="157" t="s">
        <v>807</v>
      </c>
      <c r="N2213" s="157" t="s">
        <v>813</v>
      </c>
      <c r="O2213" s="157" t="s">
        <v>740</v>
      </c>
      <c r="P2213" s="157" t="s">
        <v>812</v>
      </c>
    </row>
    <row r="2214" spans="11:16">
      <c r="K2214" s="319">
        <v>47900</v>
      </c>
      <c r="L2214" s="157" t="s">
        <v>808</v>
      </c>
      <c r="N2214" s="157" t="s">
        <v>813</v>
      </c>
      <c r="O2214" s="157" t="s">
        <v>811</v>
      </c>
      <c r="P2214" s="157" t="s">
        <v>812</v>
      </c>
    </row>
    <row r="2215" spans="11:16">
      <c r="K2215" s="319">
        <v>47901</v>
      </c>
      <c r="L2215" s="157" t="s">
        <v>809</v>
      </c>
      <c r="N2215" s="157" t="s">
        <v>813</v>
      </c>
      <c r="O2215" s="157" t="s">
        <v>740</v>
      </c>
      <c r="P2215" s="157" t="s">
        <v>812</v>
      </c>
    </row>
    <row r="2216" spans="11:16">
      <c r="K2216" s="319">
        <v>47902</v>
      </c>
      <c r="L2216" s="157" t="s">
        <v>810</v>
      </c>
      <c r="N2216" s="157" t="s">
        <v>819</v>
      </c>
      <c r="O2216" s="157" t="s">
        <v>811</v>
      </c>
      <c r="P2216" s="157" t="s">
        <v>812</v>
      </c>
    </row>
    <row r="2217" spans="11:16">
      <c r="K2217" s="319">
        <v>47903</v>
      </c>
      <c r="L2217" s="157" t="s">
        <v>803</v>
      </c>
      <c r="N2217" s="157" t="s">
        <v>812</v>
      </c>
      <c r="O2217" s="157" t="s">
        <v>813</v>
      </c>
      <c r="P2217" s="157" t="s">
        <v>811</v>
      </c>
    </row>
    <row r="2218" spans="11:16">
      <c r="K2218" s="319">
        <v>47904</v>
      </c>
      <c r="L2218" s="157" t="s">
        <v>805</v>
      </c>
      <c r="N2218" s="157" t="s">
        <v>812</v>
      </c>
      <c r="O2218" s="157" t="s">
        <v>813</v>
      </c>
      <c r="P2218" s="157" t="s">
        <v>811</v>
      </c>
    </row>
    <row r="2219" spans="11:16">
      <c r="K2219" s="319">
        <v>47905</v>
      </c>
      <c r="L2219" s="157" t="s">
        <v>806</v>
      </c>
      <c r="N2219" s="157" t="s">
        <v>812</v>
      </c>
      <c r="O2219" s="157" t="s">
        <v>813</v>
      </c>
      <c r="P2219" s="157" t="s">
        <v>811</v>
      </c>
    </row>
    <row r="2220" spans="11:16">
      <c r="K2220" s="319">
        <v>47906</v>
      </c>
      <c r="L2220" s="157" t="s">
        <v>807</v>
      </c>
      <c r="N2220" s="157" t="s">
        <v>812</v>
      </c>
      <c r="O2220" s="157" t="s">
        <v>813</v>
      </c>
      <c r="P2220" s="157" t="s">
        <v>811</v>
      </c>
    </row>
    <row r="2221" spans="11:16">
      <c r="K2221" s="319">
        <v>47907</v>
      </c>
      <c r="L2221" s="157" t="s">
        <v>808</v>
      </c>
      <c r="N2221" s="157" t="s">
        <v>812</v>
      </c>
      <c r="O2221" s="157" t="s">
        <v>813</v>
      </c>
      <c r="P2221" s="157" t="s">
        <v>811</v>
      </c>
    </row>
    <row r="2222" spans="11:16">
      <c r="K2222" s="319">
        <v>47908</v>
      </c>
      <c r="L2222" s="157" t="s">
        <v>809</v>
      </c>
      <c r="N2222" s="157" t="s">
        <v>812</v>
      </c>
      <c r="O2222" s="157" t="s">
        <v>813</v>
      </c>
      <c r="P2222" s="157" t="s">
        <v>811</v>
      </c>
    </row>
    <row r="2223" spans="11:16">
      <c r="K2223" s="319">
        <v>47909</v>
      </c>
      <c r="L2223" s="157" t="s">
        <v>810</v>
      </c>
      <c r="N2223" s="157" t="s">
        <v>812</v>
      </c>
      <c r="O2223" s="157" t="s">
        <v>813</v>
      </c>
      <c r="P2223" s="157" t="s">
        <v>811</v>
      </c>
    </row>
    <row r="2224" spans="11:16">
      <c r="K2224" s="319">
        <v>47910</v>
      </c>
      <c r="L2224" s="157" t="s">
        <v>803</v>
      </c>
      <c r="N2224" s="157" t="s">
        <v>811</v>
      </c>
      <c r="O2224" s="157" t="s">
        <v>812</v>
      </c>
      <c r="P2224" s="157" t="s">
        <v>813</v>
      </c>
    </row>
    <row r="2225" spans="11:16">
      <c r="K2225" s="319">
        <v>47911</v>
      </c>
      <c r="L2225" s="157" t="s">
        <v>805</v>
      </c>
      <c r="N2225" s="157" t="s">
        <v>811</v>
      </c>
      <c r="O2225" s="157" t="s">
        <v>812</v>
      </c>
      <c r="P2225" s="157" t="s">
        <v>813</v>
      </c>
    </row>
    <row r="2226" spans="11:16">
      <c r="K2226" s="319">
        <v>47912</v>
      </c>
      <c r="L2226" s="157" t="s">
        <v>806</v>
      </c>
      <c r="N2226" s="157" t="s">
        <v>740</v>
      </c>
      <c r="O2226" s="157" t="s">
        <v>812</v>
      </c>
      <c r="P2226" s="157" t="s">
        <v>813</v>
      </c>
    </row>
    <row r="2227" spans="11:16">
      <c r="K2227" s="319">
        <v>47913</v>
      </c>
      <c r="L2227" s="157" t="s">
        <v>807</v>
      </c>
      <c r="N2227" s="157" t="s">
        <v>811</v>
      </c>
      <c r="O2227" s="157" t="s">
        <v>812</v>
      </c>
      <c r="P2227" s="157" t="s">
        <v>813</v>
      </c>
    </row>
    <row r="2228" spans="11:16">
      <c r="K2228" s="319">
        <v>47914</v>
      </c>
      <c r="L2228" s="157" t="s">
        <v>808</v>
      </c>
      <c r="N2228" s="157" t="s">
        <v>811</v>
      </c>
      <c r="O2228" s="157" t="s">
        <v>741</v>
      </c>
      <c r="P2228" s="157" t="s">
        <v>813</v>
      </c>
    </row>
    <row r="2229" spans="11:16">
      <c r="K2229" s="319">
        <v>47915</v>
      </c>
      <c r="L2229" s="157" t="s">
        <v>809</v>
      </c>
      <c r="N2229" s="157" t="s">
        <v>811</v>
      </c>
      <c r="O2229" s="157" t="s">
        <v>812</v>
      </c>
      <c r="P2229" s="157" t="s">
        <v>813</v>
      </c>
    </row>
    <row r="2230" spans="11:16">
      <c r="K2230" s="319">
        <v>47916</v>
      </c>
      <c r="L2230" s="157" t="s">
        <v>810</v>
      </c>
      <c r="N2230" s="157" t="s">
        <v>811</v>
      </c>
      <c r="O2230" s="157" t="s">
        <v>812</v>
      </c>
      <c r="P2230" s="157" t="s">
        <v>813</v>
      </c>
    </row>
    <row r="2231" spans="11:16">
      <c r="K2231" s="319">
        <v>47917</v>
      </c>
      <c r="L2231" s="157" t="s">
        <v>803</v>
      </c>
      <c r="N2231" s="157" t="s">
        <v>813</v>
      </c>
      <c r="O2231" s="157" t="s">
        <v>811</v>
      </c>
      <c r="P2231" s="157" t="s">
        <v>812</v>
      </c>
    </row>
    <row r="2232" spans="11:16">
      <c r="K2232" s="319">
        <v>47918</v>
      </c>
      <c r="L2232" s="157" t="s">
        <v>805</v>
      </c>
      <c r="N2232" s="157" t="s">
        <v>813</v>
      </c>
      <c r="O2232" s="157" t="s">
        <v>811</v>
      </c>
      <c r="P2232" s="157" t="s">
        <v>812</v>
      </c>
    </row>
    <row r="2233" spans="11:16">
      <c r="K2233" s="319">
        <v>47919</v>
      </c>
      <c r="L2233" s="157" t="s">
        <v>806</v>
      </c>
      <c r="N2233" s="157" t="s">
        <v>813</v>
      </c>
      <c r="O2233" s="157" t="s">
        <v>811</v>
      </c>
      <c r="P2233" s="157" t="s">
        <v>812</v>
      </c>
    </row>
    <row r="2234" spans="11:16">
      <c r="K2234" s="319">
        <v>47920</v>
      </c>
      <c r="L2234" s="157" t="s">
        <v>807</v>
      </c>
      <c r="N2234" s="157" t="s">
        <v>819</v>
      </c>
      <c r="O2234" s="157" t="s">
        <v>811</v>
      </c>
      <c r="P2234" s="157" t="s">
        <v>812</v>
      </c>
    </row>
    <row r="2235" spans="11:16">
      <c r="K2235" s="319">
        <v>47921</v>
      </c>
      <c r="L2235" s="157" t="s">
        <v>808</v>
      </c>
      <c r="N2235" s="157" t="s">
        <v>813</v>
      </c>
      <c r="O2235" s="157" t="s">
        <v>811</v>
      </c>
      <c r="P2235" s="157" t="s">
        <v>812</v>
      </c>
    </row>
    <row r="2236" spans="11:16">
      <c r="K2236" s="319">
        <v>47922</v>
      </c>
      <c r="L2236" s="157" t="s">
        <v>809</v>
      </c>
      <c r="N2236" s="157" t="s">
        <v>742</v>
      </c>
      <c r="O2236" s="157" t="s">
        <v>811</v>
      </c>
      <c r="P2236" s="157" t="s">
        <v>812</v>
      </c>
    </row>
    <row r="2237" spans="11:16">
      <c r="K2237" s="319">
        <v>47923</v>
      </c>
      <c r="L2237" s="157" t="s">
        <v>810</v>
      </c>
      <c r="N2237" s="157" t="s">
        <v>813</v>
      </c>
      <c r="O2237" s="157" t="s">
        <v>811</v>
      </c>
      <c r="P2237" s="157" t="s">
        <v>812</v>
      </c>
    </row>
    <row r="2238" spans="11:16">
      <c r="K2238" s="319">
        <v>47924</v>
      </c>
      <c r="L2238" s="157" t="s">
        <v>803</v>
      </c>
      <c r="N2238" s="157" t="s">
        <v>812</v>
      </c>
      <c r="O2238" s="157" t="s">
        <v>813</v>
      </c>
      <c r="P2238" s="157" t="s">
        <v>811</v>
      </c>
    </row>
    <row r="2239" spans="11:16">
      <c r="K2239" s="319">
        <v>47925</v>
      </c>
      <c r="L2239" s="157" t="s">
        <v>805</v>
      </c>
      <c r="N2239" s="157" t="s">
        <v>812</v>
      </c>
      <c r="O2239" s="157" t="s">
        <v>813</v>
      </c>
      <c r="P2239" s="157" t="s">
        <v>811</v>
      </c>
    </row>
    <row r="2240" spans="11:16">
      <c r="K2240" s="319">
        <v>47926</v>
      </c>
      <c r="L2240" s="157" t="s">
        <v>806</v>
      </c>
      <c r="N2240" s="157" t="s">
        <v>812</v>
      </c>
      <c r="O2240" s="157" t="s">
        <v>813</v>
      </c>
      <c r="P2240" s="157" t="s">
        <v>811</v>
      </c>
    </row>
    <row r="2241" spans="11:16">
      <c r="K2241" s="319">
        <v>47927</v>
      </c>
      <c r="L2241" s="157" t="s">
        <v>807</v>
      </c>
      <c r="N2241" s="157" t="s">
        <v>812</v>
      </c>
      <c r="O2241" s="157" t="s">
        <v>813</v>
      </c>
      <c r="P2241" s="157" t="s">
        <v>811</v>
      </c>
    </row>
    <row r="2242" spans="11:16">
      <c r="K2242" s="319">
        <v>47928</v>
      </c>
      <c r="L2242" s="157" t="s">
        <v>808</v>
      </c>
      <c r="N2242" s="157" t="s">
        <v>812</v>
      </c>
      <c r="O2242" s="157" t="s">
        <v>813</v>
      </c>
      <c r="P2242" s="157" t="s">
        <v>811</v>
      </c>
    </row>
    <row r="2243" spans="11:16">
      <c r="K2243" s="319">
        <v>47929</v>
      </c>
      <c r="L2243" s="157" t="s">
        <v>809</v>
      </c>
      <c r="N2243" s="157" t="s">
        <v>812</v>
      </c>
      <c r="O2243" s="157" t="s">
        <v>813</v>
      </c>
      <c r="P2243" s="157" t="s">
        <v>811</v>
      </c>
    </row>
    <row r="2244" spans="11:16">
      <c r="K2244" s="319">
        <v>47930</v>
      </c>
      <c r="L2244" s="157" t="s">
        <v>810</v>
      </c>
      <c r="N2244" s="157" t="s">
        <v>812</v>
      </c>
      <c r="O2244" s="157" t="s">
        <v>742</v>
      </c>
      <c r="P2244" s="157" t="s">
        <v>811</v>
      </c>
    </row>
    <row r="2245" spans="11:16">
      <c r="K2245" s="319">
        <v>47931</v>
      </c>
      <c r="L2245" s="157" t="s">
        <v>803</v>
      </c>
      <c r="N2245" s="157" t="s">
        <v>811</v>
      </c>
      <c r="O2245" s="157" t="s">
        <v>812</v>
      </c>
      <c r="P2245" s="157" t="s">
        <v>813</v>
      </c>
    </row>
    <row r="2246" spans="11:16">
      <c r="K2246" s="319">
        <v>47932</v>
      </c>
      <c r="L2246" s="157" t="s">
        <v>805</v>
      </c>
      <c r="N2246" s="157" t="s">
        <v>811</v>
      </c>
      <c r="O2246" s="157" t="s">
        <v>812</v>
      </c>
      <c r="P2246" s="157" t="s">
        <v>813</v>
      </c>
    </row>
    <row r="2247" spans="11:16">
      <c r="K2247" s="319">
        <v>47933</v>
      </c>
      <c r="L2247" s="157" t="s">
        <v>806</v>
      </c>
      <c r="N2247" s="157" t="s">
        <v>811</v>
      </c>
      <c r="O2247" s="157" t="s">
        <v>741</v>
      </c>
      <c r="P2247" s="157" t="s">
        <v>813</v>
      </c>
    </row>
    <row r="2248" spans="11:16">
      <c r="K2248" s="319">
        <v>47934</v>
      </c>
      <c r="L2248" s="157" t="s">
        <v>807</v>
      </c>
      <c r="N2248" s="157" t="s">
        <v>811</v>
      </c>
      <c r="O2248" s="157" t="s">
        <v>812</v>
      </c>
      <c r="P2248" s="157" t="s">
        <v>813</v>
      </c>
    </row>
    <row r="2249" spans="11:16">
      <c r="K2249" s="319">
        <v>47935</v>
      </c>
      <c r="L2249" s="157" t="s">
        <v>808</v>
      </c>
      <c r="N2249" s="157" t="s">
        <v>817</v>
      </c>
      <c r="O2249" s="157" t="s">
        <v>741</v>
      </c>
      <c r="P2249" s="157" t="s">
        <v>813</v>
      </c>
    </row>
    <row r="2250" spans="11:16">
      <c r="K2250" s="319">
        <v>47936</v>
      </c>
      <c r="L2250" s="157" t="s">
        <v>809</v>
      </c>
      <c r="N2250" s="157" t="s">
        <v>740</v>
      </c>
      <c r="O2250" s="157" t="s">
        <v>812</v>
      </c>
      <c r="P2250" s="157" t="s">
        <v>813</v>
      </c>
    </row>
    <row r="2251" spans="11:16">
      <c r="K2251" s="319">
        <v>47937</v>
      </c>
      <c r="L2251" s="157" t="s">
        <v>810</v>
      </c>
      <c r="N2251" s="157" t="s">
        <v>811</v>
      </c>
      <c r="O2251" s="157" t="s">
        <v>812</v>
      </c>
      <c r="P2251" s="157" t="s">
        <v>813</v>
      </c>
    </row>
    <row r="2252" spans="11:16">
      <c r="K2252" s="319">
        <v>47938</v>
      </c>
      <c r="L2252" s="157" t="s">
        <v>803</v>
      </c>
      <c r="N2252" s="157" t="s">
        <v>813</v>
      </c>
      <c r="O2252" s="157" t="s">
        <v>811</v>
      </c>
      <c r="P2252" s="157" t="s">
        <v>812</v>
      </c>
    </row>
    <row r="2253" spans="11:16">
      <c r="K2253" s="319">
        <v>47939</v>
      </c>
      <c r="L2253" s="157" t="s">
        <v>805</v>
      </c>
      <c r="N2253" s="157" t="s">
        <v>819</v>
      </c>
      <c r="O2253" s="157" t="s">
        <v>811</v>
      </c>
      <c r="P2253" s="157" t="s">
        <v>812</v>
      </c>
    </row>
    <row r="2254" spans="11:16">
      <c r="K2254" s="319">
        <v>47940</v>
      </c>
      <c r="L2254" s="157" t="s">
        <v>806</v>
      </c>
      <c r="N2254" s="157" t="s">
        <v>813</v>
      </c>
      <c r="O2254" s="157" t="s">
        <v>811</v>
      </c>
      <c r="P2254" s="157" t="s">
        <v>812</v>
      </c>
    </row>
    <row r="2255" spans="11:16">
      <c r="K2255" s="319">
        <v>47941</v>
      </c>
      <c r="L2255" s="157" t="s">
        <v>807</v>
      </c>
      <c r="N2255" s="157" t="s">
        <v>742</v>
      </c>
      <c r="O2255" s="157" t="s">
        <v>811</v>
      </c>
      <c r="P2255" s="157" t="s">
        <v>812</v>
      </c>
    </row>
    <row r="2256" spans="11:16">
      <c r="K2256" s="319">
        <v>47942</v>
      </c>
      <c r="L2256" s="157" t="s">
        <v>808</v>
      </c>
      <c r="N2256" s="157" t="s">
        <v>813</v>
      </c>
      <c r="O2256" s="157" t="s">
        <v>811</v>
      </c>
      <c r="P2256" s="157" t="s">
        <v>812</v>
      </c>
    </row>
    <row r="2257" spans="11:16">
      <c r="K2257" s="319">
        <v>47943</v>
      </c>
      <c r="L2257" s="157" t="s">
        <v>809</v>
      </c>
      <c r="N2257" s="157" t="s">
        <v>813</v>
      </c>
      <c r="O2257" s="157" t="s">
        <v>811</v>
      </c>
      <c r="P2257" s="157" t="s">
        <v>812</v>
      </c>
    </row>
    <row r="2258" spans="11:16">
      <c r="K2258" s="319">
        <v>47944</v>
      </c>
      <c r="L2258" s="157" t="s">
        <v>810</v>
      </c>
      <c r="N2258" s="157" t="s">
        <v>813</v>
      </c>
      <c r="O2258" s="157" t="s">
        <v>811</v>
      </c>
      <c r="P2258" s="157" t="s">
        <v>812</v>
      </c>
    </row>
    <row r="2259" spans="11:16">
      <c r="K2259" s="319">
        <v>47945</v>
      </c>
      <c r="L2259" s="157" t="s">
        <v>803</v>
      </c>
      <c r="N2259" s="157" t="s">
        <v>812</v>
      </c>
      <c r="O2259" s="157" t="s">
        <v>813</v>
      </c>
      <c r="P2259" s="157" t="s">
        <v>811</v>
      </c>
    </row>
    <row r="2260" spans="11:16">
      <c r="K2260" s="319">
        <v>47946</v>
      </c>
      <c r="L2260" s="157" t="s">
        <v>805</v>
      </c>
      <c r="N2260" s="157" t="s">
        <v>812</v>
      </c>
      <c r="O2260" s="157" t="s">
        <v>813</v>
      </c>
      <c r="P2260" s="157" t="s">
        <v>811</v>
      </c>
    </row>
    <row r="2261" spans="11:16">
      <c r="K2261" s="319">
        <v>47947</v>
      </c>
      <c r="L2261" s="157" t="s">
        <v>806</v>
      </c>
      <c r="N2261" s="157" t="s">
        <v>812</v>
      </c>
      <c r="O2261" s="157" t="s">
        <v>813</v>
      </c>
      <c r="P2261" s="157" t="s">
        <v>811</v>
      </c>
    </row>
    <row r="2262" spans="11:16">
      <c r="K2262" s="319">
        <v>47948</v>
      </c>
      <c r="L2262" s="157" t="s">
        <v>807</v>
      </c>
      <c r="N2262" s="157" t="s">
        <v>812</v>
      </c>
      <c r="O2262" s="157" t="s">
        <v>813</v>
      </c>
      <c r="P2262" s="157" t="s">
        <v>811</v>
      </c>
    </row>
    <row r="2263" spans="11:16">
      <c r="K2263" s="319">
        <v>47949</v>
      </c>
      <c r="L2263" s="157" t="s">
        <v>808</v>
      </c>
      <c r="N2263" s="157" t="s">
        <v>812</v>
      </c>
      <c r="O2263" s="157" t="s">
        <v>742</v>
      </c>
      <c r="P2263" s="157" t="s">
        <v>811</v>
      </c>
    </row>
    <row r="2264" spans="11:16">
      <c r="K2264" s="319">
        <v>47950</v>
      </c>
      <c r="L2264" s="157" t="s">
        <v>809</v>
      </c>
      <c r="N2264" s="157" t="s">
        <v>812</v>
      </c>
      <c r="O2264" s="157" t="s">
        <v>813</v>
      </c>
      <c r="P2264" s="157" t="s">
        <v>811</v>
      </c>
    </row>
    <row r="2265" spans="11:16">
      <c r="K2265" s="319">
        <v>47951</v>
      </c>
      <c r="L2265" s="157" t="s">
        <v>810</v>
      </c>
      <c r="N2265" s="157" t="s">
        <v>812</v>
      </c>
      <c r="O2265" s="157" t="s">
        <v>813</v>
      </c>
      <c r="P2265" s="157" t="s">
        <v>811</v>
      </c>
    </row>
    <row r="2266" spans="11:16">
      <c r="K2266" s="319">
        <v>47952</v>
      </c>
      <c r="L2266" s="157" t="s">
        <v>803</v>
      </c>
      <c r="N2266" s="157" t="s">
        <v>811</v>
      </c>
      <c r="O2266" s="157" t="s">
        <v>741</v>
      </c>
      <c r="P2266" s="157" t="s">
        <v>813</v>
      </c>
    </row>
    <row r="2267" spans="11:16">
      <c r="K2267" s="319">
        <v>47953</v>
      </c>
      <c r="L2267" s="157" t="s">
        <v>805</v>
      </c>
      <c r="N2267" s="157" t="s">
        <v>811</v>
      </c>
      <c r="O2267" s="157" t="s">
        <v>812</v>
      </c>
      <c r="P2267" s="157" t="s">
        <v>813</v>
      </c>
    </row>
    <row r="2268" spans="11:16">
      <c r="K2268" s="319">
        <v>47954</v>
      </c>
      <c r="L2268" s="157" t="s">
        <v>806</v>
      </c>
      <c r="N2268" s="157" t="s">
        <v>817</v>
      </c>
      <c r="O2268" s="157" t="s">
        <v>741</v>
      </c>
      <c r="P2268" s="157" t="s">
        <v>813</v>
      </c>
    </row>
    <row r="2269" spans="11:16">
      <c r="K2269" s="319">
        <v>47955</v>
      </c>
      <c r="L2269" s="157" t="s">
        <v>807</v>
      </c>
      <c r="N2269" s="157" t="s">
        <v>740</v>
      </c>
      <c r="O2269" s="157" t="s">
        <v>812</v>
      </c>
      <c r="P2269" s="157" t="s">
        <v>813</v>
      </c>
    </row>
    <row r="2270" spans="11:16">
      <c r="K2270" s="319">
        <v>47956</v>
      </c>
      <c r="L2270" s="157" t="s">
        <v>808</v>
      </c>
      <c r="N2270" s="157" t="s">
        <v>811</v>
      </c>
      <c r="O2270" s="157" t="s">
        <v>812</v>
      </c>
      <c r="P2270" s="157" t="s">
        <v>813</v>
      </c>
    </row>
    <row r="2271" spans="11:16">
      <c r="K2271" s="319">
        <v>47957</v>
      </c>
      <c r="L2271" s="157" t="s">
        <v>809</v>
      </c>
      <c r="N2271" s="157" t="s">
        <v>811</v>
      </c>
      <c r="O2271" s="157" t="s">
        <v>812</v>
      </c>
      <c r="P2271" s="157" t="s">
        <v>813</v>
      </c>
    </row>
    <row r="2272" spans="11:16">
      <c r="K2272" s="319">
        <v>47958</v>
      </c>
      <c r="L2272" s="157" t="s">
        <v>810</v>
      </c>
      <c r="N2272" s="157" t="s">
        <v>740</v>
      </c>
      <c r="O2272" s="157" t="s">
        <v>812</v>
      </c>
      <c r="P2272" s="157" t="s">
        <v>813</v>
      </c>
    </row>
    <row r="2273" spans="11:16">
      <c r="K2273" s="319">
        <v>47959</v>
      </c>
      <c r="L2273" s="157" t="s">
        <v>803</v>
      </c>
      <c r="N2273" s="157" t="s">
        <v>813</v>
      </c>
      <c r="O2273" s="157" t="s">
        <v>811</v>
      </c>
      <c r="P2273" s="157" t="s">
        <v>812</v>
      </c>
    </row>
    <row r="2274" spans="11:16">
      <c r="K2274" s="319">
        <v>47960</v>
      </c>
      <c r="L2274" s="157" t="s">
        <v>805</v>
      </c>
      <c r="N2274" s="157" t="s">
        <v>742</v>
      </c>
      <c r="O2274" s="157" t="s">
        <v>811</v>
      </c>
      <c r="P2274" s="157" t="s">
        <v>818</v>
      </c>
    </row>
    <row r="2275" spans="11:16">
      <c r="K2275" s="319">
        <v>47961</v>
      </c>
      <c r="L2275" s="157" t="s">
        <v>806</v>
      </c>
      <c r="N2275" s="157" t="s">
        <v>813</v>
      </c>
      <c r="O2275" s="157" t="s">
        <v>811</v>
      </c>
      <c r="P2275" s="157" t="s">
        <v>812</v>
      </c>
    </row>
    <row r="2276" spans="11:16">
      <c r="K2276" s="319">
        <v>47962</v>
      </c>
      <c r="L2276" s="157" t="s">
        <v>807</v>
      </c>
      <c r="N2276" s="157" t="s">
        <v>813</v>
      </c>
      <c r="O2276" s="157" t="s">
        <v>811</v>
      </c>
      <c r="P2276" s="157" t="s">
        <v>812</v>
      </c>
    </row>
    <row r="2277" spans="11:16">
      <c r="K2277" s="319">
        <v>47963</v>
      </c>
      <c r="L2277" s="157" t="s">
        <v>808</v>
      </c>
      <c r="N2277" s="157" t="s">
        <v>813</v>
      </c>
      <c r="O2277" s="157" t="s">
        <v>811</v>
      </c>
      <c r="P2277" s="157" t="s">
        <v>812</v>
      </c>
    </row>
    <row r="2278" spans="11:16">
      <c r="K2278" s="319">
        <v>47964</v>
      </c>
      <c r="L2278" s="157" t="s">
        <v>809</v>
      </c>
      <c r="N2278" s="157" t="s">
        <v>813</v>
      </c>
      <c r="O2278" s="157" t="s">
        <v>811</v>
      </c>
      <c r="P2278" s="157" t="s">
        <v>812</v>
      </c>
    </row>
    <row r="2279" spans="11:16">
      <c r="K2279" s="319">
        <v>47965</v>
      </c>
      <c r="L2279" s="157" t="s">
        <v>810</v>
      </c>
      <c r="N2279" s="157" t="s">
        <v>813</v>
      </c>
      <c r="O2279" s="157" t="s">
        <v>811</v>
      </c>
      <c r="P2279" s="157" t="s">
        <v>741</v>
      </c>
    </row>
    <row r="2280" spans="11:16">
      <c r="K2280" s="319">
        <v>47966</v>
      </c>
      <c r="L2280" s="157" t="s">
        <v>803</v>
      </c>
      <c r="N2280" s="157" t="s">
        <v>812</v>
      </c>
      <c r="O2280" s="157" t="s">
        <v>813</v>
      </c>
      <c r="P2280" s="157" t="s">
        <v>811</v>
      </c>
    </row>
    <row r="2281" spans="11:16">
      <c r="K2281" s="319">
        <v>47967</v>
      </c>
      <c r="L2281" s="157" t="s">
        <v>805</v>
      </c>
      <c r="N2281" s="157" t="s">
        <v>812</v>
      </c>
      <c r="O2281" s="157" t="s">
        <v>813</v>
      </c>
      <c r="P2281" s="157" t="s">
        <v>811</v>
      </c>
    </row>
    <row r="2282" spans="11:16">
      <c r="K2282" s="319">
        <v>47968</v>
      </c>
      <c r="L2282" s="157" t="s">
        <v>806</v>
      </c>
      <c r="N2282" s="157" t="s">
        <v>812</v>
      </c>
      <c r="O2282" s="157" t="s">
        <v>813</v>
      </c>
      <c r="P2282" s="157" t="s">
        <v>811</v>
      </c>
    </row>
    <row r="2283" spans="11:16">
      <c r="K2283" s="319">
        <v>47969</v>
      </c>
      <c r="L2283" s="157" t="s">
        <v>807</v>
      </c>
      <c r="N2283" s="157" t="s">
        <v>741</v>
      </c>
      <c r="O2283" s="157" t="s">
        <v>813</v>
      </c>
      <c r="P2283" s="157" t="s">
        <v>811</v>
      </c>
    </row>
    <row r="2284" spans="11:16">
      <c r="K2284" s="319">
        <v>47970</v>
      </c>
      <c r="L2284" s="157" t="s">
        <v>808</v>
      </c>
      <c r="N2284" s="157" t="s">
        <v>812</v>
      </c>
      <c r="O2284" s="157" t="s">
        <v>742</v>
      </c>
      <c r="P2284" s="157" t="s">
        <v>811</v>
      </c>
    </row>
    <row r="2285" spans="11:16">
      <c r="K2285" s="319">
        <v>47971</v>
      </c>
      <c r="L2285" s="157" t="s">
        <v>809</v>
      </c>
      <c r="N2285" s="157" t="s">
        <v>812</v>
      </c>
      <c r="O2285" s="157" t="s">
        <v>813</v>
      </c>
      <c r="P2285" s="157" t="s">
        <v>811</v>
      </c>
    </row>
    <row r="2286" spans="11:16">
      <c r="K2286" s="319">
        <v>47972</v>
      </c>
      <c r="L2286" s="157" t="s">
        <v>810</v>
      </c>
      <c r="N2286" s="157" t="s">
        <v>812</v>
      </c>
      <c r="O2286" s="157" t="s">
        <v>813</v>
      </c>
      <c r="P2286" s="157" t="s">
        <v>811</v>
      </c>
    </row>
    <row r="2287" spans="11:16">
      <c r="K2287" s="319">
        <v>47973</v>
      </c>
      <c r="L2287" s="157" t="s">
        <v>803</v>
      </c>
      <c r="N2287" s="157" t="s">
        <v>811</v>
      </c>
      <c r="O2287" s="157" t="s">
        <v>812</v>
      </c>
      <c r="P2287" s="157" t="s">
        <v>813</v>
      </c>
    </row>
    <row r="2288" spans="11:16">
      <c r="K2288" s="319">
        <v>47974</v>
      </c>
      <c r="L2288" s="157" t="s">
        <v>805</v>
      </c>
      <c r="N2288" s="157" t="s">
        <v>811</v>
      </c>
      <c r="O2288" s="157" t="s">
        <v>812</v>
      </c>
      <c r="P2288" s="157" t="s">
        <v>813</v>
      </c>
    </row>
    <row r="2289" spans="11:16">
      <c r="K2289" s="319">
        <v>47975</v>
      </c>
      <c r="L2289" s="157" t="s">
        <v>806</v>
      </c>
      <c r="N2289" s="157" t="s">
        <v>811</v>
      </c>
      <c r="O2289" s="157" t="s">
        <v>812</v>
      </c>
      <c r="P2289" s="157" t="s">
        <v>813</v>
      </c>
    </row>
    <row r="2290" spans="11:16">
      <c r="K2290" s="319">
        <v>47976</v>
      </c>
      <c r="L2290" s="157" t="s">
        <v>807</v>
      </c>
      <c r="N2290" s="157" t="s">
        <v>811</v>
      </c>
      <c r="O2290" s="157" t="s">
        <v>812</v>
      </c>
      <c r="P2290" s="157" t="s">
        <v>813</v>
      </c>
    </row>
    <row r="2291" spans="11:16">
      <c r="K2291" s="319">
        <v>47977</v>
      </c>
      <c r="L2291" s="157" t="s">
        <v>808</v>
      </c>
      <c r="N2291" s="157" t="s">
        <v>817</v>
      </c>
      <c r="O2291" s="157" t="s">
        <v>812</v>
      </c>
      <c r="P2291" s="157" t="s">
        <v>813</v>
      </c>
    </row>
    <row r="2292" spans="11:16">
      <c r="K2292" s="319">
        <v>47978</v>
      </c>
      <c r="L2292" s="157" t="s">
        <v>809</v>
      </c>
      <c r="N2292" s="157" t="s">
        <v>811</v>
      </c>
      <c r="O2292" s="157" t="s">
        <v>812</v>
      </c>
      <c r="P2292" s="157" t="s">
        <v>813</v>
      </c>
    </row>
    <row r="2293" spans="11:16">
      <c r="K2293" s="319">
        <v>47979</v>
      </c>
      <c r="L2293" s="157" t="s">
        <v>810</v>
      </c>
      <c r="N2293" s="157" t="s">
        <v>811</v>
      </c>
      <c r="O2293" s="157" t="s">
        <v>812</v>
      </c>
      <c r="P2293" s="157" t="s">
        <v>813</v>
      </c>
    </row>
    <row r="2294" spans="11:16">
      <c r="K2294" s="319">
        <v>47980</v>
      </c>
      <c r="L2294" s="157" t="s">
        <v>803</v>
      </c>
      <c r="N2294" s="157" t="s">
        <v>813</v>
      </c>
      <c r="O2294" s="157" t="s">
        <v>811</v>
      </c>
      <c r="P2294" s="157" t="s">
        <v>812</v>
      </c>
    </row>
    <row r="2295" spans="11:16">
      <c r="K2295" s="319">
        <v>47981</v>
      </c>
      <c r="L2295" s="157" t="s">
        <v>805</v>
      </c>
      <c r="N2295" s="157" t="s">
        <v>813</v>
      </c>
      <c r="O2295" s="157" t="s">
        <v>811</v>
      </c>
      <c r="P2295" s="157" t="s">
        <v>812</v>
      </c>
    </row>
    <row r="2296" spans="11:16">
      <c r="K2296" s="319">
        <v>47982</v>
      </c>
      <c r="L2296" s="157" t="s">
        <v>806</v>
      </c>
      <c r="N2296" s="157" t="s">
        <v>813</v>
      </c>
      <c r="O2296" s="157" t="s">
        <v>811</v>
      </c>
      <c r="P2296" s="157" t="s">
        <v>812</v>
      </c>
    </row>
    <row r="2297" spans="11:16">
      <c r="K2297" s="319">
        <v>47983</v>
      </c>
      <c r="L2297" s="157" t="s">
        <v>807</v>
      </c>
      <c r="N2297" s="157" t="s">
        <v>813</v>
      </c>
      <c r="O2297" s="157" t="s">
        <v>811</v>
      </c>
      <c r="P2297" s="157" t="s">
        <v>812</v>
      </c>
    </row>
    <row r="2298" spans="11:16">
      <c r="K2298" s="319">
        <v>47984</v>
      </c>
      <c r="L2298" s="157" t="s">
        <v>808</v>
      </c>
      <c r="N2298" s="157" t="s">
        <v>742</v>
      </c>
      <c r="O2298" s="157" t="s">
        <v>811</v>
      </c>
      <c r="P2298" s="157" t="s">
        <v>812</v>
      </c>
    </row>
    <row r="2299" spans="11:16">
      <c r="K2299" s="319">
        <v>47985</v>
      </c>
      <c r="L2299" s="157" t="s">
        <v>809</v>
      </c>
      <c r="N2299" s="157" t="s">
        <v>813</v>
      </c>
      <c r="O2299" s="157" t="s">
        <v>811</v>
      </c>
      <c r="P2299" s="157" t="s">
        <v>812</v>
      </c>
    </row>
    <row r="2300" spans="11:16">
      <c r="K2300" s="319">
        <v>47986</v>
      </c>
      <c r="L2300" s="157" t="s">
        <v>810</v>
      </c>
      <c r="N2300" s="157" t="s">
        <v>813</v>
      </c>
      <c r="O2300" s="157" t="s">
        <v>811</v>
      </c>
      <c r="P2300" s="157" t="s">
        <v>812</v>
      </c>
    </row>
    <row r="2301" spans="11:16">
      <c r="K2301" s="319">
        <v>47987</v>
      </c>
      <c r="L2301" s="157" t="s">
        <v>803</v>
      </c>
      <c r="N2301" s="157" t="s">
        <v>812</v>
      </c>
      <c r="O2301" s="157" t="s">
        <v>813</v>
      </c>
      <c r="P2301" s="157" t="s">
        <v>811</v>
      </c>
    </row>
    <row r="2302" spans="11:16">
      <c r="K2302" s="319">
        <v>47988</v>
      </c>
      <c r="L2302" s="157" t="s">
        <v>805</v>
      </c>
      <c r="N2302" s="157" t="s">
        <v>812</v>
      </c>
      <c r="O2302" s="157" t="s">
        <v>813</v>
      </c>
      <c r="P2302" s="157" t="s">
        <v>811</v>
      </c>
    </row>
    <row r="2303" spans="11:16">
      <c r="K2303" s="319">
        <v>47989</v>
      </c>
      <c r="L2303" s="157" t="s">
        <v>806</v>
      </c>
      <c r="N2303" s="157" t="s">
        <v>812</v>
      </c>
      <c r="O2303" s="157" t="s">
        <v>813</v>
      </c>
      <c r="P2303" s="157" t="s">
        <v>811</v>
      </c>
    </row>
    <row r="2304" spans="11:16">
      <c r="K2304" s="319">
        <v>47990</v>
      </c>
      <c r="L2304" s="157" t="s">
        <v>807</v>
      </c>
      <c r="N2304" s="157" t="s">
        <v>812</v>
      </c>
      <c r="O2304" s="157" t="s">
        <v>813</v>
      </c>
      <c r="P2304" s="157" t="s">
        <v>811</v>
      </c>
    </row>
    <row r="2305" spans="11:16">
      <c r="K2305" s="319">
        <v>47991</v>
      </c>
      <c r="L2305" s="157" t="s">
        <v>808</v>
      </c>
      <c r="N2305" s="157" t="s">
        <v>812</v>
      </c>
      <c r="O2305" s="157" t="s">
        <v>813</v>
      </c>
      <c r="P2305" s="157" t="s">
        <v>811</v>
      </c>
    </row>
    <row r="2306" spans="11:16">
      <c r="K2306" s="319">
        <v>47992</v>
      </c>
      <c r="L2306" s="157" t="s">
        <v>809</v>
      </c>
      <c r="N2306" s="157" t="s">
        <v>812</v>
      </c>
      <c r="O2306" s="157" t="s">
        <v>742</v>
      </c>
      <c r="P2306" s="157" t="s">
        <v>811</v>
      </c>
    </row>
    <row r="2307" spans="11:16">
      <c r="K2307" s="319">
        <v>47993</v>
      </c>
      <c r="L2307" s="157" t="s">
        <v>810</v>
      </c>
      <c r="N2307" s="157" t="s">
        <v>812</v>
      </c>
      <c r="O2307" s="157" t="s">
        <v>742</v>
      </c>
      <c r="P2307" s="157" t="s">
        <v>811</v>
      </c>
    </row>
    <row r="2308" spans="11:16">
      <c r="K2308" s="319">
        <v>47994</v>
      </c>
      <c r="L2308" s="157" t="s">
        <v>803</v>
      </c>
      <c r="N2308" s="157" t="s">
        <v>811</v>
      </c>
      <c r="O2308" s="157" t="s">
        <v>812</v>
      </c>
      <c r="P2308" s="157" t="s">
        <v>813</v>
      </c>
    </row>
    <row r="2309" spans="11:16">
      <c r="K2309" s="319">
        <v>47995</v>
      </c>
      <c r="L2309" s="157" t="s">
        <v>805</v>
      </c>
      <c r="N2309" s="157" t="s">
        <v>811</v>
      </c>
      <c r="O2309" s="157" t="s">
        <v>741</v>
      </c>
      <c r="P2309" s="157" t="s">
        <v>813</v>
      </c>
    </row>
    <row r="2310" spans="11:16">
      <c r="K2310" s="319">
        <v>47996</v>
      </c>
      <c r="L2310" s="157" t="s">
        <v>806</v>
      </c>
      <c r="N2310" s="157" t="s">
        <v>817</v>
      </c>
      <c r="O2310" s="157" t="s">
        <v>812</v>
      </c>
      <c r="P2310" s="157" t="s">
        <v>813</v>
      </c>
    </row>
    <row r="2311" spans="11:16">
      <c r="K2311" s="319">
        <v>47997</v>
      </c>
      <c r="L2311" s="157" t="s">
        <v>807</v>
      </c>
      <c r="N2311" s="157" t="s">
        <v>811</v>
      </c>
      <c r="O2311" s="157" t="s">
        <v>812</v>
      </c>
      <c r="P2311" s="157" t="s">
        <v>813</v>
      </c>
    </row>
    <row r="2312" spans="11:16">
      <c r="K2312" s="319">
        <v>47998</v>
      </c>
      <c r="L2312" s="157" t="s">
        <v>808</v>
      </c>
      <c r="N2312" s="157" t="s">
        <v>811</v>
      </c>
      <c r="O2312" s="157" t="s">
        <v>812</v>
      </c>
      <c r="P2312" s="157" t="s">
        <v>813</v>
      </c>
    </row>
    <row r="2313" spans="11:16">
      <c r="K2313" s="319">
        <v>47999</v>
      </c>
      <c r="L2313" s="157" t="s">
        <v>809</v>
      </c>
      <c r="N2313" s="157" t="s">
        <v>811</v>
      </c>
      <c r="O2313" s="157" t="s">
        <v>812</v>
      </c>
      <c r="P2313" s="157" t="s">
        <v>813</v>
      </c>
    </row>
    <row r="2314" spans="11:16">
      <c r="K2314" s="319">
        <v>48000</v>
      </c>
      <c r="L2314" s="157" t="s">
        <v>810</v>
      </c>
      <c r="N2314" s="157" t="s">
        <v>811</v>
      </c>
      <c r="O2314" s="157" t="s">
        <v>812</v>
      </c>
      <c r="P2314" s="157" t="s">
        <v>813</v>
      </c>
    </row>
    <row r="2315" spans="11:16">
      <c r="K2315" s="319">
        <v>48001</v>
      </c>
      <c r="L2315" s="157" t="s">
        <v>803</v>
      </c>
      <c r="N2315" s="157" t="s">
        <v>813</v>
      </c>
      <c r="O2315" s="157" t="s">
        <v>811</v>
      </c>
      <c r="P2315" s="157" t="s">
        <v>812</v>
      </c>
    </row>
    <row r="2316" spans="11:16">
      <c r="K2316" s="319">
        <v>48002</v>
      </c>
      <c r="L2316" s="157" t="s">
        <v>805</v>
      </c>
      <c r="N2316" s="157" t="s">
        <v>813</v>
      </c>
      <c r="O2316" s="157" t="s">
        <v>811</v>
      </c>
      <c r="P2316" s="157" t="s">
        <v>812</v>
      </c>
    </row>
    <row r="2317" spans="11:16">
      <c r="K2317" s="319">
        <v>48003</v>
      </c>
      <c r="L2317" s="157" t="s">
        <v>806</v>
      </c>
      <c r="N2317" s="157" t="s">
        <v>742</v>
      </c>
      <c r="O2317" s="157" t="s">
        <v>811</v>
      </c>
      <c r="P2317" s="157" t="s">
        <v>812</v>
      </c>
    </row>
    <row r="2318" spans="11:16">
      <c r="K2318" s="319">
        <v>48004</v>
      </c>
      <c r="L2318" s="157" t="s">
        <v>807</v>
      </c>
      <c r="N2318" s="157" t="s">
        <v>813</v>
      </c>
      <c r="O2318" s="157" t="s">
        <v>811</v>
      </c>
      <c r="P2318" s="157" t="s">
        <v>812</v>
      </c>
    </row>
    <row r="2319" spans="11:16">
      <c r="K2319" s="319">
        <v>48005</v>
      </c>
      <c r="L2319" s="157" t="s">
        <v>808</v>
      </c>
      <c r="N2319" s="157" t="s">
        <v>813</v>
      </c>
      <c r="O2319" s="157" t="s">
        <v>811</v>
      </c>
      <c r="P2319" s="157" t="s">
        <v>741</v>
      </c>
    </row>
    <row r="2320" spans="11:16">
      <c r="K2320" s="319">
        <v>48006</v>
      </c>
      <c r="L2320" s="157" t="s">
        <v>809</v>
      </c>
      <c r="N2320" s="157" t="s">
        <v>813</v>
      </c>
      <c r="O2320" s="157" t="s">
        <v>740</v>
      </c>
      <c r="P2320" s="157" t="s">
        <v>812</v>
      </c>
    </row>
    <row r="2321" spans="11:16">
      <c r="K2321" s="319">
        <v>48007</v>
      </c>
      <c r="L2321" s="157" t="s">
        <v>810</v>
      </c>
      <c r="N2321" s="157" t="s">
        <v>813</v>
      </c>
      <c r="O2321" s="157" t="s">
        <v>811</v>
      </c>
      <c r="P2321" s="157" t="s">
        <v>812</v>
      </c>
    </row>
    <row r="2322" spans="11:16">
      <c r="K2322" s="319">
        <v>48008</v>
      </c>
      <c r="L2322" s="157" t="s">
        <v>803</v>
      </c>
      <c r="N2322" s="157" t="s">
        <v>812</v>
      </c>
      <c r="O2322" s="157" t="s">
        <v>813</v>
      </c>
      <c r="P2322" s="157" t="s">
        <v>811</v>
      </c>
    </row>
    <row r="2323" spans="11:16">
      <c r="K2323" s="319">
        <v>48009</v>
      </c>
      <c r="L2323" s="157" t="s">
        <v>805</v>
      </c>
      <c r="N2323" s="157" t="s">
        <v>812</v>
      </c>
      <c r="O2323" s="157" t="s">
        <v>813</v>
      </c>
      <c r="P2323" s="157" t="s">
        <v>811</v>
      </c>
    </row>
    <row r="2324" spans="11:16">
      <c r="K2324" s="319">
        <v>48010</v>
      </c>
      <c r="L2324" s="157" t="s">
        <v>806</v>
      </c>
      <c r="N2324" s="157" t="s">
        <v>818</v>
      </c>
      <c r="O2324" s="157" t="s">
        <v>813</v>
      </c>
      <c r="P2324" s="157" t="s">
        <v>811</v>
      </c>
    </row>
    <row r="2325" spans="11:16">
      <c r="K2325" s="319">
        <v>48011</v>
      </c>
      <c r="L2325" s="157" t="s">
        <v>807</v>
      </c>
      <c r="N2325" s="157" t="s">
        <v>812</v>
      </c>
      <c r="O2325" s="157" t="s">
        <v>813</v>
      </c>
      <c r="P2325" s="157" t="s">
        <v>811</v>
      </c>
    </row>
    <row r="2326" spans="11:16">
      <c r="K2326" s="319">
        <v>48012</v>
      </c>
      <c r="L2326" s="157" t="s">
        <v>808</v>
      </c>
      <c r="N2326" s="157" t="s">
        <v>741</v>
      </c>
      <c r="O2326" s="157" t="s">
        <v>813</v>
      </c>
      <c r="P2326" s="157" t="s">
        <v>811</v>
      </c>
    </row>
    <row r="2327" spans="11:16">
      <c r="K2327" s="319">
        <v>48013</v>
      </c>
      <c r="L2327" s="157" t="s">
        <v>809</v>
      </c>
      <c r="N2327" s="157" t="s">
        <v>812</v>
      </c>
      <c r="O2327" s="157" t="s">
        <v>813</v>
      </c>
      <c r="P2327" s="157" t="s">
        <v>811</v>
      </c>
    </row>
    <row r="2328" spans="11:16">
      <c r="K2328" s="319">
        <v>48014</v>
      </c>
      <c r="L2328" s="157" t="s">
        <v>810</v>
      </c>
      <c r="N2328" s="157" t="s">
        <v>812</v>
      </c>
      <c r="O2328" s="157" t="s">
        <v>819</v>
      </c>
      <c r="P2328" s="157" t="s">
        <v>811</v>
      </c>
    </row>
    <row r="2329" spans="11:16">
      <c r="K2329" s="319">
        <v>48015</v>
      </c>
      <c r="L2329" s="157" t="s">
        <v>803</v>
      </c>
      <c r="N2329" s="157" t="s">
        <v>811</v>
      </c>
      <c r="O2329" s="157" t="s">
        <v>741</v>
      </c>
      <c r="P2329" s="157" t="s">
        <v>813</v>
      </c>
    </row>
    <row r="2330" spans="11:16">
      <c r="K2330" s="319">
        <v>48016</v>
      </c>
      <c r="L2330" s="157" t="s">
        <v>805</v>
      </c>
      <c r="N2330" s="157" t="s">
        <v>811</v>
      </c>
      <c r="O2330" s="157" t="s">
        <v>741</v>
      </c>
      <c r="P2330" s="157" t="s">
        <v>813</v>
      </c>
    </row>
    <row r="2331" spans="11:16">
      <c r="K2331" s="319">
        <v>48017</v>
      </c>
      <c r="L2331" s="157" t="s">
        <v>806</v>
      </c>
      <c r="N2331" s="157" t="s">
        <v>811</v>
      </c>
      <c r="O2331" s="157" t="s">
        <v>812</v>
      </c>
      <c r="P2331" s="157" t="s">
        <v>813</v>
      </c>
    </row>
    <row r="2332" spans="11:16">
      <c r="K2332" s="319">
        <v>48018</v>
      </c>
      <c r="L2332" s="157" t="s">
        <v>807</v>
      </c>
      <c r="N2332" s="157" t="s">
        <v>811</v>
      </c>
      <c r="O2332" s="157" t="s">
        <v>812</v>
      </c>
      <c r="P2332" s="157" t="s">
        <v>813</v>
      </c>
    </row>
    <row r="2333" spans="11:16">
      <c r="K2333" s="319">
        <v>48019</v>
      </c>
      <c r="L2333" s="157" t="s">
        <v>808</v>
      </c>
      <c r="N2333" s="157" t="s">
        <v>811</v>
      </c>
      <c r="O2333" s="157" t="s">
        <v>812</v>
      </c>
      <c r="P2333" s="157" t="s">
        <v>813</v>
      </c>
    </row>
    <row r="2334" spans="11:16">
      <c r="K2334" s="319">
        <v>48020</v>
      </c>
      <c r="L2334" s="157" t="s">
        <v>809</v>
      </c>
      <c r="N2334" s="157" t="s">
        <v>740</v>
      </c>
      <c r="O2334" s="157" t="s">
        <v>812</v>
      </c>
      <c r="P2334" s="157" t="s">
        <v>813</v>
      </c>
    </row>
    <row r="2335" spans="11:16">
      <c r="K2335" s="319">
        <v>48021</v>
      </c>
      <c r="L2335" s="157" t="s">
        <v>810</v>
      </c>
      <c r="N2335" s="157" t="s">
        <v>811</v>
      </c>
      <c r="O2335" s="157" t="s">
        <v>812</v>
      </c>
      <c r="P2335" s="157" t="s">
        <v>813</v>
      </c>
    </row>
    <row r="2336" spans="11:16">
      <c r="K2336" s="319">
        <v>48022</v>
      </c>
      <c r="L2336" s="157" t="s">
        <v>803</v>
      </c>
      <c r="N2336" s="157" t="s">
        <v>813</v>
      </c>
      <c r="O2336" s="157" t="s">
        <v>740</v>
      </c>
      <c r="P2336" s="157" t="s">
        <v>812</v>
      </c>
    </row>
    <row r="2337" spans="11:16">
      <c r="K2337" s="319">
        <v>48023</v>
      </c>
      <c r="L2337" s="157" t="s">
        <v>805</v>
      </c>
      <c r="N2337" s="157" t="s">
        <v>813</v>
      </c>
      <c r="O2337" s="157" t="s">
        <v>811</v>
      </c>
      <c r="P2337" s="157" t="s">
        <v>812</v>
      </c>
    </row>
    <row r="2338" spans="11:16">
      <c r="K2338" s="319">
        <v>48024</v>
      </c>
      <c r="L2338" s="157" t="s">
        <v>806</v>
      </c>
      <c r="N2338" s="157" t="s">
        <v>813</v>
      </c>
      <c r="O2338" s="157" t="s">
        <v>811</v>
      </c>
      <c r="P2338" s="157" t="s">
        <v>812</v>
      </c>
    </row>
    <row r="2339" spans="11:16">
      <c r="K2339" s="319">
        <v>48025</v>
      </c>
      <c r="L2339" s="157" t="s">
        <v>807</v>
      </c>
      <c r="N2339" s="157" t="s">
        <v>813</v>
      </c>
      <c r="O2339" s="157" t="s">
        <v>740</v>
      </c>
      <c r="P2339" s="157" t="s">
        <v>812</v>
      </c>
    </row>
    <row r="2340" spans="11:16">
      <c r="K2340" s="319">
        <v>48026</v>
      </c>
      <c r="L2340" s="157" t="s">
        <v>808</v>
      </c>
      <c r="N2340" s="157" t="s">
        <v>813</v>
      </c>
      <c r="O2340" s="157" t="s">
        <v>811</v>
      </c>
      <c r="P2340" s="157" t="s">
        <v>812</v>
      </c>
    </row>
    <row r="2341" spans="11:16">
      <c r="K2341" s="319">
        <v>48027</v>
      </c>
      <c r="L2341" s="157" t="s">
        <v>809</v>
      </c>
      <c r="N2341" s="157" t="s">
        <v>819</v>
      </c>
      <c r="O2341" s="157" t="s">
        <v>740</v>
      </c>
      <c r="P2341" s="157" t="s">
        <v>812</v>
      </c>
    </row>
    <row r="2342" spans="11:16">
      <c r="K2342" s="319">
        <v>48028</v>
      </c>
      <c r="L2342" s="157" t="s">
        <v>810</v>
      </c>
      <c r="N2342" s="157" t="s">
        <v>742</v>
      </c>
      <c r="O2342" s="157" t="s">
        <v>811</v>
      </c>
      <c r="P2342" s="157" t="s">
        <v>812</v>
      </c>
    </row>
    <row r="2343" spans="11:16">
      <c r="K2343" s="319">
        <v>48029</v>
      </c>
      <c r="L2343" s="157" t="s">
        <v>803</v>
      </c>
      <c r="N2343" s="157" t="s">
        <v>812</v>
      </c>
      <c r="O2343" s="157" t="s">
        <v>813</v>
      </c>
      <c r="P2343" s="157" t="s">
        <v>811</v>
      </c>
    </row>
    <row r="2344" spans="11:16">
      <c r="K2344" s="319">
        <v>48030</v>
      </c>
      <c r="L2344" s="157" t="s">
        <v>805</v>
      </c>
      <c r="N2344" s="157" t="s">
        <v>812</v>
      </c>
      <c r="O2344" s="157" t="s">
        <v>813</v>
      </c>
      <c r="P2344" s="157" t="s">
        <v>811</v>
      </c>
    </row>
    <row r="2345" spans="11:16">
      <c r="K2345" s="319">
        <v>48031</v>
      </c>
      <c r="L2345" s="157" t="s">
        <v>806</v>
      </c>
      <c r="N2345" s="157" t="s">
        <v>741</v>
      </c>
      <c r="O2345" s="157" t="s">
        <v>813</v>
      </c>
      <c r="P2345" s="157" t="s">
        <v>811</v>
      </c>
    </row>
    <row r="2346" spans="11:16">
      <c r="K2346" s="319">
        <v>48032</v>
      </c>
      <c r="L2346" s="157" t="s">
        <v>807</v>
      </c>
      <c r="N2346" s="157" t="s">
        <v>812</v>
      </c>
      <c r="O2346" s="157" t="s">
        <v>813</v>
      </c>
      <c r="P2346" s="157" t="s">
        <v>811</v>
      </c>
    </row>
    <row r="2347" spans="11:16">
      <c r="K2347" s="319">
        <v>48033</v>
      </c>
      <c r="L2347" s="157" t="s">
        <v>808</v>
      </c>
      <c r="N2347" s="157" t="s">
        <v>741</v>
      </c>
      <c r="O2347" s="157" t="s">
        <v>813</v>
      </c>
      <c r="P2347" s="157" t="s">
        <v>817</v>
      </c>
    </row>
    <row r="2348" spans="11:16">
      <c r="K2348" s="319">
        <v>48034</v>
      </c>
      <c r="L2348" s="157" t="s">
        <v>809</v>
      </c>
      <c r="N2348" s="157" t="s">
        <v>812</v>
      </c>
      <c r="O2348" s="157" t="s">
        <v>813</v>
      </c>
      <c r="P2348" s="157" t="s">
        <v>811</v>
      </c>
    </row>
    <row r="2349" spans="11:16">
      <c r="K2349" s="319">
        <v>48035</v>
      </c>
      <c r="L2349" s="157" t="s">
        <v>810</v>
      </c>
      <c r="N2349" s="157" t="s">
        <v>812</v>
      </c>
      <c r="O2349" s="157" t="s">
        <v>813</v>
      </c>
      <c r="P2349" s="157" t="s">
        <v>811</v>
      </c>
    </row>
    <row r="2350" spans="11:16">
      <c r="K2350" s="319">
        <v>48036</v>
      </c>
      <c r="L2350" s="157" t="s">
        <v>803</v>
      </c>
      <c r="N2350" s="157" t="s">
        <v>811</v>
      </c>
      <c r="O2350" s="157" t="s">
        <v>812</v>
      </c>
      <c r="P2350" s="157" t="s">
        <v>813</v>
      </c>
    </row>
    <row r="2351" spans="11:16">
      <c r="K2351" s="319">
        <v>48037</v>
      </c>
      <c r="L2351" s="157" t="s">
        <v>805</v>
      </c>
      <c r="N2351" s="157" t="s">
        <v>811</v>
      </c>
      <c r="O2351" s="157" t="s">
        <v>812</v>
      </c>
      <c r="P2351" s="157" t="s">
        <v>813</v>
      </c>
    </row>
    <row r="2352" spans="11:16">
      <c r="K2352" s="319">
        <v>48038</v>
      </c>
      <c r="L2352" s="157" t="s">
        <v>806</v>
      </c>
      <c r="N2352" s="157" t="s">
        <v>811</v>
      </c>
      <c r="O2352" s="157" t="s">
        <v>812</v>
      </c>
      <c r="P2352" s="157" t="s">
        <v>813</v>
      </c>
    </row>
    <row r="2353" spans="11:16">
      <c r="K2353" s="319">
        <v>48039</v>
      </c>
      <c r="L2353" s="157" t="s">
        <v>807</v>
      </c>
      <c r="N2353" s="157" t="s">
        <v>811</v>
      </c>
      <c r="O2353" s="157" t="s">
        <v>812</v>
      </c>
      <c r="P2353" s="157" t="s">
        <v>813</v>
      </c>
    </row>
    <row r="2354" spans="11:16">
      <c r="K2354" s="319">
        <v>48040</v>
      </c>
      <c r="L2354" s="157" t="s">
        <v>808</v>
      </c>
      <c r="N2354" s="157" t="s">
        <v>811</v>
      </c>
      <c r="O2354" s="157" t="s">
        <v>812</v>
      </c>
      <c r="P2354" s="157" t="s">
        <v>742</v>
      </c>
    </row>
    <row r="2355" spans="11:16">
      <c r="K2355" s="319">
        <v>48041</v>
      </c>
      <c r="L2355" s="157" t="s">
        <v>809</v>
      </c>
      <c r="N2355" s="157" t="s">
        <v>811</v>
      </c>
      <c r="O2355" s="157" t="s">
        <v>812</v>
      </c>
      <c r="P2355" s="157" t="s">
        <v>813</v>
      </c>
    </row>
    <row r="2356" spans="11:16">
      <c r="K2356" s="319">
        <v>48042</v>
      </c>
      <c r="L2356" s="157" t="s">
        <v>810</v>
      </c>
      <c r="N2356" s="157" t="s">
        <v>811</v>
      </c>
      <c r="O2356" s="157" t="s">
        <v>812</v>
      </c>
      <c r="P2356" s="157" t="s">
        <v>813</v>
      </c>
    </row>
    <row r="2357" spans="11:16">
      <c r="K2357" s="319">
        <v>48043</v>
      </c>
      <c r="L2357" s="157" t="s">
        <v>803</v>
      </c>
      <c r="N2357" s="157" t="s">
        <v>813</v>
      </c>
      <c r="O2357" s="157" t="s">
        <v>740</v>
      </c>
      <c r="P2357" s="157" t="s">
        <v>812</v>
      </c>
    </row>
    <row r="2358" spans="11:16">
      <c r="K2358" s="319">
        <v>48044</v>
      </c>
      <c r="L2358" s="157" t="s">
        <v>805</v>
      </c>
      <c r="N2358" s="157" t="s">
        <v>742</v>
      </c>
      <c r="O2358" s="157" t="s">
        <v>811</v>
      </c>
      <c r="P2358" s="157" t="s">
        <v>812</v>
      </c>
    </row>
    <row r="2359" spans="11:16">
      <c r="K2359" s="319">
        <v>48045</v>
      </c>
      <c r="L2359" s="157" t="s">
        <v>806</v>
      </c>
      <c r="N2359" s="157" t="s">
        <v>813</v>
      </c>
      <c r="O2359" s="157" t="s">
        <v>811</v>
      </c>
      <c r="P2359" s="157" t="s">
        <v>812</v>
      </c>
    </row>
    <row r="2360" spans="11:16">
      <c r="K2360" s="319">
        <v>48046</v>
      </c>
      <c r="L2360" s="157" t="s">
        <v>807</v>
      </c>
      <c r="N2360" s="157" t="s">
        <v>813</v>
      </c>
      <c r="O2360" s="157" t="s">
        <v>811</v>
      </c>
      <c r="P2360" s="157" t="s">
        <v>812</v>
      </c>
    </row>
    <row r="2361" spans="11:16">
      <c r="K2361" s="319">
        <v>48047</v>
      </c>
      <c r="L2361" s="157" t="s">
        <v>808</v>
      </c>
      <c r="N2361" s="157" t="s">
        <v>813</v>
      </c>
      <c r="O2361" s="157" t="s">
        <v>811</v>
      </c>
      <c r="P2361" s="157" t="s">
        <v>818</v>
      </c>
    </row>
    <row r="2362" spans="11:16">
      <c r="K2362" s="319">
        <v>48048</v>
      </c>
      <c r="L2362" s="157" t="s">
        <v>809</v>
      </c>
      <c r="N2362" s="157" t="s">
        <v>813</v>
      </c>
      <c r="O2362" s="157" t="s">
        <v>811</v>
      </c>
      <c r="P2362" s="157" t="s">
        <v>812</v>
      </c>
    </row>
    <row r="2363" spans="11:16">
      <c r="K2363" s="319">
        <v>48049</v>
      </c>
      <c r="L2363" s="157" t="s">
        <v>810</v>
      </c>
      <c r="N2363" s="157" t="s">
        <v>813</v>
      </c>
      <c r="O2363" s="157" t="s">
        <v>811</v>
      </c>
      <c r="P2363" s="157" t="s">
        <v>741</v>
      </c>
    </row>
    <row r="2364" spans="11:16">
      <c r="K2364" s="319">
        <v>48050</v>
      </c>
      <c r="L2364" s="157" t="s">
        <v>803</v>
      </c>
      <c r="N2364" s="157" t="s">
        <v>812</v>
      </c>
      <c r="O2364" s="157" t="s">
        <v>742</v>
      </c>
      <c r="P2364" s="157" t="s">
        <v>811</v>
      </c>
    </row>
    <row r="2365" spans="11:16">
      <c r="K2365" s="319">
        <v>48051</v>
      </c>
      <c r="L2365" s="157" t="s">
        <v>805</v>
      </c>
      <c r="N2365" s="157" t="s">
        <v>818</v>
      </c>
      <c r="O2365" s="157" t="s">
        <v>813</v>
      </c>
      <c r="P2365" s="157" t="s">
        <v>811</v>
      </c>
    </row>
    <row r="2366" spans="11:16">
      <c r="K2366" s="319">
        <v>48052</v>
      </c>
      <c r="L2366" s="157" t="s">
        <v>806</v>
      </c>
      <c r="N2366" s="157" t="s">
        <v>812</v>
      </c>
      <c r="O2366" s="157" t="s">
        <v>813</v>
      </c>
      <c r="P2366" s="157" t="s">
        <v>811</v>
      </c>
    </row>
    <row r="2367" spans="11:16">
      <c r="K2367" s="319">
        <v>48053</v>
      </c>
      <c r="L2367" s="157" t="s">
        <v>807</v>
      </c>
      <c r="N2367" s="157" t="s">
        <v>812</v>
      </c>
      <c r="O2367" s="157" t="s">
        <v>813</v>
      </c>
      <c r="P2367" s="157" t="s">
        <v>811</v>
      </c>
    </row>
    <row r="2368" spans="11:16">
      <c r="K2368" s="319">
        <v>48054</v>
      </c>
      <c r="L2368" s="157" t="s">
        <v>808</v>
      </c>
      <c r="N2368" s="157" t="s">
        <v>812</v>
      </c>
      <c r="O2368" s="157" t="s">
        <v>813</v>
      </c>
      <c r="P2368" s="157" t="s">
        <v>811</v>
      </c>
    </row>
    <row r="2369" spans="11:16">
      <c r="K2369" s="319">
        <v>48055</v>
      </c>
      <c r="L2369" s="157" t="s">
        <v>809</v>
      </c>
      <c r="N2369" s="157" t="s">
        <v>812</v>
      </c>
      <c r="O2369" s="157" t="s">
        <v>813</v>
      </c>
      <c r="P2369" s="157" t="s">
        <v>811</v>
      </c>
    </row>
    <row r="2370" spans="11:16">
      <c r="K2370" s="319">
        <v>48056</v>
      </c>
      <c r="L2370" s="157" t="s">
        <v>810</v>
      </c>
      <c r="N2370" s="157" t="s">
        <v>812</v>
      </c>
      <c r="O2370" s="157" t="s">
        <v>813</v>
      </c>
      <c r="P2370" s="157" t="s">
        <v>811</v>
      </c>
    </row>
    <row r="2371" spans="11:16">
      <c r="K2371" s="319">
        <v>48057</v>
      </c>
      <c r="L2371" s="157" t="s">
        <v>803</v>
      </c>
      <c r="N2371" s="157" t="s">
        <v>811</v>
      </c>
      <c r="O2371" s="157" t="s">
        <v>812</v>
      </c>
      <c r="P2371" s="157" t="s">
        <v>813</v>
      </c>
    </row>
    <row r="2372" spans="11:16">
      <c r="K2372" s="319">
        <v>48058</v>
      </c>
      <c r="L2372" s="157" t="s">
        <v>805</v>
      </c>
      <c r="N2372" s="157" t="s">
        <v>740</v>
      </c>
      <c r="O2372" s="157" t="s">
        <v>812</v>
      </c>
      <c r="P2372" s="157" t="s">
        <v>813</v>
      </c>
    </row>
    <row r="2373" spans="11:16">
      <c r="K2373" s="319">
        <v>48059</v>
      </c>
      <c r="L2373" s="157" t="s">
        <v>806</v>
      </c>
      <c r="N2373" s="157" t="s">
        <v>811</v>
      </c>
      <c r="O2373" s="157" t="s">
        <v>812</v>
      </c>
      <c r="P2373" s="157" t="s">
        <v>813</v>
      </c>
    </row>
    <row r="2374" spans="11:16">
      <c r="K2374" s="319">
        <v>48060</v>
      </c>
      <c r="L2374" s="157" t="s">
        <v>807</v>
      </c>
      <c r="N2374" s="157" t="s">
        <v>811</v>
      </c>
      <c r="O2374" s="157" t="s">
        <v>812</v>
      </c>
      <c r="P2374" s="157" t="s">
        <v>742</v>
      </c>
    </row>
    <row r="2375" spans="11:16">
      <c r="K2375" s="319">
        <v>48061</v>
      </c>
      <c r="L2375" s="157" t="s">
        <v>808</v>
      </c>
      <c r="N2375" s="157" t="s">
        <v>811</v>
      </c>
      <c r="O2375" s="157" t="s">
        <v>741</v>
      </c>
      <c r="P2375" s="157" t="s">
        <v>813</v>
      </c>
    </row>
    <row r="2376" spans="11:16">
      <c r="K2376" s="319">
        <v>48062</v>
      </c>
      <c r="L2376" s="157" t="s">
        <v>809</v>
      </c>
      <c r="N2376" s="157" t="s">
        <v>811</v>
      </c>
      <c r="O2376" s="157" t="s">
        <v>812</v>
      </c>
      <c r="P2376" s="157" t="s">
        <v>813</v>
      </c>
    </row>
    <row r="2377" spans="11:16">
      <c r="K2377" s="319">
        <v>48063</v>
      </c>
      <c r="L2377" s="157" t="s">
        <v>810</v>
      </c>
      <c r="N2377" s="157" t="s">
        <v>811</v>
      </c>
      <c r="O2377" s="157" t="s">
        <v>812</v>
      </c>
      <c r="P2377" s="157" t="s">
        <v>813</v>
      </c>
    </row>
    <row r="2378" spans="11:16">
      <c r="K2378" s="319">
        <v>48064</v>
      </c>
      <c r="L2378" s="157" t="s">
        <v>803</v>
      </c>
      <c r="N2378" s="157" t="s">
        <v>813</v>
      </c>
      <c r="O2378" s="157" t="s">
        <v>811</v>
      </c>
      <c r="P2378" s="157" t="s">
        <v>812</v>
      </c>
    </row>
    <row r="2379" spans="11:16">
      <c r="K2379" s="319">
        <v>48065</v>
      </c>
      <c r="L2379" s="157" t="s">
        <v>805</v>
      </c>
      <c r="N2379" s="157" t="s">
        <v>819</v>
      </c>
      <c r="O2379" s="157" t="s">
        <v>811</v>
      </c>
      <c r="P2379" s="157" t="s">
        <v>812</v>
      </c>
    </row>
    <row r="2380" spans="11:16">
      <c r="K2380" s="319">
        <v>48066</v>
      </c>
      <c r="L2380" s="157" t="s">
        <v>806</v>
      </c>
      <c r="N2380" s="157" t="s">
        <v>813</v>
      </c>
      <c r="O2380" s="157" t="s">
        <v>811</v>
      </c>
      <c r="P2380" s="157" t="s">
        <v>812</v>
      </c>
    </row>
    <row r="2381" spans="11:16">
      <c r="K2381" s="319">
        <v>48067</v>
      </c>
      <c r="L2381" s="157" t="s">
        <v>807</v>
      </c>
      <c r="N2381" s="157" t="s">
        <v>742</v>
      </c>
      <c r="O2381" s="157" t="s">
        <v>811</v>
      </c>
      <c r="P2381" s="157" t="s">
        <v>812</v>
      </c>
    </row>
    <row r="2382" spans="11:16">
      <c r="K2382" s="319">
        <v>48068</v>
      </c>
      <c r="L2382" s="157" t="s">
        <v>808</v>
      </c>
      <c r="N2382" s="157" t="s">
        <v>813</v>
      </c>
      <c r="O2382" s="157" t="s">
        <v>811</v>
      </c>
      <c r="P2382" s="157" t="s">
        <v>812</v>
      </c>
    </row>
    <row r="2383" spans="11:16">
      <c r="K2383" s="319">
        <v>48069</v>
      </c>
      <c r="L2383" s="157" t="s">
        <v>809</v>
      </c>
      <c r="N2383" s="157" t="s">
        <v>813</v>
      </c>
      <c r="O2383" s="157" t="s">
        <v>817</v>
      </c>
      <c r="P2383" s="157" t="s">
        <v>812</v>
      </c>
    </row>
    <row r="2384" spans="11:16">
      <c r="K2384" s="319">
        <v>48070</v>
      </c>
      <c r="L2384" s="157" t="s">
        <v>810</v>
      </c>
      <c r="N2384" s="157" t="s">
        <v>813</v>
      </c>
      <c r="O2384" s="157" t="s">
        <v>740</v>
      </c>
      <c r="P2384" s="157" t="s">
        <v>812</v>
      </c>
    </row>
    <row r="2385" spans="11:16">
      <c r="K2385" s="319">
        <v>48071</v>
      </c>
      <c r="L2385" s="157" t="s">
        <v>803</v>
      </c>
      <c r="N2385" s="157" t="s">
        <v>812</v>
      </c>
      <c r="O2385" s="157" t="s">
        <v>742</v>
      </c>
      <c r="P2385" s="157" t="s">
        <v>811</v>
      </c>
    </row>
    <row r="2386" spans="11:16">
      <c r="K2386" s="319">
        <v>48072</v>
      </c>
      <c r="L2386" s="157" t="s">
        <v>805</v>
      </c>
      <c r="N2386" s="157" t="s">
        <v>812</v>
      </c>
      <c r="O2386" s="157" t="s">
        <v>813</v>
      </c>
      <c r="P2386" s="157" t="s">
        <v>811</v>
      </c>
    </row>
    <row r="2387" spans="11:16">
      <c r="K2387" s="319">
        <v>48073</v>
      </c>
      <c r="L2387" s="157" t="s">
        <v>806</v>
      </c>
      <c r="N2387" s="157" t="s">
        <v>812</v>
      </c>
      <c r="O2387" s="157" t="s">
        <v>813</v>
      </c>
      <c r="P2387" s="157" t="s">
        <v>811</v>
      </c>
    </row>
    <row r="2388" spans="11:16">
      <c r="K2388" s="319">
        <v>48074</v>
      </c>
      <c r="L2388" s="157" t="s">
        <v>807</v>
      </c>
      <c r="N2388" s="157" t="s">
        <v>812</v>
      </c>
      <c r="O2388" s="157" t="s">
        <v>813</v>
      </c>
      <c r="P2388" s="157" t="s">
        <v>811</v>
      </c>
    </row>
    <row r="2389" spans="11:16">
      <c r="K2389" s="319">
        <v>48075</v>
      </c>
      <c r="L2389" s="157" t="s">
        <v>808</v>
      </c>
      <c r="N2389" s="157" t="s">
        <v>741</v>
      </c>
      <c r="O2389" s="157" t="s">
        <v>813</v>
      </c>
      <c r="P2389" s="157" t="s">
        <v>811</v>
      </c>
    </row>
    <row r="2390" spans="11:16">
      <c r="K2390" s="319">
        <v>48076</v>
      </c>
      <c r="L2390" s="157" t="s">
        <v>809</v>
      </c>
      <c r="N2390" s="157" t="s">
        <v>812</v>
      </c>
      <c r="O2390" s="157" t="s">
        <v>813</v>
      </c>
      <c r="P2390" s="157" t="s">
        <v>811</v>
      </c>
    </row>
    <row r="2391" spans="11:16">
      <c r="K2391" s="319">
        <v>48077</v>
      </c>
      <c r="L2391" s="157" t="s">
        <v>810</v>
      </c>
      <c r="N2391" s="157" t="s">
        <v>812</v>
      </c>
      <c r="O2391" s="157" t="s">
        <v>813</v>
      </c>
      <c r="P2391" s="157" t="s">
        <v>811</v>
      </c>
    </row>
    <row r="2392" spans="11:16">
      <c r="K2392" s="319">
        <v>48078</v>
      </c>
      <c r="L2392" s="157" t="s">
        <v>803</v>
      </c>
      <c r="N2392" s="157" t="s">
        <v>811</v>
      </c>
      <c r="O2392" s="157" t="s">
        <v>812</v>
      </c>
      <c r="P2392" s="157" t="s">
        <v>813</v>
      </c>
    </row>
    <row r="2393" spans="11:16">
      <c r="K2393" s="319">
        <v>48079</v>
      </c>
      <c r="L2393" s="157" t="s">
        <v>805</v>
      </c>
      <c r="N2393" s="157" t="s">
        <v>811</v>
      </c>
      <c r="O2393" s="157" t="s">
        <v>812</v>
      </c>
      <c r="P2393" s="157" t="s">
        <v>813</v>
      </c>
    </row>
    <row r="2394" spans="11:16">
      <c r="K2394" s="319">
        <v>48080</v>
      </c>
      <c r="L2394" s="157" t="s">
        <v>806</v>
      </c>
      <c r="N2394" s="157" t="s">
        <v>811</v>
      </c>
      <c r="O2394" s="157" t="s">
        <v>812</v>
      </c>
      <c r="P2394" s="157" t="s">
        <v>813</v>
      </c>
    </row>
    <row r="2395" spans="11:16">
      <c r="K2395" s="319">
        <v>48081</v>
      </c>
      <c r="L2395" s="157" t="s">
        <v>807</v>
      </c>
      <c r="N2395" s="157" t="s">
        <v>811</v>
      </c>
      <c r="O2395" s="157" t="s">
        <v>812</v>
      </c>
      <c r="P2395" s="157" t="s">
        <v>742</v>
      </c>
    </row>
    <row r="2396" spans="11:16">
      <c r="K2396" s="319">
        <v>48082</v>
      </c>
      <c r="L2396" s="157" t="s">
        <v>808</v>
      </c>
      <c r="N2396" s="157" t="s">
        <v>811</v>
      </c>
      <c r="O2396" s="157" t="s">
        <v>812</v>
      </c>
      <c r="P2396" s="157" t="s">
        <v>813</v>
      </c>
    </row>
    <row r="2397" spans="11:16">
      <c r="K2397" s="319">
        <v>48083</v>
      </c>
      <c r="L2397" s="157" t="s">
        <v>809</v>
      </c>
      <c r="N2397" s="157" t="s">
        <v>811</v>
      </c>
      <c r="O2397" s="157" t="s">
        <v>812</v>
      </c>
      <c r="P2397" s="157" t="s">
        <v>813</v>
      </c>
    </row>
    <row r="2398" spans="11:16">
      <c r="K2398" s="319">
        <v>48084</v>
      </c>
      <c r="L2398" s="157" t="s">
        <v>810</v>
      </c>
      <c r="N2398" s="157" t="s">
        <v>811</v>
      </c>
      <c r="O2398" s="157" t="s">
        <v>812</v>
      </c>
      <c r="P2398" s="157" t="s">
        <v>742</v>
      </c>
    </row>
    <row r="2399" spans="11:16">
      <c r="K2399" s="319">
        <v>48085</v>
      </c>
      <c r="L2399" s="157" t="s">
        <v>803</v>
      </c>
      <c r="N2399" s="157" t="s">
        <v>813</v>
      </c>
      <c r="O2399" s="157" t="s">
        <v>811</v>
      </c>
      <c r="P2399" s="157" t="s">
        <v>812</v>
      </c>
    </row>
    <row r="2400" spans="11:16">
      <c r="K2400" s="319">
        <v>48086</v>
      </c>
      <c r="L2400" s="157" t="s">
        <v>805</v>
      </c>
      <c r="N2400" s="157" t="s">
        <v>813</v>
      </c>
      <c r="O2400" s="157" t="s">
        <v>817</v>
      </c>
      <c r="P2400" s="157" t="s">
        <v>741</v>
      </c>
    </row>
    <row r="2401" spans="11:16">
      <c r="K2401" s="319">
        <v>48087</v>
      </c>
      <c r="L2401" s="157" t="s">
        <v>806</v>
      </c>
      <c r="N2401" s="157" t="s">
        <v>813</v>
      </c>
      <c r="O2401" s="157" t="s">
        <v>740</v>
      </c>
      <c r="P2401" s="157" t="s">
        <v>812</v>
      </c>
    </row>
    <row r="2402" spans="11:16">
      <c r="K2402" s="319">
        <v>48088</v>
      </c>
      <c r="L2402" s="157" t="s">
        <v>807</v>
      </c>
      <c r="N2402" s="157" t="s">
        <v>813</v>
      </c>
      <c r="O2402" s="157" t="s">
        <v>811</v>
      </c>
      <c r="P2402" s="157" t="s">
        <v>812</v>
      </c>
    </row>
    <row r="2403" spans="11:16">
      <c r="K2403" s="319">
        <v>48089</v>
      </c>
      <c r="L2403" s="157" t="s">
        <v>808</v>
      </c>
      <c r="N2403" s="157" t="s">
        <v>813</v>
      </c>
      <c r="O2403" s="157" t="s">
        <v>811</v>
      </c>
      <c r="P2403" s="157" t="s">
        <v>812</v>
      </c>
    </row>
    <row r="2404" spans="11:16">
      <c r="K2404" s="319">
        <v>48090</v>
      </c>
      <c r="L2404" s="157" t="s">
        <v>809</v>
      </c>
      <c r="N2404" s="157" t="s">
        <v>813</v>
      </c>
      <c r="O2404" s="157" t="s">
        <v>740</v>
      </c>
      <c r="P2404" s="157" t="s">
        <v>812</v>
      </c>
    </row>
    <row r="2405" spans="11:16">
      <c r="K2405" s="319">
        <v>48091</v>
      </c>
      <c r="L2405" s="157" t="s">
        <v>810</v>
      </c>
      <c r="N2405" s="157" t="s">
        <v>813</v>
      </c>
      <c r="O2405" s="157" t="s">
        <v>811</v>
      </c>
      <c r="P2405" s="157" t="s">
        <v>812</v>
      </c>
    </row>
    <row r="2406" spans="11:16">
      <c r="K2406" s="319">
        <v>48092</v>
      </c>
      <c r="L2406" s="157" t="s">
        <v>803</v>
      </c>
      <c r="N2406" s="157" t="s">
        <v>812</v>
      </c>
      <c r="O2406" s="157" t="s">
        <v>742</v>
      </c>
      <c r="P2406" s="157" t="s">
        <v>811</v>
      </c>
    </row>
    <row r="2407" spans="11:16">
      <c r="K2407" s="319">
        <v>48093</v>
      </c>
      <c r="L2407" s="157" t="s">
        <v>805</v>
      </c>
      <c r="N2407" s="157" t="s">
        <v>818</v>
      </c>
      <c r="O2407" s="157" t="s">
        <v>813</v>
      </c>
      <c r="P2407" s="157" t="s">
        <v>811</v>
      </c>
    </row>
    <row r="2408" spans="11:16">
      <c r="K2408" s="319">
        <v>48094</v>
      </c>
      <c r="L2408" s="157" t="s">
        <v>806</v>
      </c>
      <c r="N2408" s="157" t="s">
        <v>812</v>
      </c>
      <c r="O2408" s="157" t="s">
        <v>813</v>
      </c>
      <c r="P2408" s="157" t="s">
        <v>811</v>
      </c>
    </row>
    <row r="2409" spans="11:16">
      <c r="K2409" s="319">
        <v>48095</v>
      </c>
      <c r="L2409" s="157" t="s">
        <v>807</v>
      </c>
      <c r="N2409" s="157" t="s">
        <v>812</v>
      </c>
      <c r="O2409" s="157" t="s">
        <v>813</v>
      </c>
      <c r="P2409" s="157" t="s">
        <v>811</v>
      </c>
    </row>
    <row r="2410" spans="11:16">
      <c r="K2410" s="319">
        <v>48096</v>
      </c>
      <c r="L2410" s="157" t="s">
        <v>808</v>
      </c>
      <c r="N2410" s="157" t="s">
        <v>812</v>
      </c>
      <c r="O2410" s="157" t="s">
        <v>813</v>
      </c>
      <c r="P2410" s="157" t="s">
        <v>811</v>
      </c>
    </row>
    <row r="2411" spans="11:16">
      <c r="K2411" s="319">
        <v>48097</v>
      </c>
      <c r="L2411" s="157" t="s">
        <v>809</v>
      </c>
      <c r="N2411" s="157" t="s">
        <v>812</v>
      </c>
      <c r="O2411" s="157" t="s">
        <v>813</v>
      </c>
      <c r="P2411" s="157" t="s">
        <v>811</v>
      </c>
    </row>
    <row r="2412" spans="11:16">
      <c r="K2412" s="319">
        <v>48098</v>
      </c>
      <c r="L2412" s="157" t="s">
        <v>810</v>
      </c>
      <c r="N2412" s="157" t="s">
        <v>812</v>
      </c>
      <c r="O2412" s="157" t="s">
        <v>813</v>
      </c>
      <c r="P2412" s="157" t="s">
        <v>811</v>
      </c>
    </row>
    <row r="2413" spans="11:16">
      <c r="K2413" s="319">
        <v>48099</v>
      </c>
      <c r="L2413" s="157" t="s">
        <v>803</v>
      </c>
      <c r="N2413" s="157" t="s">
        <v>811</v>
      </c>
      <c r="O2413" s="157" t="s">
        <v>812</v>
      </c>
      <c r="P2413" s="157" t="s">
        <v>813</v>
      </c>
    </row>
    <row r="2414" spans="11:16">
      <c r="K2414" s="319">
        <v>48100</v>
      </c>
      <c r="L2414" s="157" t="s">
        <v>805</v>
      </c>
      <c r="N2414" s="157" t="s">
        <v>740</v>
      </c>
      <c r="O2414" s="157" t="s">
        <v>812</v>
      </c>
      <c r="P2414" s="157" t="s">
        <v>813</v>
      </c>
    </row>
    <row r="2415" spans="11:16">
      <c r="K2415" s="319">
        <v>48101</v>
      </c>
      <c r="L2415" s="157" t="s">
        <v>806</v>
      </c>
      <c r="N2415" s="157" t="s">
        <v>811</v>
      </c>
      <c r="O2415" s="157" t="s">
        <v>812</v>
      </c>
      <c r="P2415" s="157" t="s">
        <v>813</v>
      </c>
    </row>
    <row r="2416" spans="11:16">
      <c r="K2416" s="319">
        <v>48102</v>
      </c>
      <c r="L2416" s="157" t="s">
        <v>807</v>
      </c>
      <c r="N2416" s="157" t="s">
        <v>811</v>
      </c>
      <c r="O2416" s="157" t="s">
        <v>812</v>
      </c>
      <c r="P2416" s="157" t="s">
        <v>742</v>
      </c>
    </row>
    <row r="2417" spans="11:16">
      <c r="K2417" s="319">
        <v>48103</v>
      </c>
      <c r="L2417" s="157" t="s">
        <v>808</v>
      </c>
      <c r="N2417" s="157" t="s">
        <v>811</v>
      </c>
      <c r="O2417" s="157" t="s">
        <v>741</v>
      </c>
      <c r="P2417" s="157" t="s">
        <v>813</v>
      </c>
    </row>
    <row r="2418" spans="11:16">
      <c r="K2418" s="319">
        <v>48104</v>
      </c>
      <c r="L2418" s="157" t="s">
        <v>809</v>
      </c>
      <c r="N2418" s="157" t="s">
        <v>811</v>
      </c>
      <c r="O2418" s="157" t="s">
        <v>812</v>
      </c>
      <c r="P2418" s="157" t="s">
        <v>813</v>
      </c>
    </row>
    <row r="2419" spans="11:16">
      <c r="K2419" s="319">
        <v>48105</v>
      </c>
      <c r="L2419" s="157" t="s">
        <v>810</v>
      </c>
      <c r="N2419" s="157" t="s">
        <v>811</v>
      </c>
      <c r="O2419" s="157" t="s">
        <v>812</v>
      </c>
      <c r="P2419" s="157" t="s">
        <v>813</v>
      </c>
    </row>
    <row r="2420" spans="11:16">
      <c r="K2420" s="319">
        <v>48106</v>
      </c>
      <c r="L2420" s="157" t="s">
        <v>803</v>
      </c>
      <c r="N2420" s="157" t="s">
        <v>813</v>
      </c>
      <c r="O2420" s="157" t="s">
        <v>811</v>
      </c>
      <c r="P2420" s="157" t="s">
        <v>812</v>
      </c>
    </row>
    <row r="2421" spans="11:16">
      <c r="K2421" s="319">
        <v>48107</v>
      </c>
      <c r="L2421" s="157" t="s">
        <v>805</v>
      </c>
      <c r="N2421" s="157" t="s">
        <v>813</v>
      </c>
      <c r="O2421" s="157" t="s">
        <v>811</v>
      </c>
      <c r="P2421" s="157" t="s">
        <v>812</v>
      </c>
    </row>
    <row r="2422" spans="11:16">
      <c r="K2422" s="319">
        <v>48108</v>
      </c>
      <c r="L2422" s="157" t="s">
        <v>806</v>
      </c>
      <c r="N2422" s="157" t="s">
        <v>813</v>
      </c>
      <c r="O2422" s="157" t="s">
        <v>811</v>
      </c>
      <c r="P2422" s="157" t="s">
        <v>812</v>
      </c>
    </row>
    <row r="2423" spans="11:16">
      <c r="K2423" s="319">
        <v>48109</v>
      </c>
      <c r="L2423" s="157" t="s">
        <v>807</v>
      </c>
      <c r="N2423" s="157" t="s">
        <v>813</v>
      </c>
      <c r="O2423" s="157" t="s">
        <v>811</v>
      </c>
      <c r="P2423" s="157" t="s">
        <v>741</v>
      </c>
    </row>
    <row r="2424" spans="11:16">
      <c r="K2424" s="319">
        <v>48110</v>
      </c>
      <c r="L2424" s="157" t="s">
        <v>808</v>
      </c>
      <c r="N2424" s="157" t="s">
        <v>813</v>
      </c>
      <c r="O2424" s="157" t="s">
        <v>811</v>
      </c>
      <c r="P2424" s="157" t="s">
        <v>812</v>
      </c>
    </row>
    <row r="2425" spans="11:16">
      <c r="K2425" s="319">
        <v>48111</v>
      </c>
      <c r="L2425" s="157" t="s">
        <v>809</v>
      </c>
      <c r="N2425" s="157" t="s">
        <v>813</v>
      </c>
      <c r="O2425" s="157" t="s">
        <v>811</v>
      </c>
      <c r="P2425" s="157" t="s">
        <v>812</v>
      </c>
    </row>
    <row r="2426" spans="11:16">
      <c r="K2426" s="319">
        <v>48112</v>
      </c>
      <c r="L2426" s="157" t="s">
        <v>810</v>
      </c>
      <c r="N2426" s="157" t="s">
        <v>813</v>
      </c>
      <c r="O2426" s="157" t="s">
        <v>811</v>
      </c>
      <c r="P2426" s="157" t="s">
        <v>812</v>
      </c>
    </row>
    <row r="2427" spans="11:16">
      <c r="K2427" s="319">
        <v>48113</v>
      </c>
      <c r="L2427" s="157" t="s">
        <v>803</v>
      </c>
      <c r="N2427" s="157" t="s">
        <v>812</v>
      </c>
      <c r="O2427" s="157" t="s">
        <v>813</v>
      </c>
      <c r="P2427" s="157" t="s">
        <v>811</v>
      </c>
    </row>
    <row r="2428" spans="11:16">
      <c r="K2428" s="319">
        <v>48114</v>
      </c>
      <c r="L2428" s="157" t="s">
        <v>805</v>
      </c>
      <c r="N2428" s="157" t="s">
        <v>812</v>
      </c>
      <c r="O2428" s="157" t="s">
        <v>813</v>
      </c>
      <c r="P2428" s="157" t="s">
        <v>811</v>
      </c>
    </row>
    <row r="2429" spans="11:16">
      <c r="K2429" s="319">
        <v>48115</v>
      </c>
      <c r="L2429" s="157" t="s">
        <v>806</v>
      </c>
      <c r="N2429" s="157" t="s">
        <v>812</v>
      </c>
      <c r="O2429" s="157" t="s">
        <v>813</v>
      </c>
      <c r="P2429" s="157" t="s">
        <v>811</v>
      </c>
    </row>
    <row r="2430" spans="11:16">
      <c r="K2430" s="319">
        <v>48116</v>
      </c>
      <c r="L2430" s="157" t="s">
        <v>807</v>
      </c>
      <c r="N2430" s="157" t="s">
        <v>812</v>
      </c>
      <c r="O2430" s="157" t="s">
        <v>813</v>
      </c>
      <c r="P2430" s="157" t="s">
        <v>811</v>
      </c>
    </row>
    <row r="2431" spans="11:16">
      <c r="K2431" s="319">
        <v>48117</v>
      </c>
      <c r="L2431" s="157" t="s">
        <v>808</v>
      </c>
      <c r="N2431" s="157" t="s">
        <v>812</v>
      </c>
      <c r="O2431" s="157" t="s">
        <v>813</v>
      </c>
      <c r="P2431" s="157" t="s">
        <v>811</v>
      </c>
    </row>
    <row r="2432" spans="11:16">
      <c r="K2432" s="319">
        <v>48118</v>
      </c>
      <c r="L2432" s="157" t="s">
        <v>809</v>
      </c>
      <c r="N2432" s="157" t="s">
        <v>741</v>
      </c>
      <c r="O2432" s="157" t="s">
        <v>813</v>
      </c>
      <c r="P2432" s="157" t="s">
        <v>811</v>
      </c>
    </row>
    <row r="2433" spans="11:16">
      <c r="K2433" s="319">
        <v>48119</v>
      </c>
      <c r="L2433" s="157" t="s">
        <v>810</v>
      </c>
      <c r="N2433" s="157" t="s">
        <v>812</v>
      </c>
      <c r="O2433" s="157" t="s">
        <v>813</v>
      </c>
      <c r="P2433" s="157" t="s">
        <v>811</v>
      </c>
    </row>
    <row r="2434" spans="11:16">
      <c r="K2434" s="319">
        <v>48120</v>
      </c>
      <c r="L2434" s="157" t="s">
        <v>803</v>
      </c>
      <c r="N2434" s="157" t="s">
        <v>811</v>
      </c>
      <c r="O2434" s="157" t="s">
        <v>741</v>
      </c>
      <c r="P2434" s="157" t="s">
        <v>813</v>
      </c>
    </row>
    <row r="2435" spans="11:16">
      <c r="K2435" s="319">
        <v>48121</v>
      </c>
      <c r="L2435" s="157" t="s">
        <v>805</v>
      </c>
      <c r="N2435" s="157" t="s">
        <v>811</v>
      </c>
      <c r="O2435" s="157" t="s">
        <v>812</v>
      </c>
      <c r="P2435" s="157" t="s">
        <v>813</v>
      </c>
    </row>
    <row r="2436" spans="11:16">
      <c r="K2436" s="319">
        <v>48122</v>
      </c>
      <c r="L2436" s="157" t="s">
        <v>806</v>
      </c>
      <c r="N2436" s="157" t="s">
        <v>811</v>
      </c>
      <c r="O2436" s="157" t="s">
        <v>812</v>
      </c>
      <c r="P2436" s="157" t="s">
        <v>813</v>
      </c>
    </row>
    <row r="2437" spans="11:16">
      <c r="K2437" s="319">
        <v>48123</v>
      </c>
      <c r="L2437" s="157" t="s">
        <v>807</v>
      </c>
      <c r="N2437" s="157" t="s">
        <v>811</v>
      </c>
      <c r="O2437" s="157" t="s">
        <v>812</v>
      </c>
      <c r="P2437" s="157" t="s">
        <v>813</v>
      </c>
    </row>
    <row r="2438" spans="11:16">
      <c r="K2438" s="319">
        <v>48124</v>
      </c>
      <c r="L2438" s="157" t="s">
        <v>808</v>
      </c>
      <c r="N2438" s="157" t="s">
        <v>811</v>
      </c>
      <c r="O2438" s="157" t="s">
        <v>812</v>
      </c>
      <c r="P2438" s="157" t="s">
        <v>813</v>
      </c>
    </row>
    <row r="2439" spans="11:16">
      <c r="K2439" s="319">
        <v>48125</v>
      </c>
      <c r="L2439" s="157" t="s">
        <v>809</v>
      </c>
      <c r="N2439" s="157" t="s">
        <v>811</v>
      </c>
      <c r="O2439" s="157" t="s">
        <v>812</v>
      </c>
      <c r="P2439" s="157" t="s">
        <v>813</v>
      </c>
    </row>
    <row r="2440" spans="11:16">
      <c r="K2440" s="319">
        <v>48126</v>
      </c>
      <c r="L2440" s="157" t="s">
        <v>810</v>
      </c>
      <c r="N2440" s="157" t="s">
        <v>817</v>
      </c>
      <c r="O2440" s="157" t="s">
        <v>812</v>
      </c>
      <c r="P2440" s="157" t="s">
        <v>813</v>
      </c>
    </row>
    <row r="2441" spans="11:16">
      <c r="K2441" s="319">
        <v>48127</v>
      </c>
      <c r="L2441" s="157" t="s">
        <v>803</v>
      </c>
      <c r="N2441" s="157" t="s">
        <v>813</v>
      </c>
      <c r="O2441" s="157" t="s">
        <v>811</v>
      </c>
      <c r="P2441" s="157" t="s">
        <v>812</v>
      </c>
    </row>
    <row r="2442" spans="11:16">
      <c r="K2442" s="319">
        <v>48128</v>
      </c>
      <c r="L2442" s="157" t="s">
        <v>805</v>
      </c>
      <c r="N2442" s="157" t="s">
        <v>742</v>
      </c>
      <c r="O2442" s="157" t="s">
        <v>811</v>
      </c>
      <c r="P2442" s="157" t="s">
        <v>812</v>
      </c>
    </row>
    <row r="2443" spans="11:16">
      <c r="K2443" s="319">
        <v>48129</v>
      </c>
      <c r="L2443" s="157" t="s">
        <v>806</v>
      </c>
      <c r="N2443" s="157" t="s">
        <v>813</v>
      </c>
      <c r="O2443" s="157" t="s">
        <v>811</v>
      </c>
      <c r="P2443" s="157" t="s">
        <v>812</v>
      </c>
    </row>
    <row r="2444" spans="11:16">
      <c r="K2444" s="319">
        <v>48130</v>
      </c>
      <c r="L2444" s="157" t="s">
        <v>807</v>
      </c>
      <c r="N2444" s="157" t="s">
        <v>813</v>
      </c>
      <c r="O2444" s="157" t="s">
        <v>811</v>
      </c>
      <c r="P2444" s="157" t="s">
        <v>812</v>
      </c>
    </row>
    <row r="2445" spans="11:16">
      <c r="K2445" s="319">
        <v>48131</v>
      </c>
      <c r="L2445" s="157" t="s">
        <v>808</v>
      </c>
      <c r="N2445" s="157" t="s">
        <v>813</v>
      </c>
      <c r="O2445" s="157" t="s">
        <v>811</v>
      </c>
      <c r="P2445" s="157" t="s">
        <v>812</v>
      </c>
    </row>
    <row r="2446" spans="11:16">
      <c r="K2446" s="319">
        <v>48132</v>
      </c>
      <c r="L2446" s="157" t="s">
        <v>809</v>
      </c>
      <c r="N2446" s="157" t="s">
        <v>813</v>
      </c>
      <c r="O2446" s="157" t="s">
        <v>811</v>
      </c>
      <c r="P2446" s="157" t="s">
        <v>812</v>
      </c>
    </row>
    <row r="2447" spans="11:16">
      <c r="K2447" s="319">
        <v>48133</v>
      </c>
      <c r="L2447" s="157" t="s">
        <v>810</v>
      </c>
      <c r="N2447" s="157" t="s">
        <v>813</v>
      </c>
      <c r="O2447" s="157" t="s">
        <v>811</v>
      </c>
      <c r="P2447" s="157" t="s">
        <v>812</v>
      </c>
    </row>
    <row r="2448" spans="11:16">
      <c r="K2448" s="319">
        <v>48134</v>
      </c>
      <c r="L2448" s="157" t="s">
        <v>803</v>
      </c>
      <c r="N2448" s="157" t="s">
        <v>812</v>
      </c>
      <c r="O2448" s="157" t="s">
        <v>813</v>
      </c>
      <c r="P2448" s="157" t="s">
        <v>811</v>
      </c>
    </row>
    <row r="2449" spans="11:16">
      <c r="K2449" s="319">
        <v>48135</v>
      </c>
      <c r="L2449" s="157" t="s">
        <v>805</v>
      </c>
      <c r="N2449" s="157" t="s">
        <v>812</v>
      </c>
      <c r="O2449" s="157" t="s">
        <v>813</v>
      </c>
      <c r="P2449" s="157" t="s">
        <v>811</v>
      </c>
    </row>
    <row r="2450" spans="11:16">
      <c r="K2450" s="319">
        <v>48136</v>
      </c>
      <c r="L2450" s="157" t="s">
        <v>806</v>
      </c>
      <c r="N2450" s="157" t="s">
        <v>812</v>
      </c>
      <c r="O2450" s="157" t="s">
        <v>813</v>
      </c>
      <c r="P2450" s="157" t="s">
        <v>811</v>
      </c>
    </row>
    <row r="2451" spans="11:16">
      <c r="K2451" s="319">
        <v>48137</v>
      </c>
      <c r="L2451" s="157" t="s">
        <v>807</v>
      </c>
      <c r="N2451" s="157" t="s">
        <v>812</v>
      </c>
      <c r="O2451" s="157" t="s">
        <v>819</v>
      </c>
      <c r="P2451" s="157" t="s">
        <v>811</v>
      </c>
    </row>
    <row r="2452" spans="11:16">
      <c r="K2452" s="319">
        <v>48138</v>
      </c>
      <c r="L2452" s="157" t="s">
        <v>808</v>
      </c>
      <c r="N2452" s="157" t="s">
        <v>812</v>
      </c>
      <c r="O2452" s="157" t="s">
        <v>813</v>
      </c>
      <c r="P2452" s="157" t="s">
        <v>811</v>
      </c>
    </row>
    <row r="2453" spans="11:16">
      <c r="K2453" s="319">
        <v>48139</v>
      </c>
      <c r="L2453" s="157" t="s">
        <v>809</v>
      </c>
      <c r="N2453" s="157" t="s">
        <v>812</v>
      </c>
      <c r="O2453" s="157" t="s">
        <v>742</v>
      </c>
      <c r="P2453" s="157" t="s">
        <v>811</v>
      </c>
    </row>
    <row r="2454" spans="11:16">
      <c r="K2454" s="319">
        <v>48140</v>
      </c>
      <c r="L2454" s="157" t="s">
        <v>810</v>
      </c>
      <c r="N2454" s="157" t="s">
        <v>812</v>
      </c>
      <c r="O2454" s="157" t="s">
        <v>813</v>
      </c>
      <c r="P2454" s="157" t="s">
        <v>811</v>
      </c>
    </row>
    <row r="2455" spans="11:16">
      <c r="K2455" s="319">
        <v>48141</v>
      </c>
      <c r="L2455" s="157" t="s">
        <v>803</v>
      </c>
      <c r="N2455" s="157" t="s">
        <v>811</v>
      </c>
      <c r="O2455" s="157" t="s">
        <v>812</v>
      </c>
      <c r="P2455" s="157" t="s">
        <v>813</v>
      </c>
    </row>
    <row r="2456" spans="11:16">
      <c r="K2456" s="319">
        <v>48142</v>
      </c>
      <c r="L2456" s="157" t="s">
        <v>805</v>
      </c>
      <c r="N2456" s="157" t="s">
        <v>811</v>
      </c>
      <c r="O2456" s="157" t="s">
        <v>812</v>
      </c>
      <c r="P2456" s="157" t="s">
        <v>813</v>
      </c>
    </row>
    <row r="2457" spans="11:16">
      <c r="K2457" s="319">
        <v>48143</v>
      </c>
      <c r="L2457" s="157" t="s">
        <v>806</v>
      </c>
      <c r="N2457" s="157" t="s">
        <v>811</v>
      </c>
      <c r="O2457" s="157" t="s">
        <v>812</v>
      </c>
      <c r="P2457" s="157" t="s">
        <v>813</v>
      </c>
    </row>
    <row r="2458" spans="11:16">
      <c r="K2458" s="319">
        <v>48144</v>
      </c>
      <c r="L2458" s="157" t="s">
        <v>807</v>
      </c>
      <c r="N2458" s="157" t="s">
        <v>811</v>
      </c>
      <c r="O2458" s="157" t="s">
        <v>812</v>
      </c>
      <c r="P2458" s="157" t="s">
        <v>813</v>
      </c>
    </row>
    <row r="2459" spans="11:16">
      <c r="K2459" s="319">
        <v>48145</v>
      </c>
      <c r="L2459" s="157" t="s">
        <v>808</v>
      </c>
      <c r="N2459" s="157" t="s">
        <v>811</v>
      </c>
      <c r="O2459" s="157" t="s">
        <v>812</v>
      </c>
      <c r="P2459" s="157" t="s">
        <v>813</v>
      </c>
    </row>
    <row r="2460" spans="11:16">
      <c r="K2460" s="319">
        <v>48146</v>
      </c>
      <c r="L2460" s="157" t="s">
        <v>809</v>
      </c>
      <c r="N2460" s="157" t="s">
        <v>811</v>
      </c>
      <c r="O2460" s="157" t="s">
        <v>812</v>
      </c>
      <c r="P2460" s="157" t="s">
        <v>813</v>
      </c>
    </row>
    <row r="2461" spans="11:16">
      <c r="K2461" s="319">
        <v>48147</v>
      </c>
      <c r="L2461" s="157" t="s">
        <v>810</v>
      </c>
      <c r="N2461" s="157" t="s">
        <v>811</v>
      </c>
      <c r="O2461" s="157" t="s">
        <v>812</v>
      </c>
      <c r="P2461" s="157" t="s">
        <v>742</v>
      </c>
    </row>
    <row r="2462" spans="11:16">
      <c r="K2462" s="319">
        <v>48148</v>
      </c>
      <c r="L2462" s="157" t="s">
        <v>803</v>
      </c>
      <c r="N2462" s="157" t="s">
        <v>813</v>
      </c>
      <c r="O2462" s="157" t="s">
        <v>811</v>
      </c>
      <c r="P2462" s="157" t="s">
        <v>812</v>
      </c>
    </row>
    <row r="2463" spans="11:16">
      <c r="K2463" s="319">
        <v>48149</v>
      </c>
      <c r="L2463" s="157" t="s">
        <v>805</v>
      </c>
      <c r="N2463" s="157" t="s">
        <v>813</v>
      </c>
      <c r="O2463" s="157" t="s">
        <v>811</v>
      </c>
      <c r="P2463" s="157" t="s">
        <v>812</v>
      </c>
    </row>
    <row r="2464" spans="11:16">
      <c r="K2464" s="319">
        <v>48150</v>
      </c>
      <c r="L2464" s="157" t="s">
        <v>806</v>
      </c>
      <c r="N2464" s="157" t="s">
        <v>813</v>
      </c>
      <c r="O2464" s="157" t="s">
        <v>811</v>
      </c>
      <c r="P2464" s="157" t="s">
        <v>741</v>
      </c>
    </row>
    <row r="2465" spans="11:16">
      <c r="K2465" s="319">
        <v>48151</v>
      </c>
      <c r="L2465" s="157" t="s">
        <v>807</v>
      </c>
      <c r="N2465" s="157" t="s">
        <v>813</v>
      </c>
      <c r="O2465" s="157" t="s">
        <v>811</v>
      </c>
      <c r="P2465" s="157" t="s">
        <v>812</v>
      </c>
    </row>
    <row r="2466" spans="11:16">
      <c r="K2466" s="319">
        <v>48152</v>
      </c>
      <c r="L2466" s="157" t="s">
        <v>808</v>
      </c>
      <c r="N2466" s="157" t="s">
        <v>813</v>
      </c>
      <c r="O2466" s="157" t="s">
        <v>817</v>
      </c>
      <c r="P2466" s="157" t="s">
        <v>741</v>
      </c>
    </row>
    <row r="2467" spans="11:16">
      <c r="K2467" s="319">
        <v>48153</v>
      </c>
      <c r="L2467" s="157" t="s">
        <v>809</v>
      </c>
      <c r="N2467" s="157" t="s">
        <v>813</v>
      </c>
      <c r="O2467" s="157" t="s">
        <v>740</v>
      </c>
      <c r="P2467" s="157" t="s">
        <v>812</v>
      </c>
    </row>
    <row r="2468" spans="11:16">
      <c r="K2468" s="319">
        <v>48154</v>
      </c>
      <c r="L2468" s="157" t="s">
        <v>810</v>
      </c>
      <c r="N2468" s="157" t="s">
        <v>813</v>
      </c>
      <c r="O2468" s="157" t="s">
        <v>811</v>
      </c>
      <c r="P2468" s="157" t="s">
        <v>812</v>
      </c>
    </row>
    <row r="2469" spans="11:16">
      <c r="K2469" s="319">
        <v>48155</v>
      </c>
      <c r="L2469" s="157" t="s">
        <v>803</v>
      </c>
      <c r="N2469" s="157" t="s">
        <v>812</v>
      </c>
      <c r="O2469" s="157" t="s">
        <v>813</v>
      </c>
      <c r="P2469" s="157" t="s">
        <v>811</v>
      </c>
    </row>
    <row r="2470" spans="11:16">
      <c r="K2470" s="319">
        <v>48156</v>
      </c>
      <c r="L2470" s="157" t="s">
        <v>805</v>
      </c>
      <c r="N2470" s="157" t="s">
        <v>812</v>
      </c>
      <c r="O2470" s="157" t="s">
        <v>742</v>
      </c>
      <c r="P2470" s="157" t="s">
        <v>811</v>
      </c>
    </row>
    <row r="2471" spans="11:16">
      <c r="K2471" s="319">
        <v>48157</v>
      </c>
      <c r="L2471" s="157" t="s">
        <v>806</v>
      </c>
      <c r="N2471" s="157" t="s">
        <v>812</v>
      </c>
      <c r="O2471" s="157" t="s">
        <v>813</v>
      </c>
      <c r="P2471" s="157" t="s">
        <v>811</v>
      </c>
    </row>
    <row r="2472" spans="11:16">
      <c r="K2472" s="319">
        <v>48158</v>
      </c>
      <c r="L2472" s="157" t="s">
        <v>807</v>
      </c>
      <c r="N2472" s="157" t="s">
        <v>812</v>
      </c>
      <c r="O2472" s="157" t="s">
        <v>742</v>
      </c>
      <c r="P2472" s="157" t="s">
        <v>811</v>
      </c>
    </row>
    <row r="2473" spans="11:16">
      <c r="K2473" s="319">
        <v>48159</v>
      </c>
      <c r="L2473" s="157" t="s">
        <v>808</v>
      </c>
      <c r="N2473" s="157" t="s">
        <v>818</v>
      </c>
      <c r="O2473" s="157" t="s">
        <v>813</v>
      </c>
      <c r="P2473" s="157" t="s">
        <v>811</v>
      </c>
    </row>
    <row r="2474" spans="11:16">
      <c r="K2474" s="319">
        <v>48160</v>
      </c>
      <c r="L2474" s="157" t="s">
        <v>809</v>
      </c>
      <c r="N2474" s="157" t="s">
        <v>812</v>
      </c>
      <c r="O2474" s="157" t="s">
        <v>813</v>
      </c>
      <c r="P2474" s="157" t="s">
        <v>811</v>
      </c>
    </row>
    <row r="2475" spans="11:16">
      <c r="K2475" s="319">
        <v>48161</v>
      </c>
      <c r="L2475" s="157" t="s">
        <v>810</v>
      </c>
      <c r="N2475" s="157" t="s">
        <v>812</v>
      </c>
      <c r="O2475" s="157" t="s">
        <v>813</v>
      </c>
      <c r="P2475" s="157" t="s">
        <v>811</v>
      </c>
    </row>
    <row r="2476" spans="11:16">
      <c r="K2476" s="319">
        <v>48162</v>
      </c>
      <c r="L2476" s="157" t="s">
        <v>803</v>
      </c>
      <c r="N2476" s="157" t="s">
        <v>811</v>
      </c>
      <c r="O2476" s="157" t="s">
        <v>812</v>
      </c>
      <c r="P2476" s="157" t="s">
        <v>813</v>
      </c>
    </row>
    <row r="2477" spans="11:16">
      <c r="K2477" s="319">
        <v>48163</v>
      </c>
      <c r="L2477" s="157" t="s">
        <v>805</v>
      </c>
      <c r="N2477" s="157" t="s">
        <v>811</v>
      </c>
      <c r="O2477" s="157" t="s">
        <v>812</v>
      </c>
      <c r="P2477" s="157" t="s">
        <v>813</v>
      </c>
    </row>
    <row r="2478" spans="11:16">
      <c r="K2478" s="319">
        <v>48164</v>
      </c>
      <c r="L2478" s="157" t="s">
        <v>806</v>
      </c>
      <c r="N2478" s="157" t="s">
        <v>811</v>
      </c>
      <c r="O2478" s="157" t="s">
        <v>812</v>
      </c>
      <c r="P2478" s="157" t="s">
        <v>813</v>
      </c>
    </row>
    <row r="2479" spans="11:16">
      <c r="K2479" s="319">
        <v>48165</v>
      </c>
      <c r="L2479" s="157" t="s">
        <v>807</v>
      </c>
      <c r="N2479" s="157" t="s">
        <v>811</v>
      </c>
      <c r="O2479" s="157" t="s">
        <v>812</v>
      </c>
      <c r="P2479" s="157" t="s">
        <v>813</v>
      </c>
    </row>
    <row r="2480" spans="11:16">
      <c r="K2480" s="319">
        <v>48166</v>
      </c>
      <c r="L2480" s="157" t="s">
        <v>808</v>
      </c>
      <c r="N2480" s="157" t="s">
        <v>811</v>
      </c>
      <c r="O2480" s="157" t="s">
        <v>812</v>
      </c>
      <c r="P2480" s="157" t="s">
        <v>742</v>
      </c>
    </row>
    <row r="2481" spans="11:16">
      <c r="K2481" s="319">
        <v>48167</v>
      </c>
      <c r="L2481" s="157" t="s">
        <v>809</v>
      </c>
      <c r="N2481" s="157" t="s">
        <v>811</v>
      </c>
      <c r="O2481" s="157" t="s">
        <v>812</v>
      </c>
      <c r="P2481" s="157" t="s">
        <v>813</v>
      </c>
    </row>
    <row r="2482" spans="11:16">
      <c r="K2482" s="319">
        <v>48168</v>
      </c>
      <c r="L2482" s="157" t="s">
        <v>810</v>
      </c>
      <c r="N2482" s="157" t="s">
        <v>811</v>
      </c>
      <c r="O2482" s="157" t="s">
        <v>812</v>
      </c>
      <c r="P2482" s="157" t="s">
        <v>813</v>
      </c>
    </row>
    <row r="2483" spans="11:16">
      <c r="K2483" s="319">
        <v>48169</v>
      </c>
      <c r="L2483" s="157" t="s">
        <v>803</v>
      </c>
      <c r="N2483" s="157" t="s">
        <v>813</v>
      </c>
      <c r="O2483" s="157" t="s">
        <v>740</v>
      </c>
      <c r="P2483" s="157" t="s">
        <v>812</v>
      </c>
    </row>
    <row r="2484" spans="11:16">
      <c r="K2484" s="319">
        <v>48170</v>
      </c>
      <c r="L2484" s="157" t="s">
        <v>805</v>
      </c>
      <c r="N2484" s="157" t="s">
        <v>742</v>
      </c>
      <c r="O2484" s="157" t="s">
        <v>811</v>
      </c>
      <c r="P2484" s="157" t="s">
        <v>812</v>
      </c>
    </row>
    <row r="2485" spans="11:16">
      <c r="K2485" s="319">
        <v>48171</v>
      </c>
      <c r="L2485" s="157" t="s">
        <v>806</v>
      </c>
      <c r="N2485" s="157" t="s">
        <v>813</v>
      </c>
      <c r="O2485" s="157" t="s">
        <v>811</v>
      </c>
      <c r="P2485" s="157" t="s">
        <v>812</v>
      </c>
    </row>
    <row r="2486" spans="11:16">
      <c r="K2486" s="319">
        <v>48172</v>
      </c>
      <c r="L2486" s="157" t="s">
        <v>807</v>
      </c>
      <c r="N2486" s="157" t="s">
        <v>813</v>
      </c>
      <c r="O2486" s="157" t="s">
        <v>811</v>
      </c>
      <c r="P2486" s="157" t="s">
        <v>812</v>
      </c>
    </row>
    <row r="2487" spans="11:16">
      <c r="K2487" s="319">
        <v>48173</v>
      </c>
      <c r="L2487" s="157" t="s">
        <v>808</v>
      </c>
      <c r="N2487" s="157" t="s">
        <v>813</v>
      </c>
      <c r="O2487" s="157" t="s">
        <v>811</v>
      </c>
      <c r="P2487" s="157" t="s">
        <v>818</v>
      </c>
    </row>
    <row r="2488" spans="11:16">
      <c r="K2488" s="319">
        <v>48174</v>
      </c>
      <c r="L2488" s="157" t="s">
        <v>809</v>
      </c>
      <c r="N2488" s="157" t="s">
        <v>813</v>
      </c>
      <c r="O2488" s="157" t="s">
        <v>811</v>
      </c>
      <c r="P2488" s="157" t="s">
        <v>812</v>
      </c>
    </row>
    <row r="2489" spans="11:16">
      <c r="K2489" s="319">
        <v>48175</v>
      </c>
      <c r="L2489" s="157" t="s">
        <v>810</v>
      </c>
      <c r="N2489" s="157" t="s">
        <v>813</v>
      </c>
      <c r="O2489" s="157" t="s">
        <v>811</v>
      </c>
      <c r="P2489" s="157" t="s">
        <v>741</v>
      </c>
    </row>
    <row r="2490" spans="11:16">
      <c r="K2490" s="319">
        <v>48176</v>
      </c>
      <c r="L2490" s="157" t="s">
        <v>803</v>
      </c>
      <c r="N2490" s="157" t="s">
        <v>812</v>
      </c>
      <c r="O2490" s="157" t="s">
        <v>813</v>
      </c>
      <c r="P2490" s="157" t="s">
        <v>811</v>
      </c>
    </row>
    <row r="2491" spans="11:16">
      <c r="K2491" s="319">
        <v>48177</v>
      </c>
      <c r="L2491" s="157" t="s">
        <v>805</v>
      </c>
      <c r="N2491" s="157" t="s">
        <v>812</v>
      </c>
      <c r="O2491" s="157" t="s">
        <v>813</v>
      </c>
      <c r="P2491" s="157" t="s">
        <v>811</v>
      </c>
    </row>
    <row r="2492" spans="11:16">
      <c r="K2492" s="319">
        <v>48178</v>
      </c>
      <c r="L2492" s="157" t="s">
        <v>806</v>
      </c>
      <c r="N2492" s="157" t="s">
        <v>818</v>
      </c>
      <c r="O2492" s="157" t="s">
        <v>813</v>
      </c>
      <c r="P2492" s="157" t="s">
        <v>811</v>
      </c>
    </row>
    <row r="2493" spans="11:16">
      <c r="K2493" s="319">
        <v>48179</v>
      </c>
      <c r="L2493" s="157" t="s">
        <v>807</v>
      </c>
      <c r="N2493" s="157" t="s">
        <v>741</v>
      </c>
      <c r="O2493" s="157" t="s">
        <v>813</v>
      </c>
      <c r="P2493" s="157" t="s">
        <v>811</v>
      </c>
    </row>
    <row r="2494" spans="11:16">
      <c r="K2494" s="319">
        <v>48180</v>
      </c>
      <c r="L2494" s="157" t="s">
        <v>808</v>
      </c>
      <c r="N2494" s="157" t="s">
        <v>741</v>
      </c>
      <c r="O2494" s="157" t="s">
        <v>813</v>
      </c>
      <c r="P2494" s="157" t="s">
        <v>811</v>
      </c>
    </row>
    <row r="2495" spans="11:16">
      <c r="K2495" s="319">
        <v>48181</v>
      </c>
      <c r="L2495" s="157" t="s">
        <v>809</v>
      </c>
      <c r="N2495" s="157" t="s">
        <v>812</v>
      </c>
      <c r="O2495" s="157" t="s">
        <v>813</v>
      </c>
      <c r="P2495" s="157" t="s">
        <v>811</v>
      </c>
    </row>
    <row r="2496" spans="11:16">
      <c r="K2496" s="319">
        <v>48182</v>
      </c>
      <c r="L2496" s="157" t="s">
        <v>810</v>
      </c>
      <c r="N2496" s="157" t="s">
        <v>812</v>
      </c>
      <c r="O2496" s="157" t="s">
        <v>813</v>
      </c>
      <c r="P2496" s="157" t="s">
        <v>811</v>
      </c>
    </row>
    <row r="2497" spans="11:16">
      <c r="K2497" s="319">
        <v>48183</v>
      </c>
      <c r="L2497" s="157" t="s">
        <v>803</v>
      </c>
      <c r="N2497" s="157" t="s">
        <v>811</v>
      </c>
      <c r="O2497" s="157" t="s">
        <v>812</v>
      </c>
      <c r="P2497" s="157" t="s">
        <v>742</v>
      </c>
    </row>
    <row r="2498" spans="11:16">
      <c r="K2498" s="319">
        <v>48184</v>
      </c>
      <c r="L2498" s="157" t="s">
        <v>805</v>
      </c>
      <c r="N2498" s="157" t="s">
        <v>811</v>
      </c>
      <c r="O2498" s="157" t="s">
        <v>812</v>
      </c>
      <c r="P2498" s="157" t="s">
        <v>813</v>
      </c>
    </row>
    <row r="2499" spans="11:16">
      <c r="K2499" s="319">
        <v>48185</v>
      </c>
      <c r="L2499" s="157" t="s">
        <v>806</v>
      </c>
      <c r="N2499" s="157" t="s">
        <v>811</v>
      </c>
      <c r="O2499" s="157" t="s">
        <v>812</v>
      </c>
      <c r="P2499" s="157" t="s">
        <v>813</v>
      </c>
    </row>
    <row r="2500" spans="11:16">
      <c r="K2500" s="319">
        <v>48186</v>
      </c>
      <c r="L2500" s="157" t="s">
        <v>807</v>
      </c>
      <c r="N2500" s="157" t="s">
        <v>811</v>
      </c>
      <c r="O2500" s="157" t="s">
        <v>812</v>
      </c>
      <c r="P2500" s="157" t="s">
        <v>813</v>
      </c>
    </row>
    <row r="2501" spans="11:16">
      <c r="K2501" s="319">
        <v>48187</v>
      </c>
      <c r="L2501" s="157" t="s">
        <v>808</v>
      </c>
      <c r="N2501" s="157" t="s">
        <v>811</v>
      </c>
      <c r="O2501" s="157" t="s">
        <v>812</v>
      </c>
      <c r="P2501" s="157" t="s">
        <v>813</v>
      </c>
    </row>
    <row r="2502" spans="11:16">
      <c r="K2502" s="319">
        <v>48188</v>
      </c>
      <c r="L2502" s="157" t="s">
        <v>809</v>
      </c>
      <c r="N2502" s="157" t="s">
        <v>811</v>
      </c>
      <c r="O2502" s="157" t="s">
        <v>812</v>
      </c>
      <c r="P2502" s="157" t="s">
        <v>742</v>
      </c>
    </row>
    <row r="2503" spans="11:16">
      <c r="K2503" s="319">
        <v>48189</v>
      </c>
      <c r="L2503" s="157" t="s">
        <v>810</v>
      </c>
      <c r="N2503" s="157" t="s">
        <v>811</v>
      </c>
      <c r="O2503" s="157" t="s">
        <v>812</v>
      </c>
      <c r="P2503" s="157" t="s">
        <v>813</v>
      </c>
    </row>
    <row r="2504" spans="11:16">
      <c r="K2504" s="319">
        <v>48190</v>
      </c>
      <c r="L2504" s="157" t="s">
        <v>803</v>
      </c>
      <c r="N2504" s="157" t="s">
        <v>813</v>
      </c>
      <c r="O2504" s="157" t="s">
        <v>811</v>
      </c>
      <c r="P2504" s="157" t="s">
        <v>812</v>
      </c>
    </row>
    <row r="2505" spans="11:16">
      <c r="K2505" s="319">
        <v>48191</v>
      </c>
      <c r="L2505" s="157" t="s">
        <v>805</v>
      </c>
      <c r="N2505" s="157" t="s">
        <v>813</v>
      </c>
      <c r="O2505" s="157" t="s">
        <v>811</v>
      </c>
      <c r="P2505" s="157" t="s">
        <v>812</v>
      </c>
    </row>
    <row r="2506" spans="11:16">
      <c r="K2506" s="319">
        <v>48192</v>
      </c>
      <c r="L2506" s="157" t="s">
        <v>806</v>
      </c>
      <c r="N2506" s="157" t="s">
        <v>742</v>
      </c>
      <c r="O2506" s="157" t="s">
        <v>811</v>
      </c>
      <c r="P2506" s="157" t="s">
        <v>812</v>
      </c>
    </row>
    <row r="2507" spans="11:16">
      <c r="K2507" s="319">
        <v>48193</v>
      </c>
      <c r="L2507" s="157" t="s">
        <v>807</v>
      </c>
      <c r="N2507" s="157" t="s">
        <v>813</v>
      </c>
      <c r="O2507" s="157" t="s">
        <v>811</v>
      </c>
      <c r="P2507" s="157" t="s">
        <v>812</v>
      </c>
    </row>
    <row r="2508" spans="11:16">
      <c r="K2508" s="319">
        <v>48194</v>
      </c>
      <c r="L2508" s="157" t="s">
        <v>808</v>
      </c>
      <c r="N2508" s="157" t="s">
        <v>813</v>
      </c>
      <c r="O2508" s="157" t="s">
        <v>740</v>
      </c>
      <c r="P2508" s="157" t="s">
        <v>812</v>
      </c>
    </row>
    <row r="2509" spans="11:16">
      <c r="K2509" s="319">
        <v>48195</v>
      </c>
      <c r="L2509" s="157" t="s">
        <v>809</v>
      </c>
      <c r="N2509" s="157" t="s">
        <v>813</v>
      </c>
      <c r="O2509" s="157" t="s">
        <v>811</v>
      </c>
      <c r="P2509" s="157" t="s">
        <v>812</v>
      </c>
    </row>
    <row r="2510" spans="11:16">
      <c r="K2510" s="319">
        <v>48196</v>
      </c>
      <c r="L2510" s="157" t="s">
        <v>810</v>
      </c>
      <c r="N2510" s="157" t="s">
        <v>813</v>
      </c>
      <c r="O2510" s="157" t="s">
        <v>811</v>
      </c>
      <c r="P2510" s="157" t="s">
        <v>812</v>
      </c>
    </row>
    <row r="2511" spans="11:16">
      <c r="K2511" s="319">
        <v>48197</v>
      </c>
      <c r="L2511" s="157" t="s">
        <v>803</v>
      </c>
      <c r="N2511" s="157" t="s">
        <v>812</v>
      </c>
      <c r="O2511" s="157" t="s">
        <v>813</v>
      </c>
      <c r="P2511" s="157" t="s">
        <v>811</v>
      </c>
    </row>
    <row r="2512" spans="11:16">
      <c r="K2512" s="319">
        <v>48198</v>
      </c>
      <c r="L2512" s="157" t="s">
        <v>805</v>
      </c>
      <c r="N2512" s="157" t="s">
        <v>812</v>
      </c>
      <c r="O2512" s="157" t="s">
        <v>813</v>
      </c>
      <c r="P2512" s="157" t="s">
        <v>811</v>
      </c>
    </row>
    <row r="2513" spans="11:16">
      <c r="K2513" s="319">
        <v>48199</v>
      </c>
      <c r="L2513" s="157" t="s">
        <v>806</v>
      </c>
      <c r="N2513" s="157" t="s">
        <v>812</v>
      </c>
      <c r="O2513" s="157" t="s">
        <v>813</v>
      </c>
      <c r="P2513" s="157" t="s">
        <v>811</v>
      </c>
    </row>
    <row r="2514" spans="11:16">
      <c r="K2514" s="319">
        <v>48200</v>
      </c>
      <c r="L2514" s="157" t="s">
        <v>807</v>
      </c>
      <c r="N2514" s="157" t="s">
        <v>812</v>
      </c>
      <c r="O2514" s="157" t="s">
        <v>813</v>
      </c>
      <c r="P2514" s="157" t="s">
        <v>811</v>
      </c>
    </row>
    <row r="2515" spans="11:16">
      <c r="K2515" s="319">
        <v>48201</v>
      </c>
      <c r="L2515" s="157" t="s">
        <v>808</v>
      </c>
      <c r="N2515" s="157" t="s">
        <v>812</v>
      </c>
      <c r="O2515" s="157" t="s">
        <v>813</v>
      </c>
      <c r="P2515" s="157" t="s">
        <v>811</v>
      </c>
    </row>
    <row r="2516" spans="11:16">
      <c r="K2516" s="319">
        <v>48202</v>
      </c>
      <c r="L2516" s="157" t="s">
        <v>809</v>
      </c>
      <c r="N2516" s="157" t="s">
        <v>812</v>
      </c>
      <c r="O2516" s="157" t="s">
        <v>813</v>
      </c>
      <c r="P2516" s="157" t="s">
        <v>740</v>
      </c>
    </row>
    <row r="2517" spans="11:16">
      <c r="K2517" s="319">
        <v>48203</v>
      </c>
      <c r="L2517" s="157" t="s">
        <v>810</v>
      </c>
      <c r="N2517" s="157" t="s">
        <v>812</v>
      </c>
      <c r="O2517" s="157" t="s">
        <v>813</v>
      </c>
      <c r="P2517" s="157" t="s">
        <v>811</v>
      </c>
    </row>
    <row r="2518" spans="11:16">
      <c r="K2518" s="319">
        <v>48204</v>
      </c>
      <c r="L2518" s="157" t="s">
        <v>803</v>
      </c>
      <c r="N2518" s="157" t="s">
        <v>811</v>
      </c>
      <c r="O2518" s="157" t="s">
        <v>812</v>
      </c>
      <c r="P2518" s="157" t="s">
        <v>813</v>
      </c>
    </row>
    <row r="2519" spans="11:16">
      <c r="K2519" s="319">
        <v>48205</v>
      </c>
      <c r="L2519" s="157" t="s">
        <v>805</v>
      </c>
      <c r="N2519" s="157" t="s">
        <v>740</v>
      </c>
      <c r="O2519" s="157" t="s">
        <v>812</v>
      </c>
      <c r="P2519" s="157" t="s">
        <v>813</v>
      </c>
    </row>
    <row r="2520" spans="11:16">
      <c r="K2520" s="319">
        <v>48206</v>
      </c>
      <c r="L2520" s="157" t="s">
        <v>806</v>
      </c>
      <c r="N2520" s="157" t="s">
        <v>811</v>
      </c>
      <c r="O2520" s="157" t="s">
        <v>812</v>
      </c>
      <c r="P2520" s="157" t="s">
        <v>813</v>
      </c>
    </row>
    <row r="2521" spans="11:16">
      <c r="K2521" s="319">
        <v>48207</v>
      </c>
      <c r="L2521" s="157" t="s">
        <v>807</v>
      </c>
      <c r="N2521" s="157" t="s">
        <v>811</v>
      </c>
      <c r="O2521" s="157" t="s">
        <v>812</v>
      </c>
      <c r="P2521" s="157" t="s">
        <v>813</v>
      </c>
    </row>
    <row r="2522" spans="11:16">
      <c r="K2522" s="319">
        <v>48208</v>
      </c>
      <c r="L2522" s="157" t="s">
        <v>808</v>
      </c>
      <c r="N2522" s="157" t="s">
        <v>811</v>
      </c>
      <c r="O2522" s="157" t="s">
        <v>812</v>
      </c>
      <c r="P2522" s="157" t="s">
        <v>813</v>
      </c>
    </row>
    <row r="2523" spans="11:16">
      <c r="K2523" s="319">
        <v>48209</v>
      </c>
      <c r="L2523" s="157" t="s">
        <v>809</v>
      </c>
      <c r="N2523" s="157" t="s">
        <v>811</v>
      </c>
      <c r="O2523" s="157" t="s">
        <v>812</v>
      </c>
      <c r="P2523" s="157" t="s">
        <v>813</v>
      </c>
    </row>
    <row r="2524" spans="11:16">
      <c r="K2524" s="319">
        <v>48210</v>
      </c>
      <c r="L2524" s="157" t="s">
        <v>810</v>
      </c>
      <c r="N2524" s="157" t="s">
        <v>811</v>
      </c>
      <c r="O2524" s="157" t="s">
        <v>812</v>
      </c>
      <c r="P2524" s="157" t="s">
        <v>819</v>
      </c>
    </row>
    <row r="2525" spans="11:16">
      <c r="K2525" s="319">
        <v>48211</v>
      </c>
      <c r="L2525" s="157" t="s">
        <v>803</v>
      </c>
      <c r="N2525" s="157" t="s">
        <v>813</v>
      </c>
      <c r="O2525" s="157" t="s">
        <v>811</v>
      </c>
      <c r="P2525" s="157" t="s">
        <v>812</v>
      </c>
    </row>
    <row r="2526" spans="11:16">
      <c r="K2526" s="319">
        <v>48212</v>
      </c>
      <c r="L2526" s="157" t="s">
        <v>805</v>
      </c>
      <c r="N2526" s="157" t="s">
        <v>813</v>
      </c>
      <c r="O2526" s="157" t="s">
        <v>811</v>
      </c>
      <c r="P2526" s="157" t="s">
        <v>741</v>
      </c>
    </row>
    <row r="2527" spans="11:16">
      <c r="K2527" s="319">
        <v>48213</v>
      </c>
      <c r="L2527" s="157" t="s">
        <v>806</v>
      </c>
      <c r="N2527" s="157" t="s">
        <v>813</v>
      </c>
      <c r="O2527" s="157" t="s">
        <v>811</v>
      </c>
      <c r="P2527" s="157" t="s">
        <v>812</v>
      </c>
    </row>
    <row r="2528" spans="11:16">
      <c r="K2528" s="319">
        <v>48214</v>
      </c>
      <c r="L2528" s="157" t="s">
        <v>807</v>
      </c>
      <c r="N2528" s="157" t="s">
        <v>813</v>
      </c>
      <c r="O2528" s="157" t="s">
        <v>811</v>
      </c>
      <c r="P2528" s="157" t="s">
        <v>812</v>
      </c>
    </row>
    <row r="2529" spans="11:16">
      <c r="K2529" s="319">
        <v>48215</v>
      </c>
      <c r="L2529" s="157" t="s">
        <v>808</v>
      </c>
      <c r="N2529" s="157" t="s">
        <v>813</v>
      </c>
      <c r="O2529" s="157" t="s">
        <v>811</v>
      </c>
      <c r="P2529" s="157" t="s">
        <v>812</v>
      </c>
    </row>
    <row r="2530" spans="11:16">
      <c r="K2530" s="319">
        <v>48216</v>
      </c>
      <c r="L2530" s="157" t="s">
        <v>809</v>
      </c>
      <c r="N2530" s="157" t="s">
        <v>813</v>
      </c>
      <c r="O2530" s="157" t="s">
        <v>811</v>
      </c>
      <c r="P2530" s="157" t="s">
        <v>812</v>
      </c>
    </row>
    <row r="2531" spans="11:16">
      <c r="K2531" s="319">
        <v>48217</v>
      </c>
      <c r="L2531" s="157" t="s">
        <v>810</v>
      </c>
      <c r="N2531" s="157" t="s">
        <v>813</v>
      </c>
      <c r="O2531" s="157" t="s">
        <v>811</v>
      </c>
      <c r="P2531" s="157" t="s">
        <v>812</v>
      </c>
    </row>
    <row r="2532" spans="11:16">
      <c r="K2532" s="319">
        <v>48218</v>
      </c>
      <c r="L2532" s="157" t="s">
        <v>803</v>
      </c>
      <c r="N2532" s="157" t="s">
        <v>812</v>
      </c>
      <c r="O2532" s="157" t="s">
        <v>813</v>
      </c>
      <c r="P2532" s="157" t="s">
        <v>811</v>
      </c>
    </row>
    <row r="2533" spans="11:16">
      <c r="K2533" s="319">
        <v>48219</v>
      </c>
      <c r="L2533" s="157" t="s">
        <v>805</v>
      </c>
      <c r="N2533" s="157" t="s">
        <v>812</v>
      </c>
      <c r="O2533" s="157" t="s">
        <v>813</v>
      </c>
      <c r="P2533" s="157" t="s">
        <v>811</v>
      </c>
    </row>
    <row r="2534" spans="11:16">
      <c r="K2534" s="319">
        <v>48220</v>
      </c>
      <c r="L2534" s="157" t="s">
        <v>806</v>
      </c>
      <c r="N2534" s="157" t="s">
        <v>812</v>
      </c>
      <c r="O2534" s="157" t="s">
        <v>813</v>
      </c>
      <c r="P2534" s="157" t="s">
        <v>811</v>
      </c>
    </row>
    <row r="2535" spans="11:16">
      <c r="K2535" s="319">
        <v>48221</v>
      </c>
      <c r="L2535" s="157" t="s">
        <v>807</v>
      </c>
      <c r="N2535" s="157" t="s">
        <v>812</v>
      </c>
      <c r="O2535" s="157" t="s">
        <v>813</v>
      </c>
      <c r="P2535" s="157" t="s">
        <v>740</v>
      </c>
    </row>
    <row r="2536" spans="11:16">
      <c r="K2536" s="319">
        <v>48222</v>
      </c>
      <c r="L2536" s="157" t="s">
        <v>808</v>
      </c>
      <c r="N2536" s="157" t="s">
        <v>812</v>
      </c>
      <c r="O2536" s="157" t="s">
        <v>813</v>
      </c>
      <c r="P2536" s="157" t="s">
        <v>811</v>
      </c>
    </row>
    <row r="2537" spans="11:16">
      <c r="K2537" s="319">
        <v>48223</v>
      </c>
      <c r="L2537" s="157" t="s">
        <v>809</v>
      </c>
      <c r="N2537" s="157" t="s">
        <v>812</v>
      </c>
      <c r="O2537" s="157" t="s">
        <v>813</v>
      </c>
      <c r="P2537" s="157" t="s">
        <v>811</v>
      </c>
    </row>
    <row r="2538" spans="11:16">
      <c r="K2538" s="319">
        <v>48224</v>
      </c>
      <c r="L2538" s="157" t="s">
        <v>810</v>
      </c>
      <c r="N2538" s="157" t="s">
        <v>812</v>
      </c>
      <c r="O2538" s="157" t="s">
        <v>813</v>
      </c>
      <c r="P2538" s="157" t="s">
        <v>811</v>
      </c>
    </row>
    <row r="2539" spans="11:16">
      <c r="K2539" s="319">
        <v>48225</v>
      </c>
      <c r="L2539" s="157" t="s">
        <v>803</v>
      </c>
      <c r="N2539" s="157" t="s">
        <v>811</v>
      </c>
      <c r="O2539" s="157" t="s">
        <v>812</v>
      </c>
      <c r="P2539" s="157" t="s">
        <v>813</v>
      </c>
    </row>
    <row r="2540" spans="11:16">
      <c r="K2540" s="319">
        <v>48226</v>
      </c>
      <c r="L2540" s="157" t="s">
        <v>805</v>
      </c>
      <c r="N2540" s="157" t="s">
        <v>811</v>
      </c>
      <c r="O2540" s="157" t="s">
        <v>812</v>
      </c>
      <c r="P2540" s="157" t="s">
        <v>742</v>
      </c>
    </row>
    <row r="2541" spans="11:16">
      <c r="K2541" s="319">
        <v>48227</v>
      </c>
      <c r="L2541" s="157" t="s">
        <v>806</v>
      </c>
      <c r="N2541" s="157" t="s">
        <v>811</v>
      </c>
      <c r="O2541" s="157" t="s">
        <v>812</v>
      </c>
      <c r="P2541" s="157" t="s">
        <v>813</v>
      </c>
    </row>
    <row r="2542" spans="11:16">
      <c r="K2542" s="319">
        <v>48228</v>
      </c>
      <c r="L2542" s="157" t="s">
        <v>807</v>
      </c>
      <c r="N2542" s="157" t="s">
        <v>811</v>
      </c>
      <c r="O2542" s="157" t="s">
        <v>812</v>
      </c>
      <c r="P2542" s="157" t="s">
        <v>813</v>
      </c>
    </row>
    <row r="2543" spans="11:16">
      <c r="K2543" s="319">
        <v>48229</v>
      </c>
      <c r="L2543" s="157" t="s">
        <v>808</v>
      </c>
      <c r="N2543" s="157" t="s">
        <v>811</v>
      </c>
      <c r="O2543" s="157" t="s">
        <v>812</v>
      </c>
      <c r="P2543" s="157" t="s">
        <v>813</v>
      </c>
    </row>
    <row r="2544" spans="11:16">
      <c r="K2544" s="319">
        <v>48230</v>
      </c>
      <c r="L2544" s="157" t="s">
        <v>809</v>
      </c>
      <c r="N2544" s="157" t="s">
        <v>740</v>
      </c>
      <c r="O2544" s="157" t="s">
        <v>812</v>
      </c>
      <c r="P2544" s="157" t="s">
        <v>813</v>
      </c>
    </row>
    <row r="2545" spans="11:16">
      <c r="K2545" s="319">
        <v>48231</v>
      </c>
      <c r="L2545" s="157" t="s">
        <v>810</v>
      </c>
      <c r="N2545" s="157" t="s">
        <v>811</v>
      </c>
      <c r="O2545" s="157" t="s">
        <v>741</v>
      </c>
      <c r="P2545" s="157" t="s">
        <v>813</v>
      </c>
    </row>
    <row r="2546" spans="11:16">
      <c r="K2546" s="319">
        <v>48232</v>
      </c>
      <c r="L2546" s="157" t="s">
        <v>803</v>
      </c>
      <c r="N2546" s="157" t="s">
        <v>813</v>
      </c>
      <c r="O2546" s="157" t="s">
        <v>811</v>
      </c>
      <c r="P2546" s="157" t="s">
        <v>812</v>
      </c>
    </row>
    <row r="2547" spans="11:16">
      <c r="K2547" s="319">
        <v>48233</v>
      </c>
      <c r="L2547" s="157" t="s">
        <v>805</v>
      </c>
      <c r="N2547" s="157" t="s">
        <v>813</v>
      </c>
      <c r="O2547" s="157" t="s">
        <v>811</v>
      </c>
      <c r="P2547" s="157" t="s">
        <v>812</v>
      </c>
    </row>
    <row r="2548" spans="11:16">
      <c r="K2548" s="319">
        <v>48234</v>
      </c>
      <c r="L2548" s="157" t="s">
        <v>806</v>
      </c>
      <c r="N2548" s="157" t="s">
        <v>813</v>
      </c>
      <c r="O2548" s="157" t="s">
        <v>811</v>
      </c>
      <c r="P2548" s="157" t="s">
        <v>812</v>
      </c>
    </row>
    <row r="2549" spans="11:16">
      <c r="K2549" s="319">
        <v>48235</v>
      </c>
      <c r="L2549" s="157" t="s">
        <v>807</v>
      </c>
      <c r="N2549" s="157" t="s">
        <v>813</v>
      </c>
      <c r="O2549" s="157" t="s">
        <v>811</v>
      </c>
      <c r="P2549" s="157" t="s">
        <v>812</v>
      </c>
    </row>
    <row r="2550" spans="11:16">
      <c r="K2550" s="319">
        <v>48236</v>
      </c>
      <c r="L2550" s="157" t="s">
        <v>808</v>
      </c>
      <c r="N2550" s="157" t="s">
        <v>813</v>
      </c>
      <c r="O2550" s="157" t="s">
        <v>811</v>
      </c>
      <c r="P2550" s="157" t="s">
        <v>812</v>
      </c>
    </row>
    <row r="2551" spans="11:16">
      <c r="K2551" s="319">
        <v>48237</v>
      </c>
      <c r="L2551" s="157" t="s">
        <v>809</v>
      </c>
      <c r="N2551" s="157" t="s">
        <v>813</v>
      </c>
      <c r="O2551" s="157" t="s">
        <v>811</v>
      </c>
      <c r="P2551" s="157" t="s">
        <v>812</v>
      </c>
    </row>
    <row r="2552" spans="11:16">
      <c r="K2552" s="319">
        <v>48238</v>
      </c>
      <c r="L2552" s="157" t="s">
        <v>810</v>
      </c>
      <c r="N2552" s="157" t="s">
        <v>819</v>
      </c>
      <c r="O2552" s="157" t="s">
        <v>811</v>
      </c>
      <c r="P2552" s="157" t="s">
        <v>812</v>
      </c>
    </row>
    <row r="2553" spans="11:16">
      <c r="K2553" s="319">
        <v>48239</v>
      </c>
      <c r="L2553" s="157" t="s">
        <v>803</v>
      </c>
      <c r="N2553" s="157" t="s">
        <v>812</v>
      </c>
      <c r="O2553" s="157" t="s">
        <v>813</v>
      </c>
      <c r="P2553" s="157" t="s">
        <v>811</v>
      </c>
    </row>
    <row r="2554" spans="11:16">
      <c r="K2554" s="319">
        <v>48240</v>
      </c>
      <c r="L2554" s="157" t="s">
        <v>805</v>
      </c>
      <c r="N2554" s="157" t="s">
        <v>812</v>
      </c>
      <c r="O2554" s="157" t="s">
        <v>813</v>
      </c>
      <c r="P2554" s="157" t="s">
        <v>811</v>
      </c>
    </row>
    <row r="2555" spans="11:16">
      <c r="K2555" s="319">
        <v>48241</v>
      </c>
      <c r="L2555" s="157" t="s">
        <v>806</v>
      </c>
      <c r="N2555" s="157" t="s">
        <v>812</v>
      </c>
      <c r="O2555" s="157" t="s">
        <v>813</v>
      </c>
      <c r="P2555" s="157" t="s">
        <v>811</v>
      </c>
    </row>
    <row r="2556" spans="11:16">
      <c r="K2556" s="319">
        <v>48242</v>
      </c>
      <c r="L2556" s="157" t="s">
        <v>807</v>
      </c>
      <c r="N2556" s="157" t="s">
        <v>812</v>
      </c>
      <c r="O2556" s="157" t="s">
        <v>813</v>
      </c>
      <c r="P2556" s="157" t="s">
        <v>811</v>
      </c>
    </row>
    <row r="2557" spans="11:16">
      <c r="K2557" s="319">
        <v>48243</v>
      </c>
      <c r="L2557" s="157" t="s">
        <v>808</v>
      </c>
      <c r="N2557" s="157" t="s">
        <v>812</v>
      </c>
      <c r="O2557" s="157" t="s">
        <v>813</v>
      </c>
      <c r="P2557" s="157" t="s">
        <v>811</v>
      </c>
    </row>
    <row r="2558" spans="11:16">
      <c r="K2558" s="319">
        <v>48244</v>
      </c>
      <c r="L2558" s="157" t="s">
        <v>809</v>
      </c>
      <c r="N2558" s="157" t="s">
        <v>812</v>
      </c>
      <c r="O2558" s="157" t="s">
        <v>813</v>
      </c>
      <c r="P2558" s="157" t="s">
        <v>811</v>
      </c>
    </row>
    <row r="2559" spans="11:16">
      <c r="K2559" s="319">
        <v>48245</v>
      </c>
      <c r="L2559" s="157" t="s">
        <v>810</v>
      </c>
      <c r="N2559" s="157" t="s">
        <v>741</v>
      </c>
      <c r="O2559" s="157" t="s">
        <v>813</v>
      </c>
      <c r="P2559" s="157" t="s">
        <v>811</v>
      </c>
    </row>
    <row r="2560" spans="11:16">
      <c r="K2560" s="319">
        <v>48246</v>
      </c>
      <c r="L2560" s="157" t="s">
        <v>803</v>
      </c>
      <c r="N2560" s="157" t="s">
        <v>811</v>
      </c>
      <c r="O2560" s="157" t="s">
        <v>812</v>
      </c>
      <c r="P2560" s="157" t="s">
        <v>813</v>
      </c>
    </row>
    <row r="2561" spans="11:16">
      <c r="K2561" s="319">
        <v>48247</v>
      </c>
      <c r="L2561" s="157" t="s">
        <v>805</v>
      </c>
      <c r="N2561" s="157" t="s">
        <v>811</v>
      </c>
      <c r="O2561" s="157" t="s">
        <v>812</v>
      </c>
      <c r="P2561" s="157" t="s">
        <v>813</v>
      </c>
    </row>
    <row r="2562" spans="11:16">
      <c r="K2562" s="319">
        <v>48248</v>
      </c>
      <c r="L2562" s="157" t="s">
        <v>806</v>
      </c>
      <c r="N2562" s="157" t="s">
        <v>811</v>
      </c>
      <c r="O2562" s="157" t="s">
        <v>812</v>
      </c>
      <c r="P2562" s="157" t="s">
        <v>813</v>
      </c>
    </row>
    <row r="2563" spans="11:16">
      <c r="K2563" s="319">
        <v>48249</v>
      </c>
      <c r="L2563" s="157" t="s">
        <v>807</v>
      </c>
      <c r="N2563" s="157" t="s">
        <v>811</v>
      </c>
      <c r="O2563" s="157" t="s">
        <v>812</v>
      </c>
      <c r="P2563" s="157" t="s">
        <v>813</v>
      </c>
    </row>
    <row r="2564" spans="11:16">
      <c r="K2564" s="319">
        <v>48250</v>
      </c>
      <c r="L2564" s="157" t="s">
        <v>808</v>
      </c>
      <c r="N2564" s="157" t="s">
        <v>811</v>
      </c>
      <c r="O2564" s="157" t="s">
        <v>812</v>
      </c>
      <c r="P2564" s="157" t="s">
        <v>813</v>
      </c>
    </row>
    <row r="2565" spans="11:16">
      <c r="K2565" s="319">
        <v>48251</v>
      </c>
      <c r="L2565" s="157" t="s">
        <v>809</v>
      </c>
      <c r="N2565" s="157" t="s">
        <v>811</v>
      </c>
      <c r="O2565" s="157" t="s">
        <v>812</v>
      </c>
      <c r="P2565" s="157" t="s">
        <v>813</v>
      </c>
    </row>
    <row r="2566" spans="11:16">
      <c r="K2566" s="319">
        <v>48252</v>
      </c>
      <c r="L2566" s="157" t="s">
        <v>810</v>
      </c>
      <c r="N2566" s="157" t="s">
        <v>811</v>
      </c>
      <c r="O2566" s="157" t="s">
        <v>812</v>
      </c>
      <c r="P2566" s="157" t="s">
        <v>813</v>
      </c>
    </row>
    <row r="2567" spans="11:16">
      <c r="K2567" s="319">
        <v>48253</v>
      </c>
      <c r="L2567" s="157" t="s">
        <v>803</v>
      </c>
      <c r="N2567" s="157" t="s">
        <v>813</v>
      </c>
      <c r="O2567" s="157" t="s">
        <v>811</v>
      </c>
      <c r="P2567" s="157" t="s">
        <v>812</v>
      </c>
    </row>
    <row r="2568" spans="11:16">
      <c r="K2568" s="319">
        <v>48254</v>
      </c>
      <c r="L2568" s="157" t="s">
        <v>805</v>
      </c>
      <c r="N2568" s="157" t="s">
        <v>813</v>
      </c>
      <c r="O2568" s="157" t="s">
        <v>740</v>
      </c>
      <c r="P2568" s="157" t="s">
        <v>812</v>
      </c>
    </row>
    <row r="2569" spans="11:16">
      <c r="K2569" s="319">
        <v>48255</v>
      </c>
      <c r="L2569" s="157" t="s">
        <v>806</v>
      </c>
      <c r="N2569" s="157" t="s">
        <v>813</v>
      </c>
      <c r="O2569" s="157" t="s">
        <v>811</v>
      </c>
      <c r="P2569" s="157" t="s">
        <v>812</v>
      </c>
    </row>
    <row r="2570" spans="11:16">
      <c r="K2570" s="319">
        <v>48256</v>
      </c>
      <c r="L2570" s="157" t="s">
        <v>807</v>
      </c>
      <c r="N2570" s="157" t="s">
        <v>813</v>
      </c>
      <c r="O2570" s="157" t="s">
        <v>811</v>
      </c>
      <c r="P2570" s="157" t="s">
        <v>741</v>
      </c>
    </row>
    <row r="2571" spans="11:16">
      <c r="K2571" s="319">
        <v>48257</v>
      </c>
      <c r="L2571" s="157" t="s">
        <v>808</v>
      </c>
      <c r="N2571" s="157" t="s">
        <v>813</v>
      </c>
      <c r="O2571" s="157" t="s">
        <v>811</v>
      </c>
      <c r="P2571" s="157" t="s">
        <v>812</v>
      </c>
    </row>
    <row r="2572" spans="11:16">
      <c r="K2572" s="319">
        <v>48258</v>
      </c>
      <c r="L2572" s="157" t="s">
        <v>809</v>
      </c>
      <c r="N2572" s="157" t="s">
        <v>813</v>
      </c>
      <c r="O2572" s="157" t="s">
        <v>811</v>
      </c>
      <c r="P2572" s="157" t="s">
        <v>812</v>
      </c>
    </row>
    <row r="2573" spans="11:16">
      <c r="K2573" s="319">
        <v>48259</v>
      </c>
      <c r="L2573" s="157" t="s">
        <v>810</v>
      </c>
      <c r="N2573" s="157" t="s">
        <v>813</v>
      </c>
      <c r="O2573" s="157" t="s">
        <v>811</v>
      </c>
      <c r="P2573" s="157" t="s">
        <v>812</v>
      </c>
    </row>
    <row r="2574" spans="11:16">
      <c r="K2574" s="319">
        <v>48260</v>
      </c>
      <c r="L2574" s="157" t="s">
        <v>803</v>
      </c>
      <c r="N2574" s="157" t="s">
        <v>812</v>
      </c>
      <c r="O2574" s="157" t="s">
        <v>813</v>
      </c>
      <c r="P2574" s="157" t="s">
        <v>811</v>
      </c>
    </row>
    <row r="2575" spans="11:16">
      <c r="K2575" s="319">
        <v>48261</v>
      </c>
      <c r="L2575" s="157" t="s">
        <v>805</v>
      </c>
      <c r="N2575" s="157" t="s">
        <v>812</v>
      </c>
      <c r="O2575" s="157" t="s">
        <v>813</v>
      </c>
      <c r="P2575" s="157" t="s">
        <v>811</v>
      </c>
    </row>
    <row r="2576" spans="11:16">
      <c r="K2576" s="319">
        <v>48262</v>
      </c>
      <c r="L2576" s="157" t="s">
        <v>806</v>
      </c>
      <c r="N2576" s="157" t="s">
        <v>812</v>
      </c>
      <c r="O2576" s="157" t="s">
        <v>819</v>
      </c>
      <c r="P2576" s="157" t="s">
        <v>811</v>
      </c>
    </row>
    <row r="2577" spans="11:16">
      <c r="K2577" s="319">
        <v>48263</v>
      </c>
      <c r="L2577" s="157" t="s">
        <v>807</v>
      </c>
      <c r="N2577" s="157" t="s">
        <v>812</v>
      </c>
      <c r="O2577" s="157" t="s">
        <v>813</v>
      </c>
      <c r="P2577" s="157" t="s">
        <v>811</v>
      </c>
    </row>
    <row r="2578" spans="11:16">
      <c r="K2578" s="319">
        <v>48264</v>
      </c>
      <c r="L2578" s="157" t="s">
        <v>808</v>
      </c>
      <c r="N2578" s="157" t="s">
        <v>812</v>
      </c>
      <c r="O2578" s="157" t="s">
        <v>742</v>
      </c>
      <c r="P2578" s="157" t="s">
        <v>811</v>
      </c>
    </row>
    <row r="2579" spans="11:16">
      <c r="K2579" s="319">
        <v>48265</v>
      </c>
      <c r="L2579" s="157" t="s">
        <v>809</v>
      </c>
      <c r="N2579" s="157" t="s">
        <v>812</v>
      </c>
      <c r="O2579" s="157" t="s">
        <v>813</v>
      </c>
      <c r="P2579" s="157" t="s">
        <v>811</v>
      </c>
    </row>
    <row r="2580" spans="11:16">
      <c r="K2580" s="319">
        <v>48266</v>
      </c>
      <c r="L2580" s="157" t="s">
        <v>810</v>
      </c>
      <c r="N2580" s="157" t="s">
        <v>812</v>
      </c>
      <c r="O2580" s="157" t="s">
        <v>813</v>
      </c>
      <c r="P2580" s="157" t="s">
        <v>811</v>
      </c>
    </row>
    <row r="2581" spans="11:16">
      <c r="K2581" s="319">
        <v>48267</v>
      </c>
      <c r="L2581" s="157" t="s">
        <v>803</v>
      </c>
      <c r="N2581" s="157" t="s">
        <v>811</v>
      </c>
      <c r="O2581" s="157" t="s">
        <v>812</v>
      </c>
      <c r="P2581" s="157" t="s">
        <v>813</v>
      </c>
    </row>
    <row r="2582" spans="11:16">
      <c r="K2582" s="319">
        <v>48268</v>
      </c>
      <c r="L2582" s="157" t="s">
        <v>805</v>
      </c>
      <c r="N2582" s="157" t="s">
        <v>811</v>
      </c>
      <c r="O2582" s="157" t="s">
        <v>812</v>
      </c>
      <c r="P2582" s="157" t="s">
        <v>813</v>
      </c>
    </row>
    <row r="2583" spans="11:16">
      <c r="K2583" s="319">
        <v>48269</v>
      </c>
      <c r="L2583" s="157" t="s">
        <v>806</v>
      </c>
      <c r="N2583" s="157" t="s">
        <v>811</v>
      </c>
      <c r="O2583" s="157" t="s">
        <v>812</v>
      </c>
      <c r="P2583" s="157" t="s">
        <v>813</v>
      </c>
    </row>
    <row r="2584" spans="11:16">
      <c r="K2584" s="319">
        <v>48270</v>
      </c>
      <c r="L2584" s="157" t="s">
        <v>807</v>
      </c>
      <c r="N2584" s="157" t="s">
        <v>811</v>
      </c>
      <c r="O2584" s="157" t="s">
        <v>812</v>
      </c>
      <c r="P2584" s="157" t="s">
        <v>813</v>
      </c>
    </row>
    <row r="2585" spans="11:16">
      <c r="K2585" s="319">
        <v>48271</v>
      </c>
      <c r="L2585" s="157" t="s">
        <v>808</v>
      </c>
      <c r="N2585" s="157" t="s">
        <v>811</v>
      </c>
      <c r="O2585" s="157" t="s">
        <v>812</v>
      </c>
      <c r="P2585" s="157" t="s">
        <v>813</v>
      </c>
    </row>
    <row r="2586" spans="11:16">
      <c r="K2586" s="319">
        <v>48272</v>
      </c>
      <c r="L2586" s="157" t="s">
        <v>809</v>
      </c>
      <c r="N2586" s="157" t="s">
        <v>811</v>
      </c>
      <c r="O2586" s="157" t="s">
        <v>812</v>
      </c>
      <c r="P2586" s="157" t="s">
        <v>742</v>
      </c>
    </row>
    <row r="2587" spans="11:16">
      <c r="K2587" s="319">
        <v>48273</v>
      </c>
      <c r="L2587" s="157" t="s">
        <v>810</v>
      </c>
      <c r="N2587" s="157" t="s">
        <v>811</v>
      </c>
      <c r="O2587" s="157" t="s">
        <v>812</v>
      </c>
      <c r="P2587" s="157" t="s">
        <v>813</v>
      </c>
    </row>
    <row r="2588" spans="11:16">
      <c r="K2588" s="319">
        <v>48274</v>
      </c>
      <c r="L2588" s="157" t="s">
        <v>803</v>
      </c>
      <c r="N2588" s="157" t="s">
        <v>813</v>
      </c>
      <c r="O2588" s="157" t="s">
        <v>811</v>
      </c>
      <c r="P2588" s="157" t="s">
        <v>812</v>
      </c>
    </row>
    <row r="2589" spans="11:16">
      <c r="K2589" s="319">
        <v>48275</v>
      </c>
      <c r="L2589" s="157" t="s">
        <v>805</v>
      </c>
      <c r="N2589" s="157" t="s">
        <v>813</v>
      </c>
      <c r="O2589" s="157" t="s">
        <v>811</v>
      </c>
      <c r="P2589" s="157" t="s">
        <v>741</v>
      </c>
    </row>
    <row r="2590" spans="11:16">
      <c r="K2590" s="319">
        <v>48276</v>
      </c>
      <c r="L2590" s="157" t="s">
        <v>806</v>
      </c>
      <c r="N2590" s="157" t="s">
        <v>813</v>
      </c>
      <c r="O2590" s="157" t="s">
        <v>811</v>
      </c>
      <c r="P2590" s="157" t="s">
        <v>812</v>
      </c>
    </row>
    <row r="2591" spans="11:16">
      <c r="K2591" s="319">
        <v>48277</v>
      </c>
      <c r="L2591" s="157" t="s">
        <v>807</v>
      </c>
      <c r="N2591" s="157" t="s">
        <v>813</v>
      </c>
      <c r="O2591" s="157" t="s">
        <v>817</v>
      </c>
      <c r="P2591" s="157" t="s">
        <v>812</v>
      </c>
    </row>
    <row r="2592" spans="11:16">
      <c r="K2592" s="319">
        <v>48278</v>
      </c>
      <c r="L2592" s="157" t="s">
        <v>808</v>
      </c>
      <c r="N2592" s="157" t="s">
        <v>813</v>
      </c>
      <c r="O2592" s="157" t="s">
        <v>811</v>
      </c>
      <c r="P2592" s="157" t="s">
        <v>812</v>
      </c>
    </row>
    <row r="2593" spans="11:16">
      <c r="K2593" s="319">
        <v>48279</v>
      </c>
      <c r="L2593" s="157" t="s">
        <v>809</v>
      </c>
      <c r="N2593" s="157" t="s">
        <v>813</v>
      </c>
      <c r="O2593" s="157" t="s">
        <v>811</v>
      </c>
      <c r="P2593" s="157" t="s">
        <v>812</v>
      </c>
    </row>
    <row r="2594" spans="11:16">
      <c r="K2594" s="319">
        <v>48280</v>
      </c>
      <c r="L2594" s="157" t="s">
        <v>810</v>
      </c>
      <c r="N2594" s="157" t="s">
        <v>813</v>
      </c>
      <c r="O2594" s="157" t="s">
        <v>811</v>
      </c>
      <c r="P2594" s="157" t="s">
        <v>812</v>
      </c>
    </row>
    <row r="2595" spans="11:16">
      <c r="K2595" s="319">
        <v>48281</v>
      </c>
      <c r="L2595" s="157" t="s">
        <v>803</v>
      </c>
      <c r="N2595" s="157" t="s">
        <v>812</v>
      </c>
      <c r="O2595" s="157" t="s">
        <v>813</v>
      </c>
      <c r="P2595" s="157" t="s">
        <v>811</v>
      </c>
    </row>
    <row r="2596" spans="11:16">
      <c r="K2596" s="319">
        <v>48282</v>
      </c>
      <c r="L2596" s="157" t="s">
        <v>805</v>
      </c>
      <c r="N2596" s="157" t="s">
        <v>812</v>
      </c>
      <c r="O2596" s="157" t="s">
        <v>819</v>
      </c>
      <c r="P2596" s="157" t="s">
        <v>811</v>
      </c>
    </row>
    <row r="2597" spans="11:16">
      <c r="K2597" s="319">
        <v>48283</v>
      </c>
      <c r="L2597" s="157" t="s">
        <v>806</v>
      </c>
      <c r="N2597" s="157" t="s">
        <v>812</v>
      </c>
      <c r="O2597" s="157" t="s">
        <v>813</v>
      </c>
      <c r="P2597" s="157" t="s">
        <v>811</v>
      </c>
    </row>
    <row r="2598" spans="11:16">
      <c r="K2598" s="319">
        <v>48284</v>
      </c>
      <c r="L2598" s="157" t="s">
        <v>807</v>
      </c>
      <c r="N2598" s="157" t="s">
        <v>812</v>
      </c>
      <c r="O2598" s="157" t="s">
        <v>742</v>
      </c>
      <c r="P2598" s="157" t="s">
        <v>811</v>
      </c>
    </row>
    <row r="2599" spans="11:16">
      <c r="K2599" s="319">
        <v>48285</v>
      </c>
      <c r="L2599" s="157" t="s">
        <v>808</v>
      </c>
      <c r="N2599" s="157" t="s">
        <v>812</v>
      </c>
      <c r="O2599" s="157" t="s">
        <v>813</v>
      </c>
      <c r="P2599" s="157" t="s">
        <v>811</v>
      </c>
    </row>
    <row r="2600" spans="11:16">
      <c r="K2600" s="319">
        <v>48286</v>
      </c>
      <c r="L2600" s="157" t="s">
        <v>809</v>
      </c>
      <c r="N2600" s="157" t="s">
        <v>812</v>
      </c>
      <c r="O2600" s="157" t="s">
        <v>813</v>
      </c>
      <c r="P2600" s="157" t="s">
        <v>811</v>
      </c>
    </row>
    <row r="2601" spans="11:16">
      <c r="K2601" s="319">
        <v>48287</v>
      </c>
      <c r="L2601" s="157" t="s">
        <v>810</v>
      </c>
      <c r="N2601" s="157" t="s">
        <v>812</v>
      </c>
      <c r="O2601" s="157" t="s">
        <v>813</v>
      </c>
      <c r="P2601" s="157" t="s">
        <v>811</v>
      </c>
    </row>
    <row r="2602" spans="11:16">
      <c r="K2602" s="319">
        <v>48288</v>
      </c>
      <c r="L2602" s="157" t="s">
        <v>803</v>
      </c>
      <c r="N2602" s="157" t="s">
        <v>811</v>
      </c>
      <c r="O2602" s="157" t="s">
        <v>812</v>
      </c>
      <c r="P2602" s="157" t="s">
        <v>813</v>
      </c>
    </row>
    <row r="2603" spans="11:16">
      <c r="K2603" s="319">
        <v>48289</v>
      </c>
      <c r="L2603" s="157" t="s">
        <v>805</v>
      </c>
      <c r="N2603" s="157" t="s">
        <v>811</v>
      </c>
      <c r="O2603" s="157" t="s">
        <v>812</v>
      </c>
      <c r="P2603" s="157" t="s">
        <v>813</v>
      </c>
    </row>
    <row r="2604" spans="11:16">
      <c r="K2604" s="319">
        <v>48290</v>
      </c>
      <c r="L2604" s="157" t="s">
        <v>806</v>
      </c>
      <c r="N2604" s="157" t="s">
        <v>811</v>
      </c>
      <c r="O2604" s="157" t="s">
        <v>812</v>
      </c>
      <c r="P2604" s="157" t="s">
        <v>813</v>
      </c>
    </row>
    <row r="2605" spans="11:16">
      <c r="K2605" s="319">
        <v>48291</v>
      </c>
      <c r="L2605" s="157" t="s">
        <v>807</v>
      </c>
      <c r="N2605" s="157" t="s">
        <v>811</v>
      </c>
      <c r="O2605" s="157" t="s">
        <v>812</v>
      </c>
      <c r="P2605" s="157" t="s">
        <v>813</v>
      </c>
    </row>
    <row r="2606" spans="11:16">
      <c r="K2606" s="319">
        <v>48292</v>
      </c>
      <c r="L2606" s="157" t="s">
        <v>808</v>
      </c>
      <c r="N2606" s="157" t="s">
        <v>811</v>
      </c>
      <c r="O2606" s="157" t="s">
        <v>812</v>
      </c>
      <c r="P2606" s="157" t="s">
        <v>742</v>
      </c>
    </row>
    <row r="2607" spans="11:16">
      <c r="K2607" s="319">
        <v>48293</v>
      </c>
      <c r="L2607" s="157" t="s">
        <v>809</v>
      </c>
      <c r="N2607" s="157" t="s">
        <v>811</v>
      </c>
      <c r="O2607" s="157" t="s">
        <v>812</v>
      </c>
      <c r="P2607" s="157" t="s">
        <v>813</v>
      </c>
    </row>
    <row r="2608" spans="11:16">
      <c r="K2608" s="319">
        <v>48294</v>
      </c>
      <c r="L2608" s="157" t="s">
        <v>810</v>
      </c>
      <c r="N2608" s="157" t="s">
        <v>811</v>
      </c>
      <c r="O2608" s="157" t="s">
        <v>812</v>
      </c>
      <c r="P2608" s="157" t="s">
        <v>813</v>
      </c>
    </row>
    <row r="2609" spans="11:16">
      <c r="K2609" s="319">
        <v>48295</v>
      </c>
      <c r="L2609" s="157" t="s">
        <v>803</v>
      </c>
      <c r="N2609" s="157" t="s">
        <v>813</v>
      </c>
      <c r="O2609" s="157" t="s">
        <v>811</v>
      </c>
      <c r="P2609" s="157" t="s">
        <v>741</v>
      </c>
    </row>
    <row r="2610" spans="11:16">
      <c r="K2610" s="319">
        <v>48296</v>
      </c>
      <c r="L2610" s="157" t="s">
        <v>805</v>
      </c>
      <c r="N2610" s="157" t="s">
        <v>813</v>
      </c>
      <c r="O2610" s="157" t="s">
        <v>811</v>
      </c>
      <c r="P2610" s="157" t="s">
        <v>812</v>
      </c>
    </row>
    <row r="2611" spans="11:16">
      <c r="K2611" s="319">
        <v>48297</v>
      </c>
      <c r="L2611" s="157" t="s">
        <v>806</v>
      </c>
      <c r="N2611" s="157" t="s">
        <v>813</v>
      </c>
      <c r="O2611" s="157" t="s">
        <v>817</v>
      </c>
      <c r="P2611" s="157" t="s">
        <v>741</v>
      </c>
    </row>
    <row r="2612" spans="11:16">
      <c r="K2612" s="319">
        <v>48298</v>
      </c>
      <c r="L2612" s="157" t="s">
        <v>807</v>
      </c>
      <c r="N2612" s="157" t="s">
        <v>813</v>
      </c>
      <c r="O2612" s="157" t="s">
        <v>740</v>
      </c>
      <c r="P2612" s="157" t="s">
        <v>812</v>
      </c>
    </row>
    <row r="2613" spans="11:16">
      <c r="K2613" s="319">
        <v>48299</v>
      </c>
      <c r="L2613" s="157" t="s">
        <v>808</v>
      </c>
      <c r="N2613" s="157" t="s">
        <v>813</v>
      </c>
      <c r="O2613" s="157" t="s">
        <v>811</v>
      </c>
      <c r="P2613" s="157" t="s">
        <v>812</v>
      </c>
    </row>
    <row r="2614" spans="11:16">
      <c r="K2614" s="319">
        <v>48300</v>
      </c>
      <c r="L2614" s="157" t="s">
        <v>809</v>
      </c>
      <c r="N2614" s="157" t="s">
        <v>813</v>
      </c>
      <c r="O2614" s="157" t="s">
        <v>811</v>
      </c>
      <c r="P2614" s="157" t="s">
        <v>812</v>
      </c>
    </row>
    <row r="2615" spans="11:16">
      <c r="K2615" s="319">
        <v>48301</v>
      </c>
      <c r="L2615" s="157" t="s">
        <v>810</v>
      </c>
      <c r="N2615" s="157" t="s">
        <v>813</v>
      </c>
      <c r="O2615" s="157" t="s">
        <v>740</v>
      </c>
      <c r="P2615" s="157" t="s">
        <v>812</v>
      </c>
    </row>
    <row r="2616" spans="11:16">
      <c r="K2616" s="319">
        <v>48302</v>
      </c>
      <c r="L2616" s="157" t="s">
        <v>803</v>
      </c>
      <c r="N2616" s="157" t="s">
        <v>812</v>
      </c>
      <c r="O2616" s="157" t="s">
        <v>813</v>
      </c>
      <c r="P2616" s="157" t="s">
        <v>811</v>
      </c>
    </row>
    <row r="2617" spans="11:16">
      <c r="K2617" s="319">
        <v>48303</v>
      </c>
      <c r="L2617" s="157" t="s">
        <v>805</v>
      </c>
      <c r="N2617" s="157" t="s">
        <v>812</v>
      </c>
      <c r="O2617" s="157" t="s">
        <v>742</v>
      </c>
      <c r="P2617" s="157" t="s">
        <v>811</v>
      </c>
    </row>
    <row r="2618" spans="11:16">
      <c r="K2618" s="319">
        <v>48304</v>
      </c>
      <c r="L2618" s="157" t="s">
        <v>806</v>
      </c>
      <c r="N2618" s="157" t="s">
        <v>818</v>
      </c>
      <c r="O2618" s="157" t="s">
        <v>813</v>
      </c>
      <c r="P2618" s="157" t="s">
        <v>811</v>
      </c>
    </row>
    <row r="2619" spans="11:16">
      <c r="K2619" s="319">
        <v>48305</v>
      </c>
      <c r="L2619" s="157" t="s">
        <v>807</v>
      </c>
      <c r="N2619" s="157" t="s">
        <v>812</v>
      </c>
      <c r="O2619" s="157" t="s">
        <v>813</v>
      </c>
      <c r="P2619" s="157" t="s">
        <v>811</v>
      </c>
    </row>
    <row r="2620" spans="11:16">
      <c r="K2620" s="319">
        <v>48306</v>
      </c>
      <c r="L2620" s="157" t="s">
        <v>808</v>
      </c>
      <c r="N2620" s="157" t="s">
        <v>812</v>
      </c>
      <c r="O2620" s="157" t="s">
        <v>813</v>
      </c>
      <c r="P2620" s="157" t="s">
        <v>811</v>
      </c>
    </row>
    <row r="2621" spans="11:16">
      <c r="K2621" s="319">
        <v>48307</v>
      </c>
      <c r="L2621" s="157" t="s">
        <v>809</v>
      </c>
      <c r="N2621" s="157" t="s">
        <v>812</v>
      </c>
      <c r="O2621" s="157" t="s">
        <v>813</v>
      </c>
      <c r="P2621" s="157" t="s">
        <v>811</v>
      </c>
    </row>
    <row r="2622" spans="11:16">
      <c r="K2622" s="319">
        <v>48308</v>
      </c>
      <c r="L2622" s="157" t="s">
        <v>810</v>
      </c>
      <c r="N2622" s="157" t="s">
        <v>812</v>
      </c>
      <c r="O2622" s="157" t="s">
        <v>813</v>
      </c>
      <c r="P2622" s="157" t="s">
        <v>740</v>
      </c>
    </row>
    <row r="2623" spans="11:16">
      <c r="K2623" s="319">
        <v>48309</v>
      </c>
      <c r="L2623" s="157" t="s">
        <v>803</v>
      </c>
      <c r="N2623" s="157" t="s">
        <v>811</v>
      </c>
      <c r="O2623" s="157" t="s">
        <v>812</v>
      </c>
      <c r="P2623" s="157" t="s">
        <v>813</v>
      </c>
    </row>
    <row r="2624" spans="11:16">
      <c r="K2624" s="319">
        <v>48310</v>
      </c>
      <c r="L2624" s="157" t="s">
        <v>805</v>
      </c>
      <c r="N2624" s="157" t="s">
        <v>811</v>
      </c>
      <c r="O2624" s="157" t="s">
        <v>812</v>
      </c>
      <c r="P2624" s="157" t="s">
        <v>742</v>
      </c>
    </row>
    <row r="2625" spans="11:16">
      <c r="K2625" s="319">
        <v>48311</v>
      </c>
      <c r="L2625" s="157" t="s">
        <v>806</v>
      </c>
      <c r="N2625" s="157" t="s">
        <v>811</v>
      </c>
      <c r="O2625" s="157" t="s">
        <v>818</v>
      </c>
      <c r="P2625" s="157" t="s">
        <v>813</v>
      </c>
    </row>
    <row r="2626" spans="11:16">
      <c r="K2626" s="319">
        <v>48312</v>
      </c>
      <c r="L2626" s="157" t="s">
        <v>807</v>
      </c>
      <c r="N2626" s="157" t="s">
        <v>811</v>
      </c>
      <c r="O2626" s="157" t="s">
        <v>812</v>
      </c>
      <c r="P2626" s="157" t="s">
        <v>813</v>
      </c>
    </row>
    <row r="2627" spans="11:16">
      <c r="K2627" s="319">
        <v>48313</v>
      </c>
      <c r="L2627" s="157" t="s">
        <v>808</v>
      </c>
      <c r="N2627" s="157" t="s">
        <v>811</v>
      </c>
      <c r="O2627" s="157" t="s">
        <v>812</v>
      </c>
      <c r="P2627" s="157" t="s">
        <v>813</v>
      </c>
    </row>
    <row r="2628" spans="11:16">
      <c r="K2628" s="319">
        <v>48314</v>
      </c>
      <c r="L2628" s="157" t="s">
        <v>809</v>
      </c>
      <c r="N2628" s="157" t="s">
        <v>811</v>
      </c>
      <c r="O2628" s="157" t="s">
        <v>812</v>
      </c>
      <c r="P2628" s="157" t="s">
        <v>813</v>
      </c>
    </row>
    <row r="2629" spans="11:16">
      <c r="K2629" s="319">
        <v>48315</v>
      </c>
      <c r="L2629" s="157" t="s">
        <v>810</v>
      </c>
      <c r="N2629" s="157" t="s">
        <v>811</v>
      </c>
      <c r="O2629" s="157" t="s">
        <v>812</v>
      </c>
      <c r="P2629" s="157" t="s">
        <v>813</v>
      </c>
    </row>
    <row r="2630" spans="11:16">
      <c r="K2630" s="319">
        <v>48316</v>
      </c>
      <c r="L2630" s="157" t="s">
        <v>803</v>
      </c>
      <c r="N2630" s="157" t="s">
        <v>813</v>
      </c>
      <c r="O2630" s="157" t="s">
        <v>811</v>
      </c>
      <c r="P2630" s="157" t="s">
        <v>812</v>
      </c>
    </row>
    <row r="2631" spans="11:16">
      <c r="K2631" s="319">
        <v>48317</v>
      </c>
      <c r="L2631" s="157" t="s">
        <v>805</v>
      </c>
      <c r="N2631" s="157" t="s">
        <v>813</v>
      </c>
      <c r="O2631" s="157" t="s">
        <v>811</v>
      </c>
      <c r="P2631" s="157" t="s">
        <v>812</v>
      </c>
    </row>
    <row r="2632" spans="11:16">
      <c r="K2632" s="319">
        <v>48318</v>
      </c>
      <c r="L2632" s="157" t="s">
        <v>806</v>
      </c>
      <c r="N2632" s="157" t="s">
        <v>813</v>
      </c>
      <c r="O2632" s="157" t="s">
        <v>740</v>
      </c>
      <c r="P2632" s="157" t="s">
        <v>812</v>
      </c>
    </row>
    <row r="2633" spans="11:16">
      <c r="K2633" s="319">
        <v>48319</v>
      </c>
      <c r="L2633" s="157" t="s">
        <v>807</v>
      </c>
      <c r="N2633" s="157" t="s">
        <v>813</v>
      </c>
      <c r="O2633" s="157" t="s">
        <v>811</v>
      </c>
      <c r="P2633" s="157" t="s">
        <v>812</v>
      </c>
    </row>
    <row r="2634" spans="11:16">
      <c r="K2634" s="319">
        <v>48320</v>
      </c>
      <c r="L2634" s="157" t="s">
        <v>808</v>
      </c>
      <c r="N2634" s="157" t="s">
        <v>813</v>
      </c>
      <c r="O2634" s="157" t="s">
        <v>811</v>
      </c>
      <c r="P2634" s="157" t="s">
        <v>812</v>
      </c>
    </row>
    <row r="2635" spans="11:16">
      <c r="K2635" s="319">
        <v>48321</v>
      </c>
      <c r="L2635" s="157" t="s">
        <v>809</v>
      </c>
      <c r="N2635" s="157" t="s">
        <v>742</v>
      </c>
      <c r="O2635" s="157" t="s">
        <v>811</v>
      </c>
      <c r="P2635" s="157" t="s">
        <v>741</v>
      </c>
    </row>
    <row r="2636" spans="11:16">
      <c r="K2636" s="319">
        <v>48322</v>
      </c>
      <c r="L2636" s="157" t="s">
        <v>810</v>
      </c>
      <c r="N2636" s="157" t="s">
        <v>813</v>
      </c>
      <c r="O2636" s="157" t="s">
        <v>811</v>
      </c>
      <c r="P2636" s="157" t="s">
        <v>812</v>
      </c>
    </row>
    <row r="2637" spans="11:16">
      <c r="K2637" s="319">
        <v>48323</v>
      </c>
      <c r="L2637" s="157" t="s">
        <v>803</v>
      </c>
      <c r="N2637" s="157" t="s">
        <v>812</v>
      </c>
      <c r="O2637" s="157" t="s">
        <v>813</v>
      </c>
      <c r="P2637" s="157" t="s">
        <v>811</v>
      </c>
    </row>
    <row r="2638" spans="11:16">
      <c r="K2638" s="319">
        <v>48324</v>
      </c>
      <c r="L2638" s="157" t="s">
        <v>805</v>
      </c>
      <c r="N2638" s="157" t="s">
        <v>812</v>
      </c>
      <c r="O2638" s="157" t="s">
        <v>813</v>
      </c>
      <c r="P2638" s="157" t="s">
        <v>811</v>
      </c>
    </row>
    <row r="2639" spans="11:16">
      <c r="K2639" s="319">
        <v>48325</v>
      </c>
      <c r="L2639" s="157" t="s">
        <v>806</v>
      </c>
      <c r="N2639" s="157" t="s">
        <v>812</v>
      </c>
      <c r="O2639" s="157" t="s">
        <v>819</v>
      </c>
      <c r="P2639" s="157" t="s">
        <v>811</v>
      </c>
    </row>
    <row r="2640" spans="11:16">
      <c r="K2640" s="319">
        <v>48326</v>
      </c>
      <c r="L2640" s="157" t="s">
        <v>807</v>
      </c>
      <c r="N2640" s="157" t="s">
        <v>812</v>
      </c>
      <c r="O2640" s="157" t="s">
        <v>813</v>
      </c>
      <c r="P2640" s="157" t="s">
        <v>811</v>
      </c>
    </row>
    <row r="2641" spans="11:16">
      <c r="K2641" s="319">
        <v>48327</v>
      </c>
      <c r="L2641" s="157" t="s">
        <v>808</v>
      </c>
      <c r="N2641" s="157" t="s">
        <v>812</v>
      </c>
      <c r="O2641" s="157" t="s">
        <v>742</v>
      </c>
      <c r="P2641" s="157" t="s">
        <v>811</v>
      </c>
    </row>
    <row r="2642" spans="11:16">
      <c r="K2642" s="319">
        <v>48328</v>
      </c>
      <c r="L2642" s="157" t="s">
        <v>809</v>
      </c>
      <c r="N2642" s="157" t="s">
        <v>812</v>
      </c>
      <c r="O2642" s="157" t="s">
        <v>813</v>
      </c>
      <c r="P2642" s="157" t="s">
        <v>811</v>
      </c>
    </row>
    <row r="2643" spans="11:16">
      <c r="K2643" s="319">
        <v>48329</v>
      </c>
      <c r="L2643" s="157" t="s">
        <v>810</v>
      </c>
      <c r="N2643" s="157" t="s">
        <v>812</v>
      </c>
      <c r="O2643" s="157" t="s">
        <v>813</v>
      </c>
      <c r="P2643" s="157" t="s">
        <v>817</v>
      </c>
    </row>
    <row r="2644" spans="11:16">
      <c r="K2644" s="319">
        <v>48330</v>
      </c>
      <c r="L2644" s="157" t="s">
        <v>803</v>
      </c>
      <c r="N2644" s="157" t="s">
        <v>811</v>
      </c>
      <c r="O2644" s="157" t="s">
        <v>812</v>
      </c>
      <c r="P2644" s="157" t="s">
        <v>742</v>
      </c>
    </row>
    <row r="2645" spans="11:16">
      <c r="K2645" s="319">
        <v>48331</v>
      </c>
      <c r="L2645" s="157" t="s">
        <v>805</v>
      </c>
      <c r="N2645" s="157" t="s">
        <v>811</v>
      </c>
      <c r="O2645" s="157" t="s">
        <v>812</v>
      </c>
      <c r="P2645" s="157" t="s">
        <v>742</v>
      </c>
    </row>
    <row r="2646" spans="11:16">
      <c r="K2646" s="319">
        <v>48332</v>
      </c>
      <c r="L2646" s="157" t="s">
        <v>806</v>
      </c>
      <c r="N2646" s="157" t="s">
        <v>811</v>
      </c>
      <c r="O2646" s="157" t="s">
        <v>812</v>
      </c>
      <c r="P2646" s="157" t="s">
        <v>813</v>
      </c>
    </row>
    <row r="2647" spans="11:16">
      <c r="K2647" s="319">
        <v>48333</v>
      </c>
      <c r="L2647" s="157" t="s">
        <v>807</v>
      </c>
      <c r="N2647" s="157" t="s">
        <v>811</v>
      </c>
      <c r="O2647" s="157" t="s">
        <v>812</v>
      </c>
      <c r="P2647" s="157" t="s">
        <v>813</v>
      </c>
    </row>
    <row r="2648" spans="11:16">
      <c r="K2648" s="319">
        <v>48334</v>
      </c>
      <c r="L2648" s="157" t="s">
        <v>808</v>
      </c>
      <c r="N2648" s="157" t="s">
        <v>811</v>
      </c>
      <c r="O2648" s="157" t="s">
        <v>812</v>
      </c>
      <c r="P2648" s="157" t="s">
        <v>813</v>
      </c>
    </row>
    <row r="2649" spans="11:16">
      <c r="K2649" s="319">
        <v>48335</v>
      </c>
      <c r="L2649" s="157" t="s">
        <v>809</v>
      </c>
      <c r="N2649" s="157" t="s">
        <v>740</v>
      </c>
      <c r="O2649" s="157" t="s">
        <v>812</v>
      </c>
      <c r="P2649" s="157" t="s">
        <v>813</v>
      </c>
    </row>
    <row r="2650" spans="11:16">
      <c r="K2650" s="319">
        <v>48336</v>
      </c>
      <c r="L2650" s="157" t="s">
        <v>810</v>
      </c>
      <c r="N2650" s="157" t="s">
        <v>811</v>
      </c>
      <c r="O2650" s="157" t="s">
        <v>812</v>
      </c>
      <c r="P2650" s="157" t="s">
        <v>813</v>
      </c>
    </row>
    <row r="2651" spans="11:16">
      <c r="K2651" s="319">
        <v>48337</v>
      </c>
      <c r="L2651" s="157" t="s">
        <v>803</v>
      </c>
      <c r="N2651" s="157" t="s">
        <v>813</v>
      </c>
      <c r="O2651" s="157" t="s">
        <v>811</v>
      </c>
      <c r="P2651" s="157" t="s">
        <v>812</v>
      </c>
    </row>
    <row r="2652" spans="11:16">
      <c r="K2652" s="319">
        <v>48338</v>
      </c>
      <c r="L2652" s="157" t="s">
        <v>805</v>
      </c>
      <c r="N2652" s="157" t="s">
        <v>813</v>
      </c>
      <c r="O2652" s="157" t="s">
        <v>811</v>
      </c>
      <c r="P2652" s="157" t="s">
        <v>741</v>
      </c>
    </row>
    <row r="2653" spans="11:16">
      <c r="K2653" s="319">
        <v>48339</v>
      </c>
      <c r="L2653" s="157" t="s">
        <v>806</v>
      </c>
      <c r="N2653" s="157" t="s">
        <v>813</v>
      </c>
      <c r="O2653" s="157" t="s">
        <v>811</v>
      </c>
      <c r="P2653" s="157" t="s">
        <v>812</v>
      </c>
    </row>
    <row r="2654" spans="11:16">
      <c r="K2654" s="319">
        <v>48340</v>
      </c>
      <c r="L2654" s="157" t="s">
        <v>807</v>
      </c>
      <c r="N2654" s="157" t="s">
        <v>813</v>
      </c>
      <c r="O2654" s="157" t="s">
        <v>811</v>
      </c>
      <c r="P2654" s="157" t="s">
        <v>812</v>
      </c>
    </row>
    <row r="2655" spans="11:16">
      <c r="K2655" s="319">
        <v>48341</v>
      </c>
      <c r="L2655" s="157" t="s">
        <v>808</v>
      </c>
      <c r="N2655" s="157" t="s">
        <v>813</v>
      </c>
      <c r="O2655" s="157" t="s">
        <v>811</v>
      </c>
      <c r="P2655" s="157" t="s">
        <v>812</v>
      </c>
    </row>
    <row r="2656" spans="11:16">
      <c r="K2656" s="319">
        <v>48342</v>
      </c>
      <c r="L2656" s="157" t="s">
        <v>809</v>
      </c>
      <c r="N2656" s="157" t="s">
        <v>813</v>
      </c>
      <c r="O2656" s="157" t="s">
        <v>811</v>
      </c>
      <c r="P2656" s="157" t="s">
        <v>812</v>
      </c>
    </row>
    <row r="2657" spans="11:16">
      <c r="K2657" s="319">
        <v>48343</v>
      </c>
      <c r="L2657" s="157" t="s">
        <v>810</v>
      </c>
      <c r="N2657" s="157" t="s">
        <v>813</v>
      </c>
      <c r="O2657" s="157" t="s">
        <v>811</v>
      </c>
      <c r="P2657" s="157" t="s">
        <v>741</v>
      </c>
    </row>
    <row r="2658" spans="11:16">
      <c r="K2658" s="319">
        <v>48344</v>
      </c>
      <c r="L2658" s="157" t="s">
        <v>803</v>
      </c>
      <c r="N2658" s="157" t="s">
        <v>812</v>
      </c>
      <c r="O2658" s="157" t="s">
        <v>813</v>
      </c>
      <c r="P2658" s="157" t="s">
        <v>811</v>
      </c>
    </row>
    <row r="2659" spans="11:16">
      <c r="K2659" s="319">
        <v>48345</v>
      </c>
      <c r="L2659" s="157" t="s">
        <v>805</v>
      </c>
      <c r="N2659" s="157" t="s">
        <v>812</v>
      </c>
      <c r="O2659" s="157" t="s">
        <v>813</v>
      </c>
      <c r="P2659" s="157" t="s">
        <v>811</v>
      </c>
    </row>
    <row r="2660" spans="11:16">
      <c r="K2660" s="319">
        <v>48346</v>
      </c>
      <c r="L2660" s="157" t="s">
        <v>806</v>
      </c>
      <c r="N2660" s="157" t="s">
        <v>812</v>
      </c>
      <c r="O2660" s="157" t="s">
        <v>813</v>
      </c>
      <c r="P2660" s="157" t="s">
        <v>811</v>
      </c>
    </row>
    <row r="2661" spans="11:16">
      <c r="K2661" s="319">
        <v>48347</v>
      </c>
      <c r="L2661" s="157" t="s">
        <v>807</v>
      </c>
      <c r="N2661" s="157" t="s">
        <v>741</v>
      </c>
      <c r="O2661" s="157" t="s">
        <v>813</v>
      </c>
      <c r="P2661" s="157" t="s">
        <v>811</v>
      </c>
    </row>
    <row r="2662" spans="11:16">
      <c r="K2662" s="319">
        <v>48348</v>
      </c>
      <c r="L2662" s="157" t="s">
        <v>808</v>
      </c>
      <c r="N2662" s="157" t="s">
        <v>812</v>
      </c>
      <c r="O2662" s="157" t="s">
        <v>742</v>
      </c>
      <c r="P2662" s="157" t="s">
        <v>811</v>
      </c>
    </row>
    <row r="2663" spans="11:16">
      <c r="K2663" s="319">
        <v>48349</v>
      </c>
      <c r="L2663" s="157" t="s">
        <v>809</v>
      </c>
      <c r="N2663" s="157" t="s">
        <v>812</v>
      </c>
      <c r="O2663" s="157" t="s">
        <v>813</v>
      </c>
      <c r="P2663" s="157" t="s">
        <v>811</v>
      </c>
    </row>
    <row r="2664" spans="11:16">
      <c r="K2664" s="319">
        <v>48350</v>
      </c>
      <c r="L2664" s="157" t="s">
        <v>810</v>
      </c>
      <c r="N2664" s="157" t="s">
        <v>812</v>
      </c>
      <c r="O2664" s="157" t="s">
        <v>813</v>
      </c>
      <c r="P2664" s="157" t="s">
        <v>811</v>
      </c>
    </row>
    <row r="2665" spans="11:16">
      <c r="K2665" s="319">
        <v>48351</v>
      </c>
      <c r="L2665" s="157" t="s">
        <v>803</v>
      </c>
      <c r="N2665" s="157" t="s">
        <v>811</v>
      </c>
      <c r="O2665" s="157" t="s">
        <v>812</v>
      </c>
      <c r="P2665" s="157" t="s">
        <v>813</v>
      </c>
    </row>
    <row r="2666" spans="11:16">
      <c r="K2666" s="319">
        <v>48352</v>
      </c>
      <c r="L2666" s="157" t="s">
        <v>805</v>
      </c>
      <c r="N2666" s="157" t="s">
        <v>811</v>
      </c>
      <c r="O2666" s="157" t="s">
        <v>812</v>
      </c>
      <c r="P2666" s="157" t="s">
        <v>813</v>
      </c>
    </row>
    <row r="2667" spans="11:16">
      <c r="K2667" s="319">
        <v>48353</v>
      </c>
      <c r="L2667" s="157" t="s">
        <v>806</v>
      </c>
      <c r="N2667" s="157" t="s">
        <v>811</v>
      </c>
      <c r="O2667" s="157" t="s">
        <v>812</v>
      </c>
      <c r="P2667" s="157" t="s">
        <v>813</v>
      </c>
    </row>
    <row r="2668" spans="11:16">
      <c r="K2668" s="319">
        <v>48354</v>
      </c>
      <c r="L2668" s="157" t="s">
        <v>807</v>
      </c>
      <c r="N2668" s="157" t="s">
        <v>811</v>
      </c>
      <c r="O2668" s="157" t="s">
        <v>812</v>
      </c>
      <c r="P2668" s="157" t="s">
        <v>813</v>
      </c>
    </row>
    <row r="2669" spans="11:16">
      <c r="K2669" s="319">
        <v>48355</v>
      </c>
      <c r="L2669" s="157" t="s">
        <v>808</v>
      </c>
      <c r="N2669" s="157" t="s">
        <v>817</v>
      </c>
      <c r="O2669" s="157" t="s">
        <v>812</v>
      </c>
      <c r="P2669" s="157" t="s">
        <v>813</v>
      </c>
    </row>
    <row r="2670" spans="11:16">
      <c r="K2670" s="319">
        <v>48356</v>
      </c>
      <c r="L2670" s="157" t="s">
        <v>809</v>
      </c>
      <c r="N2670" s="157" t="s">
        <v>811</v>
      </c>
      <c r="O2670" s="157" t="s">
        <v>812</v>
      </c>
      <c r="P2670" s="157" t="s">
        <v>813</v>
      </c>
    </row>
    <row r="2671" spans="11:16">
      <c r="K2671" s="319">
        <v>48357</v>
      </c>
      <c r="L2671" s="157" t="s">
        <v>810</v>
      </c>
      <c r="N2671" s="157" t="s">
        <v>811</v>
      </c>
      <c r="O2671" s="157" t="s">
        <v>812</v>
      </c>
      <c r="P2671" s="157" t="s">
        <v>813</v>
      </c>
    </row>
    <row r="2672" spans="11:16">
      <c r="K2672" s="319">
        <v>48358</v>
      </c>
      <c r="L2672" s="157" t="s">
        <v>803</v>
      </c>
      <c r="N2672" s="157" t="s">
        <v>813</v>
      </c>
      <c r="O2672" s="157" t="s">
        <v>811</v>
      </c>
      <c r="P2672" s="157" t="s">
        <v>812</v>
      </c>
    </row>
    <row r="2673" spans="11:16">
      <c r="K2673" s="319">
        <v>48359</v>
      </c>
      <c r="L2673" s="157" t="s">
        <v>805</v>
      </c>
      <c r="N2673" s="157" t="s">
        <v>813</v>
      </c>
      <c r="O2673" s="157" t="s">
        <v>811</v>
      </c>
      <c r="P2673" s="157" t="s">
        <v>812</v>
      </c>
    </row>
    <row r="2674" spans="11:16">
      <c r="K2674" s="319">
        <v>48360</v>
      </c>
      <c r="L2674" s="157" t="s">
        <v>806</v>
      </c>
      <c r="N2674" s="157" t="s">
        <v>813</v>
      </c>
      <c r="O2674" s="157" t="s">
        <v>811</v>
      </c>
      <c r="P2674" s="157" t="s">
        <v>812</v>
      </c>
    </row>
    <row r="2675" spans="11:16">
      <c r="K2675" s="319">
        <v>48361</v>
      </c>
      <c r="L2675" s="157" t="s">
        <v>807</v>
      </c>
      <c r="N2675" s="157" t="s">
        <v>813</v>
      </c>
      <c r="O2675" s="157" t="s">
        <v>811</v>
      </c>
      <c r="P2675" s="157" t="s">
        <v>812</v>
      </c>
    </row>
    <row r="2676" spans="11:16">
      <c r="K2676" s="319">
        <v>48362</v>
      </c>
      <c r="L2676" s="157" t="s">
        <v>808</v>
      </c>
      <c r="N2676" s="157" t="s">
        <v>742</v>
      </c>
      <c r="O2676" s="157" t="s">
        <v>811</v>
      </c>
      <c r="P2676" s="157" t="s">
        <v>812</v>
      </c>
    </row>
    <row r="2677" spans="11:16">
      <c r="K2677" s="319">
        <v>48363</v>
      </c>
      <c r="L2677" s="157" t="s">
        <v>809</v>
      </c>
      <c r="N2677" s="157" t="s">
        <v>813</v>
      </c>
      <c r="O2677" s="157" t="s">
        <v>811</v>
      </c>
      <c r="P2677" s="157" t="s">
        <v>812</v>
      </c>
    </row>
    <row r="2678" spans="11:16">
      <c r="K2678" s="319">
        <v>48364</v>
      </c>
      <c r="L2678" s="157" t="s">
        <v>810</v>
      </c>
      <c r="N2678" s="157" t="s">
        <v>813</v>
      </c>
      <c r="O2678" s="157" t="s">
        <v>811</v>
      </c>
      <c r="P2678" s="157" t="s">
        <v>812</v>
      </c>
    </row>
    <row r="2679" spans="11:16">
      <c r="K2679" s="319">
        <v>48365</v>
      </c>
      <c r="L2679" s="157" t="s">
        <v>803</v>
      </c>
      <c r="N2679" s="157" t="s">
        <v>812</v>
      </c>
      <c r="O2679" s="157" t="s">
        <v>813</v>
      </c>
      <c r="P2679" s="157" t="s">
        <v>811</v>
      </c>
    </row>
    <row r="2680" spans="11:16">
      <c r="K2680" s="319">
        <v>48366</v>
      </c>
      <c r="L2680" s="157" t="s">
        <v>805</v>
      </c>
      <c r="N2680" s="157" t="s">
        <v>741</v>
      </c>
      <c r="O2680" s="157" t="s">
        <v>813</v>
      </c>
      <c r="P2680" s="157" t="s">
        <v>811</v>
      </c>
    </row>
    <row r="2681" spans="11:16">
      <c r="K2681" s="319">
        <v>48367</v>
      </c>
      <c r="L2681" s="157" t="s">
        <v>806</v>
      </c>
      <c r="N2681" s="157" t="s">
        <v>812</v>
      </c>
      <c r="O2681" s="157" t="s">
        <v>813</v>
      </c>
      <c r="P2681" s="157" t="s">
        <v>811</v>
      </c>
    </row>
    <row r="2682" spans="11:16">
      <c r="K2682" s="319">
        <v>48368</v>
      </c>
      <c r="L2682" s="157" t="s">
        <v>807</v>
      </c>
      <c r="N2682" s="157" t="s">
        <v>812</v>
      </c>
      <c r="O2682" s="157" t="s">
        <v>813</v>
      </c>
      <c r="P2682" s="157" t="s">
        <v>811</v>
      </c>
    </row>
    <row r="2683" spans="11:16">
      <c r="K2683" s="319">
        <v>48369</v>
      </c>
      <c r="L2683" s="157" t="s">
        <v>808</v>
      </c>
      <c r="N2683" s="157" t="s">
        <v>812</v>
      </c>
      <c r="O2683" s="157" t="s">
        <v>813</v>
      </c>
      <c r="P2683" s="157" t="s">
        <v>811</v>
      </c>
    </row>
    <row r="2684" spans="11:16">
      <c r="K2684" s="319">
        <v>48370</v>
      </c>
      <c r="L2684" s="157" t="s">
        <v>809</v>
      </c>
      <c r="N2684" s="157" t="s">
        <v>812</v>
      </c>
      <c r="O2684" s="157" t="s">
        <v>813</v>
      </c>
      <c r="P2684" s="157" t="s">
        <v>811</v>
      </c>
    </row>
    <row r="2685" spans="11:16">
      <c r="K2685" s="319">
        <v>48371</v>
      </c>
      <c r="L2685" s="157" t="s">
        <v>810</v>
      </c>
      <c r="N2685" s="157" t="s">
        <v>812</v>
      </c>
      <c r="O2685" s="157" t="s">
        <v>813</v>
      </c>
      <c r="P2685" s="157" t="s">
        <v>811</v>
      </c>
    </row>
    <row r="2686" spans="11:16">
      <c r="K2686" s="319">
        <v>48372</v>
      </c>
      <c r="L2686" s="157" t="s">
        <v>803</v>
      </c>
      <c r="N2686" s="157" t="s">
        <v>811</v>
      </c>
      <c r="O2686" s="157" t="s">
        <v>812</v>
      </c>
      <c r="P2686" s="157" t="s">
        <v>813</v>
      </c>
    </row>
    <row r="2687" spans="11:16">
      <c r="K2687" s="319">
        <v>48373</v>
      </c>
      <c r="L2687" s="157" t="s">
        <v>805</v>
      </c>
      <c r="N2687" s="157" t="s">
        <v>811</v>
      </c>
      <c r="O2687" s="157" t="s">
        <v>812</v>
      </c>
      <c r="P2687" s="157" t="s">
        <v>813</v>
      </c>
    </row>
    <row r="2688" spans="11:16">
      <c r="K2688" s="319">
        <v>48374</v>
      </c>
      <c r="L2688" s="157" t="s">
        <v>806</v>
      </c>
      <c r="N2688" s="157" t="s">
        <v>811</v>
      </c>
      <c r="O2688" s="157" t="s">
        <v>741</v>
      </c>
      <c r="P2688" s="157" t="s">
        <v>813</v>
      </c>
    </row>
    <row r="2689" spans="11:16">
      <c r="K2689" s="319">
        <v>48375</v>
      </c>
      <c r="L2689" s="157" t="s">
        <v>807</v>
      </c>
      <c r="N2689" s="157" t="s">
        <v>811</v>
      </c>
      <c r="O2689" s="157" t="s">
        <v>812</v>
      </c>
      <c r="P2689" s="157" t="s">
        <v>813</v>
      </c>
    </row>
    <row r="2690" spans="11:16">
      <c r="K2690" s="319">
        <v>48376</v>
      </c>
      <c r="L2690" s="157" t="s">
        <v>808</v>
      </c>
      <c r="N2690" s="157" t="s">
        <v>811</v>
      </c>
      <c r="O2690" s="157" t="s">
        <v>812</v>
      </c>
      <c r="P2690" s="157" t="s">
        <v>742</v>
      </c>
    </row>
    <row r="2691" spans="11:16">
      <c r="K2691" s="319">
        <v>48377</v>
      </c>
      <c r="L2691" s="157" t="s">
        <v>809</v>
      </c>
      <c r="N2691" s="157" t="s">
        <v>811</v>
      </c>
      <c r="O2691" s="157" t="s">
        <v>812</v>
      </c>
      <c r="P2691" s="157" t="s">
        <v>813</v>
      </c>
    </row>
    <row r="2692" spans="11:16">
      <c r="K2692" s="319">
        <v>48378</v>
      </c>
      <c r="L2692" s="157" t="s">
        <v>810</v>
      </c>
      <c r="N2692" s="157" t="s">
        <v>811</v>
      </c>
      <c r="O2692" s="157" t="s">
        <v>812</v>
      </c>
      <c r="P2692" s="157" t="s">
        <v>813</v>
      </c>
    </row>
    <row r="2693" spans="11:16">
      <c r="K2693" s="319">
        <v>48379</v>
      </c>
      <c r="L2693" s="157" t="s">
        <v>803</v>
      </c>
      <c r="N2693" s="157" t="s">
        <v>813</v>
      </c>
      <c r="O2693" s="157" t="s">
        <v>811</v>
      </c>
      <c r="P2693" s="157" t="s">
        <v>812</v>
      </c>
    </row>
    <row r="2694" spans="11:16">
      <c r="K2694" s="319">
        <v>48380</v>
      </c>
      <c r="L2694" s="157" t="s">
        <v>805</v>
      </c>
      <c r="N2694" s="157" t="s">
        <v>813</v>
      </c>
      <c r="O2694" s="157" t="s">
        <v>811</v>
      </c>
      <c r="P2694" s="157" t="s">
        <v>812</v>
      </c>
    </row>
    <row r="2695" spans="11:16">
      <c r="K2695" s="319">
        <v>48381</v>
      </c>
      <c r="L2695" s="157" t="s">
        <v>806</v>
      </c>
      <c r="N2695" s="157" t="s">
        <v>813</v>
      </c>
      <c r="O2695" s="157" t="s">
        <v>811</v>
      </c>
      <c r="P2695" s="157" t="s">
        <v>812</v>
      </c>
    </row>
    <row r="2696" spans="11:16">
      <c r="K2696" s="319">
        <v>48382</v>
      </c>
      <c r="L2696" s="157" t="s">
        <v>807</v>
      </c>
      <c r="N2696" s="157" t="s">
        <v>813</v>
      </c>
      <c r="O2696" s="157" t="s">
        <v>817</v>
      </c>
      <c r="P2696" s="157" t="s">
        <v>812</v>
      </c>
    </row>
    <row r="2697" spans="11:16">
      <c r="K2697" s="319">
        <v>48383</v>
      </c>
      <c r="L2697" s="157" t="s">
        <v>808</v>
      </c>
      <c r="N2697" s="157" t="s">
        <v>813</v>
      </c>
      <c r="O2697" s="157" t="s">
        <v>811</v>
      </c>
      <c r="P2697" s="157" t="s">
        <v>812</v>
      </c>
    </row>
    <row r="2698" spans="11:16">
      <c r="K2698" s="319">
        <v>48384</v>
      </c>
      <c r="L2698" s="157" t="s">
        <v>809</v>
      </c>
      <c r="N2698" s="157" t="s">
        <v>813</v>
      </c>
      <c r="O2698" s="157" t="s">
        <v>740</v>
      </c>
      <c r="P2698" s="157" t="s">
        <v>812</v>
      </c>
    </row>
    <row r="2699" spans="11:16">
      <c r="K2699" s="319">
        <v>48385</v>
      </c>
      <c r="L2699" s="157" t="s">
        <v>810</v>
      </c>
      <c r="N2699" s="157" t="s">
        <v>813</v>
      </c>
      <c r="O2699" s="157" t="s">
        <v>811</v>
      </c>
      <c r="P2699" s="157" t="s">
        <v>812</v>
      </c>
    </row>
    <row r="2700" spans="11:16">
      <c r="K2700" s="319">
        <v>48386</v>
      </c>
      <c r="L2700" s="157" t="s">
        <v>803</v>
      </c>
      <c r="N2700" s="157" t="s">
        <v>812</v>
      </c>
      <c r="O2700" s="157" t="s">
        <v>813</v>
      </c>
      <c r="P2700" s="157" t="s">
        <v>811</v>
      </c>
    </row>
    <row r="2701" spans="11:16">
      <c r="K2701" s="319">
        <v>48387</v>
      </c>
      <c r="L2701" s="157" t="s">
        <v>805</v>
      </c>
      <c r="N2701" s="157" t="s">
        <v>812</v>
      </c>
      <c r="O2701" s="157" t="s">
        <v>813</v>
      </c>
      <c r="P2701" s="157" t="s">
        <v>811</v>
      </c>
    </row>
    <row r="2702" spans="11:16">
      <c r="K2702" s="319">
        <v>48388</v>
      </c>
      <c r="L2702" s="157" t="s">
        <v>806</v>
      </c>
      <c r="N2702" s="157" t="s">
        <v>812</v>
      </c>
      <c r="O2702" s="157" t="s">
        <v>813</v>
      </c>
      <c r="P2702" s="157" t="s">
        <v>811</v>
      </c>
    </row>
    <row r="2703" spans="11:16">
      <c r="K2703" s="319">
        <v>48389</v>
      </c>
      <c r="L2703" s="157" t="s">
        <v>807</v>
      </c>
      <c r="N2703" s="157" t="s">
        <v>812</v>
      </c>
      <c r="O2703" s="157" t="s">
        <v>813</v>
      </c>
      <c r="P2703" s="157" t="s">
        <v>811</v>
      </c>
    </row>
    <row r="2704" spans="11:16">
      <c r="K2704" s="319">
        <v>48390</v>
      </c>
      <c r="L2704" s="157" t="s">
        <v>808</v>
      </c>
      <c r="N2704" s="157" t="s">
        <v>812</v>
      </c>
      <c r="O2704" s="157" t="s">
        <v>813</v>
      </c>
      <c r="P2704" s="157" t="s">
        <v>811</v>
      </c>
    </row>
    <row r="2705" spans="11:16">
      <c r="K2705" s="319">
        <v>48391</v>
      </c>
      <c r="L2705" s="157" t="s">
        <v>809</v>
      </c>
      <c r="N2705" s="157" t="s">
        <v>812</v>
      </c>
      <c r="O2705" s="157" t="s">
        <v>813</v>
      </c>
      <c r="P2705" s="157" t="s">
        <v>811</v>
      </c>
    </row>
    <row r="2706" spans="11:16">
      <c r="K2706" s="319">
        <v>48392</v>
      </c>
      <c r="L2706" s="157" t="s">
        <v>810</v>
      </c>
      <c r="N2706" s="157" t="s">
        <v>812</v>
      </c>
      <c r="O2706" s="157" t="s">
        <v>813</v>
      </c>
      <c r="P2706" s="157" t="s">
        <v>811</v>
      </c>
    </row>
    <row r="2707" spans="11:16">
      <c r="K2707" s="319">
        <v>48393</v>
      </c>
      <c r="L2707" s="157" t="s">
        <v>803</v>
      </c>
      <c r="N2707" s="157" t="s">
        <v>811</v>
      </c>
      <c r="O2707" s="157" t="s">
        <v>741</v>
      </c>
      <c r="P2707" s="157" t="s">
        <v>813</v>
      </c>
    </row>
    <row r="2708" spans="11:16">
      <c r="K2708" s="319">
        <v>48394</v>
      </c>
      <c r="L2708" s="157" t="s">
        <v>805</v>
      </c>
      <c r="N2708" s="157" t="s">
        <v>817</v>
      </c>
      <c r="O2708" s="157" t="s">
        <v>812</v>
      </c>
      <c r="P2708" s="157" t="s">
        <v>813</v>
      </c>
    </row>
    <row r="2709" spans="11:16">
      <c r="K2709" s="319">
        <v>48395</v>
      </c>
      <c r="L2709" s="157" t="s">
        <v>806</v>
      </c>
      <c r="N2709" s="157" t="s">
        <v>811</v>
      </c>
      <c r="O2709" s="157" t="s">
        <v>812</v>
      </c>
      <c r="P2709" s="157" t="s">
        <v>813</v>
      </c>
    </row>
    <row r="2710" spans="11:16">
      <c r="K2710" s="319">
        <v>48396</v>
      </c>
      <c r="L2710" s="157" t="s">
        <v>807</v>
      </c>
      <c r="N2710" s="157" t="s">
        <v>811</v>
      </c>
      <c r="O2710" s="157" t="s">
        <v>812</v>
      </c>
      <c r="P2710" s="157" t="s">
        <v>813</v>
      </c>
    </row>
    <row r="2711" spans="11:16">
      <c r="K2711" s="319">
        <v>48397</v>
      </c>
      <c r="L2711" s="157" t="s">
        <v>808</v>
      </c>
      <c r="N2711" s="157" t="s">
        <v>811</v>
      </c>
      <c r="O2711" s="157" t="s">
        <v>812</v>
      </c>
      <c r="P2711" s="157" t="s">
        <v>813</v>
      </c>
    </row>
    <row r="2712" spans="11:16">
      <c r="K2712" s="319">
        <v>48398</v>
      </c>
      <c r="L2712" s="157" t="s">
        <v>809</v>
      </c>
      <c r="N2712" s="157" t="s">
        <v>811</v>
      </c>
      <c r="O2712" s="157" t="s">
        <v>812</v>
      </c>
      <c r="P2712" s="157" t="s">
        <v>813</v>
      </c>
    </row>
    <row r="2713" spans="11:16">
      <c r="K2713" s="319">
        <v>48399</v>
      </c>
      <c r="L2713" s="157" t="s">
        <v>810</v>
      </c>
      <c r="N2713" s="157" t="s">
        <v>811</v>
      </c>
      <c r="O2713" s="157" t="s">
        <v>812</v>
      </c>
      <c r="P2713" s="157" t="s">
        <v>813</v>
      </c>
    </row>
    <row r="2714" spans="11:16">
      <c r="K2714" s="319">
        <v>48400</v>
      </c>
      <c r="L2714" s="157" t="s">
        <v>803</v>
      </c>
      <c r="N2714" s="157" t="s">
        <v>813</v>
      </c>
      <c r="O2714" s="157" t="s">
        <v>811</v>
      </c>
      <c r="P2714" s="157" t="s">
        <v>812</v>
      </c>
    </row>
    <row r="2715" spans="11:16">
      <c r="K2715" s="319">
        <v>48401</v>
      </c>
      <c r="L2715" s="157" t="s">
        <v>805</v>
      </c>
      <c r="N2715" s="157" t="s">
        <v>742</v>
      </c>
      <c r="O2715" s="157" t="s">
        <v>811</v>
      </c>
      <c r="P2715" s="157" t="s">
        <v>812</v>
      </c>
    </row>
    <row r="2716" spans="11:16">
      <c r="K2716" s="319">
        <v>48402</v>
      </c>
      <c r="L2716" s="157" t="s">
        <v>806</v>
      </c>
      <c r="N2716" s="157" t="s">
        <v>813</v>
      </c>
      <c r="O2716" s="157" t="s">
        <v>811</v>
      </c>
      <c r="P2716" s="157" t="s">
        <v>812</v>
      </c>
    </row>
    <row r="2717" spans="11:16">
      <c r="K2717" s="319">
        <v>48403</v>
      </c>
      <c r="L2717" s="157" t="s">
        <v>807</v>
      </c>
      <c r="N2717" s="157" t="s">
        <v>813</v>
      </c>
      <c r="O2717" s="157" t="s">
        <v>811</v>
      </c>
      <c r="P2717" s="157" t="s">
        <v>741</v>
      </c>
    </row>
    <row r="2718" spans="11:16">
      <c r="K2718" s="319">
        <v>48404</v>
      </c>
      <c r="L2718" s="157" t="s">
        <v>808</v>
      </c>
      <c r="N2718" s="157" t="s">
        <v>813</v>
      </c>
      <c r="O2718" s="157" t="s">
        <v>740</v>
      </c>
      <c r="P2718" s="157" t="s">
        <v>812</v>
      </c>
    </row>
    <row r="2719" spans="11:16">
      <c r="K2719" s="319">
        <v>48405</v>
      </c>
      <c r="L2719" s="157" t="s">
        <v>809</v>
      </c>
      <c r="N2719" s="157" t="s">
        <v>813</v>
      </c>
      <c r="O2719" s="157" t="s">
        <v>811</v>
      </c>
      <c r="P2719" s="157" t="s">
        <v>812</v>
      </c>
    </row>
    <row r="2720" spans="11:16">
      <c r="K2720" s="319">
        <v>48406</v>
      </c>
      <c r="L2720" s="157" t="s">
        <v>810</v>
      </c>
      <c r="N2720" s="157" t="s">
        <v>813</v>
      </c>
      <c r="O2720" s="157" t="s">
        <v>811</v>
      </c>
      <c r="P2720" s="157" t="s">
        <v>812</v>
      </c>
    </row>
    <row r="2721" spans="11:16">
      <c r="K2721" s="319">
        <v>48407</v>
      </c>
      <c r="L2721" s="157" t="s">
        <v>803</v>
      </c>
      <c r="N2721" s="157" t="s">
        <v>812</v>
      </c>
      <c r="O2721" s="157" t="s">
        <v>813</v>
      </c>
      <c r="P2721" s="157" t="s">
        <v>811</v>
      </c>
    </row>
    <row r="2722" spans="11:16">
      <c r="K2722" s="319">
        <v>48408</v>
      </c>
      <c r="L2722" s="157" t="s">
        <v>805</v>
      </c>
      <c r="N2722" s="157" t="s">
        <v>818</v>
      </c>
      <c r="O2722" s="157" t="s">
        <v>813</v>
      </c>
      <c r="P2722" s="157" t="s">
        <v>811</v>
      </c>
    </row>
    <row r="2723" spans="11:16">
      <c r="K2723" s="319">
        <v>48409</v>
      </c>
      <c r="L2723" s="157" t="s">
        <v>806</v>
      </c>
      <c r="N2723" s="157" t="s">
        <v>812</v>
      </c>
      <c r="O2723" s="157" t="s">
        <v>813</v>
      </c>
      <c r="P2723" s="157" t="s">
        <v>811</v>
      </c>
    </row>
    <row r="2724" spans="11:16">
      <c r="K2724" s="319">
        <v>48410</v>
      </c>
      <c r="L2724" s="157" t="s">
        <v>807</v>
      </c>
      <c r="N2724" s="157" t="s">
        <v>741</v>
      </c>
      <c r="O2724" s="157" t="s">
        <v>813</v>
      </c>
      <c r="P2724" s="157" t="s">
        <v>811</v>
      </c>
    </row>
    <row r="2725" spans="11:16">
      <c r="K2725" s="319">
        <v>48411</v>
      </c>
      <c r="L2725" s="157" t="s">
        <v>808</v>
      </c>
      <c r="N2725" s="157" t="s">
        <v>812</v>
      </c>
      <c r="O2725" s="157" t="s">
        <v>813</v>
      </c>
      <c r="P2725" s="157" t="s">
        <v>811</v>
      </c>
    </row>
    <row r="2726" spans="11:16">
      <c r="K2726" s="319">
        <v>48412</v>
      </c>
      <c r="L2726" s="157" t="s">
        <v>809</v>
      </c>
      <c r="N2726" s="157" t="s">
        <v>812</v>
      </c>
      <c r="O2726" s="157" t="s">
        <v>819</v>
      </c>
      <c r="P2726" s="157" t="s">
        <v>811</v>
      </c>
    </row>
    <row r="2727" spans="11:16">
      <c r="K2727" s="319">
        <v>48413</v>
      </c>
      <c r="L2727" s="157" t="s">
        <v>810</v>
      </c>
      <c r="N2727" s="157" t="s">
        <v>812</v>
      </c>
      <c r="O2727" s="157" t="s">
        <v>742</v>
      </c>
      <c r="P2727" s="157" t="s">
        <v>811</v>
      </c>
    </row>
    <row r="2728" spans="11:16">
      <c r="K2728" s="319">
        <v>48414</v>
      </c>
      <c r="L2728" s="157" t="s">
        <v>803</v>
      </c>
      <c r="N2728" s="157" t="s">
        <v>811</v>
      </c>
      <c r="O2728" s="157" t="s">
        <v>741</v>
      </c>
      <c r="P2728" s="157" t="s">
        <v>813</v>
      </c>
    </row>
    <row r="2729" spans="11:16">
      <c r="K2729" s="319">
        <v>48415</v>
      </c>
      <c r="L2729" s="157" t="s">
        <v>805</v>
      </c>
      <c r="N2729" s="157" t="s">
        <v>811</v>
      </c>
      <c r="O2729" s="157" t="s">
        <v>812</v>
      </c>
      <c r="P2729" s="157" t="s">
        <v>813</v>
      </c>
    </row>
    <row r="2730" spans="11:16">
      <c r="K2730" s="319">
        <v>48416</v>
      </c>
      <c r="L2730" s="157" t="s">
        <v>806</v>
      </c>
      <c r="N2730" s="157" t="s">
        <v>811</v>
      </c>
      <c r="O2730" s="157" t="s">
        <v>812</v>
      </c>
      <c r="P2730" s="157" t="s">
        <v>813</v>
      </c>
    </row>
    <row r="2731" spans="11:16">
      <c r="K2731" s="319">
        <v>48417</v>
      </c>
      <c r="L2731" s="157" t="s">
        <v>807</v>
      </c>
      <c r="N2731" s="157" t="s">
        <v>811</v>
      </c>
      <c r="O2731" s="157" t="s">
        <v>812</v>
      </c>
      <c r="P2731" s="157" t="s">
        <v>813</v>
      </c>
    </row>
    <row r="2732" spans="11:16">
      <c r="K2732" s="319">
        <v>48418</v>
      </c>
      <c r="L2732" s="157" t="s">
        <v>808</v>
      </c>
      <c r="N2732" s="157" t="s">
        <v>740</v>
      </c>
      <c r="O2732" s="157" t="s">
        <v>812</v>
      </c>
      <c r="P2732" s="157" t="s">
        <v>813</v>
      </c>
    </row>
    <row r="2733" spans="11:16">
      <c r="K2733" s="319">
        <v>48419</v>
      </c>
      <c r="L2733" s="157" t="s">
        <v>809</v>
      </c>
      <c r="N2733" s="157" t="s">
        <v>811</v>
      </c>
      <c r="O2733" s="157" t="s">
        <v>812</v>
      </c>
      <c r="P2733" s="157" t="s">
        <v>813</v>
      </c>
    </row>
    <row r="2734" spans="11:16">
      <c r="K2734" s="319">
        <v>48420</v>
      </c>
      <c r="L2734" s="157" t="s">
        <v>810</v>
      </c>
      <c r="N2734" s="157" t="s">
        <v>811</v>
      </c>
      <c r="O2734" s="157" t="s">
        <v>812</v>
      </c>
      <c r="P2734" s="157" t="s">
        <v>813</v>
      </c>
    </row>
    <row r="2735" spans="11:16">
      <c r="K2735" s="319">
        <v>48421</v>
      </c>
      <c r="L2735" s="157" t="s">
        <v>803</v>
      </c>
      <c r="N2735" s="157" t="s">
        <v>813</v>
      </c>
      <c r="O2735" s="157" t="s">
        <v>811</v>
      </c>
      <c r="P2735" s="157" t="s">
        <v>812</v>
      </c>
    </row>
    <row r="2736" spans="11:16">
      <c r="K2736" s="319">
        <v>48422</v>
      </c>
      <c r="L2736" s="157" t="s">
        <v>805</v>
      </c>
      <c r="N2736" s="157" t="s">
        <v>813</v>
      </c>
      <c r="O2736" s="157" t="s">
        <v>811</v>
      </c>
      <c r="P2736" s="157" t="s">
        <v>812</v>
      </c>
    </row>
    <row r="2737" spans="11:16">
      <c r="K2737" s="319">
        <v>48423</v>
      </c>
      <c r="L2737" s="157" t="s">
        <v>806</v>
      </c>
      <c r="N2737" s="157" t="s">
        <v>813</v>
      </c>
      <c r="O2737" s="157" t="s">
        <v>811</v>
      </c>
      <c r="P2737" s="157" t="s">
        <v>812</v>
      </c>
    </row>
    <row r="2738" spans="11:16">
      <c r="K2738" s="319">
        <v>48424</v>
      </c>
      <c r="L2738" s="157" t="s">
        <v>807</v>
      </c>
      <c r="N2738" s="157" t="s">
        <v>813</v>
      </c>
      <c r="O2738" s="157" t="s">
        <v>811</v>
      </c>
      <c r="P2738" s="157" t="s">
        <v>812</v>
      </c>
    </row>
    <row r="2739" spans="11:16">
      <c r="K2739" s="319">
        <v>48425</v>
      </c>
      <c r="L2739" s="157" t="s">
        <v>808</v>
      </c>
      <c r="N2739" s="157" t="s">
        <v>813</v>
      </c>
      <c r="O2739" s="157" t="s">
        <v>811</v>
      </c>
      <c r="P2739" s="157" t="s">
        <v>812</v>
      </c>
    </row>
    <row r="2740" spans="11:16">
      <c r="K2740" s="319">
        <v>48426</v>
      </c>
      <c r="L2740" s="157" t="s">
        <v>809</v>
      </c>
      <c r="N2740" s="157" t="s">
        <v>819</v>
      </c>
      <c r="O2740" s="157" t="s">
        <v>811</v>
      </c>
      <c r="P2740" s="157" t="s">
        <v>812</v>
      </c>
    </row>
    <row r="2741" spans="11:16">
      <c r="K2741" s="319">
        <v>48427</v>
      </c>
      <c r="L2741" s="157" t="s">
        <v>810</v>
      </c>
      <c r="N2741" s="157" t="s">
        <v>813</v>
      </c>
      <c r="O2741" s="157" t="s">
        <v>811</v>
      </c>
      <c r="P2741" s="157" t="s">
        <v>812</v>
      </c>
    </row>
    <row r="2742" spans="11:16">
      <c r="K2742" s="319">
        <v>48428</v>
      </c>
      <c r="L2742" s="157" t="s">
        <v>803</v>
      </c>
      <c r="N2742" s="157" t="s">
        <v>812</v>
      </c>
      <c r="O2742" s="157" t="s">
        <v>813</v>
      </c>
      <c r="P2742" s="157" t="s">
        <v>811</v>
      </c>
    </row>
    <row r="2743" spans="11:16">
      <c r="K2743" s="319">
        <v>48429</v>
      </c>
      <c r="L2743" s="157" t="s">
        <v>805</v>
      </c>
      <c r="N2743" s="157" t="s">
        <v>812</v>
      </c>
      <c r="O2743" s="157" t="s">
        <v>813</v>
      </c>
      <c r="P2743" s="157" t="s">
        <v>811</v>
      </c>
    </row>
    <row r="2744" spans="11:16">
      <c r="K2744" s="319">
        <v>48430</v>
      </c>
      <c r="L2744" s="157" t="s">
        <v>806</v>
      </c>
      <c r="N2744" s="157" t="s">
        <v>812</v>
      </c>
      <c r="O2744" s="157" t="s">
        <v>813</v>
      </c>
      <c r="P2744" s="157" t="s">
        <v>811</v>
      </c>
    </row>
    <row r="2745" spans="11:16">
      <c r="K2745" s="319">
        <v>48431</v>
      </c>
      <c r="L2745" s="157" t="s">
        <v>807</v>
      </c>
      <c r="N2745" s="157" t="s">
        <v>812</v>
      </c>
      <c r="O2745" s="157" t="s">
        <v>813</v>
      </c>
      <c r="P2745" s="157" t="s">
        <v>811</v>
      </c>
    </row>
    <row r="2746" spans="11:16">
      <c r="K2746" s="319">
        <v>48432</v>
      </c>
      <c r="L2746" s="157" t="s">
        <v>808</v>
      </c>
      <c r="N2746" s="157" t="s">
        <v>812</v>
      </c>
      <c r="O2746" s="157" t="s">
        <v>813</v>
      </c>
      <c r="P2746" s="157" t="s">
        <v>811</v>
      </c>
    </row>
    <row r="2747" spans="11:16">
      <c r="K2747" s="319">
        <v>48433</v>
      </c>
      <c r="L2747" s="157" t="s">
        <v>809</v>
      </c>
      <c r="N2747" s="157" t="s">
        <v>741</v>
      </c>
      <c r="O2747" s="157" t="s">
        <v>813</v>
      </c>
      <c r="P2747" s="157" t="s">
        <v>811</v>
      </c>
    </row>
    <row r="2748" spans="11:16">
      <c r="K2748" s="319">
        <v>48434</v>
      </c>
      <c r="L2748" s="157" t="s">
        <v>810</v>
      </c>
      <c r="N2748" s="157" t="s">
        <v>812</v>
      </c>
      <c r="O2748" s="157" t="s">
        <v>813</v>
      </c>
      <c r="P2748" s="157" t="s">
        <v>811</v>
      </c>
    </row>
    <row r="2749" spans="11:16">
      <c r="K2749" s="319">
        <v>48435</v>
      </c>
      <c r="L2749" s="157" t="s">
        <v>803</v>
      </c>
      <c r="N2749" s="157" t="s">
        <v>811</v>
      </c>
      <c r="O2749" s="157" t="s">
        <v>812</v>
      </c>
      <c r="P2749" s="157" t="s">
        <v>813</v>
      </c>
    </row>
    <row r="2750" spans="11:16">
      <c r="K2750" s="319">
        <v>48436</v>
      </c>
      <c r="L2750" s="157" t="s">
        <v>805</v>
      </c>
      <c r="N2750" s="157" t="s">
        <v>811</v>
      </c>
      <c r="O2750" s="157" t="s">
        <v>812</v>
      </c>
      <c r="P2750" s="157" t="s">
        <v>813</v>
      </c>
    </row>
    <row r="2751" spans="11:16">
      <c r="K2751" s="319">
        <v>48437</v>
      </c>
      <c r="L2751" s="157" t="s">
        <v>806</v>
      </c>
      <c r="N2751" s="157" t="s">
        <v>811</v>
      </c>
      <c r="O2751" s="157" t="s">
        <v>812</v>
      </c>
      <c r="P2751" s="157" t="s">
        <v>813</v>
      </c>
    </row>
    <row r="2752" spans="11:16">
      <c r="K2752" s="319">
        <v>48438</v>
      </c>
      <c r="L2752" s="157" t="s">
        <v>807</v>
      </c>
      <c r="N2752" s="157" t="s">
        <v>811</v>
      </c>
      <c r="O2752" s="157" t="s">
        <v>812</v>
      </c>
      <c r="P2752" s="157" t="s">
        <v>813</v>
      </c>
    </row>
    <row r="2753" spans="11:16">
      <c r="K2753" s="319">
        <v>48439</v>
      </c>
      <c r="L2753" s="157" t="s">
        <v>808</v>
      </c>
      <c r="N2753" s="157" t="s">
        <v>811</v>
      </c>
      <c r="O2753" s="157" t="s">
        <v>812</v>
      </c>
      <c r="P2753" s="157" t="s">
        <v>813</v>
      </c>
    </row>
    <row r="2754" spans="11:16">
      <c r="K2754" s="319">
        <v>48440</v>
      </c>
      <c r="L2754" s="157" t="s">
        <v>809</v>
      </c>
      <c r="N2754" s="157" t="s">
        <v>811</v>
      </c>
      <c r="O2754" s="157" t="s">
        <v>812</v>
      </c>
      <c r="P2754" s="157" t="s">
        <v>813</v>
      </c>
    </row>
    <row r="2755" spans="11:16">
      <c r="K2755" s="319">
        <v>48441</v>
      </c>
      <c r="L2755" s="157" t="s">
        <v>810</v>
      </c>
      <c r="N2755" s="157" t="s">
        <v>811</v>
      </c>
      <c r="O2755" s="157" t="s">
        <v>741</v>
      </c>
      <c r="P2755" s="157" t="s">
        <v>813</v>
      </c>
    </row>
    <row r="2756" spans="11:16">
      <c r="K2756" s="319">
        <v>48442</v>
      </c>
      <c r="L2756" s="157" t="s">
        <v>803</v>
      </c>
      <c r="N2756" s="157" t="s">
        <v>813</v>
      </c>
      <c r="O2756" s="157" t="s">
        <v>811</v>
      </c>
      <c r="P2756" s="157" t="s">
        <v>812</v>
      </c>
    </row>
    <row r="2757" spans="11:16">
      <c r="K2757" s="319">
        <v>48443</v>
      </c>
      <c r="L2757" s="157" t="s">
        <v>805</v>
      </c>
      <c r="N2757" s="157" t="s">
        <v>813</v>
      </c>
      <c r="O2757" s="157" t="s">
        <v>811</v>
      </c>
      <c r="P2757" s="157" t="s">
        <v>741</v>
      </c>
    </row>
    <row r="2758" spans="11:16">
      <c r="K2758" s="319">
        <v>48444</v>
      </c>
      <c r="L2758" s="157" t="s">
        <v>806</v>
      </c>
      <c r="N2758" s="157" t="s">
        <v>813</v>
      </c>
      <c r="O2758" s="157" t="s">
        <v>811</v>
      </c>
      <c r="P2758" s="157" t="s">
        <v>812</v>
      </c>
    </row>
    <row r="2759" spans="11:16">
      <c r="K2759" s="319">
        <v>48445</v>
      </c>
      <c r="L2759" s="157" t="s">
        <v>807</v>
      </c>
      <c r="N2759" s="157" t="s">
        <v>813</v>
      </c>
      <c r="O2759" s="157" t="s">
        <v>811</v>
      </c>
      <c r="P2759" s="157" t="s">
        <v>812</v>
      </c>
    </row>
    <row r="2760" spans="11:16">
      <c r="K2760" s="319">
        <v>48446</v>
      </c>
      <c r="L2760" s="157" t="s">
        <v>808</v>
      </c>
      <c r="N2760" s="157" t="s">
        <v>813</v>
      </c>
      <c r="O2760" s="157" t="s">
        <v>811</v>
      </c>
      <c r="P2760" s="157" t="s">
        <v>812</v>
      </c>
    </row>
    <row r="2761" spans="11:16">
      <c r="K2761" s="319">
        <v>48447</v>
      </c>
      <c r="L2761" s="157" t="s">
        <v>809</v>
      </c>
      <c r="N2761" s="157" t="s">
        <v>813</v>
      </c>
      <c r="O2761" s="157" t="s">
        <v>811</v>
      </c>
      <c r="P2761" s="157" t="s">
        <v>812</v>
      </c>
    </row>
    <row r="2762" spans="11:16">
      <c r="K2762" s="319">
        <v>48448</v>
      </c>
      <c r="L2762" s="157" t="s">
        <v>810</v>
      </c>
      <c r="N2762" s="157" t="s">
        <v>813</v>
      </c>
      <c r="O2762" s="157" t="s">
        <v>811</v>
      </c>
      <c r="P2762" s="157" t="s">
        <v>812</v>
      </c>
    </row>
    <row r="2763" spans="11:16">
      <c r="K2763" s="319">
        <v>48449</v>
      </c>
      <c r="L2763" s="157" t="s">
        <v>803</v>
      </c>
      <c r="N2763" s="157" t="s">
        <v>812</v>
      </c>
      <c r="O2763" s="157" t="s">
        <v>813</v>
      </c>
      <c r="P2763" s="157" t="s">
        <v>811</v>
      </c>
    </row>
    <row r="2764" spans="11:16">
      <c r="K2764" s="319">
        <v>48450</v>
      </c>
      <c r="L2764" s="157" t="s">
        <v>805</v>
      </c>
      <c r="N2764" s="157" t="s">
        <v>741</v>
      </c>
      <c r="O2764" s="157" t="s">
        <v>813</v>
      </c>
      <c r="P2764" s="157" t="s">
        <v>811</v>
      </c>
    </row>
    <row r="2765" spans="11:16">
      <c r="K2765" s="319">
        <v>48451</v>
      </c>
      <c r="L2765" s="157" t="s">
        <v>806</v>
      </c>
      <c r="N2765" s="157" t="s">
        <v>812</v>
      </c>
      <c r="O2765" s="157" t="s">
        <v>813</v>
      </c>
      <c r="P2765" s="157" t="s">
        <v>811</v>
      </c>
    </row>
    <row r="2766" spans="11:16">
      <c r="K2766" s="319">
        <v>48452</v>
      </c>
      <c r="L2766" s="157" t="s">
        <v>807</v>
      </c>
      <c r="N2766" s="157" t="s">
        <v>741</v>
      </c>
      <c r="O2766" s="157" t="s">
        <v>813</v>
      </c>
      <c r="P2766" s="157" t="s">
        <v>817</v>
      </c>
    </row>
    <row r="2767" spans="11:16">
      <c r="K2767" s="319">
        <v>48453</v>
      </c>
      <c r="L2767" s="157" t="s">
        <v>808</v>
      </c>
      <c r="N2767" s="157" t="s">
        <v>812</v>
      </c>
      <c r="O2767" s="157" t="s">
        <v>813</v>
      </c>
      <c r="P2767" s="157" t="s">
        <v>811</v>
      </c>
    </row>
    <row r="2768" spans="11:16">
      <c r="K2768" s="319">
        <v>48454</v>
      </c>
      <c r="L2768" s="157" t="s">
        <v>809</v>
      </c>
      <c r="N2768" s="157" t="s">
        <v>812</v>
      </c>
      <c r="O2768" s="157" t="s">
        <v>813</v>
      </c>
      <c r="P2768" s="157" t="s">
        <v>811</v>
      </c>
    </row>
    <row r="2769" spans="11:16">
      <c r="K2769" s="319">
        <v>48455</v>
      </c>
      <c r="L2769" s="157" t="s">
        <v>810</v>
      </c>
      <c r="N2769" s="157" t="s">
        <v>812</v>
      </c>
      <c r="O2769" s="157" t="s">
        <v>813</v>
      </c>
      <c r="P2769" s="157" t="s">
        <v>811</v>
      </c>
    </row>
    <row r="2770" spans="11:16">
      <c r="K2770" s="319">
        <v>48456</v>
      </c>
      <c r="L2770" s="157" t="s">
        <v>803</v>
      </c>
      <c r="N2770" s="157" t="s">
        <v>811</v>
      </c>
      <c r="O2770" s="157" t="s">
        <v>812</v>
      </c>
      <c r="P2770" s="157" t="s">
        <v>813</v>
      </c>
    </row>
    <row r="2771" spans="11:16">
      <c r="K2771" s="319">
        <v>48457</v>
      </c>
      <c r="L2771" s="157" t="s">
        <v>805</v>
      </c>
      <c r="N2771" s="157" t="s">
        <v>811</v>
      </c>
      <c r="O2771" s="157" t="s">
        <v>812</v>
      </c>
      <c r="P2771" s="157" t="s">
        <v>813</v>
      </c>
    </row>
    <row r="2772" spans="11:16">
      <c r="K2772" s="319">
        <v>48458</v>
      </c>
      <c r="L2772" s="157" t="s">
        <v>806</v>
      </c>
      <c r="N2772" s="157" t="s">
        <v>811</v>
      </c>
      <c r="O2772" s="157" t="s">
        <v>812</v>
      </c>
      <c r="P2772" s="157" t="s">
        <v>813</v>
      </c>
    </row>
    <row r="2773" spans="11:16">
      <c r="K2773" s="319">
        <v>48459</v>
      </c>
      <c r="L2773" s="157" t="s">
        <v>807</v>
      </c>
      <c r="N2773" s="157" t="s">
        <v>811</v>
      </c>
      <c r="O2773" s="157" t="s">
        <v>812</v>
      </c>
      <c r="P2773" s="157" t="s">
        <v>742</v>
      </c>
    </row>
    <row r="2774" spans="11:16">
      <c r="K2774" s="319">
        <v>48460</v>
      </c>
      <c r="L2774" s="157" t="s">
        <v>808</v>
      </c>
      <c r="N2774" s="157" t="s">
        <v>811</v>
      </c>
      <c r="O2774" s="157" t="s">
        <v>812</v>
      </c>
      <c r="P2774" s="157" t="s">
        <v>813</v>
      </c>
    </row>
    <row r="2775" spans="11:16">
      <c r="K2775" s="319">
        <v>48461</v>
      </c>
      <c r="L2775" s="157" t="s">
        <v>809</v>
      </c>
      <c r="N2775" s="157" t="s">
        <v>811</v>
      </c>
      <c r="O2775" s="157" t="s">
        <v>812</v>
      </c>
      <c r="P2775" s="157" t="s">
        <v>813</v>
      </c>
    </row>
    <row r="2776" spans="11:16">
      <c r="K2776" s="319">
        <v>48462</v>
      </c>
      <c r="L2776" s="157" t="s">
        <v>810</v>
      </c>
      <c r="N2776" s="157" t="s">
        <v>811</v>
      </c>
      <c r="O2776" s="157" t="s">
        <v>741</v>
      </c>
      <c r="P2776" s="157" t="s">
        <v>813</v>
      </c>
    </row>
    <row r="2777" spans="11:16">
      <c r="K2777" s="319">
        <v>48463</v>
      </c>
      <c r="L2777" s="157" t="s">
        <v>803</v>
      </c>
      <c r="N2777" s="157" t="s">
        <v>742</v>
      </c>
      <c r="O2777" s="157" t="s">
        <v>811</v>
      </c>
      <c r="P2777" s="157" t="s">
        <v>812</v>
      </c>
    </row>
    <row r="2778" spans="11:16">
      <c r="K2778" s="319">
        <v>48464</v>
      </c>
      <c r="L2778" s="157" t="s">
        <v>805</v>
      </c>
      <c r="N2778" s="157" t="s">
        <v>813</v>
      </c>
      <c r="O2778" s="157" t="s">
        <v>811</v>
      </c>
      <c r="P2778" s="157" t="s">
        <v>812</v>
      </c>
    </row>
    <row r="2779" spans="11:16">
      <c r="K2779" s="319">
        <v>48465</v>
      </c>
      <c r="L2779" s="157" t="s">
        <v>806</v>
      </c>
      <c r="N2779" s="157" t="s">
        <v>813</v>
      </c>
      <c r="O2779" s="157" t="s">
        <v>811</v>
      </c>
      <c r="P2779" s="157" t="s">
        <v>812</v>
      </c>
    </row>
    <row r="2780" spans="11:16">
      <c r="K2780" s="319">
        <v>48466</v>
      </c>
      <c r="L2780" s="157" t="s">
        <v>807</v>
      </c>
      <c r="N2780" s="157" t="s">
        <v>813</v>
      </c>
      <c r="O2780" s="157" t="s">
        <v>811</v>
      </c>
      <c r="P2780" s="157" t="s">
        <v>818</v>
      </c>
    </row>
    <row r="2781" spans="11:16">
      <c r="K2781" s="319">
        <v>48467</v>
      </c>
      <c r="L2781" s="157" t="s">
        <v>808</v>
      </c>
      <c r="N2781" s="157" t="s">
        <v>813</v>
      </c>
      <c r="O2781" s="157" t="s">
        <v>811</v>
      </c>
      <c r="P2781" s="157" t="s">
        <v>812</v>
      </c>
    </row>
    <row r="2782" spans="11:16">
      <c r="K2782" s="319">
        <v>48468</v>
      </c>
      <c r="L2782" s="157" t="s">
        <v>809</v>
      </c>
      <c r="N2782" s="157" t="s">
        <v>813</v>
      </c>
      <c r="O2782" s="157" t="s">
        <v>811</v>
      </c>
      <c r="P2782" s="157" t="s">
        <v>741</v>
      </c>
    </row>
    <row r="2783" spans="11:16">
      <c r="K2783" s="319">
        <v>48469</v>
      </c>
      <c r="L2783" s="157" t="s">
        <v>810</v>
      </c>
      <c r="N2783" s="157" t="s">
        <v>813</v>
      </c>
      <c r="O2783" s="157" t="s">
        <v>811</v>
      </c>
      <c r="P2783" s="157" t="s">
        <v>812</v>
      </c>
    </row>
    <row r="2784" spans="11:16">
      <c r="K2784" s="319">
        <v>48470</v>
      </c>
      <c r="L2784" s="157" t="s">
        <v>803</v>
      </c>
      <c r="N2784" s="157" t="s">
        <v>812</v>
      </c>
      <c r="O2784" s="157" t="s">
        <v>813</v>
      </c>
      <c r="P2784" s="157" t="s">
        <v>811</v>
      </c>
    </row>
    <row r="2785" spans="11:16">
      <c r="K2785" s="319">
        <v>48471</v>
      </c>
      <c r="L2785" s="157" t="s">
        <v>805</v>
      </c>
      <c r="N2785" s="157" t="s">
        <v>818</v>
      </c>
      <c r="O2785" s="157" t="s">
        <v>813</v>
      </c>
      <c r="P2785" s="157" t="s">
        <v>811</v>
      </c>
    </row>
    <row r="2786" spans="11:16">
      <c r="K2786" s="319">
        <v>48472</v>
      </c>
      <c r="L2786" s="157" t="s">
        <v>806</v>
      </c>
      <c r="N2786" s="157" t="s">
        <v>741</v>
      </c>
      <c r="O2786" s="157" t="s">
        <v>813</v>
      </c>
      <c r="P2786" s="157" t="s">
        <v>811</v>
      </c>
    </row>
    <row r="2787" spans="11:16">
      <c r="K2787" s="319">
        <v>48473</v>
      </c>
      <c r="L2787" s="157" t="s">
        <v>807</v>
      </c>
      <c r="N2787" s="157" t="s">
        <v>741</v>
      </c>
      <c r="O2787" s="157" t="s">
        <v>813</v>
      </c>
      <c r="P2787" s="157" t="s">
        <v>811</v>
      </c>
    </row>
    <row r="2788" spans="11:16">
      <c r="K2788" s="319">
        <v>48474</v>
      </c>
      <c r="L2788" s="157" t="s">
        <v>808</v>
      </c>
      <c r="N2788" s="157" t="s">
        <v>812</v>
      </c>
      <c r="O2788" s="157" t="s">
        <v>813</v>
      </c>
      <c r="P2788" s="157" t="s">
        <v>811</v>
      </c>
    </row>
    <row r="2789" spans="11:16">
      <c r="K2789" s="319">
        <v>48475</v>
      </c>
      <c r="L2789" s="157" t="s">
        <v>809</v>
      </c>
      <c r="N2789" s="157" t="s">
        <v>812</v>
      </c>
      <c r="O2789" s="157" t="s">
        <v>813</v>
      </c>
      <c r="P2789" s="157" t="s">
        <v>811</v>
      </c>
    </row>
    <row r="2790" spans="11:16">
      <c r="K2790" s="319">
        <v>48476</v>
      </c>
      <c r="L2790" s="157" t="s">
        <v>810</v>
      </c>
      <c r="N2790" s="157" t="s">
        <v>812</v>
      </c>
      <c r="O2790" s="157" t="s">
        <v>813</v>
      </c>
      <c r="P2790" s="157" t="s">
        <v>740</v>
      </c>
    </row>
    <row r="2791" spans="11:16">
      <c r="K2791" s="319">
        <v>48477</v>
      </c>
      <c r="L2791" s="157" t="s">
        <v>803</v>
      </c>
      <c r="N2791" s="157" t="s">
        <v>811</v>
      </c>
      <c r="O2791" s="157" t="s">
        <v>812</v>
      </c>
      <c r="P2791" s="157" t="s">
        <v>742</v>
      </c>
    </row>
    <row r="2792" spans="11:16">
      <c r="K2792" s="319">
        <v>48478</v>
      </c>
      <c r="L2792" s="157" t="s">
        <v>805</v>
      </c>
      <c r="N2792" s="157" t="s">
        <v>811</v>
      </c>
      <c r="O2792" s="157" t="s">
        <v>812</v>
      </c>
      <c r="P2792" s="157" t="s">
        <v>813</v>
      </c>
    </row>
    <row r="2793" spans="11:16">
      <c r="K2793" s="319">
        <v>48479</v>
      </c>
      <c r="L2793" s="157" t="s">
        <v>806</v>
      </c>
      <c r="N2793" s="157" t="s">
        <v>811</v>
      </c>
      <c r="O2793" s="157" t="s">
        <v>812</v>
      </c>
      <c r="P2793" s="157" t="s">
        <v>813</v>
      </c>
    </row>
    <row r="2794" spans="11:16">
      <c r="K2794" s="319">
        <v>48480</v>
      </c>
      <c r="L2794" s="157" t="s">
        <v>807</v>
      </c>
      <c r="N2794" s="157" t="s">
        <v>811</v>
      </c>
      <c r="O2794" s="157" t="s">
        <v>812</v>
      </c>
      <c r="P2794" s="157" t="s">
        <v>813</v>
      </c>
    </row>
    <row r="2795" spans="11:16">
      <c r="K2795" s="319">
        <v>48481</v>
      </c>
      <c r="L2795" s="157" t="s">
        <v>808</v>
      </c>
      <c r="N2795" s="157" t="s">
        <v>811</v>
      </c>
      <c r="O2795" s="157" t="s">
        <v>812</v>
      </c>
      <c r="P2795" s="157" t="s">
        <v>813</v>
      </c>
    </row>
    <row r="2796" spans="11:16">
      <c r="K2796" s="319">
        <v>48482</v>
      </c>
      <c r="L2796" s="157" t="s">
        <v>809</v>
      </c>
      <c r="N2796" s="157" t="s">
        <v>811</v>
      </c>
      <c r="O2796" s="157" t="s">
        <v>812</v>
      </c>
      <c r="P2796" s="157" t="s">
        <v>813</v>
      </c>
    </row>
    <row r="2797" spans="11:16">
      <c r="K2797" s="319">
        <v>48483</v>
      </c>
      <c r="L2797" s="157" t="s">
        <v>810</v>
      </c>
      <c r="N2797" s="157" t="s">
        <v>811</v>
      </c>
      <c r="O2797" s="157" t="s">
        <v>812</v>
      </c>
      <c r="P2797" s="157" t="s">
        <v>813</v>
      </c>
    </row>
    <row r="2798" spans="11:16">
      <c r="K2798" s="319">
        <v>48484</v>
      </c>
      <c r="L2798" s="157" t="s">
        <v>803</v>
      </c>
      <c r="N2798" s="157" t="s">
        <v>813</v>
      </c>
      <c r="O2798" s="157" t="s">
        <v>811</v>
      </c>
      <c r="P2798" s="157" t="s">
        <v>812</v>
      </c>
    </row>
    <row r="2799" spans="11:16">
      <c r="K2799" s="319">
        <v>48485</v>
      </c>
      <c r="L2799" s="157" t="s">
        <v>805</v>
      </c>
      <c r="N2799" s="157" t="s">
        <v>813</v>
      </c>
      <c r="O2799" s="157" t="s">
        <v>811</v>
      </c>
      <c r="P2799" s="157" t="s">
        <v>812</v>
      </c>
    </row>
    <row r="2800" spans="11:16">
      <c r="K2800" s="319">
        <v>48486</v>
      </c>
      <c r="L2800" s="157" t="s">
        <v>806</v>
      </c>
      <c r="N2800" s="157" t="s">
        <v>742</v>
      </c>
      <c r="O2800" s="157" t="s">
        <v>811</v>
      </c>
      <c r="P2800" s="157" t="s">
        <v>812</v>
      </c>
    </row>
    <row r="2801" spans="11:16">
      <c r="K2801" s="319">
        <v>48487</v>
      </c>
      <c r="L2801" s="157" t="s">
        <v>807</v>
      </c>
      <c r="N2801" s="157" t="s">
        <v>813</v>
      </c>
      <c r="O2801" s="157" t="s">
        <v>811</v>
      </c>
      <c r="P2801" s="157" t="s">
        <v>812</v>
      </c>
    </row>
    <row r="2802" spans="11:16">
      <c r="K2802" s="319">
        <v>48488</v>
      </c>
      <c r="L2802" s="157" t="s">
        <v>808</v>
      </c>
      <c r="N2802" s="157" t="s">
        <v>813</v>
      </c>
      <c r="O2802" s="157" t="s">
        <v>740</v>
      </c>
      <c r="P2802" s="157" t="s">
        <v>812</v>
      </c>
    </row>
    <row r="2803" spans="11:16">
      <c r="K2803" s="319">
        <v>48489</v>
      </c>
      <c r="L2803" s="157" t="s">
        <v>809</v>
      </c>
      <c r="N2803" s="157" t="s">
        <v>813</v>
      </c>
      <c r="O2803" s="157" t="s">
        <v>811</v>
      </c>
      <c r="P2803" s="157" t="s">
        <v>812</v>
      </c>
    </row>
    <row r="2804" spans="11:16">
      <c r="K2804" s="319">
        <v>48490</v>
      </c>
      <c r="L2804" s="157" t="s">
        <v>810</v>
      </c>
      <c r="N2804" s="157" t="s">
        <v>813</v>
      </c>
      <c r="O2804" s="157" t="s">
        <v>811</v>
      </c>
      <c r="P2804" s="157" t="s">
        <v>812</v>
      </c>
    </row>
    <row r="2805" spans="11:16">
      <c r="K2805" s="319">
        <v>48491</v>
      </c>
      <c r="L2805" s="157" t="s">
        <v>803</v>
      </c>
      <c r="N2805" s="157" t="s">
        <v>812</v>
      </c>
      <c r="O2805" s="157" t="s">
        <v>813</v>
      </c>
      <c r="P2805" s="157" t="s">
        <v>811</v>
      </c>
    </row>
    <row r="2806" spans="11:16">
      <c r="K2806" s="319">
        <v>48492</v>
      </c>
      <c r="L2806" s="157" t="s">
        <v>805</v>
      </c>
      <c r="N2806" s="157" t="s">
        <v>812</v>
      </c>
      <c r="O2806" s="157" t="s">
        <v>813</v>
      </c>
      <c r="P2806" s="157" t="s">
        <v>811</v>
      </c>
    </row>
    <row r="2807" spans="11:16">
      <c r="K2807" s="319">
        <v>48493</v>
      </c>
      <c r="L2807" s="157" t="s">
        <v>806</v>
      </c>
      <c r="N2807" s="157" t="s">
        <v>812</v>
      </c>
      <c r="O2807" s="157" t="s">
        <v>813</v>
      </c>
      <c r="P2807" s="157" t="s">
        <v>811</v>
      </c>
    </row>
    <row r="2808" spans="11:16">
      <c r="K2808" s="319">
        <v>48494</v>
      </c>
      <c r="L2808" s="157" t="s">
        <v>807</v>
      </c>
      <c r="N2808" s="157" t="s">
        <v>818</v>
      </c>
      <c r="O2808" s="157" t="s">
        <v>813</v>
      </c>
      <c r="P2808" s="157" t="s">
        <v>811</v>
      </c>
    </row>
    <row r="2809" spans="11:16">
      <c r="K2809" s="319">
        <v>48495</v>
      </c>
      <c r="L2809" s="157" t="s">
        <v>808</v>
      </c>
      <c r="N2809" s="157" t="s">
        <v>812</v>
      </c>
      <c r="O2809" s="157" t="s">
        <v>813</v>
      </c>
      <c r="P2809" s="157" t="s">
        <v>811</v>
      </c>
    </row>
    <row r="2810" spans="11:16">
      <c r="K2810" s="319">
        <v>48496</v>
      </c>
      <c r="L2810" s="157" t="s">
        <v>809</v>
      </c>
      <c r="N2810" s="157" t="s">
        <v>741</v>
      </c>
      <c r="O2810" s="157" t="s">
        <v>813</v>
      </c>
      <c r="P2810" s="157" t="s">
        <v>811</v>
      </c>
    </row>
    <row r="2811" spans="11:16">
      <c r="K2811" s="319">
        <v>48497</v>
      </c>
      <c r="L2811" s="157" t="s">
        <v>810</v>
      </c>
      <c r="N2811" s="157" t="s">
        <v>812</v>
      </c>
      <c r="O2811" s="157" t="s">
        <v>813</v>
      </c>
      <c r="P2811" s="157" t="s">
        <v>811</v>
      </c>
    </row>
    <row r="2812" spans="11:16">
      <c r="K2812" s="319">
        <v>48498</v>
      </c>
      <c r="L2812" s="157" t="s">
        <v>803</v>
      </c>
      <c r="N2812" s="157" t="s">
        <v>811</v>
      </c>
      <c r="O2812" s="157" t="s">
        <v>812</v>
      </c>
      <c r="P2812" s="157" t="s">
        <v>813</v>
      </c>
    </row>
    <row r="2813" spans="11:16">
      <c r="K2813" s="319">
        <v>48499</v>
      </c>
      <c r="L2813" s="157" t="s">
        <v>805</v>
      </c>
      <c r="N2813" s="157" t="s">
        <v>811</v>
      </c>
      <c r="O2813" s="157" t="s">
        <v>812</v>
      </c>
      <c r="P2813" s="157" t="s">
        <v>813</v>
      </c>
    </row>
    <row r="2814" spans="11:16">
      <c r="K2814" s="319">
        <v>48500</v>
      </c>
      <c r="L2814" s="157" t="s">
        <v>806</v>
      </c>
      <c r="N2814" s="157" t="s">
        <v>811</v>
      </c>
      <c r="O2814" s="157" t="s">
        <v>812</v>
      </c>
      <c r="P2814" s="157" t="s">
        <v>813</v>
      </c>
    </row>
    <row r="2815" spans="11:16">
      <c r="K2815" s="319">
        <v>48501</v>
      </c>
      <c r="L2815" s="157" t="s">
        <v>807</v>
      </c>
      <c r="N2815" s="157" t="s">
        <v>811</v>
      </c>
      <c r="O2815" s="157" t="s">
        <v>812</v>
      </c>
      <c r="P2815" s="157" t="s">
        <v>813</v>
      </c>
    </row>
    <row r="2816" spans="11:16">
      <c r="K2816" s="319">
        <v>48502</v>
      </c>
      <c r="L2816" s="157" t="s">
        <v>808</v>
      </c>
      <c r="N2816" s="157" t="s">
        <v>811</v>
      </c>
      <c r="O2816" s="157" t="s">
        <v>812</v>
      </c>
      <c r="P2816" s="157" t="s">
        <v>813</v>
      </c>
    </row>
    <row r="2817" spans="11:16">
      <c r="K2817" s="319">
        <v>48503</v>
      </c>
      <c r="L2817" s="157" t="s">
        <v>809</v>
      </c>
      <c r="N2817" s="157" t="s">
        <v>811</v>
      </c>
      <c r="O2817" s="157" t="s">
        <v>812</v>
      </c>
      <c r="P2817" s="157" t="s">
        <v>813</v>
      </c>
    </row>
    <row r="2818" spans="11:16">
      <c r="K2818" s="319">
        <v>48504</v>
      </c>
      <c r="L2818" s="157" t="s">
        <v>810</v>
      </c>
      <c r="N2818" s="157" t="s">
        <v>811</v>
      </c>
      <c r="O2818" s="157" t="s">
        <v>741</v>
      </c>
      <c r="P2818" s="157" t="s">
        <v>813</v>
      </c>
    </row>
    <row r="2819" spans="11:16">
      <c r="K2819" s="319">
        <v>48505</v>
      </c>
      <c r="L2819" s="157" t="s">
        <v>803</v>
      </c>
      <c r="N2819" s="157" t="s">
        <v>813</v>
      </c>
      <c r="O2819" s="157" t="s">
        <v>811</v>
      </c>
      <c r="P2819" s="157" t="s">
        <v>812</v>
      </c>
    </row>
    <row r="2820" spans="11:16">
      <c r="K2820" s="319">
        <v>48506</v>
      </c>
      <c r="L2820" s="157" t="s">
        <v>805</v>
      </c>
      <c r="N2820" s="157" t="s">
        <v>813</v>
      </c>
      <c r="O2820" s="157" t="s">
        <v>811</v>
      </c>
      <c r="P2820" s="157" t="s">
        <v>812</v>
      </c>
    </row>
    <row r="2821" spans="11:16">
      <c r="K2821" s="319">
        <v>48507</v>
      </c>
      <c r="L2821" s="157" t="s">
        <v>806</v>
      </c>
      <c r="N2821" s="157" t="s">
        <v>813</v>
      </c>
      <c r="O2821" s="157" t="s">
        <v>811</v>
      </c>
      <c r="P2821" s="157" t="s">
        <v>812</v>
      </c>
    </row>
    <row r="2822" spans="11:16">
      <c r="K2822" s="319">
        <v>48508</v>
      </c>
      <c r="L2822" s="157" t="s">
        <v>807</v>
      </c>
      <c r="N2822" s="157" t="s">
        <v>813</v>
      </c>
      <c r="O2822" s="157" t="s">
        <v>811</v>
      </c>
      <c r="P2822" s="157" t="s">
        <v>812</v>
      </c>
    </row>
    <row r="2823" spans="11:16">
      <c r="K2823" s="319">
        <v>48509</v>
      </c>
      <c r="L2823" s="157" t="s">
        <v>808</v>
      </c>
      <c r="N2823" s="157" t="s">
        <v>813</v>
      </c>
      <c r="O2823" s="157" t="s">
        <v>811</v>
      </c>
      <c r="P2823" s="157" t="s">
        <v>812</v>
      </c>
    </row>
    <row r="2824" spans="11:16">
      <c r="K2824" s="319">
        <v>48510</v>
      </c>
      <c r="L2824" s="157" t="s">
        <v>809</v>
      </c>
      <c r="N2824" s="157" t="s">
        <v>813</v>
      </c>
      <c r="O2824" s="157" t="s">
        <v>811</v>
      </c>
      <c r="P2824" s="157" t="s">
        <v>812</v>
      </c>
    </row>
    <row r="2825" spans="11:16">
      <c r="K2825" s="319">
        <v>48511</v>
      </c>
      <c r="L2825" s="157" t="s">
        <v>810</v>
      </c>
      <c r="N2825" s="157" t="s">
        <v>813</v>
      </c>
      <c r="O2825" s="157" t="s">
        <v>811</v>
      </c>
      <c r="P2825" s="157" t="s">
        <v>812</v>
      </c>
    </row>
    <row r="2826" spans="11:16">
      <c r="K2826" s="319">
        <v>48512</v>
      </c>
      <c r="L2826" s="157" t="s">
        <v>803</v>
      </c>
      <c r="N2826" s="157" t="s">
        <v>741</v>
      </c>
      <c r="O2826" s="157" t="s">
        <v>813</v>
      </c>
      <c r="P2826" s="157" t="s">
        <v>811</v>
      </c>
    </row>
    <row r="2827" spans="11:16">
      <c r="K2827" s="319">
        <v>48513</v>
      </c>
      <c r="L2827" s="157" t="s">
        <v>805</v>
      </c>
      <c r="N2827" s="157" t="s">
        <v>812</v>
      </c>
      <c r="O2827" s="157" t="s">
        <v>813</v>
      </c>
      <c r="P2827" s="157" t="s">
        <v>811</v>
      </c>
    </row>
    <row r="2828" spans="11:16">
      <c r="K2828" s="319">
        <v>48514</v>
      </c>
      <c r="L2828" s="157" t="s">
        <v>806</v>
      </c>
      <c r="N2828" s="157" t="s">
        <v>812</v>
      </c>
      <c r="O2828" s="157" t="s">
        <v>813</v>
      </c>
      <c r="P2828" s="157" t="s">
        <v>740</v>
      </c>
    </row>
    <row r="2829" spans="11:16">
      <c r="K2829" s="319">
        <v>48515</v>
      </c>
      <c r="L2829" s="157" t="s">
        <v>807</v>
      </c>
      <c r="N2829" s="157" t="s">
        <v>812</v>
      </c>
      <c r="O2829" s="157" t="s">
        <v>742</v>
      </c>
      <c r="P2829" s="157" t="s">
        <v>811</v>
      </c>
    </row>
    <row r="2830" spans="11:16">
      <c r="K2830" s="319">
        <v>48516</v>
      </c>
      <c r="L2830" s="157" t="s">
        <v>808</v>
      </c>
      <c r="N2830" s="157" t="s">
        <v>812</v>
      </c>
      <c r="O2830" s="157" t="s">
        <v>813</v>
      </c>
      <c r="P2830" s="157" t="s">
        <v>811</v>
      </c>
    </row>
    <row r="2831" spans="11:16">
      <c r="K2831" s="319">
        <v>48517</v>
      </c>
      <c r="L2831" s="157" t="s">
        <v>809</v>
      </c>
      <c r="N2831" s="157" t="s">
        <v>812</v>
      </c>
      <c r="O2831" s="157" t="s">
        <v>813</v>
      </c>
      <c r="P2831" s="157" t="s">
        <v>811</v>
      </c>
    </row>
    <row r="2832" spans="11:16">
      <c r="K2832" s="319">
        <v>48518</v>
      </c>
      <c r="L2832" s="157" t="s">
        <v>810</v>
      </c>
      <c r="N2832" s="157" t="s">
        <v>812</v>
      </c>
      <c r="O2832" s="157" t="s">
        <v>813</v>
      </c>
      <c r="P2832" s="157" t="s">
        <v>811</v>
      </c>
    </row>
    <row r="2833" spans="11:16">
      <c r="K2833" s="319">
        <v>48519</v>
      </c>
      <c r="L2833" s="157" t="s">
        <v>803</v>
      </c>
      <c r="N2833" s="157" t="s">
        <v>817</v>
      </c>
      <c r="O2833" s="157" t="s">
        <v>812</v>
      </c>
      <c r="P2833" s="157" t="s">
        <v>813</v>
      </c>
    </row>
    <row r="2834" spans="11:16">
      <c r="K2834" s="319">
        <v>48520</v>
      </c>
      <c r="L2834" s="157" t="s">
        <v>805</v>
      </c>
      <c r="N2834" s="157" t="s">
        <v>811</v>
      </c>
      <c r="O2834" s="157" t="s">
        <v>812</v>
      </c>
      <c r="P2834" s="157" t="s">
        <v>813</v>
      </c>
    </row>
    <row r="2835" spans="11:16">
      <c r="K2835" s="319">
        <v>48521</v>
      </c>
      <c r="L2835" s="157" t="s">
        <v>806</v>
      </c>
      <c r="N2835" s="157" t="s">
        <v>740</v>
      </c>
      <c r="O2835" s="157" t="s">
        <v>812</v>
      </c>
      <c r="P2835" s="157" t="s">
        <v>813</v>
      </c>
    </row>
    <row r="2836" spans="11:16">
      <c r="K2836" s="319">
        <v>48522</v>
      </c>
      <c r="L2836" s="157" t="s">
        <v>807</v>
      </c>
      <c r="N2836" s="157" t="s">
        <v>811</v>
      </c>
      <c r="O2836" s="157" t="s">
        <v>812</v>
      </c>
      <c r="P2836" s="157" t="s">
        <v>813</v>
      </c>
    </row>
    <row r="2837" spans="11:16">
      <c r="K2837" s="319">
        <v>48523</v>
      </c>
      <c r="L2837" s="157" t="s">
        <v>808</v>
      </c>
      <c r="N2837" s="157" t="s">
        <v>811</v>
      </c>
      <c r="O2837" s="157" t="s">
        <v>818</v>
      </c>
      <c r="P2837" s="157" t="s">
        <v>813</v>
      </c>
    </row>
    <row r="2838" spans="11:16">
      <c r="K2838" s="319">
        <v>48524</v>
      </c>
      <c r="L2838" s="157" t="s">
        <v>809</v>
      </c>
      <c r="N2838" s="157" t="s">
        <v>811</v>
      </c>
      <c r="O2838" s="157" t="s">
        <v>741</v>
      </c>
      <c r="P2838" s="157" t="s">
        <v>813</v>
      </c>
    </row>
    <row r="2839" spans="11:16">
      <c r="K2839" s="319">
        <v>48525</v>
      </c>
      <c r="L2839" s="157" t="s">
        <v>810</v>
      </c>
      <c r="N2839" s="157" t="s">
        <v>811</v>
      </c>
      <c r="O2839" s="157" t="s">
        <v>741</v>
      </c>
      <c r="P2839" s="157" t="s">
        <v>813</v>
      </c>
    </row>
    <row r="2840" spans="11:16">
      <c r="K2840" s="319">
        <v>48526</v>
      </c>
      <c r="L2840" s="157" t="s">
        <v>803</v>
      </c>
      <c r="N2840" s="157" t="s">
        <v>813</v>
      </c>
      <c r="O2840" s="157" t="s">
        <v>811</v>
      </c>
      <c r="P2840" s="157" t="s">
        <v>812</v>
      </c>
    </row>
    <row r="2841" spans="11:16">
      <c r="K2841" s="319">
        <v>48527</v>
      </c>
      <c r="L2841" s="157" t="s">
        <v>805</v>
      </c>
      <c r="N2841" s="157" t="s">
        <v>813</v>
      </c>
      <c r="O2841" s="157" t="s">
        <v>811</v>
      </c>
      <c r="P2841" s="157" t="s">
        <v>812</v>
      </c>
    </row>
    <row r="2842" spans="11:16">
      <c r="K2842" s="319">
        <v>48528</v>
      </c>
      <c r="L2842" s="157" t="s">
        <v>806</v>
      </c>
      <c r="N2842" s="157" t="s">
        <v>813</v>
      </c>
      <c r="O2842" s="157" t="s">
        <v>811</v>
      </c>
      <c r="P2842" s="157" t="s">
        <v>812</v>
      </c>
    </row>
    <row r="2843" spans="11:16">
      <c r="K2843" s="319">
        <v>48529</v>
      </c>
      <c r="L2843" s="157" t="s">
        <v>807</v>
      </c>
      <c r="N2843" s="157" t="s">
        <v>742</v>
      </c>
      <c r="O2843" s="157" t="s">
        <v>811</v>
      </c>
      <c r="P2843" s="157" t="s">
        <v>812</v>
      </c>
    </row>
    <row r="2844" spans="11:16">
      <c r="K2844" s="319">
        <v>48530</v>
      </c>
      <c r="L2844" s="157" t="s">
        <v>808</v>
      </c>
      <c r="N2844" s="157" t="s">
        <v>813</v>
      </c>
      <c r="O2844" s="157" t="s">
        <v>811</v>
      </c>
      <c r="P2844" s="157" t="s">
        <v>812</v>
      </c>
    </row>
    <row r="2845" spans="11:16">
      <c r="K2845" s="319">
        <v>48531</v>
      </c>
      <c r="L2845" s="157" t="s">
        <v>809</v>
      </c>
      <c r="N2845" s="157" t="s">
        <v>813</v>
      </c>
      <c r="O2845" s="157" t="s">
        <v>811</v>
      </c>
      <c r="P2845" s="157" t="s">
        <v>812</v>
      </c>
    </row>
    <row r="2846" spans="11:16">
      <c r="K2846" s="319">
        <v>48532</v>
      </c>
      <c r="L2846" s="157" t="s">
        <v>810</v>
      </c>
      <c r="N2846" s="157" t="s">
        <v>813</v>
      </c>
      <c r="O2846" s="157" t="s">
        <v>811</v>
      </c>
      <c r="P2846" s="157" t="s">
        <v>812</v>
      </c>
    </row>
    <row r="2847" spans="11:16">
      <c r="K2847" s="319">
        <v>48533</v>
      </c>
      <c r="L2847" s="157" t="s">
        <v>803</v>
      </c>
      <c r="N2847" s="157" t="s">
        <v>812</v>
      </c>
      <c r="O2847" s="157" t="s">
        <v>813</v>
      </c>
      <c r="P2847" s="157" t="s">
        <v>811</v>
      </c>
    </row>
    <row r="2848" spans="11:16">
      <c r="K2848" s="319">
        <v>48534</v>
      </c>
      <c r="L2848" s="157" t="s">
        <v>805</v>
      </c>
      <c r="N2848" s="157" t="s">
        <v>812</v>
      </c>
      <c r="O2848" s="157" t="s">
        <v>813</v>
      </c>
      <c r="P2848" s="157" t="s">
        <v>811</v>
      </c>
    </row>
    <row r="2849" spans="11:16">
      <c r="K2849" s="319">
        <v>48535</v>
      </c>
      <c r="L2849" s="157" t="s">
        <v>806</v>
      </c>
      <c r="N2849" s="157" t="s">
        <v>812</v>
      </c>
      <c r="O2849" s="157" t="s">
        <v>813</v>
      </c>
      <c r="P2849" s="157" t="s">
        <v>811</v>
      </c>
    </row>
    <row r="2850" spans="11:16">
      <c r="K2850" s="319">
        <v>48536</v>
      </c>
      <c r="L2850" s="157" t="s">
        <v>807</v>
      </c>
      <c r="N2850" s="157" t="s">
        <v>812</v>
      </c>
      <c r="O2850" s="157" t="s">
        <v>813</v>
      </c>
      <c r="P2850" s="157" t="s">
        <v>811</v>
      </c>
    </row>
    <row r="2851" spans="11:16">
      <c r="K2851" s="319">
        <v>48537</v>
      </c>
      <c r="L2851" s="157" t="s">
        <v>808</v>
      </c>
      <c r="N2851" s="157" t="s">
        <v>812</v>
      </c>
      <c r="O2851" s="157" t="s">
        <v>813</v>
      </c>
      <c r="P2851" s="157" t="s">
        <v>740</v>
      </c>
    </row>
    <row r="2852" spans="11:16">
      <c r="K2852" s="319">
        <v>48538</v>
      </c>
      <c r="L2852" s="157" t="s">
        <v>809</v>
      </c>
      <c r="N2852" s="157" t="s">
        <v>812</v>
      </c>
      <c r="O2852" s="157" t="s">
        <v>813</v>
      </c>
      <c r="P2852" s="157" t="s">
        <v>811</v>
      </c>
    </row>
    <row r="2853" spans="11:16">
      <c r="K2853" s="319">
        <v>48539</v>
      </c>
      <c r="L2853" s="157" t="s">
        <v>810</v>
      </c>
      <c r="N2853" s="157" t="s">
        <v>812</v>
      </c>
      <c r="O2853" s="157" t="s">
        <v>813</v>
      </c>
      <c r="P2853" s="157" t="s">
        <v>811</v>
      </c>
    </row>
    <row r="2854" spans="11:16">
      <c r="K2854" s="319">
        <v>48540</v>
      </c>
      <c r="L2854" s="157" t="s">
        <v>803</v>
      </c>
      <c r="N2854" s="157" t="s">
        <v>811</v>
      </c>
      <c r="O2854" s="157" t="s">
        <v>741</v>
      </c>
      <c r="P2854" s="157" t="s">
        <v>813</v>
      </c>
    </row>
    <row r="2855" spans="11:16">
      <c r="K2855" s="319">
        <v>48541</v>
      </c>
      <c r="L2855" s="157" t="s">
        <v>805</v>
      </c>
      <c r="N2855" s="157" t="s">
        <v>740</v>
      </c>
      <c r="O2855" s="157" t="s">
        <v>812</v>
      </c>
      <c r="P2855" s="157" t="s">
        <v>813</v>
      </c>
    </row>
    <row r="2856" spans="11:16">
      <c r="K2856" s="319">
        <v>48542</v>
      </c>
      <c r="L2856" s="157" t="s">
        <v>806</v>
      </c>
      <c r="N2856" s="157" t="s">
        <v>811</v>
      </c>
      <c r="O2856" s="157" t="s">
        <v>812</v>
      </c>
      <c r="P2856" s="157" t="s">
        <v>813</v>
      </c>
    </row>
    <row r="2857" spans="11:16">
      <c r="K2857" s="319">
        <v>48543</v>
      </c>
      <c r="L2857" s="157" t="s">
        <v>807</v>
      </c>
      <c r="N2857" s="157" t="s">
        <v>811</v>
      </c>
      <c r="O2857" s="157" t="s">
        <v>812</v>
      </c>
      <c r="P2857" s="157" t="s">
        <v>813</v>
      </c>
    </row>
    <row r="2858" spans="11:16">
      <c r="K2858" s="319">
        <v>48544</v>
      </c>
      <c r="L2858" s="157" t="s">
        <v>808</v>
      </c>
      <c r="N2858" s="157" t="s">
        <v>811</v>
      </c>
      <c r="O2858" s="157" t="s">
        <v>812</v>
      </c>
      <c r="P2858" s="157" t="s">
        <v>819</v>
      </c>
    </row>
    <row r="2859" spans="11:16">
      <c r="K2859" s="319">
        <v>48545</v>
      </c>
      <c r="L2859" s="157" t="s">
        <v>809</v>
      </c>
      <c r="N2859" s="157" t="s">
        <v>811</v>
      </c>
      <c r="O2859" s="157" t="s">
        <v>812</v>
      </c>
      <c r="P2859" s="157" t="s">
        <v>813</v>
      </c>
    </row>
    <row r="2860" spans="11:16">
      <c r="K2860" s="319">
        <v>48546</v>
      </c>
      <c r="L2860" s="157" t="s">
        <v>810</v>
      </c>
      <c r="N2860" s="157" t="s">
        <v>811</v>
      </c>
      <c r="O2860" s="157" t="s">
        <v>812</v>
      </c>
      <c r="P2860" s="157" t="s">
        <v>742</v>
      </c>
    </row>
    <row r="2861" spans="11:16">
      <c r="K2861" s="319">
        <v>48547</v>
      </c>
      <c r="L2861" s="157" t="s">
        <v>803</v>
      </c>
      <c r="N2861" s="157" t="s">
        <v>813</v>
      </c>
      <c r="O2861" s="157" t="s">
        <v>811</v>
      </c>
      <c r="P2861" s="157" t="s">
        <v>812</v>
      </c>
    </row>
    <row r="2862" spans="11:16">
      <c r="K2862" s="319">
        <v>48548</v>
      </c>
      <c r="L2862" s="157" t="s">
        <v>805</v>
      </c>
      <c r="N2862" s="157" t="s">
        <v>813</v>
      </c>
      <c r="O2862" s="157" t="s">
        <v>811</v>
      </c>
      <c r="P2862" s="157" t="s">
        <v>812</v>
      </c>
    </row>
    <row r="2863" spans="11:16">
      <c r="K2863" s="319">
        <v>48549</v>
      </c>
      <c r="L2863" s="157" t="s">
        <v>806</v>
      </c>
      <c r="N2863" s="157" t="s">
        <v>819</v>
      </c>
      <c r="O2863" s="157" t="s">
        <v>811</v>
      </c>
      <c r="P2863" s="157" t="s">
        <v>812</v>
      </c>
    </row>
    <row r="2864" spans="11:16">
      <c r="K2864" s="319">
        <v>48550</v>
      </c>
      <c r="L2864" s="157" t="s">
        <v>807</v>
      </c>
      <c r="N2864" s="157" t="s">
        <v>742</v>
      </c>
      <c r="O2864" s="157" t="s">
        <v>811</v>
      </c>
      <c r="P2864" s="157" t="s">
        <v>812</v>
      </c>
    </row>
    <row r="2865" spans="11:16">
      <c r="K2865" s="319">
        <v>48551</v>
      </c>
      <c r="L2865" s="157" t="s">
        <v>808</v>
      </c>
      <c r="N2865" s="157" t="s">
        <v>742</v>
      </c>
      <c r="O2865" s="157" t="s">
        <v>811</v>
      </c>
      <c r="P2865" s="157" t="s">
        <v>812</v>
      </c>
    </row>
    <row r="2866" spans="11:16">
      <c r="K2866" s="319">
        <v>48552</v>
      </c>
      <c r="L2866" s="157" t="s">
        <v>809</v>
      </c>
      <c r="N2866" s="157" t="s">
        <v>813</v>
      </c>
      <c r="O2866" s="157" t="s">
        <v>811</v>
      </c>
      <c r="P2866" s="157" t="s">
        <v>812</v>
      </c>
    </row>
    <row r="2867" spans="11:16">
      <c r="K2867" s="319">
        <v>48553</v>
      </c>
      <c r="L2867" s="157" t="s">
        <v>810</v>
      </c>
      <c r="N2867" s="157" t="s">
        <v>813</v>
      </c>
      <c r="O2867" s="157" t="s">
        <v>811</v>
      </c>
      <c r="P2867" s="157" t="s">
        <v>812</v>
      </c>
    </row>
    <row r="2868" spans="11:16">
      <c r="K2868" s="319">
        <v>48554</v>
      </c>
      <c r="L2868" s="157" t="s">
        <v>803</v>
      </c>
      <c r="N2868" s="157" t="s">
        <v>812</v>
      </c>
      <c r="O2868" s="157" t="s">
        <v>813</v>
      </c>
      <c r="P2868" s="157" t="s">
        <v>740</v>
      </c>
    </row>
    <row r="2869" spans="11:16">
      <c r="K2869" s="319">
        <v>48555</v>
      </c>
      <c r="L2869" s="157" t="s">
        <v>805</v>
      </c>
      <c r="N2869" s="157" t="s">
        <v>812</v>
      </c>
      <c r="O2869" s="157" t="s">
        <v>813</v>
      </c>
      <c r="P2869" s="157" t="s">
        <v>811</v>
      </c>
    </row>
    <row r="2870" spans="11:16">
      <c r="K2870" s="319">
        <v>48556</v>
      </c>
      <c r="L2870" s="157" t="s">
        <v>806</v>
      </c>
      <c r="N2870" s="157" t="s">
        <v>812</v>
      </c>
      <c r="O2870" s="157" t="s">
        <v>813</v>
      </c>
      <c r="P2870" s="157" t="s">
        <v>811</v>
      </c>
    </row>
    <row r="2871" spans="11:16">
      <c r="K2871" s="319">
        <v>48557</v>
      </c>
      <c r="L2871" s="157" t="s">
        <v>807</v>
      </c>
      <c r="N2871" s="157" t="s">
        <v>812</v>
      </c>
      <c r="O2871" s="157" t="s">
        <v>813</v>
      </c>
      <c r="P2871" s="157" t="s">
        <v>811</v>
      </c>
    </row>
    <row r="2872" spans="11:16">
      <c r="K2872" s="319">
        <v>48558</v>
      </c>
      <c r="L2872" s="157" t="s">
        <v>808</v>
      </c>
      <c r="N2872" s="157" t="s">
        <v>812</v>
      </c>
      <c r="O2872" s="157" t="s">
        <v>813</v>
      </c>
      <c r="P2872" s="157" t="s">
        <v>811</v>
      </c>
    </row>
    <row r="2873" spans="11:16">
      <c r="K2873" s="319">
        <v>48559</v>
      </c>
      <c r="L2873" s="157" t="s">
        <v>809</v>
      </c>
      <c r="N2873" s="157" t="s">
        <v>812</v>
      </c>
      <c r="O2873" s="157" t="s">
        <v>813</v>
      </c>
      <c r="P2873" s="157" t="s">
        <v>740</v>
      </c>
    </row>
    <row r="2874" spans="11:16">
      <c r="K2874" s="319">
        <v>48560</v>
      </c>
      <c r="L2874" s="157" t="s">
        <v>810</v>
      </c>
      <c r="N2874" s="157" t="s">
        <v>812</v>
      </c>
      <c r="O2874" s="157" t="s">
        <v>813</v>
      </c>
      <c r="P2874" s="157" t="s">
        <v>811</v>
      </c>
    </row>
    <row r="2875" spans="11:16">
      <c r="K2875" s="319">
        <v>48561</v>
      </c>
      <c r="L2875" s="157" t="s">
        <v>803</v>
      </c>
      <c r="N2875" s="157" t="s">
        <v>811</v>
      </c>
      <c r="O2875" s="157" t="s">
        <v>812</v>
      </c>
      <c r="P2875" s="157" t="s">
        <v>813</v>
      </c>
    </row>
    <row r="2876" spans="11:16">
      <c r="K2876" s="319">
        <v>48562</v>
      </c>
      <c r="L2876" s="157" t="s">
        <v>805</v>
      </c>
      <c r="N2876" s="157" t="s">
        <v>811</v>
      </c>
      <c r="O2876" s="157" t="s">
        <v>812</v>
      </c>
      <c r="P2876" s="157" t="s">
        <v>813</v>
      </c>
    </row>
    <row r="2877" spans="11:16">
      <c r="K2877" s="319">
        <v>48563</v>
      </c>
      <c r="L2877" s="157" t="s">
        <v>806</v>
      </c>
      <c r="N2877" s="157" t="s">
        <v>811</v>
      </c>
      <c r="O2877" s="157" t="s">
        <v>812</v>
      </c>
      <c r="P2877" s="157" t="s">
        <v>813</v>
      </c>
    </row>
    <row r="2878" spans="11:16">
      <c r="K2878" s="319">
        <v>48564</v>
      </c>
      <c r="L2878" s="157" t="s">
        <v>807</v>
      </c>
      <c r="N2878" s="157" t="s">
        <v>811</v>
      </c>
      <c r="O2878" s="157" t="s">
        <v>812</v>
      </c>
      <c r="P2878" s="157" t="s">
        <v>813</v>
      </c>
    </row>
    <row r="2879" spans="11:16">
      <c r="K2879" s="319">
        <v>48565</v>
      </c>
      <c r="L2879" s="157" t="s">
        <v>808</v>
      </c>
      <c r="N2879" s="157" t="s">
        <v>811</v>
      </c>
      <c r="O2879" s="157" t="s">
        <v>812</v>
      </c>
      <c r="P2879" s="157" t="s">
        <v>813</v>
      </c>
    </row>
    <row r="2880" spans="11:16">
      <c r="K2880" s="319">
        <v>48566</v>
      </c>
      <c r="L2880" s="157" t="s">
        <v>809</v>
      </c>
      <c r="N2880" s="157" t="s">
        <v>811</v>
      </c>
      <c r="O2880" s="157" t="s">
        <v>812</v>
      </c>
      <c r="P2880" s="157" t="s">
        <v>813</v>
      </c>
    </row>
    <row r="2881" spans="11:16">
      <c r="K2881" s="319">
        <v>48567</v>
      </c>
      <c r="L2881" s="157" t="s">
        <v>810</v>
      </c>
      <c r="N2881" s="157" t="s">
        <v>811</v>
      </c>
      <c r="O2881" s="157" t="s">
        <v>812</v>
      </c>
      <c r="P2881" s="157" t="s">
        <v>813</v>
      </c>
    </row>
    <row r="2882" spans="11:16">
      <c r="K2882" s="319">
        <v>48568</v>
      </c>
      <c r="L2882" s="157" t="s">
        <v>803</v>
      </c>
      <c r="N2882" s="157" t="s">
        <v>813</v>
      </c>
      <c r="O2882" s="157" t="s">
        <v>811</v>
      </c>
      <c r="P2882" s="157" t="s">
        <v>741</v>
      </c>
    </row>
    <row r="2883" spans="11:16">
      <c r="K2883" s="319">
        <v>48569</v>
      </c>
      <c r="L2883" s="157" t="s">
        <v>805</v>
      </c>
      <c r="N2883" s="157" t="s">
        <v>813</v>
      </c>
      <c r="O2883" s="157" t="s">
        <v>811</v>
      </c>
      <c r="P2883" s="157" t="s">
        <v>812</v>
      </c>
    </row>
    <row r="2884" spans="11:16">
      <c r="K2884" s="319">
        <v>48570</v>
      </c>
      <c r="L2884" s="157" t="s">
        <v>806</v>
      </c>
      <c r="N2884" s="157" t="s">
        <v>813</v>
      </c>
      <c r="O2884" s="157" t="s">
        <v>811</v>
      </c>
      <c r="P2884" s="157" t="s">
        <v>812</v>
      </c>
    </row>
    <row r="2885" spans="11:16">
      <c r="K2885" s="319">
        <v>48571</v>
      </c>
      <c r="L2885" s="157" t="s">
        <v>807</v>
      </c>
      <c r="N2885" s="157" t="s">
        <v>813</v>
      </c>
      <c r="O2885" s="157" t="s">
        <v>740</v>
      </c>
      <c r="P2885" s="157" t="s">
        <v>812</v>
      </c>
    </row>
    <row r="2886" spans="11:16">
      <c r="K2886" s="319">
        <v>48572</v>
      </c>
      <c r="L2886" s="157" t="s">
        <v>808</v>
      </c>
      <c r="N2886" s="157" t="s">
        <v>742</v>
      </c>
      <c r="O2886" s="157" t="s">
        <v>811</v>
      </c>
      <c r="P2886" s="157" t="s">
        <v>812</v>
      </c>
    </row>
    <row r="2887" spans="11:16">
      <c r="K2887" s="319">
        <v>48573</v>
      </c>
      <c r="L2887" s="157" t="s">
        <v>809</v>
      </c>
      <c r="N2887" s="157" t="s">
        <v>813</v>
      </c>
      <c r="O2887" s="157" t="s">
        <v>811</v>
      </c>
      <c r="P2887" s="157" t="s">
        <v>812</v>
      </c>
    </row>
    <row r="2888" spans="11:16">
      <c r="K2888" s="319">
        <v>48574</v>
      </c>
      <c r="L2888" s="157" t="s">
        <v>810</v>
      </c>
      <c r="N2888" s="157" t="s">
        <v>813</v>
      </c>
      <c r="O2888" s="157" t="s">
        <v>811</v>
      </c>
      <c r="P2888" s="157" t="s">
        <v>812</v>
      </c>
    </row>
    <row r="2889" spans="11:16">
      <c r="K2889" s="319">
        <v>48575</v>
      </c>
      <c r="L2889" s="157" t="s">
        <v>803</v>
      </c>
      <c r="N2889" s="157" t="s">
        <v>812</v>
      </c>
      <c r="O2889" s="157" t="s">
        <v>813</v>
      </c>
      <c r="P2889" s="157" t="s">
        <v>817</v>
      </c>
    </row>
    <row r="2890" spans="11:16">
      <c r="K2890" s="319">
        <v>48576</v>
      </c>
      <c r="L2890" s="157" t="s">
        <v>805</v>
      </c>
      <c r="N2890" s="157" t="s">
        <v>812</v>
      </c>
      <c r="O2890" s="157" t="s">
        <v>813</v>
      </c>
      <c r="P2890" s="157" t="s">
        <v>811</v>
      </c>
    </row>
    <row r="2891" spans="11:16">
      <c r="K2891" s="319">
        <v>48577</v>
      </c>
      <c r="L2891" s="157" t="s">
        <v>806</v>
      </c>
      <c r="N2891" s="157" t="s">
        <v>812</v>
      </c>
      <c r="O2891" s="157" t="s">
        <v>813</v>
      </c>
      <c r="P2891" s="157" t="s">
        <v>740</v>
      </c>
    </row>
    <row r="2892" spans="11:16">
      <c r="K2892" s="319">
        <v>48578</v>
      </c>
      <c r="L2892" s="157" t="s">
        <v>807</v>
      </c>
      <c r="N2892" s="157" t="s">
        <v>812</v>
      </c>
      <c r="O2892" s="157" t="s">
        <v>813</v>
      </c>
      <c r="P2892" s="157" t="s">
        <v>811</v>
      </c>
    </row>
    <row r="2893" spans="11:16">
      <c r="K2893" s="319">
        <v>48579</v>
      </c>
      <c r="L2893" s="157" t="s">
        <v>808</v>
      </c>
      <c r="N2893" s="157" t="s">
        <v>812</v>
      </c>
      <c r="O2893" s="157" t="s">
        <v>813</v>
      </c>
      <c r="P2893" s="157" t="s">
        <v>811</v>
      </c>
    </row>
    <row r="2894" spans="11:16">
      <c r="K2894" s="319">
        <v>48580</v>
      </c>
      <c r="L2894" s="157" t="s">
        <v>809</v>
      </c>
      <c r="N2894" s="157" t="s">
        <v>818</v>
      </c>
      <c r="O2894" s="157" t="s">
        <v>813</v>
      </c>
      <c r="P2894" s="157" t="s">
        <v>811</v>
      </c>
    </row>
    <row r="2895" spans="11:16">
      <c r="K2895" s="319">
        <v>48581</v>
      </c>
      <c r="L2895" s="157" t="s">
        <v>810</v>
      </c>
      <c r="N2895" s="157" t="s">
        <v>741</v>
      </c>
      <c r="O2895" s="157" t="s">
        <v>813</v>
      </c>
      <c r="P2895" s="157" t="s">
        <v>811</v>
      </c>
    </row>
    <row r="2896" spans="11:16">
      <c r="K2896" s="319">
        <v>48582</v>
      </c>
      <c r="L2896" s="157" t="s">
        <v>803</v>
      </c>
      <c r="N2896" s="157" t="s">
        <v>740</v>
      </c>
      <c r="O2896" s="157" t="s">
        <v>812</v>
      </c>
      <c r="P2896" s="157" t="s">
        <v>813</v>
      </c>
    </row>
    <row r="2897" spans="11:16">
      <c r="K2897" s="319">
        <v>48583</v>
      </c>
      <c r="L2897" s="157" t="s">
        <v>805</v>
      </c>
      <c r="N2897" s="157" t="s">
        <v>811</v>
      </c>
      <c r="O2897" s="157" t="s">
        <v>812</v>
      </c>
      <c r="P2897" s="157" t="s">
        <v>813</v>
      </c>
    </row>
    <row r="2898" spans="11:16">
      <c r="K2898" s="319">
        <v>48584</v>
      </c>
      <c r="L2898" s="157" t="s">
        <v>806</v>
      </c>
      <c r="N2898" s="157" t="s">
        <v>811</v>
      </c>
      <c r="O2898" s="157" t="s">
        <v>812</v>
      </c>
      <c r="P2898" s="157" t="s">
        <v>813</v>
      </c>
    </row>
    <row r="2899" spans="11:16">
      <c r="K2899" s="319">
        <v>48585</v>
      </c>
      <c r="L2899" s="157" t="s">
        <v>807</v>
      </c>
      <c r="N2899" s="157" t="s">
        <v>811</v>
      </c>
      <c r="O2899" s="157" t="s">
        <v>812</v>
      </c>
      <c r="P2899" s="157" t="s">
        <v>742</v>
      </c>
    </row>
    <row r="2900" spans="11:16">
      <c r="K2900" s="319">
        <v>48586</v>
      </c>
      <c r="L2900" s="157" t="s">
        <v>808</v>
      </c>
      <c r="N2900" s="157" t="s">
        <v>811</v>
      </c>
      <c r="O2900" s="157" t="s">
        <v>812</v>
      </c>
      <c r="P2900" s="157" t="s">
        <v>813</v>
      </c>
    </row>
    <row r="2901" spans="11:16">
      <c r="K2901" s="319">
        <v>48587</v>
      </c>
      <c r="L2901" s="157" t="s">
        <v>809</v>
      </c>
      <c r="N2901" s="157" t="s">
        <v>811</v>
      </c>
      <c r="O2901" s="157" t="s">
        <v>812</v>
      </c>
      <c r="P2901" s="157" t="s">
        <v>813</v>
      </c>
    </row>
    <row r="2902" spans="11:16">
      <c r="K2902" s="319">
        <v>48588</v>
      </c>
      <c r="L2902" s="157" t="s">
        <v>810</v>
      </c>
      <c r="N2902" s="157" t="s">
        <v>811</v>
      </c>
      <c r="O2902" s="157" t="s">
        <v>812</v>
      </c>
      <c r="P2902" s="157" t="s">
        <v>813</v>
      </c>
    </row>
    <row r="2903" spans="11:16">
      <c r="K2903" s="319">
        <v>48589</v>
      </c>
      <c r="L2903" s="157" t="s">
        <v>803</v>
      </c>
      <c r="N2903" s="157" t="s">
        <v>813</v>
      </c>
      <c r="O2903" s="157" t="s">
        <v>811</v>
      </c>
      <c r="P2903" s="157" t="s">
        <v>812</v>
      </c>
    </row>
    <row r="2904" spans="11:16">
      <c r="K2904" s="319">
        <v>48590</v>
      </c>
      <c r="L2904" s="157" t="s">
        <v>805</v>
      </c>
      <c r="N2904" s="157" t="s">
        <v>813</v>
      </c>
      <c r="O2904" s="157" t="s">
        <v>811</v>
      </c>
      <c r="P2904" s="157" t="s">
        <v>812</v>
      </c>
    </row>
    <row r="2905" spans="11:16">
      <c r="K2905" s="319">
        <v>48591</v>
      </c>
      <c r="L2905" s="157" t="s">
        <v>806</v>
      </c>
      <c r="N2905" s="157" t="s">
        <v>813</v>
      </c>
      <c r="O2905" s="157" t="s">
        <v>811</v>
      </c>
      <c r="P2905" s="157" t="s">
        <v>812</v>
      </c>
    </row>
    <row r="2906" spans="11:16">
      <c r="K2906" s="319">
        <v>48592</v>
      </c>
      <c r="L2906" s="157" t="s">
        <v>807</v>
      </c>
      <c r="N2906" s="157" t="s">
        <v>742</v>
      </c>
      <c r="O2906" s="157" t="s">
        <v>811</v>
      </c>
      <c r="P2906" s="157" t="s">
        <v>812</v>
      </c>
    </row>
    <row r="2907" spans="11:16">
      <c r="K2907" s="319">
        <v>48593</v>
      </c>
      <c r="L2907" s="157" t="s">
        <v>808</v>
      </c>
      <c r="N2907" s="157" t="s">
        <v>813</v>
      </c>
      <c r="O2907" s="157" t="s">
        <v>811</v>
      </c>
      <c r="P2907" s="157" t="s">
        <v>812</v>
      </c>
    </row>
    <row r="2908" spans="11:16">
      <c r="K2908" s="319">
        <v>48594</v>
      </c>
      <c r="L2908" s="157" t="s">
        <v>809</v>
      </c>
      <c r="N2908" s="157" t="s">
        <v>813</v>
      </c>
      <c r="O2908" s="157" t="s">
        <v>811</v>
      </c>
      <c r="P2908" s="157" t="s">
        <v>812</v>
      </c>
    </row>
    <row r="2909" spans="11:16">
      <c r="K2909" s="319">
        <v>48595</v>
      </c>
      <c r="L2909" s="157" t="s">
        <v>810</v>
      </c>
      <c r="N2909" s="157" t="s">
        <v>813</v>
      </c>
      <c r="O2909" s="157" t="s">
        <v>811</v>
      </c>
      <c r="P2909" s="157" t="s">
        <v>812</v>
      </c>
    </row>
    <row r="2910" spans="11:16">
      <c r="K2910" s="319">
        <v>48596</v>
      </c>
      <c r="L2910" s="157" t="s">
        <v>803</v>
      </c>
      <c r="N2910" s="157" t="s">
        <v>812</v>
      </c>
      <c r="O2910" s="157" t="s">
        <v>813</v>
      </c>
      <c r="P2910" s="157" t="s">
        <v>811</v>
      </c>
    </row>
    <row r="2911" spans="11:16">
      <c r="K2911" s="319">
        <v>48597</v>
      </c>
      <c r="L2911" s="157" t="s">
        <v>805</v>
      </c>
      <c r="N2911" s="157" t="s">
        <v>812</v>
      </c>
      <c r="O2911" s="157" t="s">
        <v>813</v>
      </c>
      <c r="P2911" s="157" t="s">
        <v>817</v>
      </c>
    </row>
    <row r="2912" spans="11:16">
      <c r="K2912" s="319">
        <v>48598</v>
      </c>
      <c r="L2912" s="157" t="s">
        <v>806</v>
      </c>
      <c r="N2912" s="157" t="s">
        <v>812</v>
      </c>
      <c r="O2912" s="157" t="s">
        <v>813</v>
      </c>
      <c r="P2912" s="157" t="s">
        <v>811</v>
      </c>
    </row>
    <row r="2913" spans="11:16">
      <c r="K2913" s="319">
        <v>48599</v>
      </c>
      <c r="L2913" s="157" t="s">
        <v>807</v>
      </c>
      <c r="N2913" s="157" t="s">
        <v>812</v>
      </c>
      <c r="O2913" s="157" t="s">
        <v>813</v>
      </c>
      <c r="P2913" s="157" t="s">
        <v>740</v>
      </c>
    </row>
    <row r="2914" spans="11:16">
      <c r="K2914" s="319">
        <v>48600</v>
      </c>
      <c r="L2914" s="157" t="s">
        <v>808</v>
      </c>
      <c r="N2914" s="157" t="s">
        <v>812</v>
      </c>
      <c r="O2914" s="157" t="s">
        <v>813</v>
      </c>
      <c r="P2914" s="157" t="s">
        <v>811</v>
      </c>
    </row>
    <row r="2915" spans="11:16">
      <c r="K2915" s="319">
        <v>48601</v>
      </c>
      <c r="L2915" s="157" t="s">
        <v>809</v>
      </c>
      <c r="N2915" s="157" t="s">
        <v>812</v>
      </c>
      <c r="O2915" s="157" t="s">
        <v>813</v>
      </c>
      <c r="P2915" s="157" t="s">
        <v>811</v>
      </c>
    </row>
    <row r="2916" spans="11:16">
      <c r="K2916" s="319">
        <v>48602</v>
      </c>
      <c r="L2916" s="157" t="s">
        <v>810</v>
      </c>
      <c r="N2916" s="157" t="s">
        <v>812</v>
      </c>
      <c r="O2916" s="157" t="s">
        <v>813</v>
      </c>
      <c r="P2916" s="157" t="s">
        <v>811</v>
      </c>
    </row>
    <row r="2917" spans="11:16">
      <c r="K2917" s="319">
        <v>48603</v>
      </c>
      <c r="L2917" s="157" t="s">
        <v>803</v>
      </c>
      <c r="N2917" s="157" t="s">
        <v>811</v>
      </c>
      <c r="O2917" s="157" t="s">
        <v>812</v>
      </c>
      <c r="P2917" s="157" t="s">
        <v>813</v>
      </c>
    </row>
    <row r="2918" spans="11:16">
      <c r="K2918" s="319">
        <v>48604</v>
      </c>
      <c r="L2918" s="157" t="s">
        <v>805</v>
      </c>
      <c r="N2918" s="157" t="s">
        <v>811</v>
      </c>
      <c r="O2918" s="157" t="s">
        <v>812</v>
      </c>
      <c r="P2918" s="157" t="s">
        <v>813</v>
      </c>
    </row>
    <row r="2919" spans="11:16">
      <c r="K2919" s="319">
        <v>48605</v>
      </c>
      <c r="L2919" s="157" t="s">
        <v>806</v>
      </c>
      <c r="N2919" s="157" t="s">
        <v>811</v>
      </c>
      <c r="O2919" s="157" t="s">
        <v>812</v>
      </c>
      <c r="P2919" s="157" t="s">
        <v>813</v>
      </c>
    </row>
    <row r="2920" spans="11:16">
      <c r="K2920" s="319">
        <v>48606</v>
      </c>
      <c r="L2920" s="157" t="s">
        <v>807</v>
      </c>
      <c r="N2920" s="157" t="s">
        <v>811</v>
      </c>
      <c r="O2920" s="157" t="s">
        <v>812</v>
      </c>
      <c r="P2920" s="157" t="s">
        <v>813</v>
      </c>
    </row>
    <row r="2921" spans="11:16">
      <c r="K2921" s="319">
        <v>48607</v>
      </c>
      <c r="L2921" s="157" t="s">
        <v>808</v>
      </c>
      <c r="N2921" s="157" t="s">
        <v>811</v>
      </c>
      <c r="O2921" s="157" t="s">
        <v>812</v>
      </c>
      <c r="P2921" s="157" t="s">
        <v>813</v>
      </c>
    </row>
    <row r="2922" spans="11:16">
      <c r="K2922" s="319">
        <v>48608</v>
      </c>
      <c r="L2922" s="157" t="s">
        <v>809</v>
      </c>
      <c r="N2922" s="157" t="s">
        <v>740</v>
      </c>
      <c r="O2922" s="157" t="s">
        <v>812</v>
      </c>
      <c r="P2922" s="157" t="s">
        <v>813</v>
      </c>
    </row>
    <row r="2923" spans="11:16">
      <c r="K2923" s="319">
        <v>48609</v>
      </c>
      <c r="L2923" s="157" t="s">
        <v>810</v>
      </c>
      <c r="N2923" s="157" t="s">
        <v>811</v>
      </c>
      <c r="O2923" s="157" t="s">
        <v>812</v>
      </c>
      <c r="P2923" s="157" t="s">
        <v>813</v>
      </c>
    </row>
    <row r="2924" spans="11:16">
      <c r="K2924" s="319">
        <v>48610</v>
      </c>
      <c r="L2924" s="157" t="s">
        <v>803</v>
      </c>
      <c r="N2924" s="157" t="s">
        <v>813</v>
      </c>
      <c r="O2924" s="157" t="s">
        <v>811</v>
      </c>
      <c r="P2924" s="157" t="s">
        <v>812</v>
      </c>
    </row>
    <row r="2925" spans="11:16">
      <c r="K2925" s="319">
        <v>48611</v>
      </c>
      <c r="L2925" s="157" t="s">
        <v>805</v>
      </c>
      <c r="N2925" s="157" t="s">
        <v>742</v>
      </c>
      <c r="O2925" s="157" t="s">
        <v>811</v>
      </c>
      <c r="P2925" s="157" t="s">
        <v>812</v>
      </c>
    </row>
    <row r="2926" spans="11:16">
      <c r="K2926" s="319">
        <v>48612</v>
      </c>
      <c r="L2926" s="157" t="s">
        <v>806</v>
      </c>
      <c r="N2926" s="157" t="s">
        <v>813</v>
      </c>
      <c r="O2926" s="157" t="s">
        <v>811</v>
      </c>
      <c r="P2926" s="157" t="s">
        <v>818</v>
      </c>
    </row>
    <row r="2927" spans="11:16">
      <c r="K2927" s="319">
        <v>48613</v>
      </c>
      <c r="L2927" s="157" t="s">
        <v>807</v>
      </c>
      <c r="N2927" s="157" t="s">
        <v>742</v>
      </c>
      <c r="O2927" s="157" t="s">
        <v>811</v>
      </c>
      <c r="P2927" s="157" t="s">
        <v>741</v>
      </c>
    </row>
    <row r="2928" spans="11:16">
      <c r="K2928" s="319">
        <v>48614</v>
      </c>
      <c r="L2928" s="157" t="s">
        <v>808</v>
      </c>
      <c r="N2928" s="157" t="s">
        <v>813</v>
      </c>
      <c r="O2928" s="157" t="s">
        <v>811</v>
      </c>
      <c r="P2928" s="157" t="s">
        <v>812</v>
      </c>
    </row>
    <row r="2929" spans="11:16">
      <c r="K2929" s="319">
        <v>48615</v>
      </c>
      <c r="L2929" s="157" t="s">
        <v>809</v>
      </c>
      <c r="N2929" s="157" t="s">
        <v>813</v>
      </c>
      <c r="O2929" s="157" t="s">
        <v>811</v>
      </c>
      <c r="P2929" s="157" t="s">
        <v>812</v>
      </c>
    </row>
    <row r="2930" spans="11:16">
      <c r="K2930" s="319">
        <v>48616</v>
      </c>
      <c r="L2930" s="157" t="s">
        <v>810</v>
      </c>
      <c r="N2930" s="157" t="s">
        <v>813</v>
      </c>
      <c r="O2930" s="157" t="s">
        <v>811</v>
      </c>
      <c r="P2930" s="157" t="s">
        <v>741</v>
      </c>
    </row>
    <row r="2931" spans="11:16">
      <c r="K2931" s="319">
        <v>48617</v>
      </c>
      <c r="L2931" s="157" t="s">
        <v>803</v>
      </c>
      <c r="N2931" s="157" t="s">
        <v>812</v>
      </c>
      <c r="O2931" s="157" t="s">
        <v>813</v>
      </c>
      <c r="P2931" s="157" t="s">
        <v>811</v>
      </c>
    </row>
    <row r="2932" spans="11:16">
      <c r="K2932" s="319">
        <v>48618</v>
      </c>
      <c r="L2932" s="157" t="s">
        <v>805</v>
      </c>
      <c r="N2932" s="157" t="s">
        <v>812</v>
      </c>
      <c r="O2932" s="157" t="s">
        <v>813</v>
      </c>
      <c r="P2932" s="157" t="s">
        <v>740</v>
      </c>
    </row>
    <row r="2933" spans="11:16">
      <c r="K2933" s="319">
        <v>48619</v>
      </c>
      <c r="L2933" s="157" t="s">
        <v>806</v>
      </c>
      <c r="N2933" s="157" t="s">
        <v>812</v>
      </c>
      <c r="O2933" s="157" t="s">
        <v>813</v>
      </c>
      <c r="P2933" s="157" t="s">
        <v>811</v>
      </c>
    </row>
    <row r="2934" spans="11:16">
      <c r="K2934" s="319">
        <v>48620</v>
      </c>
      <c r="L2934" s="157" t="s">
        <v>807</v>
      </c>
      <c r="N2934" s="157" t="s">
        <v>741</v>
      </c>
      <c r="O2934" s="157" t="s">
        <v>813</v>
      </c>
      <c r="P2934" s="157" t="s">
        <v>811</v>
      </c>
    </row>
    <row r="2935" spans="11:16">
      <c r="K2935" s="319">
        <v>48621</v>
      </c>
      <c r="L2935" s="157" t="s">
        <v>808</v>
      </c>
      <c r="N2935" s="157" t="s">
        <v>812</v>
      </c>
      <c r="O2935" s="157" t="s">
        <v>813</v>
      </c>
      <c r="P2935" s="157" t="s">
        <v>811</v>
      </c>
    </row>
    <row r="2936" spans="11:16">
      <c r="K2936" s="319">
        <v>48622</v>
      </c>
      <c r="L2936" s="157" t="s">
        <v>809</v>
      </c>
      <c r="N2936" s="157" t="s">
        <v>812</v>
      </c>
      <c r="O2936" s="157" t="s">
        <v>813</v>
      </c>
      <c r="P2936" s="157" t="s">
        <v>811</v>
      </c>
    </row>
    <row r="2937" spans="11:16">
      <c r="K2937" s="319">
        <v>48623</v>
      </c>
      <c r="L2937" s="157" t="s">
        <v>810</v>
      </c>
      <c r="N2937" s="157" t="s">
        <v>812</v>
      </c>
      <c r="O2937" s="157" t="s">
        <v>742</v>
      </c>
      <c r="P2937" s="157" t="s">
        <v>811</v>
      </c>
    </row>
    <row r="2938" spans="11:16">
      <c r="K2938" s="319">
        <v>48624</v>
      </c>
      <c r="L2938" s="157" t="s">
        <v>803</v>
      </c>
      <c r="N2938" s="157" t="s">
        <v>811</v>
      </c>
      <c r="O2938" s="157" t="s">
        <v>812</v>
      </c>
      <c r="P2938" s="157" t="s">
        <v>742</v>
      </c>
    </row>
    <row r="2939" spans="11:16">
      <c r="K2939" s="319">
        <v>48625</v>
      </c>
      <c r="L2939" s="157" t="s">
        <v>805</v>
      </c>
      <c r="N2939" s="157" t="s">
        <v>811</v>
      </c>
      <c r="O2939" s="157" t="s">
        <v>812</v>
      </c>
      <c r="P2939" s="157" t="s">
        <v>813</v>
      </c>
    </row>
    <row r="2940" spans="11:16">
      <c r="K2940" s="319">
        <v>48626</v>
      </c>
      <c r="L2940" s="157" t="s">
        <v>806</v>
      </c>
      <c r="N2940" s="157" t="s">
        <v>811</v>
      </c>
      <c r="O2940" s="157" t="s">
        <v>812</v>
      </c>
      <c r="P2940" s="157" t="s">
        <v>813</v>
      </c>
    </row>
    <row r="2941" spans="11:16">
      <c r="K2941" s="319">
        <v>48627</v>
      </c>
      <c r="L2941" s="157" t="s">
        <v>807</v>
      </c>
      <c r="N2941" s="157" t="s">
        <v>811</v>
      </c>
      <c r="O2941" s="157" t="s">
        <v>812</v>
      </c>
      <c r="P2941" s="157" t="s">
        <v>813</v>
      </c>
    </row>
    <row r="2942" spans="11:16">
      <c r="K2942" s="319">
        <v>48628</v>
      </c>
      <c r="L2942" s="157" t="s">
        <v>808</v>
      </c>
      <c r="N2942" s="157" t="s">
        <v>811</v>
      </c>
      <c r="O2942" s="157" t="s">
        <v>812</v>
      </c>
      <c r="P2942" s="157" t="s">
        <v>813</v>
      </c>
    </row>
    <row r="2943" spans="11:16">
      <c r="K2943" s="319">
        <v>48629</v>
      </c>
      <c r="L2943" s="157" t="s">
        <v>809</v>
      </c>
      <c r="N2943" s="157" t="s">
        <v>811</v>
      </c>
      <c r="O2943" s="157" t="s">
        <v>812</v>
      </c>
      <c r="P2943" s="157" t="s">
        <v>813</v>
      </c>
    </row>
    <row r="2944" spans="11:16">
      <c r="K2944" s="319">
        <v>48630</v>
      </c>
      <c r="L2944" s="157" t="s">
        <v>810</v>
      </c>
      <c r="N2944" s="157" t="s">
        <v>811</v>
      </c>
      <c r="O2944" s="157" t="s">
        <v>812</v>
      </c>
      <c r="P2944" s="157" t="s">
        <v>813</v>
      </c>
    </row>
    <row r="2945" spans="11:16">
      <c r="K2945" s="319">
        <v>48631</v>
      </c>
      <c r="L2945" s="157" t="s">
        <v>803</v>
      </c>
      <c r="N2945" s="157" t="s">
        <v>813</v>
      </c>
      <c r="O2945" s="157" t="s">
        <v>817</v>
      </c>
      <c r="P2945" s="157" t="s">
        <v>812</v>
      </c>
    </row>
    <row r="2946" spans="11:16">
      <c r="K2946" s="319">
        <v>48632</v>
      </c>
      <c r="L2946" s="157" t="s">
        <v>805</v>
      </c>
      <c r="N2946" s="157" t="s">
        <v>813</v>
      </c>
      <c r="O2946" s="157" t="s">
        <v>811</v>
      </c>
      <c r="P2946" s="157" t="s">
        <v>812</v>
      </c>
    </row>
    <row r="2947" spans="11:16">
      <c r="K2947" s="319">
        <v>48633</v>
      </c>
      <c r="L2947" s="157" t="s">
        <v>806</v>
      </c>
      <c r="N2947" s="157" t="s">
        <v>813</v>
      </c>
      <c r="O2947" s="157" t="s">
        <v>811</v>
      </c>
      <c r="P2947" s="157" t="s">
        <v>812</v>
      </c>
    </row>
    <row r="2948" spans="11:16">
      <c r="K2948" s="319">
        <v>48634</v>
      </c>
      <c r="L2948" s="157" t="s">
        <v>807</v>
      </c>
      <c r="N2948" s="157" t="s">
        <v>813</v>
      </c>
      <c r="O2948" s="157" t="s">
        <v>811</v>
      </c>
      <c r="P2948" s="157" t="s">
        <v>812</v>
      </c>
    </row>
    <row r="2949" spans="11:16">
      <c r="K2949" s="319">
        <v>48635</v>
      </c>
      <c r="L2949" s="157" t="s">
        <v>808</v>
      </c>
      <c r="N2949" s="157" t="s">
        <v>813</v>
      </c>
      <c r="O2949" s="157" t="s">
        <v>811</v>
      </c>
      <c r="P2949" s="157" t="s">
        <v>812</v>
      </c>
    </row>
    <row r="2950" spans="11:16">
      <c r="K2950" s="319">
        <v>48636</v>
      </c>
      <c r="L2950" s="157" t="s">
        <v>809</v>
      </c>
      <c r="N2950" s="157" t="s">
        <v>813</v>
      </c>
      <c r="O2950" s="157" t="s">
        <v>811</v>
      </c>
      <c r="P2950" s="157" t="s">
        <v>812</v>
      </c>
    </row>
    <row r="2951" spans="11:16">
      <c r="K2951" s="319">
        <v>48637</v>
      </c>
      <c r="L2951" s="157" t="s">
        <v>810</v>
      </c>
      <c r="N2951" s="157" t="s">
        <v>813</v>
      </c>
      <c r="O2951" s="157" t="s">
        <v>811</v>
      </c>
      <c r="P2951" s="157" t="s">
        <v>812</v>
      </c>
    </row>
    <row r="2952" spans="11:16">
      <c r="K2952" s="319">
        <v>48638</v>
      </c>
      <c r="L2952" s="157" t="s">
        <v>803</v>
      </c>
      <c r="N2952" s="157" t="s">
        <v>812</v>
      </c>
      <c r="O2952" s="157" t="s">
        <v>742</v>
      </c>
      <c r="P2952" s="157" t="s">
        <v>811</v>
      </c>
    </row>
    <row r="2953" spans="11:16">
      <c r="K2953" s="319">
        <v>48639</v>
      </c>
      <c r="L2953" s="157" t="s">
        <v>805</v>
      </c>
      <c r="N2953" s="157" t="s">
        <v>812</v>
      </c>
      <c r="O2953" s="157" t="s">
        <v>813</v>
      </c>
      <c r="P2953" s="157" t="s">
        <v>811</v>
      </c>
    </row>
    <row r="2954" spans="11:16">
      <c r="K2954" s="319">
        <v>48640</v>
      </c>
      <c r="L2954" s="157" t="s">
        <v>806</v>
      </c>
      <c r="N2954" s="157" t="s">
        <v>812</v>
      </c>
      <c r="O2954" s="157" t="s">
        <v>813</v>
      </c>
      <c r="P2954" s="157" t="s">
        <v>811</v>
      </c>
    </row>
    <row r="2955" spans="11:16">
      <c r="K2955" s="319">
        <v>48641</v>
      </c>
      <c r="L2955" s="157" t="s">
        <v>807</v>
      </c>
      <c r="N2955" s="157" t="s">
        <v>812</v>
      </c>
      <c r="O2955" s="157" t="s">
        <v>813</v>
      </c>
      <c r="P2955" s="157" t="s">
        <v>811</v>
      </c>
    </row>
    <row r="2956" spans="11:16">
      <c r="K2956" s="319">
        <v>48642</v>
      </c>
      <c r="L2956" s="157" t="s">
        <v>808</v>
      </c>
      <c r="N2956" s="157" t="s">
        <v>812</v>
      </c>
      <c r="O2956" s="157" t="s">
        <v>813</v>
      </c>
      <c r="P2956" s="157" t="s">
        <v>811</v>
      </c>
    </row>
    <row r="2957" spans="11:16">
      <c r="K2957" s="319">
        <v>48643</v>
      </c>
      <c r="L2957" s="157" t="s">
        <v>809</v>
      </c>
      <c r="N2957" s="157" t="s">
        <v>812</v>
      </c>
      <c r="O2957" s="157" t="s">
        <v>813</v>
      </c>
      <c r="P2957" s="157" t="s">
        <v>811</v>
      </c>
    </row>
    <row r="2958" spans="11:16">
      <c r="K2958" s="319">
        <v>48644</v>
      </c>
      <c r="L2958" s="157" t="s">
        <v>810</v>
      </c>
      <c r="N2958" s="157" t="s">
        <v>812</v>
      </c>
      <c r="O2958" s="157" t="s">
        <v>813</v>
      </c>
      <c r="P2958" s="157" t="s">
        <v>811</v>
      </c>
    </row>
    <row r="2959" spans="11:16">
      <c r="K2959" s="319">
        <v>48645</v>
      </c>
      <c r="L2959" s="157" t="s">
        <v>803</v>
      </c>
      <c r="N2959" s="157" t="s">
        <v>811</v>
      </c>
      <c r="O2959" s="157" t="s">
        <v>812</v>
      </c>
      <c r="P2959" s="157" t="s">
        <v>813</v>
      </c>
    </row>
    <row r="2960" spans="11:16">
      <c r="K2960" s="319">
        <v>48646</v>
      </c>
      <c r="L2960" s="157" t="s">
        <v>805</v>
      </c>
      <c r="N2960" s="157" t="s">
        <v>811</v>
      </c>
      <c r="O2960" s="157" t="s">
        <v>812</v>
      </c>
      <c r="P2960" s="157" t="s">
        <v>742</v>
      </c>
    </row>
    <row r="2961" spans="11:16">
      <c r="K2961" s="319">
        <v>48647</v>
      </c>
      <c r="L2961" s="157" t="s">
        <v>806</v>
      </c>
      <c r="N2961" s="157" t="s">
        <v>811</v>
      </c>
      <c r="O2961" s="157" t="s">
        <v>812</v>
      </c>
      <c r="P2961" s="157" t="s">
        <v>813</v>
      </c>
    </row>
    <row r="2962" spans="11:16">
      <c r="K2962" s="319">
        <v>48648</v>
      </c>
      <c r="L2962" s="157" t="s">
        <v>807</v>
      </c>
      <c r="N2962" s="157" t="s">
        <v>811</v>
      </c>
      <c r="O2962" s="157" t="s">
        <v>812</v>
      </c>
      <c r="P2962" s="157" t="s">
        <v>742</v>
      </c>
    </row>
    <row r="2963" spans="11:16">
      <c r="K2963" s="319">
        <v>48649</v>
      </c>
      <c r="L2963" s="157" t="s">
        <v>808</v>
      </c>
      <c r="N2963" s="157" t="s">
        <v>811</v>
      </c>
      <c r="O2963" s="157" t="s">
        <v>741</v>
      </c>
      <c r="P2963" s="157" t="s">
        <v>813</v>
      </c>
    </row>
    <row r="2964" spans="11:16">
      <c r="K2964" s="319">
        <v>48650</v>
      </c>
      <c r="L2964" s="157" t="s">
        <v>809</v>
      </c>
      <c r="N2964" s="157" t="s">
        <v>811</v>
      </c>
      <c r="O2964" s="157" t="s">
        <v>812</v>
      </c>
      <c r="P2964" s="157" t="s">
        <v>813</v>
      </c>
    </row>
    <row r="2965" spans="11:16">
      <c r="K2965" s="319">
        <v>48651</v>
      </c>
      <c r="L2965" s="157" t="s">
        <v>810</v>
      </c>
      <c r="N2965" s="157" t="s">
        <v>811</v>
      </c>
      <c r="O2965" s="157" t="s">
        <v>812</v>
      </c>
      <c r="P2965" s="157" t="s">
        <v>813</v>
      </c>
    </row>
    <row r="2966" spans="11:16">
      <c r="K2966" s="319">
        <v>48652</v>
      </c>
      <c r="L2966" s="157" t="s">
        <v>803</v>
      </c>
      <c r="N2966" s="157" t="s">
        <v>813</v>
      </c>
      <c r="O2966" s="157" t="s">
        <v>811</v>
      </c>
      <c r="P2966" s="157" t="s">
        <v>812</v>
      </c>
    </row>
    <row r="2967" spans="11:16">
      <c r="K2967" s="319">
        <v>48653</v>
      </c>
      <c r="L2967" s="157" t="s">
        <v>805</v>
      </c>
      <c r="N2967" s="157" t="s">
        <v>819</v>
      </c>
      <c r="O2967" s="157" t="s">
        <v>811</v>
      </c>
      <c r="P2967" s="157" t="s">
        <v>812</v>
      </c>
    </row>
    <row r="2968" spans="11:16">
      <c r="K2968" s="319">
        <v>48654</v>
      </c>
      <c r="L2968" s="157" t="s">
        <v>806</v>
      </c>
      <c r="N2968" s="157" t="s">
        <v>813</v>
      </c>
      <c r="O2968" s="157" t="s">
        <v>811</v>
      </c>
      <c r="P2968" s="157" t="s">
        <v>812</v>
      </c>
    </row>
    <row r="2969" spans="11:16">
      <c r="K2969" s="319">
        <v>48655</v>
      </c>
      <c r="L2969" s="157" t="s">
        <v>807</v>
      </c>
      <c r="N2969" s="157" t="s">
        <v>742</v>
      </c>
      <c r="O2969" s="157" t="s">
        <v>811</v>
      </c>
      <c r="P2969" s="157" t="s">
        <v>812</v>
      </c>
    </row>
    <row r="2970" spans="11:16">
      <c r="K2970" s="319">
        <v>48656</v>
      </c>
      <c r="L2970" s="157" t="s">
        <v>808</v>
      </c>
      <c r="N2970" s="157" t="s">
        <v>813</v>
      </c>
      <c r="O2970" s="157" t="s">
        <v>811</v>
      </c>
      <c r="P2970" s="157" t="s">
        <v>812</v>
      </c>
    </row>
    <row r="2971" spans="11:16">
      <c r="K2971" s="319">
        <v>48657</v>
      </c>
      <c r="L2971" s="157" t="s">
        <v>809</v>
      </c>
      <c r="N2971" s="157" t="s">
        <v>813</v>
      </c>
      <c r="O2971" s="157" t="s">
        <v>817</v>
      </c>
      <c r="P2971" s="157" t="s">
        <v>812</v>
      </c>
    </row>
    <row r="2972" spans="11:16">
      <c r="K2972" s="319">
        <v>48658</v>
      </c>
      <c r="L2972" s="157" t="s">
        <v>810</v>
      </c>
      <c r="N2972" s="157" t="s">
        <v>813</v>
      </c>
      <c r="O2972" s="157" t="s">
        <v>740</v>
      </c>
      <c r="P2972" s="157" t="s">
        <v>812</v>
      </c>
    </row>
    <row r="2973" spans="11:16">
      <c r="K2973" s="319">
        <v>48659</v>
      </c>
      <c r="L2973" s="157" t="s">
        <v>803</v>
      </c>
      <c r="N2973" s="157" t="s">
        <v>812</v>
      </c>
      <c r="O2973" s="157" t="s">
        <v>742</v>
      </c>
      <c r="P2973" s="157" t="s">
        <v>811</v>
      </c>
    </row>
    <row r="2974" spans="11:16">
      <c r="K2974" s="319">
        <v>48660</v>
      </c>
      <c r="L2974" s="157" t="s">
        <v>805</v>
      </c>
      <c r="N2974" s="157" t="s">
        <v>812</v>
      </c>
      <c r="O2974" s="157" t="s">
        <v>813</v>
      </c>
      <c r="P2974" s="157" t="s">
        <v>811</v>
      </c>
    </row>
    <row r="2975" spans="11:16">
      <c r="K2975" s="319">
        <v>48661</v>
      </c>
      <c r="L2975" s="157" t="s">
        <v>806</v>
      </c>
      <c r="N2975" s="157" t="s">
        <v>812</v>
      </c>
      <c r="O2975" s="157" t="s">
        <v>813</v>
      </c>
      <c r="P2975" s="157" t="s">
        <v>811</v>
      </c>
    </row>
    <row r="2976" spans="11:16">
      <c r="K2976" s="319">
        <v>48662</v>
      </c>
      <c r="L2976" s="157" t="s">
        <v>807</v>
      </c>
      <c r="N2976" s="157" t="s">
        <v>812</v>
      </c>
      <c r="O2976" s="157" t="s">
        <v>813</v>
      </c>
      <c r="P2976" s="157" t="s">
        <v>811</v>
      </c>
    </row>
    <row r="2977" spans="11:16">
      <c r="K2977" s="319">
        <v>48663</v>
      </c>
      <c r="L2977" s="157" t="s">
        <v>808</v>
      </c>
      <c r="N2977" s="157" t="s">
        <v>741</v>
      </c>
      <c r="O2977" s="157" t="s">
        <v>813</v>
      </c>
      <c r="P2977" s="157" t="s">
        <v>811</v>
      </c>
    </row>
    <row r="2978" spans="11:16">
      <c r="K2978" s="319">
        <v>48664</v>
      </c>
      <c r="L2978" s="157" t="s">
        <v>809</v>
      </c>
      <c r="N2978" s="157" t="s">
        <v>812</v>
      </c>
      <c r="O2978" s="157" t="s">
        <v>813</v>
      </c>
      <c r="P2978" s="157" t="s">
        <v>811</v>
      </c>
    </row>
    <row r="2979" spans="11:16">
      <c r="K2979" s="319">
        <v>48665</v>
      </c>
      <c r="L2979" s="157" t="s">
        <v>810</v>
      </c>
      <c r="N2979" s="157" t="s">
        <v>812</v>
      </c>
      <c r="O2979" s="157" t="s">
        <v>813</v>
      </c>
      <c r="P2979" s="157" t="s">
        <v>811</v>
      </c>
    </row>
    <row r="2980" spans="11:16">
      <c r="K2980" s="319">
        <v>48666</v>
      </c>
      <c r="L2980" s="157" t="s">
        <v>803</v>
      </c>
      <c r="N2980" s="157" t="s">
        <v>811</v>
      </c>
      <c r="O2980" s="157" t="s">
        <v>812</v>
      </c>
      <c r="P2980" s="157" t="s">
        <v>813</v>
      </c>
    </row>
    <row r="2981" spans="11:16">
      <c r="K2981" s="319">
        <v>48667</v>
      </c>
      <c r="L2981" s="157" t="s">
        <v>805</v>
      </c>
      <c r="N2981" s="157" t="s">
        <v>811</v>
      </c>
      <c r="O2981" s="157" t="s">
        <v>812</v>
      </c>
      <c r="P2981" s="157" t="s">
        <v>813</v>
      </c>
    </row>
    <row r="2982" spans="11:16">
      <c r="K2982" s="319">
        <v>48668</v>
      </c>
      <c r="L2982" s="157" t="s">
        <v>806</v>
      </c>
      <c r="N2982" s="157" t="s">
        <v>740</v>
      </c>
      <c r="O2982" s="157" t="s">
        <v>812</v>
      </c>
      <c r="P2982" s="157" t="s">
        <v>813</v>
      </c>
    </row>
    <row r="2983" spans="11:16">
      <c r="K2983" s="319">
        <v>48669</v>
      </c>
      <c r="L2983" s="157" t="s">
        <v>807</v>
      </c>
      <c r="N2983" s="157" t="s">
        <v>811</v>
      </c>
      <c r="O2983" s="157" t="s">
        <v>812</v>
      </c>
      <c r="P2983" s="157" t="s">
        <v>813</v>
      </c>
    </row>
    <row r="2984" spans="11:16">
      <c r="K2984" s="319">
        <v>48670</v>
      </c>
      <c r="L2984" s="157" t="s">
        <v>808</v>
      </c>
      <c r="N2984" s="157" t="s">
        <v>811</v>
      </c>
      <c r="O2984" s="157" t="s">
        <v>812</v>
      </c>
      <c r="P2984" s="157" t="s">
        <v>813</v>
      </c>
    </row>
    <row r="2985" spans="11:16">
      <c r="K2985" s="319">
        <v>48671</v>
      </c>
      <c r="L2985" s="157" t="s">
        <v>809</v>
      </c>
      <c r="N2985" s="157" t="s">
        <v>811</v>
      </c>
      <c r="O2985" s="157" t="s">
        <v>741</v>
      </c>
      <c r="P2985" s="157" t="s">
        <v>813</v>
      </c>
    </row>
    <row r="2986" spans="11:16">
      <c r="K2986" s="319">
        <v>48672</v>
      </c>
      <c r="L2986" s="157" t="s">
        <v>810</v>
      </c>
      <c r="N2986" s="157" t="s">
        <v>811</v>
      </c>
      <c r="O2986" s="157" t="s">
        <v>812</v>
      </c>
      <c r="P2986" s="157" t="s">
        <v>742</v>
      </c>
    </row>
    <row r="2987" spans="11:16">
      <c r="K2987" s="319">
        <v>48673</v>
      </c>
      <c r="L2987" s="157" t="s">
        <v>803</v>
      </c>
      <c r="N2987" s="157" t="s">
        <v>813</v>
      </c>
      <c r="O2987" s="157" t="s">
        <v>811</v>
      </c>
      <c r="P2987" s="157" t="s">
        <v>812</v>
      </c>
    </row>
    <row r="2988" spans="11:16">
      <c r="K2988" s="319">
        <v>48674</v>
      </c>
      <c r="L2988" s="157" t="s">
        <v>805</v>
      </c>
      <c r="N2988" s="157" t="s">
        <v>813</v>
      </c>
      <c r="O2988" s="157" t="s">
        <v>811</v>
      </c>
      <c r="P2988" s="157" t="s">
        <v>812</v>
      </c>
    </row>
    <row r="2989" spans="11:16">
      <c r="K2989" s="319">
        <v>48675</v>
      </c>
      <c r="L2989" s="157" t="s">
        <v>806</v>
      </c>
      <c r="N2989" s="157" t="s">
        <v>813</v>
      </c>
      <c r="O2989" s="157" t="s">
        <v>811</v>
      </c>
      <c r="P2989" s="157" t="s">
        <v>812</v>
      </c>
    </row>
    <row r="2990" spans="11:16">
      <c r="K2990" s="319">
        <v>48676</v>
      </c>
      <c r="L2990" s="157" t="s">
        <v>807</v>
      </c>
      <c r="N2990" s="157" t="s">
        <v>813</v>
      </c>
      <c r="O2990" s="157" t="s">
        <v>811</v>
      </c>
      <c r="P2990" s="157" t="s">
        <v>812</v>
      </c>
    </row>
    <row r="2991" spans="11:16">
      <c r="K2991" s="319">
        <v>48677</v>
      </c>
      <c r="L2991" s="157" t="s">
        <v>808</v>
      </c>
      <c r="N2991" s="157" t="s">
        <v>813</v>
      </c>
      <c r="O2991" s="157" t="s">
        <v>811</v>
      </c>
      <c r="P2991" s="157" t="s">
        <v>812</v>
      </c>
    </row>
    <row r="2992" spans="11:16">
      <c r="K2992" s="319">
        <v>48678</v>
      </c>
      <c r="L2992" s="157" t="s">
        <v>809</v>
      </c>
      <c r="N2992" s="157" t="s">
        <v>813</v>
      </c>
      <c r="O2992" s="157" t="s">
        <v>817</v>
      </c>
      <c r="P2992" s="157" t="s">
        <v>812</v>
      </c>
    </row>
    <row r="2993" spans="11:16">
      <c r="K2993" s="319">
        <v>48679</v>
      </c>
      <c r="L2993" s="157" t="s">
        <v>810</v>
      </c>
      <c r="N2993" s="157" t="s">
        <v>813</v>
      </c>
      <c r="O2993" s="157" t="s">
        <v>811</v>
      </c>
      <c r="P2993" s="157" t="s">
        <v>812</v>
      </c>
    </row>
    <row r="2994" spans="11:16">
      <c r="K2994" s="319">
        <v>48680</v>
      </c>
      <c r="L2994" s="157" t="s">
        <v>803</v>
      </c>
      <c r="N2994" s="157" t="s">
        <v>812</v>
      </c>
      <c r="O2994" s="157" t="s">
        <v>742</v>
      </c>
      <c r="P2994" s="157" t="s">
        <v>811</v>
      </c>
    </row>
    <row r="2995" spans="11:16">
      <c r="K2995" s="319">
        <v>48681</v>
      </c>
      <c r="L2995" s="157" t="s">
        <v>805</v>
      </c>
      <c r="N2995" s="157" t="s">
        <v>812</v>
      </c>
      <c r="O2995" s="157" t="s">
        <v>813</v>
      </c>
      <c r="P2995" s="157" t="s">
        <v>811</v>
      </c>
    </row>
    <row r="2996" spans="11:16">
      <c r="K2996" s="319">
        <v>48682</v>
      </c>
      <c r="L2996" s="157" t="s">
        <v>806</v>
      </c>
      <c r="N2996" s="157" t="s">
        <v>812</v>
      </c>
      <c r="O2996" s="157" t="s">
        <v>813</v>
      </c>
      <c r="P2996" s="157" t="s">
        <v>811</v>
      </c>
    </row>
    <row r="2997" spans="11:16">
      <c r="K2997" s="319">
        <v>48683</v>
      </c>
      <c r="L2997" s="157" t="s">
        <v>807</v>
      </c>
      <c r="N2997" s="157" t="s">
        <v>812</v>
      </c>
      <c r="O2997" s="157" t="s">
        <v>813</v>
      </c>
      <c r="P2997" s="157" t="s">
        <v>811</v>
      </c>
    </row>
    <row r="2998" spans="11:16">
      <c r="K2998" s="319">
        <v>48684</v>
      </c>
      <c r="L2998" s="157" t="s">
        <v>808</v>
      </c>
      <c r="N2998" s="157" t="s">
        <v>812</v>
      </c>
      <c r="O2998" s="157" t="s">
        <v>813</v>
      </c>
      <c r="P2998" s="157" t="s">
        <v>811</v>
      </c>
    </row>
    <row r="2999" spans="11:16">
      <c r="K2999" s="319">
        <v>48685</v>
      </c>
      <c r="L2999" s="157" t="s">
        <v>809</v>
      </c>
      <c r="N2999" s="157" t="s">
        <v>812</v>
      </c>
      <c r="O2999" s="157" t="s">
        <v>813</v>
      </c>
      <c r="P2999" s="157" t="s">
        <v>811</v>
      </c>
    </row>
    <row r="3000" spans="11:16">
      <c r="K3000" s="319">
        <v>48686</v>
      </c>
      <c r="L3000" s="157" t="s">
        <v>810</v>
      </c>
      <c r="N3000" s="157" t="s">
        <v>812</v>
      </c>
      <c r="O3000" s="157" t="s">
        <v>813</v>
      </c>
      <c r="P3000" s="157" t="s">
        <v>811</v>
      </c>
    </row>
    <row r="3001" spans="11:16">
      <c r="K3001" s="319">
        <v>48687</v>
      </c>
      <c r="L3001" s="157" t="s">
        <v>803</v>
      </c>
      <c r="N3001" s="157" t="s">
        <v>811</v>
      </c>
      <c r="O3001" s="157" t="s">
        <v>812</v>
      </c>
      <c r="P3001" s="157" t="s">
        <v>813</v>
      </c>
    </row>
    <row r="3002" spans="11:16">
      <c r="K3002" s="319">
        <v>48688</v>
      </c>
      <c r="L3002" s="157" t="s">
        <v>805</v>
      </c>
      <c r="N3002" s="157" t="s">
        <v>811</v>
      </c>
      <c r="O3002" s="157" t="s">
        <v>812</v>
      </c>
      <c r="P3002" s="157" t="s">
        <v>742</v>
      </c>
    </row>
    <row r="3003" spans="11:16">
      <c r="K3003" s="319">
        <v>48689</v>
      </c>
      <c r="L3003" s="157" t="s">
        <v>806</v>
      </c>
      <c r="N3003" s="157" t="s">
        <v>811</v>
      </c>
      <c r="O3003" s="157" t="s">
        <v>812</v>
      </c>
      <c r="P3003" s="157" t="s">
        <v>813</v>
      </c>
    </row>
    <row r="3004" spans="11:16">
      <c r="K3004" s="319">
        <v>48690</v>
      </c>
      <c r="L3004" s="157" t="s">
        <v>807</v>
      </c>
      <c r="N3004" s="157" t="s">
        <v>811</v>
      </c>
      <c r="O3004" s="157" t="s">
        <v>812</v>
      </c>
      <c r="P3004" s="157" t="s">
        <v>813</v>
      </c>
    </row>
    <row r="3005" spans="11:16">
      <c r="K3005" s="319">
        <v>48691</v>
      </c>
      <c r="L3005" s="157" t="s">
        <v>808</v>
      </c>
      <c r="N3005" s="157" t="s">
        <v>811</v>
      </c>
      <c r="O3005" s="157" t="s">
        <v>812</v>
      </c>
      <c r="P3005" s="157" t="s">
        <v>742</v>
      </c>
    </row>
    <row r="3006" spans="11:16">
      <c r="K3006" s="319">
        <v>48692</v>
      </c>
      <c r="L3006" s="157" t="s">
        <v>809</v>
      </c>
      <c r="N3006" s="157" t="s">
        <v>811</v>
      </c>
      <c r="O3006" s="157" t="s">
        <v>812</v>
      </c>
      <c r="P3006" s="157" t="s">
        <v>813</v>
      </c>
    </row>
    <row r="3007" spans="11:16">
      <c r="K3007" s="319">
        <v>48693</v>
      </c>
      <c r="L3007" s="157" t="s">
        <v>810</v>
      </c>
      <c r="N3007" s="157" t="s">
        <v>811</v>
      </c>
      <c r="O3007" s="157" t="s">
        <v>818</v>
      </c>
      <c r="P3007" s="157" t="s">
        <v>742</v>
      </c>
    </row>
    <row r="3008" spans="11:16">
      <c r="K3008" s="319">
        <v>48694</v>
      </c>
      <c r="L3008" s="157" t="s">
        <v>803</v>
      </c>
      <c r="N3008" s="157" t="s">
        <v>813</v>
      </c>
      <c r="O3008" s="157" t="s">
        <v>740</v>
      </c>
      <c r="P3008" s="157" t="s">
        <v>812</v>
      </c>
    </row>
    <row r="3009" spans="11:16">
      <c r="K3009" s="319">
        <v>48695</v>
      </c>
      <c r="L3009" s="157" t="s">
        <v>805</v>
      </c>
      <c r="N3009" s="157" t="s">
        <v>813</v>
      </c>
      <c r="O3009" s="157" t="s">
        <v>811</v>
      </c>
      <c r="P3009" s="157" t="s">
        <v>812</v>
      </c>
    </row>
    <row r="3010" spans="11:16">
      <c r="K3010" s="319">
        <v>48696</v>
      </c>
      <c r="L3010" s="157" t="s">
        <v>806</v>
      </c>
      <c r="N3010" s="157" t="s">
        <v>813</v>
      </c>
      <c r="O3010" s="157" t="s">
        <v>811</v>
      </c>
      <c r="P3010" s="157" t="s">
        <v>812</v>
      </c>
    </row>
    <row r="3011" spans="11:16">
      <c r="K3011" s="319">
        <v>48697</v>
      </c>
      <c r="L3011" s="157" t="s">
        <v>807</v>
      </c>
      <c r="N3011" s="157" t="s">
        <v>813</v>
      </c>
      <c r="O3011" s="157" t="s">
        <v>740</v>
      </c>
      <c r="P3011" s="157" t="s">
        <v>812</v>
      </c>
    </row>
    <row r="3012" spans="11:16">
      <c r="K3012" s="319">
        <v>48698</v>
      </c>
      <c r="L3012" s="157" t="s">
        <v>808</v>
      </c>
      <c r="N3012" s="157" t="s">
        <v>813</v>
      </c>
      <c r="O3012" s="157" t="s">
        <v>811</v>
      </c>
      <c r="P3012" s="157" t="s">
        <v>812</v>
      </c>
    </row>
    <row r="3013" spans="11:16">
      <c r="K3013" s="319">
        <v>48699</v>
      </c>
      <c r="L3013" s="157" t="s">
        <v>809</v>
      </c>
      <c r="N3013" s="157" t="s">
        <v>813</v>
      </c>
      <c r="O3013" s="157" t="s">
        <v>740</v>
      </c>
      <c r="P3013" s="157" t="s">
        <v>812</v>
      </c>
    </row>
    <row r="3014" spans="11:16">
      <c r="K3014" s="319">
        <v>48700</v>
      </c>
      <c r="L3014" s="157" t="s">
        <v>810</v>
      </c>
      <c r="N3014" s="157" t="s">
        <v>819</v>
      </c>
      <c r="O3014" s="157" t="s">
        <v>811</v>
      </c>
      <c r="P3014" s="157" t="s">
        <v>812</v>
      </c>
    </row>
    <row r="3015" spans="11:16">
      <c r="K3015" s="319">
        <v>48701</v>
      </c>
      <c r="L3015" s="157" t="s">
        <v>803</v>
      </c>
      <c r="N3015" s="157" t="s">
        <v>812</v>
      </c>
      <c r="O3015" s="157" t="s">
        <v>813</v>
      </c>
      <c r="P3015" s="157" t="s">
        <v>811</v>
      </c>
    </row>
    <row r="3016" spans="11:16">
      <c r="K3016" s="319">
        <v>48702</v>
      </c>
      <c r="L3016" s="157" t="s">
        <v>805</v>
      </c>
      <c r="N3016" s="157" t="s">
        <v>812</v>
      </c>
      <c r="O3016" s="157" t="s">
        <v>813</v>
      </c>
      <c r="P3016" s="157" t="s">
        <v>811</v>
      </c>
    </row>
    <row r="3017" spans="11:16">
      <c r="K3017" s="319">
        <v>48703</v>
      </c>
      <c r="L3017" s="157" t="s">
        <v>806</v>
      </c>
      <c r="N3017" s="157" t="s">
        <v>812</v>
      </c>
      <c r="O3017" s="157" t="s">
        <v>813</v>
      </c>
      <c r="P3017" s="157" t="s">
        <v>811</v>
      </c>
    </row>
    <row r="3018" spans="11:16">
      <c r="K3018" s="319">
        <v>48704</v>
      </c>
      <c r="L3018" s="157" t="s">
        <v>807</v>
      </c>
      <c r="N3018" s="157" t="s">
        <v>812</v>
      </c>
      <c r="O3018" s="157" t="s">
        <v>813</v>
      </c>
      <c r="P3018" s="157" t="s">
        <v>811</v>
      </c>
    </row>
    <row r="3019" spans="11:16">
      <c r="K3019" s="319">
        <v>48705</v>
      </c>
      <c r="L3019" s="157" t="s">
        <v>808</v>
      </c>
      <c r="N3019" s="157" t="s">
        <v>812</v>
      </c>
      <c r="O3019" s="157" t="s">
        <v>813</v>
      </c>
      <c r="P3019" s="157" t="s">
        <v>811</v>
      </c>
    </row>
    <row r="3020" spans="11:16">
      <c r="K3020" s="319">
        <v>48706</v>
      </c>
      <c r="L3020" s="157" t="s">
        <v>809</v>
      </c>
      <c r="N3020" s="157" t="s">
        <v>812</v>
      </c>
      <c r="O3020" s="157" t="s">
        <v>813</v>
      </c>
      <c r="P3020" s="157" t="s">
        <v>811</v>
      </c>
    </row>
    <row r="3021" spans="11:16">
      <c r="K3021" s="319">
        <v>48707</v>
      </c>
      <c r="L3021" s="157" t="s">
        <v>810</v>
      </c>
      <c r="N3021" s="157" t="s">
        <v>812</v>
      </c>
      <c r="O3021" s="157" t="s">
        <v>819</v>
      </c>
      <c r="P3021" s="157" t="s">
        <v>811</v>
      </c>
    </row>
    <row r="3022" spans="11:16">
      <c r="K3022" s="319">
        <v>48708</v>
      </c>
      <c r="L3022" s="157" t="s">
        <v>803</v>
      </c>
      <c r="N3022" s="157" t="s">
        <v>811</v>
      </c>
      <c r="O3022" s="157" t="s">
        <v>812</v>
      </c>
      <c r="P3022" s="157" t="s">
        <v>813</v>
      </c>
    </row>
    <row r="3023" spans="11:16">
      <c r="K3023" s="319">
        <v>48709</v>
      </c>
      <c r="L3023" s="157" t="s">
        <v>805</v>
      </c>
      <c r="N3023" s="157" t="s">
        <v>811</v>
      </c>
      <c r="O3023" s="157" t="s">
        <v>741</v>
      </c>
      <c r="P3023" s="157" t="s">
        <v>813</v>
      </c>
    </row>
    <row r="3024" spans="11:16">
      <c r="K3024" s="319">
        <v>48710</v>
      </c>
      <c r="L3024" s="157" t="s">
        <v>806</v>
      </c>
      <c r="N3024" s="157" t="s">
        <v>811</v>
      </c>
      <c r="O3024" s="157" t="s">
        <v>812</v>
      </c>
      <c r="P3024" s="157" t="s">
        <v>813</v>
      </c>
    </row>
    <row r="3025" spans="11:16">
      <c r="K3025" s="319">
        <v>48711</v>
      </c>
      <c r="L3025" s="157" t="s">
        <v>807</v>
      </c>
      <c r="N3025" s="157" t="s">
        <v>811</v>
      </c>
      <c r="O3025" s="157" t="s">
        <v>812</v>
      </c>
      <c r="P3025" s="157" t="s">
        <v>819</v>
      </c>
    </row>
    <row r="3026" spans="11:16">
      <c r="K3026" s="319">
        <v>48712</v>
      </c>
      <c r="L3026" s="157" t="s">
        <v>808</v>
      </c>
      <c r="N3026" s="157" t="s">
        <v>811</v>
      </c>
      <c r="O3026" s="157" t="s">
        <v>812</v>
      </c>
      <c r="P3026" s="157" t="s">
        <v>742</v>
      </c>
    </row>
    <row r="3027" spans="11:16">
      <c r="K3027" s="319">
        <v>48713</v>
      </c>
      <c r="L3027" s="157" t="s">
        <v>809</v>
      </c>
      <c r="N3027" s="157" t="s">
        <v>811</v>
      </c>
      <c r="O3027" s="157" t="s">
        <v>812</v>
      </c>
      <c r="P3027" s="157" t="s">
        <v>742</v>
      </c>
    </row>
    <row r="3028" spans="11:16">
      <c r="K3028" s="319">
        <v>48714</v>
      </c>
      <c r="L3028" s="157" t="s">
        <v>810</v>
      </c>
      <c r="N3028" s="157" t="s">
        <v>811</v>
      </c>
      <c r="O3028" s="157" t="s">
        <v>812</v>
      </c>
      <c r="P3028" s="157" t="s">
        <v>813</v>
      </c>
    </row>
    <row r="3029" spans="11:16">
      <c r="K3029" s="319">
        <v>48715</v>
      </c>
      <c r="L3029" s="157" t="s">
        <v>803</v>
      </c>
      <c r="N3029" s="157" t="s">
        <v>813</v>
      </c>
      <c r="O3029" s="157" t="s">
        <v>811</v>
      </c>
      <c r="P3029" s="157" t="s">
        <v>812</v>
      </c>
    </row>
    <row r="3030" spans="11:16">
      <c r="K3030" s="319">
        <v>48716</v>
      </c>
      <c r="L3030" s="157" t="s">
        <v>805</v>
      </c>
      <c r="N3030" s="157" t="s">
        <v>813</v>
      </c>
      <c r="O3030" s="157" t="s">
        <v>811</v>
      </c>
      <c r="P3030" s="157" t="s">
        <v>812</v>
      </c>
    </row>
    <row r="3031" spans="11:16">
      <c r="K3031" s="319">
        <v>48717</v>
      </c>
      <c r="L3031" s="157" t="s">
        <v>806</v>
      </c>
      <c r="N3031" s="157" t="s">
        <v>813</v>
      </c>
      <c r="O3031" s="157" t="s">
        <v>740</v>
      </c>
      <c r="P3031" s="157" t="s">
        <v>812</v>
      </c>
    </row>
    <row r="3032" spans="11:16">
      <c r="K3032" s="319">
        <v>48718</v>
      </c>
      <c r="L3032" s="157" t="s">
        <v>807</v>
      </c>
      <c r="N3032" s="157" t="s">
        <v>813</v>
      </c>
      <c r="O3032" s="157" t="s">
        <v>811</v>
      </c>
      <c r="P3032" s="157" t="s">
        <v>812</v>
      </c>
    </row>
    <row r="3033" spans="11:16">
      <c r="K3033" s="319">
        <v>48719</v>
      </c>
      <c r="L3033" s="157" t="s">
        <v>808</v>
      </c>
      <c r="N3033" s="157" t="s">
        <v>813</v>
      </c>
      <c r="O3033" s="157" t="s">
        <v>811</v>
      </c>
      <c r="P3033" s="157" t="s">
        <v>812</v>
      </c>
    </row>
    <row r="3034" spans="11:16">
      <c r="K3034" s="319">
        <v>48720</v>
      </c>
      <c r="L3034" s="157" t="s">
        <v>809</v>
      </c>
      <c r="N3034" s="157" t="s">
        <v>813</v>
      </c>
      <c r="O3034" s="157" t="s">
        <v>811</v>
      </c>
      <c r="P3034" s="157" t="s">
        <v>812</v>
      </c>
    </row>
    <row r="3035" spans="11:16">
      <c r="K3035" s="319">
        <v>48721</v>
      </c>
      <c r="L3035" s="157" t="s">
        <v>810</v>
      </c>
      <c r="N3035" s="157" t="s">
        <v>813</v>
      </c>
      <c r="O3035" s="157" t="s">
        <v>811</v>
      </c>
      <c r="P3035" s="157" t="s">
        <v>812</v>
      </c>
    </row>
    <row r="3036" spans="11:16">
      <c r="K3036" s="319">
        <v>48722</v>
      </c>
      <c r="L3036" s="157" t="s">
        <v>803</v>
      </c>
      <c r="N3036" s="157" t="s">
        <v>812</v>
      </c>
      <c r="O3036" s="157" t="s">
        <v>742</v>
      </c>
      <c r="P3036" s="157" t="s">
        <v>811</v>
      </c>
    </row>
    <row r="3037" spans="11:16">
      <c r="K3037" s="319">
        <v>48723</v>
      </c>
      <c r="L3037" s="157" t="s">
        <v>805</v>
      </c>
      <c r="N3037" s="157" t="s">
        <v>812</v>
      </c>
      <c r="O3037" s="157" t="s">
        <v>813</v>
      </c>
      <c r="P3037" s="157" t="s">
        <v>811</v>
      </c>
    </row>
    <row r="3038" spans="11:16">
      <c r="K3038" s="319">
        <v>48724</v>
      </c>
      <c r="L3038" s="157" t="s">
        <v>806</v>
      </c>
      <c r="N3038" s="157" t="s">
        <v>812</v>
      </c>
      <c r="O3038" s="157" t="s">
        <v>813</v>
      </c>
      <c r="P3038" s="157" t="s">
        <v>811</v>
      </c>
    </row>
    <row r="3039" spans="11:16">
      <c r="K3039" s="319">
        <v>48725</v>
      </c>
      <c r="L3039" s="157" t="s">
        <v>807</v>
      </c>
      <c r="N3039" s="157" t="s">
        <v>812</v>
      </c>
      <c r="O3039" s="157" t="s">
        <v>813</v>
      </c>
      <c r="P3039" s="157" t="s">
        <v>740</v>
      </c>
    </row>
    <row r="3040" spans="11:16">
      <c r="K3040" s="319">
        <v>48726</v>
      </c>
      <c r="L3040" s="157" t="s">
        <v>808</v>
      </c>
      <c r="N3040" s="157" t="s">
        <v>812</v>
      </c>
      <c r="O3040" s="157" t="s">
        <v>813</v>
      </c>
      <c r="P3040" s="157" t="s">
        <v>811</v>
      </c>
    </row>
    <row r="3041" spans="11:16">
      <c r="K3041" s="319">
        <v>48727</v>
      </c>
      <c r="L3041" s="157" t="s">
        <v>809</v>
      </c>
      <c r="N3041" s="157" t="s">
        <v>741</v>
      </c>
      <c r="O3041" s="157" t="s">
        <v>813</v>
      </c>
      <c r="P3041" s="157" t="s">
        <v>811</v>
      </c>
    </row>
    <row r="3042" spans="11:16">
      <c r="K3042" s="319">
        <v>48728</v>
      </c>
      <c r="L3042" s="157" t="s">
        <v>810</v>
      </c>
      <c r="N3042" s="157" t="s">
        <v>812</v>
      </c>
      <c r="O3042" s="157" t="s">
        <v>813</v>
      </c>
      <c r="P3042" s="157" t="s">
        <v>811</v>
      </c>
    </row>
    <row r="3043" spans="11:16">
      <c r="K3043" s="319">
        <v>48729</v>
      </c>
      <c r="L3043" s="157" t="s">
        <v>803</v>
      </c>
      <c r="N3043" s="157" t="s">
        <v>811</v>
      </c>
      <c r="O3043" s="157" t="s">
        <v>812</v>
      </c>
      <c r="P3043" s="157" t="s">
        <v>813</v>
      </c>
    </row>
    <row r="3044" spans="11:16">
      <c r="K3044" s="319">
        <v>48730</v>
      </c>
      <c r="L3044" s="157" t="s">
        <v>805</v>
      </c>
      <c r="N3044" s="157" t="s">
        <v>811</v>
      </c>
      <c r="O3044" s="157" t="s">
        <v>812</v>
      </c>
      <c r="P3044" s="157" t="s">
        <v>813</v>
      </c>
    </row>
    <row r="3045" spans="11:16">
      <c r="K3045" s="319">
        <v>48731</v>
      </c>
      <c r="L3045" s="157" t="s">
        <v>806</v>
      </c>
      <c r="N3045" s="157" t="s">
        <v>811</v>
      </c>
      <c r="O3045" s="157" t="s">
        <v>812</v>
      </c>
      <c r="P3045" s="157" t="s">
        <v>813</v>
      </c>
    </row>
    <row r="3046" spans="11:16">
      <c r="K3046" s="319">
        <v>48732</v>
      </c>
      <c r="L3046" s="157" t="s">
        <v>807</v>
      </c>
      <c r="N3046" s="157" t="s">
        <v>811</v>
      </c>
      <c r="O3046" s="157" t="s">
        <v>812</v>
      </c>
      <c r="P3046" s="157" t="s">
        <v>813</v>
      </c>
    </row>
    <row r="3047" spans="11:16">
      <c r="K3047" s="319">
        <v>48733</v>
      </c>
      <c r="L3047" s="157" t="s">
        <v>808</v>
      </c>
      <c r="N3047" s="157" t="s">
        <v>811</v>
      </c>
      <c r="O3047" s="157" t="s">
        <v>741</v>
      </c>
      <c r="P3047" s="157" t="s">
        <v>813</v>
      </c>
    </row>
    <row r="3048" spans="11:16">
      <c r="K3048" s="319">
        <v>48734</v>
      </c>
      <c r="L3048" s="157" t="s">
        <v>809</v>
      </c>
      <c r="N3048" s="157" t="s">
        <v>811</v>
      </c>
      <c r="O3048" s="157" t="s">
        <v>812</v>
      </c>
      <c r="P3048" s="157" t="s">
        <v>813</v>
      </c>
    </row>
    <row r="3049" spans="11:16">
      <c r="K3049" s="319">
        <v>48735</v>
      </c>
      <c r="L3049" s="157" t="s">
        <v>810</v>
      </c>
      <c r="N3049" s="157" t="s">
        <v>811</v>
      </c>
      <c r="O3049" s="157" t="s">
        <v>812</v>
      </c>
      <c r="P3049" s="157" t="s">
        <v>742</v>
      </c>
    </row>
    <row r="3050" spans="11:16">
      <c r="K3050" s="319">
        <v>48736</v>
      </c>
      <c r="L3050" s="157" t="s">
        <v>803</v>
      </c>
      <c r="N3050" s="157" t="s">
        <v>813</v>
      </c>
      <c r="O3050" s="157" t="s">
        <v>811</v>
      </c>
      <c r="P3050" s="157" t="s">
        <v>812</v>
      </c>
    </row>
    <row r="3051" spans="11:16">
      <c r="K3051" s="319">
        <v>48737</v>
      </c>
      <c r="L3051" s="157" t="s">
        <v>805</v>
      </c>
      <c r="N3051" s="157" t="s">
        <v>813</v>
      </c>
      <c r="O3051" s="157" t="s">
        <v>811</v>
      </c>
      <c r="P3051" s="157" t="s">
        <v>812</v>
      </c>
    </row>
    <row r="3052" spans="11:16">
      <c r="K3052" s="319">
        <v>48738</v>
      </c>
      <c r="L3052" s="157" t="s">
        <v>806</v>
      </c>
      <c r="N3052" s="157" t="s">
        <v>813</v>
      </c>
      <c r="O3052" s="157" t="s">
        <v>811</v>
      </c>
      <c r="P3052" s="157" t="s">
        <v>812</v>
      </c>
    </row>
    <row r="3053" spans="11:16">
      <c r="K3053" s="319">
        <v>48739</v>
      </c>
      <c r="L3053" s="157" t="s">
        <v>807</v>
      </c>
      <c r="N3053" s="157" t="s">
        <v>813</v>
      </c>
      <c r="O3053" s="157" t="s">
        <v>811</v>
      </c>
      <c r="P3053" s="157" t="s">
        <v>812</v>
      </c>
    </row>
    <row r="3054" spans="11:16">
      <c r="K3054" s="319">
        <v>48740</v>
      </c>
      <c r="L3054" s="157" t="s">
        <v>808</v>
      </c>
      <c r="N3054" s="157" t="s">
        <v>813</v>
      </c>
      <c r="O3054" s="157" t="s">
        <v>811</v>
      </c>
      <c r="P3054" s="157" t="s">
        <v>812</v>
      </c>
    </row>
    <row r="3055" spans="11:16">
      <c r="K3055" s="319">
        <v>48741</v>
      </c>
      <c r="L3055" s="157" t="s">
        <v>809</v>
      </c>
      <c r="N3055" s="157" t="s">
        <v>813</v>
      </c>
      <c r="O3055" s="157" t="s">
        <v>817</v>
      </c>
      <c r="P3055" s="157" t="s">
        <v>812</v>
      </c>
    </row>
    <row r="3056" spans="11:16">
      <c r="K3056" s="319">
        <v>48742</v>
      </c>
      <c r="L3056" s="157" t="s">
        <v>810</v>
      </c>
      <c r="N3056" s="157" t="s">
        <v>813</v>
      </c>
      <c r="O3056" s="157" t="s">
        <v>811</v>
      </c>
      <c r="P3056" s="157" t="s">
        <v>812</v>
      </c>
    </row>
    <row r="3057" spans="11:16">
      <c r="K3057" s="319">
        <v>48743</v>
      </c>
      <c r="L3057" s="157" t="s">
        <v>803</v>
      </c>
      <c r="N3057" s="157" t="s">
        <v>812</v>
      </c>
      <c r="O3057" s="157" t="s">
        <v>742</v>
      </c>
      <c r="P3057" s="157" t="s">
        <v>811</v>
      </c>
    </row>
    <row r="3058" spans="11:16">
      <c r="K3058" s="319">
        <v>48744</v>
      </c>
      <c r="L3058" s="157" t="s">
        <v>805</v>
      </c>
      <c r="N3058" s="157" t="s">
        <v>812</v>
      </c>
      <c r="O3058" s="157" t="s">
        <v>813</v>
      </c>
      <c r="P3058" s="157" t="s">
        <v>811</v>
      </c>
    </row>
    <row r="3059" spans="11:16">
      <c r="K3059" s="319">
        <v>48745</v>
      </c>
      <c r="L3059" s="157" t="s">
        <v>806</v>
      </c>
      <c r="N3059" s="157" t="s">
        <v>812</v>
      </c>
      <c r="O3059" s="157" t="s">
        <v>813</v>
      </c>
      <c r="P3059" s="157" t="s">
        <v>811</v>
      </c>
    </row>
    <row r="3060" spans="11:16">
      <c r="K3060" s="319">
        <v>48746</v>
      </c>
      <c r="L3060" s="157" t="s">
        <v>807</v>
      </c>
      <c r="N3060" s="157" t="s">
        <v>812</v>
      </c>
      <c r="O3060" s="157" t="s">
        <v>813</v>
      </c>
      <c r="P3060" s="157" t="s">
        <v>811</v>
      </c>
    </row>
    <row r="3061" spans="11:16">
      <c r="K3061" s="319">
        <v>48747</v>
      </c>
      <c r="L3061" s="157" t="s">
        <v>808</v>
      </c>
      <c r="N3061" s="157" t="s">
        <v>812</v>
      </c>
      <c r="O3061" s="157" t="s">
        <v>813</v>
      </c>
      <c r="P3061" s="157" t="s">
        <v>811</v>
      </c>
    </row>
    <row r="3062" spans="11:16">
      <c r="K3062" s="319">
        <v>48748</v>
      </c>
      <c r="L3062" s="157" t="s">
        <v>809</v>
      </c>
      <c r="N3062" s="157" t="s">
        <v>812</v>
      </c>
      <c r="O3062" s="157" t="s">
        <v>813</v>
      </c>
      <c r="P3062" s="157" t="s">
        <v>811</v>
      </c>
    </row>
    <row r="3063" spans="11:16">
      <c r="K3063" s="319">
        <v>48749</v>
      </c>
      <c r="L3063" s="157" t="s">
        <v>810</v>
      </c>
      <c r="N3063" s="157" t="s">
        <v>812</v>
      </c>
      <c r="O3063" s="157" t="s">
        <v>813</v>
      </c>
      <c r="P3063" s="157" t="s">
        <v>811</v>
      </c>
    </row>
    <row r="3064" spans="11:16">
      <c r="K3064" s="319">
        <v>48750</v>
      </c>
      <c r="L3064" s="157" t="s">
        <v>803</v>
      </c>
      <c r="N3064" s="157" t="s">
        <v>811</v>
      </c>
      <c r="O3064" s="157" t="s">
        <v>812</v>
      </c>
      <c r="P3064" s="157" t="s">
        <v>813</v>
      </c>
    </row>
    <row r="3065" spans="11:16">
      <c r="K3065" s="319">
        <v>48751</v>
      </c>
      <c r="L3065" s="157" t="s">
        <v>805</v>
      </c>
      <c r="N3065" s="157" t="s">
        <v>811</v>
      </c>
      <c r="O3065" s="157" t="s">
        <v>812</v>
      </c>
      <c r="P3065" s="157" t="s">
        <v>742</v>
      </c>
    </row>
    <row r="3066" spans="11:16">
      <c r="K3066" s="319">
        <v>48752</v>
      </c>
      <c r="L3066" s="157" t="s">
        <v>806</v>
      </c>
      <c r="N3066" s="157" t="s">
        <v>811</v>
      </c>
      <c r="O3066" s="157" t="s">
        <v>812</v>
      </c>
      <c r="P3066" s="157" t="s">
        <v>813</v>
      </c>
    </row>
    <row r="3067" spans="11:16">
      <c r="K3067" s="319">
        <v>48753</v>
      </c>
      <c r="L3067" s="157" t="s">
        <v>807</v>
      </c>
      <c r="N3067" s="157" t="s">
        <v>811</v>
      </c>
      <c r="O3067" s="157" t="s">
        <v>812</v>
      </c>
      <c r="P3067" s="157" t="s">
        <v>813</v>
      </c>
    </row>
    <row r="3068" spans="11:16">
      <c r="K3068" s="319">
        <v>48754</v>
      </c>
      <c r="L3068" s="157" t="s">
        <v>808</v>
      </c>
      <c r="N3068" s="157" t="s">
        <v>811</v>
      </c>
      <c r="O3068" s="157" t="s">
        <v>812</v>
      </c>
      <c r="P3068" s="157" t="s">
        <v>742</v>
      </c>
    </row>
    <row r="3069" spans="11:16">
      <c r="K3069" s="319">
        <v>48755</v>
      </c>
      <c r="L3069" s="157" t="s">
        <v>809</v>
      </c>
      <c r="N3069" s="157" t="s">
        <v>811</v>
      </c>
      <c r="O3069" s="157" t="s">
        <v>812</v>
      </c>
      <c r="P3069" s="157" t="s">
        <v>813</v>
      </c>
    </row>
    <row r="3070" spans="11:16">
      <c r="K3070" s="319">
        <v>48756</v>
      </c>
      <c r="L3070" s="157" t="s">
        <v>810</v>
      </c>
      <c r="N3070" s="157" t="s">
        <v>811</v>
      </c>
      <c r="O3070" s="157" t="s">
        <v>818</v>
      </c>
      <c r="P3070" s="157" t="s">
        <v>742</v>
      </c>
    </row>
    <row r="3071" spans="11:16">
      <c r="K3071" s="319">
        <v>48757</v>
      </c>
      <c r="L3071" s="157" t="s">
        <v>803</v>
      </c>
      <c r="N3071" s="157" t="s">
        <v>813</v>
      </c>
      <c r="O3071" s="157" t="s">
        <v>740</v>
      </c>
      <c r="P3071" s="157" t="s">
        <v>812</v>
      </c>
    </row>
    <row r="3072" spans="11:16">
      <c r="K3072" s="319">
        <v>48758</v>
      </c>
      <c r="L3072" s="157" t="s">
        <v>805</v>
      </c>
      <c r="N3072" s="157" t="s">
        <v>813</v>
      </c>
      <c r="O3072" s="157" t="s">
        <v>811</v>
      </c>
      <c r="P3072" s="157" t="s">
        <v>812</v>
      </c>
    </row>
    <row r="3073" spans="11:16">
      <c r="K3073" s="319">
        <v>48759</v>
      </c>
      <c r="L3073" s="157" t="s">
        <v>806</v>
      </c>
      <c r="N3073" s="157" t="s">
        <v>813</v>
      </c>
      <c r="O3073" s="157" t="s">
        <v>811</v>
      </c>
      <c r="P3073" s="157" t="s">
        <v>812</v>
      </c>
    </row>
    <row r="3074" spans="11:16">
      <c r="K3074" s="319">
        <v>48760</v>
      </c>
      <c r="L3074" s="157" t="s">
        <v>807</v>
      </c>
      <c r="N3074" s="157" t="s">
        <v>813</v>
      </c>
      <c r="O3074" s="157" t="s">
        <v>740</v>
      </c>
      <c r="P3074" s="157" t="s">
        <v>812</v>
      </c>
    </row>
    <row r="3075" spans="11:16">
      <c r="K3075" s="319">
        <v>48761</v>
      </c>
      <c r="L3075" s="157" t="s">
        <v>808</v>
      </c>
      <c r="N3075" s="157" t="s">
        <v>813</v>
      </c>
      <c r="O3075" s="157" t="s">
        <v>811</v>
      </c>
      <c r="P3075" s="157" t="s">
        <v>812</v>
      </c>
    </row>
    <row r="3076" spans="11:16">
      <c r="K3076" s="319">
        <v>48762</v>
      </c>
      <c r="L3076" s="157" t="s">
        <v>809</v>
      </c>
      <c r="N3076" s="157" t="s">
        <v>813</v>
      </c>
      <c r="O3076" s="157" t="s">
        <v>811</v>
      </c>
      <c r="P3076" s="157" t="s">
        <v>812</v>
      </c>
    </row>
    <row r="3077" spans="11:16">
      <c r="K3077" s="319">
        <v>48763</v>
      </c>
      <c r="L3077" s="157" t="s">
        <v>810</v>
      </c>
      <c r="N3077" s="157" t="s">
        <v>813</v>
      </c>
      <c r="O3077" s="157" t="s">
        <v>811</v>
      </c>
      <c r="P3077" s="157" t="s">
        <v>812</v>
      </c>
    </row>
    <row r="3078" spans="11:16">
      <c r="K3078" s="319">
        <v>48764</v>
      </c>
      <c r="L3078" s="157" t="s">
        <v>803</v>
      </c>
      <c r="N3078" s="157" t="s">
        <v>812</v>
      </c>
      <c r="O3078" s="157" t="s">
        <v>813</v>
      </c>
      <c r="P3078" s="157" t="s">
        <v>811</v>
      </c>
    </row>
    <row r="3079" spans="11:16">
      <c r="K3079" s="319">
        <v>48765</v>
      </c>
      <c r="L3079" s="157" t="s">
        <v>805</v>
      </c>
      <c r="N3079" s="157" t="s">
        <v>812</v>
      </c>
      <c r="O3079" s="157" t="s">
        <v>813</v>
      </c>
      <c r="P3079" s="157" t="s">
        <v>811</v>
      </c>
    </row>
    <row r="3080" spans="11:16">
      <c r="K3080" s="319">
        <v>48766</v>
      </c>
      <c r="L3080" s="157" t="s">
        <v>806</v>
      </c>
      <c r="N3080" s="157" t="s">
        <v>812</v>
      </c>
      <c r="O3080" s="157" t="s">
        <v>813</v>
      </c>
      <c r="P3080" s="157" t="s">
        <v>817</v>
      </c>
    </row>
    <row r="3081" spans="11:16">
      <c r="K3081" s="319">
        <v>48767</v>
      </c>
      <c r="L3081" s="157" t="s">
        <v>807</v>
      </c>
      <c r="N3081" s="157" t="s">
        <v>812</v>
      </c>
      <c r="O3081" s="157" t="s">
        <v>813</v>
      </c>
      <c r="P3081" s="157" t="s">
        <v>811</v>
      </c>
    </row>
    <row r="3082" spans="11:16">
      <c r="K3082" s="319">
        <v>48768</v>
      </c>
      <c r="L3082" s="157" t="s">
        <v>808</v>
      </c>
      <c r="N3082" s="157" t="s">
        <v>812</v>
      </c>
      <c r="O3082" s="157" t="s">
        <v>813</v>
      </c>
      <c r="P3082" s="157" t="s">
        <v>740</v>
      </c>
    </row>
    <row r="3083" spans="11:16">
      <c r="K3083" s="319">
        <v>48769</v>
      </c>
      <c r="L3083" s="157" t="s">
        <v>809</v>
      </c>
      <c r="N3083" s="157" t="s">
        <v>812</v>
      </c>
      <c r="O3083" s="157" t="s">
        <v>813</v>
      </c>
      <c r="P3083" s="157" t="s">
        <v>811</v>
      </c>
    </row>
    <row r="3084" spans="11:16">
      <c r="K3084" s="319">
        <v>48770</v>
      </c>
      <c r="L3084" s="157" t="s">
        <v>810</v>
      </c>
      <c r="N3084" s="157" t="s">
        <v>812</v>
      </c>
      <c r="O3084" s="157" t="s">
        <v>813</v>
      </c>
      <c r="P3084" s="157" t="s">
        <v>811</v>
      </c>
    </row>
    <row r="3085" spans="11:16">
      <c r="K3085" s="319">
        <v>48771</v>
      </c>
      <c r="L3085" s="157" t="s">
        <v>803</v>
      </c>
      <c r="N3085" s="157" t="s">
        <v>811</v>
      </c>
      <c r="O3085" s="157" t="s">
        <v>812</v>
      </c>
      <c r="P3085" s="157" t="s">
        <v>813</v>
      </c>
    </row>
    <row r="3086" spans="11:16">
      <c r="K3086" s="319">
        <v>48772</v>
      </c>
      <c r="L3086" s="157" t="s">
        <v>805</v>
      </c>
      <c r="N3086" s="157" t="s">
        <v>811</v>
      </c>
      <c r="O3086" s="157" t="s">
        <v>812</v>
      </c>
      <c r="P3086" s="157" t="s">
        <v>813</v>
      </c>
    </row>
    <row r="3087" spans="11:16">
      <c r="K3087" s="319">
        <v>48773</v>
      </c>
      <c r="L3087" s="157" t="s">
        <v>806</v>
      </c>
      <c r="N3087" s="157" t="s">
        <v>811</v>
      </c>
      <c r="O3087" s="157" t="s">
        <v>812</v>
      </c>
      <c r="P3087" s="157" t="s">
        <v>813</v>
      </c>
    </row>
    <row r="3088" spans="11:16">
      <c r="K3088" s="319">
        <v>48774</v>
      </c>
      <c r="L3088" s="157" t="s">
        <v>807</v>
      </c>
      <c r="N3088" s="157" t="s">
        <v>811</v>
      </c>
      <c r="O3088" s="157" t="s">
        <v>812</v>
      </c>
      <c r="P3088" s="157" t="s">
        <v>813</v>
      </c>
    </row>
    <row r="3089" spans="11:16">
      <c r="K3089" s="319">
        <v>48775</v>
      </c>
      <c r="L3089" s="157" t="s">
        <v>808</v>
      </c>
      <c r="N3089" s="157" t="s">
        <v>811</v>
      </c>
      <c r="O3089" s="157" t="s">
        <v>812</v>
      </c>
      <c r="P3089" s="157" t="s">
        <v>813</v>
      </c>
    </row>
    <row r="3090" spans="11:16">
      <c r="K3090" s="319">
        <v>48776</v>
      </c>
      <c r="L3090" s="157" t="s">
        <v>809</v>
      </c>
      <c r="N3090" s="157" t="s">
        <v>811</v>
      </c>
      <c r="O3090" s="157" t="s">
        <v>812</v>
      </c>
      <c r="P3090" s="157" t="s">
        <v>813</v>
      </c>
    </row>
    <row r="3091" spans="11:16">
      <c r="K3091" s="319">
        <v>48777</v>
      </c>
      <c r="L3091" s="157" t="s">
        <v>810</v>
      </c>
      <c r="N3091" s="157" t="s">
        <v>740</v>
      </c>
      <c r="O3091" s="157" t="s">
        <v>812</v>
      </c>
      <c r="P3091" s="157" t="s">
        <v>813</v>
      </c>
    </row>
    <row r="3092" spans="11:16">
      <c r="K3092" s="319">
        <v>48778</v>
      </c>
      <c r="L3092" s="157" t="s">
        <v>803</v>
      </c>
      <c r="N3092" s="157" t="s">
        <v>813</v>
      </c>
      <c r="O3092" s="157" t="s">
        <v>811</v>
      </c>
      <c r="P3092" s="157" t="s">
        <v>812</v>
      </c>
    </row>
    <row r="3093" spans="11:16">
      <c r="K3093" s="319">
        <v>48779</v>
      </c>
      <c r="L3093" s="157" t="s">
        <v>805</v>
      </c>
      <c r="N3093" s="157" t="s">
        <v>813</v>
      </c>
      <c r="O3093" s="157" t="s">
        <v>811</v>
      </c>
      <c r="P3093" s="157" t="s">
        <v>812</v>
      </c>
    </row>
    <row r="3094" spans="11:16">
      <c r="K3094" s="319">
        <v>48780</v>
      </c>
      <c r="L3094" s="157" t="s">
        <v>806</v>
      </c>
      <c r="N3094" s="157" t="s">
        <v>742</v>
      </c>
      <c r="O3094" s="157" t="s">
        <v>811</v>
      </c>
      <c r="P3094" s="157" t="s">
        <v>812</v>
      </c>
    </row>
    <row r="3095" spans="11:16">
      <c r="K3095" s="319">
        <v>48781</v>
      </c>
      <c r="L3095" s="157" t="s">
        <v>807</v>
      </c>
      <c r="N3095" s="157" t="s">
        <v>813</v>
      </c>
      <c r="O3095" s="157" t="s">
        <v>811</v>
      </c>
      <c r="P3095" s="157" t="s">
        <v>818</v>
      </c>
    </row>
    <row r="3096" spans="11:16">
      <c r="K3096" s="319">
        <v>48782</v>
      </c>
      <c r="L3096" s="157" t="s">
        <v>808</v>
      </c>
      <c r="N3096" s="157" t="s">
        <v>742</v>
      </c>
      <c r="O3096" s="157" t="s">
        <v>811</v>
      </c>
      <c r="P3096" s="157" t="s">
        <v>741</v>
      </c>
    </row>
    <row r="3097" spans="11:16">
      <c r="K3097" s="319">
        <v>48783</v>
      </c>
      <c r="L3097" s="157" t="s">
        <v>809</v>
      </c>
      <c r="N3097" s="157" t="s">
        <v>813</v>
      </c>
      <c r="O3097" s="157" t="s">
        <v>811</v>
      </c>
      <c r="P3097" s="157" t="s">
        <v>812</v>
      </c>
    </row>
    <row r="3098" spans="11:16">
      <c r="K3098" s="319">
        <v>48784</v>
      </c>
      <c r="L3098" s="157" t="s">
        <v>810</v>
      </c>
      <c r="N3098" s="157" t="s">
        <v>813</v>
      </c>
      <c r="O3098" s="157" t="s">
        <v>811</v>
      </c>
      <c r="P3098" s="157" t="s">
        <v>812</v>
      </c>
    </row>
    <row r="3099" spans="11:16">
      <c r="K3099" s="319">
        <v>48785</v>
      </c>
      <c r="L3099" s="157" t="s">
        <v>803</v>
      </c>
      <c r="N3099" s="157" t="s">
        <v>812</v>
      </c>
      <c r="O3099" s="157" t="s">
        <v>813</v>
      </c>
      <c r="P3099" s="157" t="s">
        <v>740</v>
      </c>
    </row>
    <row r="3100" spans="11:16">
      <c r="K3100" s="319">
        <v>48786</v>
      </c>
      <c r="L3100" s="157" t="s">
        <v>805</v>
      </c>
      <c r="N3100" s="157" t="s">
        <v>812</v>
      </c>
      <c r="O3100" s="157" t="s">
        <v>813</v>
      </c>
      <c r="P3100" s="157" t="s">
        <v>811</v>
      </c>
    </row>
    <row r="3101" spans="11:16">
      <c r="K3101" s="319">
        <v>48787</v>
      </c>
      <c r="L3101" s="157" t="s">
        <v>806</v>
      </c>
      <c r="N3101" s="157" t="s">
        <v>812</v>
      </c>
      <c r="O3101" s="157" t="s">
        <v>813</v>
      </c>
      <c r="P3101" s="157" t="s">
        <v>740</v>
      </c>
    </row>
    <row r="3102" spans="11:16">
      <c r="K3102" s="319">
        <v>48788</v>
      </c>
      <c r="L3102" s="157" t="s">
        <v>807</v>
      </c>
      <c r="N3102" s="157" t="s">
        <v>812</v>
      </c>
      <c r="O3102" s="157" t="s">
        <v>819</v>
      </c>
      <c r="P3102" s="157" t="s">
        <v>811</v>
      </c>
    </row>
    <row r="3103" spans="11:16">
      <c r="K3103" s="319">
        <v>48789</v>
      </c>
      <c r="L3103" s="157" t="s">
        <v>808</v>
      </c>
      <c r="N3103" s="157" t="s">
        <v>812</v>
      </c>
      <c r="O3103" s="157" t="s">
        <v>813</v>
      </c>
      <c r="P3103" s="157" t="s">
        <v>740</v>
      </c>
    </row>
    <row r="3104" spans="11:16">
      <c r="K3104" s="319">
        <v>48790</v>
      </c>
      <c r="L3104" s="157" t="s">
        <v>809</v>
      </c>
      <c r="N3104" s="157" t="s">
        <v>812</v>
      </c>
      <c r="O3104" s="157" t="s">
        <v>813</v>
      </c>
      <c r="P3104" s="157" t="s">
        <v>811</v>
      </c>
    </row>
    <row r="3105" spans="11:16">
      <c r="K3105" s="319">
        <v>48791</v>
      </c>
      <c r="L3105" s="157" t="s">
        <v>810</v>
      </c>
      <c r="N3105" s="157" t="s">
        <v>812</v>
      </c>
      <c r="O3105" s="157" t="s">
        <v>813</v>
      </c>
      <c r="P3105" s="157" t="s">
        <v>811</v>
      </c>
    </row>
    <row r="3106" spans="11:16">
      <c r="K3106" s="319">
        <v>48792</v>
      </c>
      <c r="L3106" s="157" t="s">
        <v>803</v>
      </c>
      <c r="N3106" s="157" t="s">
        <v>811</v>
      </c>
      <c r="O3106" s="157" t="s">
        <v>812</v>
      </c>
      <c r="P3106" s="157" t="s">
        <v>813</v>
      </c>
    </row>
    <row r="3107" spans="11:16">
      <c r="K3107" s="319">
        <v>48793</v>
      </c>
      <c r="L3107" s="157" t="s">
        <v>805</v>
      </c>
      <c r="N3107" s="157" t="s">
        <v>740</v>
      </c>
      <c r="O3107" s="157" t="s">
        <v>812</v>
      </c>
      <c r="P3107" s="157" t="s">
        <v>813</v>
      </c>
    </row>
    <row r="3108" spans="11:16">
      <c r="K3108" s="319">
        <v>48794</v>
      </c>
      <c r="L3108" s="157" t="s">
        <v>806</v>
      </c>
      <c r="N3108" s="157" t="s">
        <v>811</v>
      </c>
      <c r="O3108" s="157" t="s">
        <v>741</v>
      </c>
      <c r="P3108" s="157" t="s">
        <v>813</v>
      </c>
    </row>
    <row r="3109" spans="11:16">
      <c r="K3109" s="319">
        <v>48795</v>
      </c>
      <c r="L3109" s="157" t="s">
        <v>807</v>
      </c>
      <c r="N3109" s="157" t="s">
        <v>811</v>
      </c>
      <c r="O3109" s="157" t="s">
        <v>812</v>
      </c>
      <c r="P3109" s="157" t="s">
        <v>813</v>
      </c>
    </row>
    <row r="3110" spans="11:16">
      <c r="K3110" s="319">
        <v>48796</v>
      </c>
      <c r="L3110" s="157" t="s">
        <v>808</v>
      </c>
      <c r="N3110" s="157" t="s">
        <v>811</v>
      </c>
      <c r="O3110" s="157" t="s">
        <v>812</v>
      </c>
      <c r="P3110" s="157" t="s">
        <v>813</v>
      </c>
    </row>
    <row r="3111" spans="11:16">
      <c r="K3111" s="319">
        <v>48797</v>
      </c>
      <c r="L3111" s="157" t="s">
        <v>809</v>
      </c>
      <c r="N3111" s="157" t="s">
        <v>811</v>
      </c>
      <c r="O3111" s="157" t="s">
        <v>812</v>
      </c>
      <c r="P3111" s="157" t="s">
        <v>813</v>
      </c>
    </row>
    <row r="3112" spans="11:16">
      <c r="K3112" s="319">
        <v>48798</v>
      </c>
      <c r="L3112" s="157" t="s">
        <v>810</v>
      </c>
      <c r="N3112" s="157" t="s">
        <v>811</v>
      </c>
      <c r="O3112" s="157" t="s">
        <v>812</v>
      </c>
      <c r="P3112" s="157" t="s">
        <v>813</v>
      </c>
    </row>
    <row r="3113" spans="11:16">
      <c r="K3113" s="319">
        <v>48799</v>
      </c>
      <c r="L3113" s="157" t="s">
        <v>803</v>
      </c>
      <c r="N3113" s="157" t="s">
        <v>813</v>
      </c>
      <c r="O3113" s="157" t="s">
        <v>811</v>
      </c>
      <c r="P3113" s="157" t="s">
        <v>812</v>
      </c>
    </row>
    <row r="3114" spans="11:16">
      <c r="K3114" s="319">
        <v>48800</v>
      </c>
      <c r="L3114" s="157" t="s">
        <v>805</v>
      </c>
      <c r="N3114" s="157" t="s">
        <v>813</v>
      </c>
      <c r="O3114" s="157" t="s">
        <v>811</v>
      </c>
      <c r="P3114" s="157" t="s">
        <v>812</v>
      </c>
    </row>
    <row r="3115" spans="11:16">
      <c r="K3115" s="319">
        <v>48801</v>
      </c>
      <c r="L3115" s="157" t="s">
        <v>806</v>
      </c>
      <c r="N3115" s="157" t="s">
        <v>819</v>
      </c>
      <c r="O3115" s="157" t="s">
        <v>811</v>
      </c>
      <c r="P3115" s="157" t="s">
        <v>812</v>
      </c>
    </row>
    <row r="3116" spans="11:16">
      <c r="K3116" s="319">
        <v>48802</v>
      </c>
      <c r="L3116" s="157" t="s">
        <v>807</v>
      </c>
      <c r="N3116" s="157" t="s">
        <v>813</v>
      </c>
      <c r="O3116" s="157" t="s">
        <v>811</v>
      </c>
      <c r="P3116" s="157" t="s">
        <v>812</v>
      </c>
    </row>
    <row r="3117" spans="11:16">
      <c r="K3117" s="319">
        <v>48803</v>
      </c>
      <c r="L3117" s="157" t="s">
        <v>808</v>
      </c>
      <c r="N3117" s="157" t="s">
        <v>813</v>
      </c>
      <c r="O3117" s="157" t="s">
        <v>811</v>
      </c>
      <c r="P3117" s="157" t="s">
        <v>812</v>
      </c>
    </row>
    <row r="3118" spans="11:16">
      <c r="K3118" s="319">
        <v>48804</v>
      </c>
      <c r="L3118" s="157" t="s">
        <v>809</v>
      </c>
      <c r="N3118" s="157" t="s">
        <v>813</v>
      </c>
      <c r="O3118" s="157" t="s">
        <v>811</v>
      </c>
      <c r="P3118" s="157" t="s">
        <v>812</v>
      </c>
    </row>
    <row r="3119" spans="11:16">
      <c r="K3119" s="319">
        <v>48805</v>
      </c>
      <c r="L3119" s="157" t="s">
        <v>810</v>
      </c>
      <c r="N3119" s="157" t="s">
        <v>813</v>
      </c>
      <c r="O3119" s="157" t="s">
        <v>811</v>
      </c>
      <c r="P3119" s="157" t="s">
        <v>812</v>
      </c>
    </row>
    <row r="3120" spans="11:16">
      <c r="K3120" s="319">
        <v>48806</v>
      </c>
      <c r="L3120" s="157" t="s">
        <v>803</v>
      </c>
      <c r="N3120" s="157" t="s">
        <v>812</v>
      </c>
      <c r="O3120" s="157" t="s">
        <v>813</v>
      </c>
      <c r="P3120" s="157" t="s">
        <v>811</v>
      </c>
    </row>
    <row r="3121" spans="11:16">
      <c r="K3121" s="319">
        <v>48807</v>
      </c>
      <c r="L3121" s="157" t="s">
        <v>805</v>
      </c>
      <c r="N3121" s="157" t="s">
        <v>812</v>
      </c>
      <c r="O3121" s="157" t="s">
        <v>813</v>
      </c>
      <c r="P3121" s="157" t="s">
        <v>811</v>
      </c>
    </row>
    <row r="3122" spans="11:16">
      <c r="K3122" s="319">
        <v>48808</v>
      </c>
      <c r="L3122" s="157" t="s">
        <v>806</v>
      </c>
      <c r="N3122" s="157" t="s">
        <v>741</v>
      </c>
      <c r="O3122" s="157" t="s">
        <v>813</v>
      </c>
      <c r="P3122" s="157" t="s">
        <v>811</v>
      </c>
    </row>
    <row r="3123" spans="11:16">
      <c r="K3123" s="319">
        <v>48809</v>
      </c>
      <c r="L3123" s="157" t="s">
        <v>807</v>
      </c>
      <c r="N3123" s="157" t="s">
        <v>812</v>
      </c>
      <c r="O3123" s="157" t="s">
        <v>813</v>
      </c>
      <c r="P3123" s="157" t="s">
        <v>811</v>
      </c>
    </row>
    <row r="3124" spans="11:16">
      <c r="K3124" s="319">
        <v>48810</v>
      </c>
      <c r="L3124" s="157" t="s">
        <v>808</v>
      </c>
      <c r="N3124" s="157" t="s">
        <v>812</v>
      </c>
      <c r="O3124" s="157" t="s">
        <v>813</v>
      </c>
      <c r="P3124" s="157" t="s">
        <v>811</v>
      </c>
    </row>
    <row r="3125" spans="11:16">
      <c r="K3125" s="319">
        <v>48811</v>
      </c>
      <c r="L3125" s="157" t="s">
        <v>809</v>
      </c>
      <c r="N3125" s="157" t="s">
        <v>812</v>
      </c>
      <c r="O3125" s="157" t="s">
        <v>813</v>
      </c>
      <c r="P3125" s="157" t="s">
        <v>811</v>
      </c>
    </row>
    <row r="3126" spans="11:16">
      <c r="K3126" s="319">
        <v>48812</v>
      </c>
      <c r="L3126" s="157" t="s">
        <v>810</v>
      </c>
      <c r="N3126" s="157" t="s">
        <v>812</v>
      </c>
      <c r="O3126" s="157" t="s">
        <v>813</v>
      </c>
      <c r="P3126" s="157" t="s">
        <v>811</v>
      </c>
    </row>
    <row r="3127" spans="11:16">
      <c r="K3127" s="319">
        <v>48813</v>
      </c>
      <c r="L3127" s="157" t="s">
        <v>803</v>
      </c>
      <c r="N3127" s="157" t="s">
        <v>811</v>
      </c>
      <c r="O3127" s="157" t="s">
        <v>812</v>
      </c>
      <c r="P3127" s="157" t="s">
        <v>813</v>
      </c>
    </row>
    <row r="3128" spans="11:16">
      <c r="K3128" s="319">
        <v>48814</v>
      </c>
      <c r="L3128" s="157" t="s">
        <v>805</v>
      </c>
      <c r="N3128" s="157" t="s">
        <v>811</v>
      </c>
      <c r="O3128" s="157" t="s">
        <v>812</v>
      </c>
      <c r="P3128" s="157" t="s">
        <v>813</v>
      </c>
    </row>
    <row r="3129" spans="11:16">
      <c r="K3129" s="319">
        <v>48815</v>
      </c>
      <c r="L3129" s="157" t="s">
        <v>806</v>
      </c>
      <c r="N3129" s="157" t="s">
        <v>811</v>
      </c>
      <c r="O3129" s="157" t="s">
        <v>812</v>
      </c>
      <c r="P3129" s="157" t="s">
        <v>813</v>
      </c>
    </row>
    <row r="3130" spans="11:16">
      <c r="K3130" s="319">
        <v>48816</v>
      </c>
      <c r="L3130" s="157" t="s">
        <v>807</v>
      </c>
      <c r="N3130" s="157" t="s">
        <v>811</v>
      </c>
      <c r="O3130" s="157" t="s">
        <v>741</v>
      </c>
      <c r="P3130" s="157" t="s">
        <v>813</v>
      </c>
    </row>
    <row r="3131" spans="11:16">
      <c r="K3131" s="319">
        <v>48817</v>
      </c>
      <c r="L3131" s="157" t="s">
        <v>808</v>
      </c>
      <c r="N3131" s="157" t="s">
        <v>811</v>
      </c>
      <c r="O3131" s="157" t="s">
        <v>812</v>
      </c>
      <c r="P3131" s="157" t="s">
        <v>813</v>
      </c>
    </row>
    <row r="3132" spans="11:16">
      <c r="K3132" s="319">
        <v>48818</v>
      </c>
      <c r="L3132" s="157" t="s">
        <v>809</v>
      </c>
      <c r="N3132" s="157" t="s">
        <v>811</v>
      </c>
      <c r="O3132" s="157" t="s">
        <v>812</v>
      </c>
      <c r="P3132" s="157" t="s">
        <v>813</v>
      </c>
    </row>
    <row r="3133" spans="11:16">
      <c r="K3133" s="319">
        <v>48819</v>
      </c>
      <c r="L3133" s="157" t="s">
        <v>810</v>
      </c>
      <c r="N3133" s="157" t="s">
        <v>811</v>
      </c>
      <c r="O3133" s="157" t="s">
        <v>812</v>
      </c>
      <c r="P3133" s="157" t="s">
        <v>813</v>
      </c>
    </row>
    <row r="3134" spans="11:16">
      <c r="K3134" s="319">
        <v>48820</v>
      </c>
      <c r="L3134" s="157" t="s">
        <v>803</v>
      </c>
      <c r="N3134" s="157" t="s">
        <v>813</v>
      </c>
      <c r="O3134" s="157" t="s">
        <v>740</v>
      </c>
      <c r="P3134" s="157" t="s">
        <v>812</v>
      </c>
    </row>
    <row r="3135" spans="11:16">
      <c r="K3135" s="319">
        <v>48821</v>
      </c>
      <c r="L3135" s="157" t="s">
        <v>805</v>
      </c>
      <c r="N3135" s="157" t="s">
        <v>813</v>
      </c>
      <c r="O3135" s="157" t="s">
        <v>811</v>
      </c>
      <c r="P3135" s="157" t="s">
        <v>812</v>
      </c>
    </row>
    <row r="3136" spans="11:16">
      <c r="K3136" s="319">
        <v>48822</v>
      </c>
      <c r="L3136" s="157" t="s">
        <v>806</v>
      </c>
      <c r="N3136" s="157" t="s">
        <v>813</v>
      </c>
      <c r="O3136" s="157" t="s">
        <v>811</v>
      </c>
      <c r="P3136" s="157" t="s">
        <v>812</v>
      </c>
    </row>
    <row r="3137" spans="11:16">
      <c r="K3137" s="319">
        <v>48823</v>
      </c>
      <c r="L3137" s="157" t="s">
        <v>807</v>
      </c>
      <c r="N3137" s="157" t="s">
        <v>742</v>
      </c>
      <c r="O3137" s="157" t="s">
        <v>811</v>
      </c>
      <c r="P3137" s="157" t="s">
        <v>741</v>
      </c>
    </row>
    <row r="3138" spans="11:16">
      <c r="K3138" s="319">
        <v>48824</v>
      </c>
      <c r="L3138" s="157" t="s">
        <v>808</v>
      </c>
      <c r="N3138" s="157" t="s">
        <v>813</v>
      </c>
      <c r="O3138" s="157" t="s">
        <v>811</v>
      </c>
      <c r="P3138" s="157" t="s">
        <v>812</v>
      </c>
    </row>
    <row r="3139" spans="11:16">
      <c r="K3139" s="319">
        <v>48825</v>
      </c>
      <c r="L3139" s="157" t="s">
        <v>809</v>
      </c>
      <c r="N3139" s="157" t="s">
        <v>813</v>
      </c>
      <c r="O3139" s="157" t="s">
        <v>811</v>
      </c>
      <c r="P3139" s="157" t="s">
        <v>812</v>
      </c>
    </row>
    <row r="3140" spans="11:16">
      <c r="K3140" s="319">
        <v>48826</v>
      </c>
      <c r="L3140" s="157" t="s">
        <v>810</v>
      </c>
      <c r="N3140" s="157" t="s">
        <v>813</v>
      </c>
      <c r="O3140" s="157" t="s">
        <v>811</v>
      </c>
      <c r="P3140" s="157" t="s">
        <v>812</v>
      </c>
    </row>
    <row r="3141" spans="11:16">
      <c r="K3141" s="319">
        <v>48827</v>
      </c>
      <c r="L3141" s="157" t="s">
        <v>803</v>
      </c>
      <c r="N3141" s="157" t="s">
        <v>812</v>
      </c>
      <c r="O3141" s="157" t="s">
        <v>819</v>
      </c>
      <c r="P3141" s="157" t="s">
        <v>811</v>
      </c>
    </row>
    <row r="3142" spans="11:16">
      <c r="K3142" s="319">
        <v>48828</v>
      </c>
      <c r="L3142" s="157" t="s">
        <v>805</v>
      </c>
      <c r="N3142" s="157" t="s">
        <v>812</v>
      </c>
      <c r="O3142" s="157" t="s">
        <v>813</v>
      </c>
      <c r="P3142" s="157" t="s">
        <v>811</v>
      </c>
    </row>
    <row r="3143" spans="11:16">
      <c r="K3143" s="319">
        <v>48829</v>
      </c>
      <c r="L3143" s="157" t="s">
        <v>806</v>
      </c>
      <c r="N3143" s="157" t="s">
        <v>812</v>
      </c>
      <c r="O3143" s="157" t="s">
        <v>742</v>
      </c>
      <c r="P3143" s="157" t="s">
        <v>811</v>
      </c>
    </row>
    <row r="3144" spans="11:16">
      <c r="K3144" s="319">
        <v>48830</v>
      </c>
      <c r="L3144" s="157" t="s">
        <v>807</v>
      </c>
      <c r="N3144" s="157" t="s">
        <v>812</v>
      </c>
      <c r="O3144" s="157" t="s">
        <v>813</v>
      </c>
      <c r="P3144" s="157" t="s">
        <v>811</v>
      </c>
    </row>
    <row r="3145" spans="11:16">
      <c r="K3145" s="319">
        <v>48831</v>
      </c>
      <c r="L3145" s="157" t="s">
        <v>808</v>
      </c>
      <c r="N3145" s="157" t="s">
        <v>812</v>
      </c>
      <c r="O3145" s="157" t="s">
        <v>813</v>
      </c>
      <c r="P3145" s="157" t="s">
        <v>817</v>
      </c>
    </row>
    <row r="3146" spans="11:16">
      <c r="K3146" s="319">
        <v>48832</v>
      </c>
      <c r="L3146" s="157" t="s">
        <v>809</v>
      </c>
      <c r="N3146" s="157" t="s">
        <v>812</v>
      </c>
      <c r="O3146" s="157" t="s">
        <v>813</v>
      </c>
      <c r="P3146" s="157" t="s">
        <v>740</v>
      </c>
    </row>
    <row r="3147" spans="11:16">
      <c r="K3147" s="319">
        <v>48833</v>
      </c>
      <c r="L3147" s="157" t="s">
        <v>810</v>
      </c>
      <c r="N3147" s="157" t="s">
        <v>812</v>
      </c>
      <c r="O3147" s="157" t="s">
        <v>813</v>
      </c>
      <c r="P3147" s="157" t="s">
        <v>740</v>
      </c>
    </row>
    <row r="3148" spans="11:16">
      <c r="K3148" s="319">
        <v>48834</v>
      </c>
      <c r="L3148" s="157" t="s">
        <v>803</v>
      </c>
      <c r="N3148" s="157" t="s">
        <v>811</v>
      </c>
      <c r="O3148" s="157" t="s">
        <v>812</v>
      </c>
      <c r="P3148" s="157" t="s">
        <v>813</v>
      </c>
    </row>
    <row r="3149" spans="11:16">
      <c r="K3149" s="319">
        <v>48835</v>
      </c>
      <c r="L3149" s="157" t="s">
        <v>805</v>
      </c>
      <c r="N3149" s="157" t="s">
        <v>811</v>
      </c>
      <c r="O3149" s="157" t="s">
        <v>812</v>
      </c>
      <c r="P3149" s="157" t="s">
        <v>813</v>
      </c>
    </row>
    <row r="3150" spans="11:16">
      <c r="K3150" s="319">
        <v>48836</v>
      </c>
      <c r="L3150" s="157" t="s">
        <v>806</v>
      </c>
      <c r="N3150" s="157" t="s">
        <v>811</v>
      </c>
      <c r="O3150" s="157" t="s">
        <v>812</v>
      </c>
      <c r="P3150" s="157" t="s">
        <v>813</v>
      </c>
    </row>
    <row r="3151" spans="11:16">
      <c r="K3151" s="319">
        <v>48837</v>
      </c>
      <c r="L3151" s="157" t="s">
        <v>807</v>
      </c>
      <c r="N3151" s="157" t="s">
        <v>811</v>
      </c>
      <c r="O3151" s="157" t="s">
        <v>741</v>
      </c>
      <c r="P3151" s="157" t="s">
        <v>813</v>
      </c>
    </row>
    <row r="3152" spans="11:16">
      <c r="K3152" s="319">
        <v>48838</v>
      </c>
      <c r="L3152" s="157" t="s">
        <v>808</v>
      </c>
      <c r="N3152" s="157" t="s">
        <v>811</v>
      </c>
      <c r="O3152" s="157" t="s">
        <v>812</v>
      </c>
      <c r="P3152" s="157" t="s">
        <v>813</v>
      </c>
    </row>
    <row r="3153" spans="11:16">
      <c r="K3153" s="319">
        <v>48839</v>
      </c>
      <c r="L3153" s="157" t="s">
        <v>809</v>
      </c>
      <c r="N3153" s="157" t="s">
        <v>811</v>
      </c>
      <c r="O3153" s="157" t="s">
        <v>812</v>
      </c>
      <c r="P3153" s="157" t="s">
        <v>813</v>
      </c>
    </row>
    <row r="3154" spans="11:16">
      <c r="K3154" s="319">
        <v>48840</v>
      </c>
      <c r="L3154" s="157" t="s">
        <v>810</v>
      </c>
      <c r="N3154" s="157" t="s">
        <v>811</v>
      </c>
      <c r="O3154" s="157" t="s">
        <v>812</v>
      </c>
      <c r="P3154" s="157" t="s">
        <v>813</v>
      </c>
    </row>
    <row r="3155" spans="11:16">
      <c r="K3155" s="319">
        <v>48841</v>
      </c>
      <c r="L3155" s="157" t="s">
        <v>803</v>
      </c>
      <c r="N3155" s="157" t="s">
        <v>813</v>
      </c>
      <c r="O3155" s="157" t="s">
        <v>811</v>
      </c>
      <c r="P3155" s="157" t="s">
        <v>812</v>
      </c>
    </row>
    <row r="3156" spans="11:16">
      <c r="K3156" s="319">
        <v>48842</v>
      </c>
      <c r="L3156" s="157" t="s">
        <v>805</v>
      </c>
      <c r="N3156" s="157" t="s">
        <v>813</v>
      </c>
      <c r="O3156" s="157" t="s">
        <v>740</v>
      </c>
      <c r="P3156" s="157" t="s">
        <v>812</v>
      </c>
    </row>
    <row r="3157" spans="11:16">
      <c r="K3157" s="319">
        <v>48843</v>
      </c>
      <c r="L3157" s="157" t="s">
        <v>806</v>
      </c>
      <c r="N3157" s="157" t="s">
        <v>813</v>
      </c>
      <c r="O3157" s="157" t="s">
        <v>811</v>
      </c>
      <c r="P3157" s="157" t="s">
        <v>812</v>
      </c>
    </row>
    <row r="3158" spans="11:16">
      <c r="K3158" s="319">
        <v>48844</v>
      </c>
      <c r="L3158" s="157" t="s">
        <v>807</v>
      </c>
      <c r="N3158" s="157" t="s">
        <v>813</v>
      </c>
      <c r="O3158" s="157" t="s">
        <v>811</v>
      </c>
      <c r="P3158" s="157" t="s">
        <v>812</v>
      </c>
    </row>
    <row r="3159" spans="11:16">
      <c r="K3159" s="319">
        <v>48845</v>
      </c>
      <c r="L3159" s="157" t="s">
        <v>808</v>
      </c>
      <c r="N3159" s="157" t="s">
        <v>813</v>
      </c>
      <c r="O3159" s="157" t="s">
        <v>811</v>
      </c>
      <c r="P3159" s="157" t="s">
        <v>741</v>
      </c>
    </row>
    <row r="3160" spans="11:16">
      <c r="K3160" s="319">
        <v>48846</v>
      </c>
      <c r="L3160" s="157" t="s">
        <v>809</v>
      </c>
      <c r="N3160" s="157" t="s">
        <v>813</v>
      </c>
      <c r="O3160" s="157" t="s">
        <v>811</v>
      </c>
      <c r="P3160" s="157" t="s">
        <v>741</v>
      </c>
    </row>
    <row r="3161" spans="11:16">
      <c r="K3161" s="319">
        <v>48847</v>
      </c>
      <c r="L3161" s="157" t="s">
        <v>810</v>
      </c>
      <c r="N3161" s="157" t="s">
        <v>813</v>
      </c>
      <c r="O3161" s="157" t="s">
        <v>811</v>
      </c>
      <c r="P3161" s="157" t="s">
        <v>812</v>
      </c>
    </row>
    <row r="3162" spans="11:16">
      <c r="K3162" s="319">
        <v>48848</v>
      </c>
      <c r="L3162" s="157" t="s">
        <v>803</v>
      </c>
      <c r="N3162" s="157" t="s">
        <v>812</v>
      </c>
      <c r="O3162" s="157" t="s">
        <v>813</v>
      </c>
      <c r="P3162" s="157" t="s">
        <v>811</v>
      </c>
    </row>
    <row r="3163" spans="11:16">
      <c r="K3163" s="319">
        <v>48849</v>
      </c>
      <c r="L3163" s="157" t="s">
        <v>805</v>
      </c>
      <c r="N3163" s="157" t="s">
        <v>812</v>
      </c>
      <c r="O3163" s="157" t="s">
        <v>813</v>
      </c>
      <c r="P3163" s="157" t="s">
        <v>811</v>
      </c>
    </row>
    <row r="3164" spans="11:16">
      <c r="K3164" s="319">
        <v>48850</v>
      </c>
      <c r="L3164" s="157" t="s">
        <v>806</v>
      </c>
      <c r="N3164" s="157" t="s">
        <v>812</v>
      </c>
      <c r="O3164" s="157" t="s">
        <v>742</v>
      </c>
      <c r="P3164" s="157" t="s">
        <v>811</v>
      </c>
    </row>
    <row r="3165" spans="11:16">
      <c r="K3165" s="319">
        <v>48851</v>
      </c>
      <c r="L3165" s="157" t="s">
        <v>807</v>
      </c>
      <c r="N3165" s="157" t="s">
        <v>812</v>
      </c>
      <c r="O3165" s="157" t="s">
        <v>813</v>
      </c>
      <c r="P3165" s="157" t="s">
        <v>811</v>
      </c>
    </row>
    <row r="3166" spans="11:16">
      <c r="K3166" s="319">
        <v>48852</v>
      </c>
      <c r="L3166" s="157" t="s">
        <v>808</v>
      </c>
      <c r="N3166" s="157" t="s">
        <v>812</v>
      </c>
      <c r="O3166" s="157" t="s">
        <v>813</v>
      </c>
      <c r="P3166" s="157" t="s">
        <v>811</v>
      </c>
    </row>
    <row r="3167" spans="11:16">
      <c r="K3167" s="319">
        <v>48853</v>
      </c>
      <c r="L3167" s="157" t="s">
        <v>809</v>
      </c>
      <c r="N3167" s="157" t="s">
        <v>812</v>
      </c>
      <c r="O3167" s="157" t="s">
        <v>813</v>
      </c>
      <c r="P3167" s="157" t="s">
        <v>811</v>
      </c>
    </row>
    <row r="3168" spans="11:16">
      <c r="K3168" s="319">
        <v>48854</v>
      </c>
      <c r="L3168" s="157" t="s">
        <v>810</v>
      </c>
      <c r="N3168" s="157" t="s">
        <v>812</v>
      </c>
      <c r="O3168" s="157" t="s">
        <v>813</v>
      </c>
      <c r="P3168" s="157" t="s">
        <v>811</v>
      </c>
    </row>
    <row r="3169" spans="11:16">
      <c r="K3169" s="319">
        <v>48855</v>
      </c>
      <c r="L3169" s="157" t="s">
        <v>803</v>
      </c>
      <c r="N3169" s="157" t="s">
        <v>811</v>
      </c>
      <c r="O3169" s="157" t="s">
        <v>741</v>
      </c>
      <c r="P3169" s="157" t="s">
        <v>813</v>
      </c>
    </row>
    <row r="3170" spans="11:16">
      <c r="K3170" s="319">
        <v>48856</v>
      </c>
      <c r="L3170" s="157" t="s">
        <v>805</v>
      </c>
      <c r="N3170" s="157" t="s">
        <v>811</v>
      </c>
      <c r="O3170" s="157" t="s">
        <v>812</v>
      </c>
      <c r="P3170" s="157" t="s">
        <v>813</v>
      </c>
    </row>
    <row r="3171" spans="11:16">
      <c r="K3171" s="319">
        <v>48857</v>
      </c>
      <c r="L3171" s="157" t="s">
        <v>806</v>
      </c>
      <c r="N3171" s="157" t="s">
        <v>811</v>
      </c>
      <c r="O3171" s="157" t="s">
        <v>812</v>
      </c>
      <c r="P3171" s="157" t="s">
        <v>813</v>
      </c>
    </row>
    <row r="3172" spans="11:16">
      <c r="K3172" s="319">
        <v>48858</v>
      </c>
      <c r="L3172" s="157" t="s">
        <v>807</v>
      </c>
      <c r="N3172" s="157" t="s">
        <v>811</v>
      </c>
      <c r="O3172" s="157" t="s">
        <v>812</v>
      </c>
      <c r="P3172" s="157" t="s">
        <v>742</v>
      </c>
    </row>
    <row r="3173" spans="11:16">
      <c r="K3173" s="319">
        <v>48859</v>
      </c>
      <c r="L3173" s="157" t="s">
        <v>808</v>
      </c>
      <c r="N3173" s="157" t="s">
        <v>811</v>
      </c>
      <c r="O3173" s="157" t="s">
        <v>812</v>
      </c>
      <c r="P3173" s="157" t="s">
        <v>813</v>
      </c>
    </row>
    <row r="3174" spans="11:16">
      <c r="K3174" s="319">
        <v>48860</v>
      </c>
      <c r="L3174" s="157" t="s">
        <v>809</v>
      </c>
      <c r="N3174" s="157" t="s">
        <v>740</v>
      </c>
      <c r="O3174" s="157" t="s">
        <v>812</v>
      </c>
      <c r="P3174" s="157" t="s">
        <v>813</v>
      </c>
    </row>
    <row r="3175" spans="11:16">
      <c r="K3175" s="319">
        <v>48861</v>
      </c>
      <c r="L3175" s="157" t="s">
        <v>810</v>
      </c>
      <c r="N3175" s="157" t="s">
        <v>811</v>
      </c>
      <c r="O3175" s="157" t="s">
        <v>812</v>
      </c>
      <c r="P3175" s="157" t="s">
        <v>813</v>
      </c>
    </row>
    <row r="3176" spans="11:16">
      <c r="K3176" s="319">
        <v>48862</v>
      </c>
      <c r="L3176" s="157" t="s">
        <v>803</v>
      </c>
      <c r="N3176" s="157" t="s">
        <v>813</v>
      </c>
      <c r="O3176" s="157" t="s">
        <v>811</v>
      </c>
      <c r="P3176" s="157" t="s">
        <v>812</v>
      </c>
    </row>
    <row r="3177" spans="11:16">
      <c r="K3177" s="319">
        <v>48863</v>
      </c>
      <c r="L3177" s="157" t="s">
        <v>805</v>
      </c>
      <c r="N3177" s="157" t="s">
        <v>813</v>
      </c>
      <c r="O3177" s="157" t="s">
        <v>811</v>
      </c>
      <c r="P3177" s="157" t="s">
        <v>812</v>
      </c>
    </row>
    <row r="3178" spans="11:16">
      <c r="K3178" s="319">
        <v>48864</v>
      </c>
      <c r="L3178" s="157" t="s">
        <v>806</v>
      </c>
      <c r="N3178" s="157" t="s">
        <v>813</v>
      </c>
      <c r="O3178" s="157" t="s">
        <v>811</v>
      </c>
      <c r="P3178" s="157" t="s">
        <v>812</v>
      </c>
    </row>
    <row r="3179" spans="11:16">
      <c r="K3179" s="319">
        <v>48865</v>
      </c>
      <c r="L3179" s="157" t="s">
        <v>807</v>
      </c>
      <c r="N3179" s="157" t="s">
        <v>813</v>
      </c>
      <c r="O3179" s="157" t="s">
        <v>811</v>
      </c>
      <c r="P3179" s="157" t="s">
        <v>812</v>
      </c>
    </row>
    <row r="3180" spans="11:16">
      <c r="K3180" s="319">
        <v>48866</v>
      </c>
      <c r="L3180" s="157" t="s">
        <v>808</v>
      </c>
      <c r="N3180" s="157" t="s">
        <v>813</v>
      </c>
      <c r="O3180" s="157" t="s">
        <v>811</v>
      </c>
      <c r="P3180" s="157" t="s">
        <v>818</v>
      </c>
    </row>
    <row r="3181" spans="11:16">
      <c r="K3181" s="319">
        <v>48867</v>
      </c>
      <c r="L3181" s="157" t="s">
        <v>809</v>
      </c>
      <c r="N3181" s="157" t="s">
        <v>813</v>
      </c>
      <c r="O3181" s="157" t="s">
        <v>811</v>
      </c>
      <c r="P3181" s="157" t="s">
        <v>812</v>
      </c>
    </row>
    <row r="3182" spans="11:16">
      <c r="K3182" s="319">
        <v>48868</v>
      </c>
      <c r="L3182" s="157" t="s">
        <v>810</v>
      </c>
      <c r="N3182" s="157" t="s">
        <v>813</v>
      </c>
      <c r="O3182" s="157" t="s">
        <v>811</v>
      </c>
      <c r="P3182" s="157" t="s">
        <v>812</v>
      </c>
    </row>
    <row r="3183" spans="11:16">
      <c r="K3183" s="319">
        <v>48869</v>
      </c>
      <c r="L3183" s="157" t="s">
        <v>803</v>
      </c>
      <c r="N3183" s="157" t="s">
        <v>812</v>
      </c>
      <c r="O3183" s="157" t="s">
        <v>813</v>
      </c>
      <c r="P3183" s="157" t="s">
        <v>811</v>
      </c>
    </row>
    <row r="3184" spans="11:16">
      <c r="K3184" s="319">
        <v>48870</v>
      </c>
      <c r="L3184" s="157" t="s">
        <v>805</v>
      </c>
      <c r="N3184" s="157" t="s">
        <v>812</v>
      </c>
      <c r="O3184" s="157" t="s">
        <v>813</v>
      </c>
      <c r="P3184" s="157" t="s">
        <v>811</v>
      </c>
    </row>
    <row r="3185" spans="11:16">
      <c r="K3185" s="319">
        <v>48871</v>
      </c>
      <c r="L3185" s="157" t="s">
        <v>806</v>
      </c>
      <c r="N3185" s="157" t="s">
        <v>812</v>
      </c>
      <c r="O3185" s="157" t="s">
        <v>813</v>
      </c>
      <c r="P3185" s="157" t="s">
        <v>811</v>
      </c>
    </row>
    <row r="3186" spans="11:16">
      <c r="K3186" s="319">
        <v>48872</v>
      </c>
      <c r="L3186" s="157" t="s">
        <v>807</v>
      </c>
      <c r="N3186" s="157" t="s">
        <v>812</v>
      </c>
      <c r="O3186" s="157" t="s">
        <v>813</v>
      </c>
      <c r="P3186" s="157" t="s">
        <v>811</v>
      </c>
    </row>
    <row r="3187" spans="11:16">
      <c r="K3187" s="319">
        <v>48873</v>
      </c>
      <c r="L3187" s="157" t="s">
        <v>808</v>
      </c>
      <c r="N3187" s="157" t="s">
        <v>812</v>
      </c>
      <c r="O3187" s="157" t="s">
        <v>813</v>
      </c>
      <c r="P3187" s="157" t="s">
        <v>740</v>
      </c>
    </row>
    <row r="3188" spans="11:16">
      <c r="K3188" s="319">
        <v>48874</v>
      </c>
      <c r="L3188" s="157" t="s">
        <v>809</v>
      </c>
      <c r="N3188" s="157" t="s">
        <v>812</v>
      </c>
      <c r="O3188" s="157" t="s">
        <v>813</v>
      </c>
      <c r="P3188" s="157" t="s">
        <v>811</v>
      </c>
    </row>
    <row r="3189" spans="11:16">
      <c r="K3189" s="319">
        <v>48875</v>
      </c>
      <c r="L3189" s="157" t="s">
        <v>810</v>
      </c>
      <c r="N3189" s="157" t="s">
        <v>812</v>
      </c>
      <c r="O3189" s="157" t="s">
        <v>813</v>
      </c>
      <c r="P3189" s="157" t="s">
        <v>811</v>
      </c>
    </row>
    <row r="3190" spans="11:16">
      <c r="K3190" s="319">
        <v>48876</v>
      </c>
      <c r="L3190" s="157" t="s">
        <v>803</v>
      </c>
      <c r="N3190" s="157" t="s">
        <v>811</v>
      </c>
      <c r="O3190" s="157" t="s">
        <v>812</v>
      </c>
      <c r="P3190" s="157" t="s">
        <v>819</v>
      </c>
    </row>
    <row r="3191" spans="11:16">
      <c r="K3191" s="319">
        <v>48877</v>
      </c>
      <c r="L3191" s="157" t="s">
        <v>805</v>
      </c>
      <c r="N3191" s="157" t="s">
        <v>811</v>
      </c>
      <c r="O3191" s="157" t="s">
        <v>812</v>
      </c>
      <c r="P3191" s="157" t="s">
        <v>813</v>
      </c>
    </row>
    <row r="3192" spans="11:16">
      <c r="K3192" s="319">
        <v>48878</v>
      </c>
      <c r="L3192" s="157" t="s">
        <v>806</v>
      </c>
      <c r="N3192" s="157" t="s">
        <v>811</v>
      </c>
      <c r="O3192" s="157" t="s">
        <v>812</v>
      </c>
      <c r="P3192" s="157" t="s">
        <v>813</v>
      </c>
    </row>
    <row r="3193" spans="11:16">
      <c r="K3193" s="319">
        <v>48879</v>
      </c>
      <c r="L3193" s="157" t="s">
        <v>807</v>
      </c>
      <c r="N3193" s="157" t="s">
        <v>811</v>
      </c>
      <c r="O3193" s="157" t="s">
        <v>812</v>
      </c>
      <c r="P3193" s="157" t="s">
        <v>813</v>
      </c>
    </row>
    <row r="3194" spans="11:16">
      <c r="K3194" s="319">
        <v>48880</v>
      </c>
      <c r="L3194" s="157" t="s">
        <v>808</v>
      </c>
      <c r="N3194" s="157" t="s">
        <v>811</v>
      </c>
      <c r="O3194" s="157" t="s">
        <v>812</v>
      </c>
      <c r="P3194" s="157" t="s">
        <v>813</v>
      </c>
    </row>
    <row r="3195" spans="11:16">
      <c r="K3195" s="319">
        <v>48881</v>
      </c>
      <c r="L3195" s="157" t="s">
        <v>809</v>
      </c>
      <c r="N3195" s="157" t="s">
        <v>811</v>
      </c>
      <c r="O3195" s="157" t="s">
        <v>812</v>
      </c>
      <c r="P3195" s="157" t="s">
        <v>813</v>
      </c>
    </row>
    <row r="3196" spans="11:16">
      <c r="K3196" s="319">
        <v>48882</v>
      </c>
      <c r="L3196" s="157" t="s">
        <v>810</v>
      </c>
      <c r="N3196" s="157" t="s">
        <v>811</v>
      </c>
      <c r="O3196" s="157" t="s">
        <v>812</v>
      </c>
      <c r="P3196" s="157" t="s">
        <v>813</v>
      </c>
    </row>
    <row r="3197" spans="11:16">
      <c r="K3197" s="319">
        <v>48883</v>
      </c>
      <c r="L3197" s="157" t="s">
        <v>803</v>
      </c>
      <c r="N3197" s="157" t="s">
        <v>813</v>
      </c>
      <c r="O3197" s="157" t="s">
        <v>811</v>
      </c>
      <c r="P3197" s="157" t="s">
        <v>741</v>
      </c>
    </row>
    <row r="3198" spans="11:16">
      <c r="K3198" s="319">
        <v>48884</v>
      </c>
      <c r="L3198" s="157" t="s">
        <v>805</v>
      </c>
      <c r="N3198" s="157" t="s">
        <v>813</v>
      </c>
      <c r="O3198" s="157" t="s">
        <v>811</v>
      </c>
      <c r="P3198" s="157" t="s">
        <v>812</v>
      </c>
    </row>
    <row r="3199" spans="11:16">
      <c r="K3199" s="319">
        <v>48885</v>
      </c>
      <c r="L3199" s="157" t="s">
        <v>806</v>
      </c>
      <c r="N3199" s="157" t="s">
        <v>813</v>
      </c>
      <c r="O3199" s="157" t="s">
        <v>811</v>
      </c>
      <c r="P3199" s="157" t="s">
        <v>812</v>
      </c>
    </row>
    <row r="3200" spans="11:16">
      <c r="K3200" s="319">
        <v>48886</v>
      </c>
      <c r="L3200" s="157" t="s">
        <v>807</v>
      </c>
      <c r="N3200" s="157" t="s">
        <v>813</v>
      </c>
      <c r="O3200" s="157" t="s">
        <v>811</v>
      </c>
      <c r="P3200" s="157" t="s">
        <v>812</v>
      </c>
    </row>
    <row r="3201" spans="11:16">
      <c r="K3201" s="319">
        <v>48887</v>
      </c>
      <c r="L3201" s="157" t="s">
        <v>808</v>
      </c>
      <c r="N3201" s="157" t="s">
        <v>813</v>
      </c>
      <c r="O3201" s="157" t="s">
        <v>811</v>
      </c>
      <c r="P3201" s="157" t="s">
        <v>812</v>
      </c>
    </row>
    <row r="3202" spans="11:16">
      <c r="K3202" s="319">
        <v>48888</v>
      </c>
      <c r="L3202" s="157" t="s">
        <v>809</v>
      </c>
      <c r="N3202" s="157" t="s">
        <v>813</v>
      </c>
      <c r="O3202" s="157" t="s">
        <v>811</v>
      </c>
      <c r="P3202" s="157" t="s">
        <v>812</v>
      </c>
    </row>
    <row r="3203" spans="11:16">
      <c r="K3203" s="319">
        <v>48889</v>
      </c>
      <c r="L3203" s="157" t="s">
        <v>810</v>
      </c>
      <c r="N3203" s="157" t="s">
        <v>813</v>
      </c>
      <c r="O3203" s="157" t="s">
        <v>811</v>
      </c>
      <c r="P3203" s="157" t="s">
        <v>812</v>
      </c>
    </row>
    <row r="3204" spans="11:16">
      <c r="K3204" s="319">
        <v>48890</v>
      </c>
      <c r="L3204" s="157" t="s">
        <v>803</v>
      </c>
      <c r="N3204" s="157" t="s">
        <v>812</v>
      </c>
      <c r="O3204" s="157" t="s">
        <v>813</v>
      </c>
      <c r="P3204" s="157" t="s">
        <v>811</v>
      </c>
    </row>
    <row r="3205" spans="11:16">
      <c r="K3205" s="319">
        <v>48891</v>
      </c>
      <c r="L3205" s="157" t="s">
        <v>805</v>
      </c>
      <c r="N3205" s="157" t="s">
        <v>812</v>
      </c>
      <c r="O3205" s="157" t="s">
        <v>813</v>
      </c>
      <c r="P3205" s="157" t="s">
        <v>811</v>
      </c>
    </row>
    <row r="3206" spans="11:16">
      <c r="K3206" s="319">
        <v>48892</v>
      </c>
      <c r="L3206" s="157" t="s">
        <v>806</v>
      </c>
      <c r="N3206" s="157" t="s">
        <v>741</v>
      </c>
      <c r="O3206" s="157" t="s">
        <v>813</v>
      </c>
      <c r="P3206" s="157" t="s">
        <v>811</v>
      </c>
    </row>
    <row r="3207" spans="11:16">
      <c r="K3207" s="319">
        <v>48893</v>
      </c>
      <c r="L3207" s="157" t="s">
        <v>807</v>
      </c>
      <c r="N3207" s="157" t="s">
        <v>812</v>
      </c>
      <c r="O3207" s="157" t="s">
        <v>813</v>
      </c>
      <c r="P3207" s="157" t="s">
        <v>811</v>
      </c>
    </row>
    <row r="3208" spans="11:16">
      <c r="K3208" s="319">
        <v>48894</v>
      </c>
      <c r="L3208" s="157" t="s">
        <v>808</v>
      </c>
      <c r="N3208" s="157" t="s">
        <v>812</v>
      </c>
      <c r="O3208" s="157" t="s">
        <v>742</v>
      </c>
      <c r="P3208" s="157" t="s">
        <v>811</v>
      </c>
    </row>
    <row r="3209" spans="11:16">
      <c r="K3209" s="319">
        <v>48895</v>
      </c>
      <c r="L3209" s="157" t="s">
        <v>809</v>
      </c>
      <c r="N3209" s="157" t="s">
        <v>812</v>
      </c>
      <c r="O3209" s="157" t="s">
        <v>813</v>
      </c>
      <c r="P3209" s="157" t="s">
        <v>811</v>
      </c>
    </row>
    <row r="3210" spans="11:16">
      <c r="K3210" s="319">
        <v>48896</v>
      </c>
      <c r="L3210" s="157" t="s">
        <v>810</v>
      </c>
      <c r="N3210" s="157" t="s">
        <v>812</v>
      </c>
      <c r="O3210" s="157" t="s">
        <v>813</v>
      </c>
      <c r="P3210" s="157" t="s">
        <v>811</v>
      </c>
    </row>
    <row r="3211" spans="11:16">
      <c r="K3211" s="319">
        <v>48897</v>
      </c>
      <c r="L3211" s="157" t="s">
        <v>803</v>
      </c>
      <c r="N3211" s="157" t="s">
        <v>811</v>
      </c>
      <c r="O3211" s="157" t="s">
        <v>812</v>
      </c>
      <c r="P3211" s="157" t="s">
        <v>813</v>
      </c>
    </row>
    <row r="3212" spans="11:16">
      <c r="K3212" s="319">
        <v>48898</v>
      </c>
      <c r="L3212" s="157" t="s">
        <v>805</v>
      </c>
      <c r="N3212" s="157" t="s">
        <v>811</v>
      </c>
      <c r="O3212" s="157" t="s">
        <v>812</v>
      </c>
      <c r="P3212" s="157" t="s">
        <v>813</v>
      </c>
    </row>
    <row r="3213" spans="11:16">
      <c r="K3213" s="319">
        <v>48899</v>
      </c>
      <c r="L3213" s="157" t="s">
        <v>806</v>
      </c>
      <c r="N3213" s="157" t="s">
        <v>811</v>
      </c>
      <c r="O3213" s="157" t="s">
        <v>812</v>
      </c>
      <c r="P3213" s="157" t="s">
        <v>813</v>
      </c>
    </row>
    <row r="3214" spans="11:16">
      <c r="K3214" s="319">
        <v>48900</v>
      </c>
      <c r="L3214" s="157" t="s">
        <v>807</v>
      </c>
      <c r="N3214" s="157" t="s">
        <v>817</v>
      </c>
      <c r="O3214" s="157" t="s">
        <v>812</v>
      </c>
      <c r="P3214" s="157" t="s">
        <v>813</v>
      </c>
    </row>
    <row r="3215" spans="11:16">
      <c r="K3215" s="319">
        <v>48901</v>
      </c>
      <c r="L3215" s="157" t="s">
        <v>808</v>
      </c>
      <c r="N3215" s="157" t="s">
        <v>811</v>
      </c>
      <c r="O3215" s="157" t="s">
        <v>812</v>
      </c>
      <c r="P3215" s="157" t="s">
        <v>813</v>
      </c>
    </row>
    <row r="3216" spans="11:16">
      <c r="K3216" s="319">
        <v>48902</v>
      </c>
      <c r="L3216" s="157" t="s">
        <v>809</v>
      </c>
      <c r="N3216" s="157" t="s">
        <v>740</v>
      </c>
      <c r="O3216" s="157" t="s">
        <v>812</v>
      </c>
      <c r="P3216" s="157" t="s">
        <v>813</v>
      </c>
    </row>
    <row r="3217" spans="11:16">
      <c r="K3217" s="319">
        <v>48903</v>
      </c>
      <c r="L3217" s="157" t="s">
        <v>810</v>
      </c>
      <c r="N3217" s="157" t="s">
        <v>811</v>
      </c>
      <c r="O3217" s="157" t="s">
        <v>812</v>
      </c>
      <c r="P3217" s="157" t="s">
        <v>813</v>
      </c>
    </row>
    <row r="3218" spans="11:16">
      <c r="K3218" s="319">
        <v>48904</v>
      </c>
      <c r="L3218" s="157" t="s">
        <v>803</v>
      </c>
      <c r="N3218" s="157" t="s">
        <v>813</v>
      </c>
      <c r="O3218" s="157" t="s">
        <v>740</v>
      </c>
      <c r="P3218" s="157" t="s">
        <v>812</v>
      </c>
    </row>
    <row r="3219" spans="11:16">
      <c r="K3219" s="319">
        <v>48905</v>
      </c>
      <c r="L3219" s="157" t="s">
        <v>805</v>
      </c>
      <c r="N3219" s="157" t="s">
        <v>813</v>
      </c>
      <c r="O3219" s="157" t="s">
        <v>811</v>
      </c>
      <c r="P3219" s="157" t="s">
        <v>812</v>
      </c>
    </row>
    <row r="3220" spans="11:16">
      <c r="K3220" s="319">
        <v>48906</v>
      </c>
      <c r="L3220" s="157" t="s">
        <v>806</v>
      </c>
      <c r="N3220" s="157" t="s">
        <v>813</v>
      </c>
      <c r="O3220" s="157" t="s">
        <v>811</v>
      </c>
      <c r="P3220" s="157" t="s">
        <v>812</v>
      </c>
    </row>
    <row r="3221" spans="11:16">
      <c r="K3221" s="319">
        <v>48907</v>
      </c>
      <c r="L3221" s="157" t="s">
        <v>807</v>
      </c>
      <c r="N3221" s="157" t="s">
        <v>813</v>
      </c>
      <c r="O3221" s="157" t="s">
        <v>811</v>
      </c>
      <c r="P3221" s="157" t="s">
        <v>812</v>
      </c>
    </row>
    <row r="3222" spans="11:16">
      <c r="K3222" s="319">
        <v>48908</v>
      </c>
      <c r="L3222" s="157" t="s">
        <v>808</v>
      </c>
      <c r="N3222" s="157" t="s">
        <v>813</v>
      </c>
      <c r="O3222" s="157" t="s">
        <v>811</v>
      </c>
      <c r="P3222" s="157" t="s">
        <v>812</v>
      </c>
    </row>
    <row r="3223" spans="11:16">
      <c r="K3223" s="319">
        <v>48909</v>
      </c>
      <c r="L3223" s="157" t="s">
        <v>809</v>
      </c>
      <c r="N3223" s="157" t="s">
        <v>813</v>
      </c>
      <c r="O3223" s="157" t="s">
        <v>811</v>
      </c>
      <c r="P3223" s="157" t="s">
        <v>812</v>
      </c>
    </row>
    <row r="3224" spans="11:16">
      <c r="K3224" s="319">
        <v>48910</v>
      </c>
      <c r="L3224" s="157" t="s">
        <v>810</v>
      </c>
      <c r="N3224" s="157" t="s">
        <v>813</v>
      </c>
      <c r="O3224" s="157" t="s">
        <v>811</v>
      </c>
      <c r="P3224" s="157" t="s">
        <v>812</v>
      </c>
    </row>
    <row r="3225" spans="11:16">
      <c r="K3225" s="319">
        <v>48911</v>
      </c>
      <c r="L3225" s="157" t="s">
        <v>803</v>
      </c>
      <c r="N3225" s="157" t="s">
        <v>812</v>
      </c>
      <c r="O3225" s="157" t="s">
        <v>813</v>
      </c>
      <c r="P3225" s="157" t="s">
        <v>811</v>
      </c>
    </row>
    <row r="3226" spans="11:16">
      <c r="K3226" s="319">
        <v>48912</v>
      </c>
      <c r="L3226" s="157" t="s">
        <v>805</v>
      </c>
      <c r="N3226" s="157" t="s">
        <v>812</v>
      </c>
      <c r="O3226" s="157" t="s">
        <v>813</v>
      </c>
      <c r="P3226" s="157" t="s">
        <v>740</v>
      </c>
    </row>
    <row r="3227" spans="11:16">
      <c r="K3227" s="319">
        <v>48913</v>
      </c>
      <c r="L3227" s="157" t="s">
        <v>806</v>
      </c>
      <c r="N3227" s="157" t="s">
        <v>812</v>
      </c>
      <c r="O3227" s="157" t="s">
        <v>813</v>
      </c>
      <c r="P3227" s="157" t="s">
        <v>811</v>
      </c>
    </row>
    <row r="3228" spans="11:16">
      <c r="K3228" s="319">
        <v>48914</v>
      </c>
      <c r="L3228" s="157" t="s">
        <v>807</v>
      </c>
      <c r="N3228" s="157" t="s">
        <v>812</v>
      </c>
      <c r="O3228" s="157" t="s">
        <v>813</v>
      </c>
      <c r="P3228" s="157" t="s">
        <v>811</v>
      </c>
    </row>
    <row r="3229" spans="11:16">
      <c r="K3229" s="319">
        <v>48915</v>
      </c>
      <c r="L3229" s="157" t="s">
        <v>808</v>
      </c>
      <c r="N3229" s="157" t="s">
        <v>741</v>
      </c>
      <c r="O3229" s="157" t="s">
        <v>813</v>
      </c>
      <c r="P3229" s="157" t="s">
        <v>811</v>
      </c>
    </row>
    <row r="3230" spans="11:16">
      <c r="K3230" s="319">
        <v>48916</v>
      </c>
      <c r="L3230" s="157" t="s">
        <v>809</v>
      </c>
      <c r="N3230" s="157" t="s">
        <v>812</v>
      </c>
      <c r="O3230" s="157" t="s">
        <v>813</v>
      </c>
      <c r="P3230" s="157" t="s">
        <v>811</v>
      </c>
    </row>
    <row r="3231" spans="11:16">
      <c r="K3231" s="319">
        <v>48917</v>
      </c>
      <c r="L3231" s="157" t="s">
        <v>810</v>
      </c>
      <c r="N3231" s="157" t="s">
        <v>812</v>
      </c>
      <c r="O3231" s="157" t="s">
        <v>813</v>
      </c>
      <c r="P3231" s="157" t="s">
        <v>811</v>
      </c>
    </row>
    <row r="3232" spans="11:16">
      <c r="K3232" s="319">
        <v>48918</v>
      </c>
      <c r="L3232" s="157" t="s">
        <v>803</v>
      </c>
      <c r="N3232" s="157" t="s">
        <v>811</v>
      </c>
      <c r="O3232" s="157" t="s">
        <v>812</v>
      </c>
      <c r="P3232" s="157" t="s">
        <v>813</v>
      </c>
    </row>
    <row r="3233" spans="11:16">
      <c r="K3233" s="319">
        <v>48919</v>
      </c>
      <c r="L3233" s="157" t="s">
        <v>805</v>
      </c>
      <c r="N3233" s="157" t="s">
        <v>811</v>
      </c>
      <c r="O3233" s="157" t="s">
        <v>812</v>
      </c>
      <c r="P3233" s="157" t="s">
        <v>813</v>
      </c>
    </row>
    <row r="3234" spans="11:16">
      <c r="K3234" s="319">
        <v>48920</v>
      </c>
      <c r="L3234" s="157" t="s">
        <v>806</v>
      </c>
      <c r="N3234" s="157" t="s">
        <v>811</v>
      </c>
      <c r="O3234" s="157" t="s">
        <v>812</v>
      </c>
      <c r="P3234" s="157" t="s">
        <v>819</v>
      </c>
    </row>
    <row r="3235" spans="11:16">
      <c r="K3235" s="319">
        <v>48921</v>
      </c>
      <c r="L3235" s="157" t="s">
        <v>807</v>
      </c>
      <c r="N3235" s="157" t="s">
        <v>811</v>
      </c>
      <c r="O3235" s="157" t="s">
        <v>812</v>
      </c>
      <c r="P3235" s="157" t="s">
        <v>813</v>
      </c>
    </row>
    <row r="3236" spans="11:16">
      <c r="K3236" s="319">
        <v>48922</v>
      </c>
      <c r="L3236" s="157" t="s">
        <v>808</v>
      </c>
      <c r="N3236" s="157" t="s">
        <v>811</v>
      </c>
      <c r="O3236" s="157" t="s">
        <v>812</v>
      </c>
      <c r="P3236" s="157" t="s">
        <v>742</v>
      </c>
    </row>
    <row r="3237" spans="11:16">
      <c r="K3237" s="319">
        <v>48923</v>
      </c>
      <c r="L3237" s="157" t="s">
        <v>809</v>
      </c>
      <c r="N3237" s="157" t="s">
        <v>811</v>
      </c>
      <c r="O3237" s="157" t="s">
        <v>812</v>
      </c>
      <c r="P3237" s="157" t="s">
        <v>813</v>
      </c>
    </row>
    <row r="3238" spans="11:16">
      <c r="K3238" s="319">
        <v>48924</v>
      </c>
      <c r="L3238" s="157" t="s">
        <v>810</v>
      </c>
      <c r="N3238" s="157" t="s">
        <v>811</v>
      </c>
      <c r="O3238" s="157" t="s">
        <v>812</v>
      </c>
      <c r="P3238" s="157" t="s">
        <v>813</v>
      </c>
    </row>
    <row r="3239" spans="11:16">
      <c r="K3239" s="319">
        <v>48925</v>
      </c>
      <c r="L3239" s="157" t="s">
        <v>803</v>
      </c>
      <c r="N3239" s="157" t="s">
        <v>813</v>
      </c>
      <c r="O3239" s="157" t="s">
        <v>811</v>
      </c>
      <c r="P3239" s="157" t="s">
        <v>812</v>
      </c>
    </row>
    <row r="3240" spans="11:16">
      <c r="K3240" s="319">
        <v>48926</v>
      </c>
      <c r="L3240" s="157" t="s">
        <v>805</v>
      </c>
      <c r="N3240" s="157" t="s">
        <v>813</v>
      </c>
      <c r="O3240" s="157" t="s">
        <v>811</v>
      </c>
      <c r="P3240" s="157" t="s">
        <v>812</v>
      </c>
    </row>
    <row r="3241" spans="11:16">
      <c r="K3241" s="319">
        <v>48927</v>
      </c>
      <c r="L3241" s="157" t="s">
        <v>806</v>
      </c>
      <c r="N3241" s="157" t="s">
        <v>813</v>
      </c>
      <c r="O3241" s="157" t="s">
        <v>811</v>
      </c>
      <c r="P3241" s="157" t="s">
        <v>812</v>
      </c>
    </row>
    <row r="3242" spans="11:16">
      <c r="K3242" s="319">
        <v>48928</v>
      </c>
      <c r="L3242" s="157" t="s">
        <v>807</v>
      </c>
      <c r="N3242" s="157" t="s">
        <v>813</v>
      </c>
      <c r="O3242" s="157" t="s">
        <v>811</v>
      </c>
      <c r="P3242" s="157" t="s">
        <v>812</v>
      </c>
    </row>
    <row r="3243" spans="11:16">
      <c r="K3243" s="319">
        <v>48929</v>
      </c>
      <c r="L3243" s="157" t="s">
        <v>808</v>
      </c>
      <c r="N3243" s="157" t="s">
        <v>813</v>
      </c>
      <c r="O3243" s="157" t="s">
        <v>811</v>
      </c>
      <c r="P3243" s="157" t="s">
        <v>812</v>
      </c>
    </row>
    <row r="3244" spans="11:16">
      <c r="K3244" s="319">
        <v>48930</v>
      </c>
      <c r="L3244" s="157" t="s">
        <v>809</v>
      </c>
      <c r="N3244" s="157" t="s">
        <v>813</v>
      </c>
      <c r="O3244" s="157" t="s">
        <v>811</v>
      </c>
      <c r="P3244" s="157" t="s">
        <v>812</v>
      </c>
    </row>
    <row r="3245" spans="11:16">
      <c r="K3245" s="319">
        <v>48931</v>
      </c>
      <c r="L3245" s="157" t="s">
        <v>810</v>
      </c>
      <c r="N3245" s="157" t="s">
        <v>742</v>
      </c>
      <c r="O3245" s="157" t="s">
        <v>811</v>
      </c>
      <c r="P3245" s="157" t="s">
        <v>812</v>
      </c>
    </row>
    <row r="3246" spans="11:16">
      <c r="K3246" s="319">
        <v>48932</v>
      </c>
      <c r="L3246" s="157" t="s">
        <v>803</v>
      </c>
      <c r="N3246" s="157" t="s">
        <v>812</v>
      </c>
      <c r="O3246" s="157" t="s">
        <v>813</v>
      </c>
      <c r="P3246" s="157" t="s">
        <v>811</v>
      </c>
    </row>
    <row r="3247" spans="11:16">
      <c r="K3247" s="319">
        <v>48933</v>
      </c>
      <c r="L3247" s="157" t="s">
        <v>805</v>
      </c>
      <c r="N3247" s="157" t="s">
        <v>812</v>
      </c>
      <c r="O3247" s="157" t="s">
        <v>742</v>
      </c>
      <c r="P3247" s="157" t="s">
        <v>811</v>
      </c>
    </row>
    <row r="3248" spans="11:16">
      <c r="K3248" s="319">
        <v>48934</v>
      </c>
      <c r="L3248" s="157" t="s">
        <v>806</v>
      </c>
      <c r="N3248" s="157" t="s">
        <v>812</v>
      </c>
      <c r="O3248" s="157" t="s">
        <v>813</v>
      </c>
      <c r="P3248" s="157" t="s">
        <v>811</v>
      </c>
    </row>
    <row r="3249" spans="11:16">
      <c r="K3249" s="319">
        <v>48935</v>
      </c>
      <c r="L3249" s="157" t="s">
        <v>807</v>
      </c>
      <c r="N3249" s="157" t="s">
        <v>812</v>
      </c>
      <c r="O3249" s="157" t="s">
        <v>813</v>
      </c>
      <c r="P3249" s="157" t="s">
        <v>811</v>
      </c>
    </row>
    <row r="3250" spans="11:16">
      <c r="K3250" s="319">
        <v>48936</v>
      </c>
      <c r="L3250" s="157" t="s">
        <v>808</v>
      </c>
      <c r="N3250" s="157" t="s">
        <v>812</v>
      </c>
      <c r="O3250" s="157" t="s">
        <v>813</v>
      </c>
      <c r="P3250" s="157" t="s">
        <v>740</v>
      </c>
    </row>
    <row r="3251" spans="11:16">
      <c r="K3251" s="319">
        <v>48937</v>
      </c>
      <c r="L3251" s="157" t="s">
        <v>809</v>
      </c>
      <c r="N3251" s="157" t="s">
        <v>812</v>
      </c>
      <c r="O3251" s="157" t="s">
        <v>813</v>
      </c>
      <c r="P3251" s="157" t="s">
        <v>811</v>
      </c>
    </row>
    <row r="3252" spans="11:16">
      <c r="K3252" s="319">
        <v>48938</v>
      </c>
      <c r="L3252" s="157" t="s">
        <v>810</v>
      </c>
      <c r="N3252" s="157" t="s">
        <v>741</v>
      </c>
      <c r="O3252" s="157" t="s">
        <v>813</v>
      </c>
      <c r="P3252" s="157" t="s">
        <v>811</v>
      </c>
    </row>
    <row r="3253" spans="11:16">
      <c r="K3253" s="319">
        <v>48939</v>
      </c>
      <c r="L3253" s="157" t="s">
        <v>803</v>
      </c>
      <c r="N3253" s="157" t="s">
        <v>811</v>
      </c>
      <c r="O3253" s="157" t="s">
        <v>812</v>
      </c>
      <c r="P3253" s="157" t="s">
        <v>813</v>
      </c>
    </row>
    <row r="3254" spans="11:16">
      <c r="K3254" s="319">
        <v>48940</v>
      </c>
      <c r="L3254" s="157" t="s">
        <v>805</v>
      </c>
      <c r="N3254" s="157" t="s">
        <v>811</v>
      </c>
      <c r="O3254" s="157" t="s">
        <v>812</v>
      </c>
      <c r="P3254" s="157" t="s">
        <v>813</v>
      </c>
    </row>
    <row r="3255" spans="11:16">
      <c r="K3255" s="319">
        <v>48941</v>
      </c>
      <c r="L3255" s="157" t="s">
        <v>806</v>
      </c>
      <c r="N3255" s="157" t="s">
        <v>811</v>
      </c>
      <c r="O3255" s="157" t="s">
        <v>812</v>
      </c>
      <c r="P3255" s="157" t="s">
        <v>813</v>
      </c>
    </row>
    <row r="3256" spans="11:16">
      <c r="K3256" s="319">
        <v>48942</v>
      </c>
      <c r="L3256" s="157" t="s">
        <v>807</v>
      </c>
      <c r="N3256" s="157" t="s">
        <v>811</v>
      </c>
      <c r="O3256" s="157" t="s">
        <v>812</v>
      </c>
      <c r="P3256" s="157" t="s">
        <v>813</v>
      </c>
    </row>
    <row r="3257" spans="11:16">
      <c r="K3257" s="319">
        <v>48943</v>
      </c>
      <c r="L3257" s="157" t="s">
        <v>808</v>
      </c>
      <c r="N3257" s="157" t="s">
        <v>811</v>
      </c>
      <c r="O3257" s="157" t="s">
        <v>812</v>
      </c>
      <c r="P3257" s="157" t="s">
        <v>813</v>
      </c>
    </row>
    <row r="3258" spans="11:16">
      <c r="K3258" s="319">
        <v>48944</v>
      </c>
      <c r="L3258" s="157" t="s">
        <v>809</v>
      </c>
      <c r="N3258" s="157" t="s">
        <v>811</v>
      </c>
      <c r="O3258" s="157" t="s">
        <v>812</v>
      </c>
      <c r="P3258" s="157" t="s">
        <v>819</v>
      </c>
    </row>
    <row r="3259" spans="11:16">
      <c r="K3259" s="319">
        <v>48945</v>
      </c>
      <c r="L3259" s="157" t="s">
        <v>810</v>
      </c>
      <c r="N3259" s="157" t="s">
        <v>811</v>
      </c>
      <c r="O3259" s="157" t="s">
        <v>812</v>
      </c>
      <c r="P3259" s="157" t="s">
        <v>813</v>
      </c>
    </row>
    <row r="3260" spans="11:16">
      <c r="K3260" s="319">
        <v>48946</v>
      </c>
      <c r="L3260" s="157" t="s">
        <v>803</v>
      </c>
      <c r="N3260" s="157" t="s">
        <v>813</v>
      </c>
      <c r="O3260" s="157" t="s">
        <v>811</v>
      </c>
      <c r="P3260" s="157" t="s">
        <v>812</v>
      </c>
    </row>
    <row r="3261" spans="11:16">
      <c r="K3261" s="319">
        <v>48947</v>
      </c>
      <c r="L3261" s="157" t="s">
        <v>805</v>
      </c>
      <c r="N3261" s="157" t="s">
        <v>813</v>
      </c>
      <c r="O3261" s="157" t="s">
        <v>811</v>
      </c>
      <c r="P3261" s="157" t="s">
        <v>812</v>
      </c>
    </row>
    <row r="3262" spans="11:16">
      <c r="K3262" s="319">
        <v>48948</v>
      </c>
      <c r="L3262" s="157" t="s">
        <v>806</v>
      </c>
      <c r="N3262" s="157" t="s">
        <v>813</v>
      </c>
      <c r="O3262" s="157" t="s">
        <v>811</v>
      </c>
      <c r="P3262" s="157" t="s">
        <v>812</v>
      </c>
    </row>
    <row r="3263" spans="11:16">
      <c r="K3263" s="319">
        <v>48949</v>
      </c>
      <c r="L3263" s="157" t="s">
        <v>807</v>
      </c>
      <c r="N3263" s="157" t="s">
        <v>813</v>
      </c>
      <c r="O3263" s="157" t="s">
        <v>811</v>
      </c>
      <c r="P3263" s="157" t="s">
        <v>812</v>
      </c>
    </row>
    <row r="3264" spans="11:16">
      <c r="K3264" s="319">
        <v>48950</v>
      </c>
      <c r="L3264" s="157" t="s">
        <v>808</v>
      </c>
      <c r="N3264" s="157" t="s">
        <v>813</v>
      </c>
      <c r="O3264" s="157" t="s">
        <v>811</v>
      </c>
      <c r="P3264" s="157" t="s">
        <v>812</v>
      </c>
    </row>
    <row r="3265" spans="11:16">
      <c r="K3265" s="319">
        <v>48951</v>
      </c>
      <c r="L3265" s="157" t="s">
        <v>809</v>
      </c>
      <c r="N3265" s="157" t="s">
        <v>813</v>
      </c>
      <c r="O3265" s="157" t="s">
        <v>811</v>
      </c>
      <c r="P3265" s="157" t="s">
        <v>741</v>
      </c>
    </row>
    <row r="3266" spans="11:16">
      <c r="K3266" s="319">
        <v>48952</v>
      </c>
      <c r="L3266" s="157" t="s">
        <v>810</v>
      </c>
      <c r="N3266" s="157" t="s">
        <v>813</v>
      </c>
      <c r="O3266" s="157" t="s">
        <v>811</v>
      </c>
      <c r="P3266" s="157" t="s">
        <v>812</v>
      </c>
    </row>
    <row r="3267" spans="11:16">
      <c r="K3267" s="319">
        <v>48953</v>
      </c>
      <c r="L3267" s="157" t="s">
        <v>803</v>
      </c>
      <c r="N3267" s="157" t="s">
        <v>812</v>
      </c>
      <c r="O3267" s="157" t="s">
        <v>813</v>
      </c>
      <c r="P3267" s="157" t="s">
        <v>811</v>
      </c>
    </row>
    <row r="3268" spans="11:16">
      <c r="K3268" s="319">
        <v>48954</v>
      </c>
      <c r="L3268" s="157" t="s">
        <v>805</v>
      </c>
      <c r="N3268" s="157" t="s">
        <v>812</v>
      </c>
      <c r="O3268" s="157" t="s">
        <v>813</v>
      </c>
      <c r="P3268" s="157" t="s">
        <v>811</v>
      </c>
    </row>
    <row r="3269" spans="11:16">
      <c r="K3269" s="319">
        <v>48955</v>
      </c>
      <c r="L3269" s="157" t="s">
        <v>806</v>
      </c>
      <c r="N3269" s="157" t="s">
        <v>812</v>
      </c>
      <c r="O3269" s="157" t="s">
        <v>813</v>
      </c>
      <c r="P3269" s="157" t="s">
        <v>811</v>
      </c>
    </row>
    <row r="3270" spans="11:16">
      <c r="K3270" s="319">
        <v>48956</v>
      </c>
      <c r="L3270" s="157" t="s">
        <v>807</v>
      </c>
      <c r="N3270" s="157" t="s">
        <v>812</v>
      </c>
      <c r="O3270" s="157" t="s">
        <v>813</v>
      </c>
      <c r="P3270" s="157" t="s">
        <v>811</v>
      </c>
    </row>
    <row r="3271" spans="11:16">
      <c r="K3271" s="319">
        <v>48957</v>
      </c>
      <c r="L3271" s="157" t="s">
        <v>808</v>
      </c>
      <c r="N3271" s="157" t="s">
        <v>812</v>
      </c>
      <c r="O3271" s="157" t="s">
        <v>813</v>
      </c>
      <c r="P3271" s="157" t="s">
        <v>811</v>
      </c>
    </row>
    <row r="3272" spans="11:16">
      <c r="K3272" s="319">
        <v>48958</v>
      </c>
      <c r="L3272" s="157" t="s">
        <v>809</v>
      </c>
      <c r="N3272" s="157" t="s">
        <v>812</v>
      </c>
      <c r="O3272" s="157" t="s">
        <v>813</v>
      </c>
      <c r="P3272" s="157" t="s">
        <v>811</v>
      </c>
    </row>
    <row r="3273" spans="11:16">
      <c r="K3273" s="319">
        <v>48959</v>
      </c>
      <c r="L3273" s="157" t="s">
        <v>810</v>
      </c>
      <c r="N3273" s="157" t="s">
        <v>812</v>
      </c>
      <c r="O3273" s="157" t="s">
        <v>813</v>
      </c>
      <c r="P3273" s="157" t="s">
        <v>811</v>
      </c>
    </row>
    <row r="3274" spans="11:16">
      <c r="K3274" s="319">
        <v>48960</v>
      </c>
      <c r="L3274" s="157" t="s">
        <v>803</v>
      </c>
      <c r="N3274" s="157" t="s">
        <v>740</v>
      </c>
      <c r="O3274" s="157" t="s">
        <v>812</v>
      </c>
      <c r="P3274" s="157" t="s">
        <v>813</v>
      </c>
    </row>
    <row r="3275" spans="11:16">
      <c r="K3275" s="319">
        <v>48961</v>
      </c>
      <c r="L3275" s="157" t="s">
        <v>805</v>
      </c>
      <c r="N3275" s="157" t="s">
        <v>811</v>
      </c>
      <c r="O3275" s="157" t="s">
        <v>812</v>
      </c>
      <c r="P3275" s="157" t="s">
        <v>813</v>
      </c>
    </row>
    <row r="3276" spans="11:16">
      <c r="K3276" s="319">
        <v>48962</v>
      </c>
      <c r="L3276" s="157" t="s">
        <v>806</v>
      </c>
      <c r="N3276" s="157" t="s">
        <v>811</v>
      </c>
      <c r="O3276" s="157" t="s">
        <v>812</v>
      </c>
      <c r="P3276" s="157" t="s">
        <v>813</v>
      </c>
    </row>
    <row r="3277" spans="11:16">
      <c r="K3277" s="319">
        <v>48963</v>
      </c>
      <c r="L3277" s="157" t="s">
        <v>807</v>
      </c>
      <c r="N3277" s="157" t="s">
        <v>811</v>
      </c>
      <c r="O3277" s="157" t="s">
        <v>812</v>
      </c>
      <c r="P3277" s="157" t="s">
        <v>813</v>
      </c>
    </row>
    <row r="3278" spans="11:16">
      <c r="K3278" s="319">
        <v>48964</v>
      </c>
      <c r="L3278" s="157" t="s">
        <v>808</v>
      </c>
      <c r="N3278" s="157" t="s">
        <v>740</v>
      </c>
      <c r="O3278" s="157" t="s">
        <v>812</v>
      </c>
      <c r="P3278" s="157" t="s">
        <v>813</v>
      </c>
    </row>
    <row r="3279" spans="11:16">
      <c r="K3279" s="319">
        <v>48965</v>
      </c>
      <c r="L3279" s="157" t="s">
        <v>809</v>
      </c>
      <c r="N3279" s="157" t="s">
        <v>811</v>
      </c>
      <c r="O3279" s="157" t="s">
        <v>812</v>
      </c>
      <c r="P3279" s="157" t="s">
        <v>813</v>
      </c>
    </row>
    <row r="3280" spans="11:16">
      <c r="K3280" s="319">
        <v>48966</v>
      </c>
      <c r="L3280" s="157" t="s">
        <v>810</v>
      </c>
      <c r="N3280" s="157" t="s">
        <v>811</v>
      </c>
      <c r="O3280" s="157" t="s">
        <v>812</v>
      </c>
      <c r="P3280" s="157" t="s">
        <v>813</v>
      </c>
    </row>
    <row r="3281" spans="11:16">
      <c r="K3281" s="319">
        <v>48967</v>
      </c>
      <c r="L3281" s="157" t="s">
        <v>803</v>
      </c>
      <c r="N3281" s="157" t="s">
        <v>813</v>
      </c>
      <c r="O3281" s="157" t="s">
        <v>740</v>
      </c>
      <c r="P3281" s="157" t="s">
        <v>812</v>
      </c>
    </row>
    <row r="3282" spans="11:16">
      <c r="K3282" s="319">
        <v>48968</v>
      </c>
      <c r="L3282" s="157" t="s">
        <v>805</v>
      </c>
      <c r="N3282" s="157" t="s">
        <v>813</v>
      </c>
      <c r="O3282" s="157" t="s">
        <v>811</v>
      </c>
      <c r="P3282" s="157" t="s">
        <v>741</v>
      </c>
    </row>
    <row r="3283" spans="11:16">
      <c r="K3283" s="319">
        <v>48969</v>
      </c>
      <c r="L3283" s="157" t="s">
        <v>806</v>
      </c>
      <c r="N3283" s="157" t="s">
        <v>813</v>
      </c>
      <c r="O3283" s="157" t="s">
        <v>811</v>
      </c>
      <c r="P3283" s="157" t="s">
        <v>812</v>
      </c>
    </row>
    <row r="3284" spans="11:16">
      <c r="K3284" s="319">
        <v>48970</v>
      </c>
      <c r="L3284" s="157" t="s">
        <v>807</v>
      </c>
      <c r="N3284" s="157" t="s">
        <v>813</v>
      </c>
      <c r="O3284" s="157" t="s">
        <v>811</v>
      </c>
      <c r="P3284" s="157" t="s">
        <v>812</v>
      </c>
    </row>
    <row r="3285" spans="11:16">
      <c r="K3285" s="319">
        <v>48971</v>
      </c>
      <c r="L3285" s="157" t="s">
        <v>808</v>
      </c>
      <c r="N3285" s="157" t="s">
        <v>813</v>
      </c>
      <c r="O3285" s="157" t="s">
        <v>811</v>
      </c>
      <c r="P3285" s="157" t="s">
        <v>812</v>
      </c>
    </row>
    <row r="3286" spans="11:16">
      <c r="K3286" s="319">
        <v>48972</v>
      </c>
      <c r="L3286" s="157" t="s">
        <v>809</v>
      </c>
      <c r="N3286" s="157" t="s">
        <v>813</v>
      </c>
      <c r="O3286" s="157" t="s">
        <v>811</v>
      </c>
      <c r="P3286" s="157" t="s">
        <v>812</v>
      </c>
    </row>
    <row r="3287" spans="11:16">
      <c r="K3287" s="319">
        <v>48973</v>
      </c>
      <c r="L3287" s="157" t="s">
        <v>810</v>
      </c>
      <c r="N3287" s="157" t="s">
        <v>813</v>
      </c>
      <c r="O3287" s="157" t="s">
        <v>811</v>
      </c>
      <c r="P3287" s="157" t="s">
        <v>812</v>
      </c>
    </row>
    <row r="3288" spans="11:16">
      <c r="K3288" s="319">
        <v>48974</v>
      </c>
      <c r="L3288" s="157" t="s">
        <v>803</v>
      </c>
      <c r="N3288" s="157" t="s">
        <v>812</v>
      </c>
      <c r="O3288" s="157" t="s">
        <v>813</v>
      </c>
      <c r="P3288" s="157" t="s">
        <v>811</v>
      </c>
    </row>
    <row r="3289" spans="11:16">
      <c r="K3289" s="319">
        <v>48975</v>
      </c>
      <c r="L3289" s="157" t="s">
        <v>805</v>
      </c>
      <c r="N3289" s="157" t="s">
        <v>812</v>
      </c>
      <c r="O3289" s="157" t="s">
        <v>819</v>
      </c>
      <c r="P3289" s="157" t="s">
        <v>811</v>
      </c>
    </row>
    <row r="3290" spans="11:16">
      <c r="K3290" s="319">
        <v>48976</v>
      </c>
      <c r="L3290" s="157" t="s">
        <v>806</v>
      </c>
      <c r="N3290" s="157" t="s">
        <v>812</v>
      </c>
      <c r="O3290" s="157" t="s">
        <v>813</v>
      </c>
      <c r="P3290" s="157" t="s">
        <v>811</v>
      </c>
    </row>
    <row r="3291" spans="11:16">
      <c r="K3291" s="319">
        <v>48977</v>
      </c>
      <c r="L3291" s="157" t="s">
        <v>807</v>
      </c>
      <c r="N3291" s="157" t="s">
        <v>812</v>
      </c>
      <c r="O3291" s="157" t="s">
        <v>813</v>
      </c>
      <c r="P3291" s="157" t="s">
        <v>811</v>
      </c>
    </row>
    <row r="3292" spans="11:16">
      <c r="K3292" s="319">
        <v>48978</v>
      </c>
      <c r="L3292" s="157" t="s">
        <v>808</v>
      </c>
      <c r="N3292" s="157" t="s">
        <v>812</v>
      </c>
      <c r="O3292" s="157" t="s">
        <v>813</v>
      </c>
      <c r="P3292" s="157" t="s">
        <v>811</v>
      </c>
    </row>
    <row r="3293" spans="11:16">
      <c r="K3293" s="319">
        <v>48979</v>
      </c>
      <c r="L3293" s="157" t="s">
        <v>809</v>
      </c>
      <c r="N3293" s="157" t="s">
        <v>812</v>
      </c>
      <c r="O3293" s="157" t="s">
        <v>813</v>
      </c>
      <c r="P3293" s="157" t="s">
        <v>811</v>
      </c>
    </row>
    <row r="3294" spans="11:16">
      <c r="K3294" s="319">
        <v>48980</v>
      </c>
      <c r="L3294" s="157" t="s">
        <v>810</v>
      </c>
      <c r="N3294" s="157" t="s">
        <v>812</v>
      </c>
      <c r="O3294" s="157" t="s">
        <v>813</v>
      </c>
      <c r="P3294" s="157" t="s">
        <v>811</v>
      </c>
    </row>
    <row r="3295" spans="11:16">
      <c r="K3295" s="319">
        <v>48981</v>
      </c>
      <c r="L3295" s="157" t="s">
        <v>803</v>
      </c>
      <c r="N3295" s="157" t="s">
        <v>811</v>
      </c>
      <c r="O3295" s="157" t="s">
        <v>812</v>
      </c>
      <c r="P3295" s="157" t="s">
        <v>813</v>
      </c>
    </row>
    <row r="3296" spans="11:16">
      <c r="K3296" s="319">
        <v>48982</v>
      </c>
      <c r="L3296" s="157" t="s">
        <v>805</v>
      </c>
      <c r="N3296" s="157" t="s">
        <v>811</v>
      </c>
      <c r="O3296" s="157" t="s">
        <v>741</v>
      </c>
      <c r="P3296" s="157" t="s">
        <v>813</v>
      </c>
    </row>
    <row r="3297" spans="11:16">
      <c r="K3297" s="319">
        <v>48983</v>
      </c>
      <c r="L3297" s="157" t="s">
        <v>806</v>
      </c>
      <c r="N3297" s="157" t="s">
        <v>811</v>
      </c>
      <c r="O3297" s="157" t="s">
        <v>812</v>
      </c>
      <c r="P3297" s="157" t="s">
        <v>813</v>
      </c>
    </row>
    <row r="3298" spans="11:16">
      <c r="K3298" s="319">
        <v>48984</v>
      </c>
      <c r="L3298" s="157" t="s">
        <v>807</v>
      </c>
      <c r="N3298" s="157" t="s">
        <v>811</v>
      </c>
      <c r="O3298" s="157" t="s">
        <v>812</v>
      </c>
      <c r="P3298" s="157" t="s">
        <v>813</v>
      </c>
    </row>
    <row r="3299" spans="11:16">
      <c r="K3299" s="319">
        <v>48985</v>
      </c>
      <c r="L3299" s="157" t="s">
        <v>808</v>
      </c>
      <c r="N3299" s="157" t="s">
        <v>811</v>
      </c>
      <c r="O3299" s="157" t="s">
        <v>812</v>
      </c>
      <c r="P3299" s="157" t="s">
        <v>813</v>
      </c>
    </row>
    <row r="3300" spans="11:16">
      <c r="K3300" s="319">
        <v>48986</v>
      </c>
      <c r="L3300" s="157" t="s">
        <v>809</v>
      </c>
      <c r="N3300" s="157" t="s">
        <v>811</v>
      </c>
      <c r="O3300" s="157" t="s">
        <v>812</v>
      </c>
      <c r="P3300" s="157" t="s">
        <v>813</v>
      </c>
    </row>
    <row r="3301" spans="11:16">
      <c r="K3301" s="319">
        <v>48987</v>
      </c>
      <c r="L3301" s="157" t="s">
        <v>810</v>
      </c>
      <c r="N3301" s="157" t="s">
        <v>811</v>
      </c>
      <c r="O3301" s="157" t="s">
        <v>812</v>
      </c>
      <c r="P3301" s="157" t="s">
        <v>813</v>
      </c>
    </row>
    <row r="3302" spans="11:16">
      <c r="K3302" s="319">
        <v>48988</v>
      </c>
      <c r="L3302" s="157" t="s">
        <v>803</v>
      </c>
      <c r="N3302" s="157" t="s">
        <v>813</v>
      </c>
      <c r="O3302" s="157" t="s">
        <v>811</v>
      </c>
      <c r="P3302" s="157" t="s">
        <v>812</v>
      </c>
    </row>
    <row r="3303" spans="11:16">
      <c r="K3303" s="319">
        <v>48989</v>
      </c>
      <c r="L3303" s="157" t="s">
        <v>805</v>
      </c>
      <c r="N3303" s="157" t="s">
        <v>813</v>
      </c>
      <c r="O3303" s="157" t="s">
        <v>811</v>
      </c>
      <c r="P3303" s="157" t="s">
        <v>812</v>
      </c>
    </row>
    <row r="3304" spans="11:16">
      <c r="K3304" s="319">
        <v>48990</v>
      </c>
      <c r="L3304" s="157" t="s">
        <v>806</v>
      </c>
      <c r="N3304" s="157" t="s">
        <v>742</v>
      </c>
      <c r="O3304" s="157" t="s">
        <v>811</v>
      </c>
      <c r="P3304" s="157" t="s">
        <v>741</v>
      </c>
    </row>
    <row r="3305" spans="11:16">
      <c r="K3305" s="319">
        <v>48991</v>
      </c>
      <c r="L3305" s="157" t="s">
        <v>807</v>
      </c>
      <c r="N3305" s="157" t="s">
        <v>813</v>
      </c>
      <c r="O3305" s="157" t="s">
        <v>811</v>
      </c>
      <c r="P3305" s="157" t="s">
        <v>812</v>
      </c>
    </row>
    <row r="3306" spans="11:16">
      <c r="K3306" s="319">
        <v>48992</v>
      </c>
      <c r="L3306" s="157" t="s">
        <v>808</v>
      </c>
      <c r="N3306" s="157" t="s">
        <v>813</v>
      </c>
      <c r="O3306" s="157" t="s">
        <v>811</v>
      </c>
      <c r="P3306" s="157" t="s">
        <v>812</v>
      </c>
    </row>
    <row r="3307" spans="11:16">
      <c r="K3307" s="319">
        <v>48993</v>
      </c>
      <c r="L3307" s="157" t="s">
        <v>809</v>
      </c>
      <c r="N3307" s="157" t="s">
        <v>813</v>
      </c>
      <c r="O3307" s="157" t="s">
        <v>811</v>
      </c>
      <c r="P3307" s="157" t="s">
        <v>812</v>
      </c>
    </row>
    <row r="3308" spans="11:16">
      <c r="K3308" s="319">
        <v>48994</v>
      </c>
      <c r="L3308" s="157" t="s">
        <v>810</v>
      </c>
      <c r="N3308" s="157" t="s">
        <v>813</v>
      </c>
      <c r="O3308" s="157" t="s">
        <v>817</v>
      </c>
      <c r="P3308" s="157" t="s">
        <v>812</v>
      </c>
    </row>
    <row r="3309" spans="11:16">
      <c r="K3309" s="319">
        <v>48995</v>
      </c>
      <c r="L3309" s="157" t="s">
        <v>803</v>
      </c>
      <c r="N3309" s="157" t="s">
        <v>812</v>
      </c>
      <c r="O3309" s="157" t="s">
        <v>813</v>
      </c>
      <c r="P3309" s="157" t="s">
        <v>811</v>
      </c>
    </row>
    <row r="3310" spans="11:16">
      <c r="K3310" s="319">
        <v>48996</v>
      </c>
      <c r="L3310" s="157" t="s">
        <v>805</v>
      </c>
      <c r="N3310" s="157" t="s">
        <v>812</v>
      </c>
      <c r="O3310" s="157" t="s">
        <v>742</v>
      </c>
      <c r="P3310" s="157" t="s">
        <v>811</v>
      </c>
    </row>
    <row r="3311" spans="11:16">
      <c r="K3311" s="319">
        <v>48997</v>
      </c>
      <c r="L3311" s="157" t="s">
        <v>806</v>
      </c>
      <c r="N3311" s="157" t="s">
        <v>812</v>
      </c>
      <c r="O3311" s="157" t="s">
        <v>813</v>
      </c>
      <c r="P3311" s="157" t="s">
        <v>811</v>
      </c>
    </row>
    <row r="3312" spans="11:16">
      <c r="K3312" s="319">
        <v>48998</v>
      </c>
      <c r="L3312" s="157" t="s">
        <v>807</v>
      </c>
      <c r="N3312" s="157" t="s">
        <v>812</v>
      </c>
      <c r="O3312" s="157" t="s">
        <v>813</v>
      </c>
      <c r="P3312" s="157" t="s">
        <v>817</v>
      </c>
    </row>
    <row r="3313" spans="11:16">
      <c r="K3313" s="319">
        <v>48999</v>
      </c>
      <c r="L3313" s="157" t="s">
        <v>808</v>
      </c>
      <c r="N3313" s="157" t="s">
        <v>812</v>
      </c>
      <c r="O3313" s="157" t="s">
        <v>813</v>
      </c>
      <c r="P3313" s="157" t="s">
        <v>740</v>
      </c>
    </row>
    <row r="3314" spans="11:16">
      <c r="K3314" s="319">
        <v>49000</v>
      </c>
      <c r="L3314" s="157" t="s">
        <v>809</v>
      </c>
      <c r="N3314" s="157" t="s">
        <v>812</v>
      </c>
      <c r="O3314" s="157" t="s">
        <v>813</v>
      </c>
      <c r="P3314" s="157" t="s">
        <v>740</v>
      </c>
    </row>
    <row r="3315" spans="11:16">
      <c r="K3315" s="319">
        <v>49001</v>
      </c>
      <c r="L3315" s="157" t="s">
        <v>810</v>
      </c>
      <c r="N3315" s="157" t="s">
        <v>812</v>
      </c>
      <c r="O3315" s="157" t="s">
        <v>813</v>
      </c>
      <c r="P3315" s="157" t="s">
        <v>811</v>
      </c>
    </row>
    <row r="3316" spans="11:16">
      <c r="K3316" s="319">
        <v>49002</v>
      </c>
      <c r="L3316" s="157" t="s">
        <v>803</v>
      </c>
      <c r="N3316" s="157" t="s">
        <v>811</v>
      </c>
      <c r="O3316" s="157" t="s">
        <v>812</v>
      </c>
      <c r="P3316" s="157" t="s">
        <v>813</v>
      </c>
    </row>
    <row r="3317" spans="11:16">
      <c r="K3317" s="319">
        <v>49003</v>
      </c>
      <c r="L3317" s="157" t="s">
        <v>805</v>
      </c>
      <c r="N3317" s="157" t="s">
        <v>811</v>
      </c>
      <c r="O3317" s="157" t="s">
        <v>812</v>
      </c>
      <c r="P3317" s="157" t="s">
        <v>813</v>
      </c>
    </row>
    <row r="3318" spans="11:16">
      <c r="K3318" s="319">
        <v>49004</v>
      </c>
      <c r="L3318" s="157" t="s">
        <v>806</v>
      </c>
      <c r="N3318" s="157" t="s">
        <v>811</v>
      </c>
      <c r="O3318" s="157" t="s">
        <v>741</v>
      </c>
      <c r="P3318" s="157" t="s">
        <v>813</v>
      </c>
    </row>
    <row r="3319" spans="11:16">
      <c r="K3319" s="319">
        <v>49005</v>
      </c>
      <c r="L3319" s="157" t="s">
        <v>807</v>
      </c>
      <c r="N3319" s="157" t="s">
        <v>811</v>
      </c>
      <c r="O3319" s="157" t="s">
        <v>812</v>
      </c>
      <c r="P3319" s="157" t="s">
        <v>813</v>
      </c>
    </row>
    <row r="3320" spans="11:16">
      <c r="K3320" s="319">
        <v>49006</v>
      </c>
      <c r="L3320" s="157" t="s">
        <v>808</v>
      </c>
      <c r="N3320" s="157" t="s">
        <v>811</v>
      </c>
      <c r="O3320" s="157" t="s">
        <v>812</v>
      </c>
      <c r="P3320" s="157" t="s">
        <v>813</v>
      </c>
    </row>
    <row r="3321" spans="11:16">
      <c r="K3321" s="319">
        <v>49007</v>
      </c>
      <c r="L3321" s="157" t="s">
        <v>809</v>
      </c>
      <c r="N3321" s="157" t="s">
        <v>811</v>
      </c>
      <c r="O3321" s="157" t="s">
        <v>812</v>
      </c>
      <c r="P3321" s="157" t="s">
        <v>813</v>
      </c>
    </row>
    <row r="3322" spans="11:16">
      <c r="K3322" s="319">
        <v>49008</v>
      </c>
      <c r="L3322" s="157" t="s">
        <v>810</v>
      </c>
      <c r="N3322" s="157" t="s">
        <v>811</v>
      </c>
      <c r="O3322" s="157" t="s">
        <v>812</v>
      </c>
      <c r="P3322" s="157" t="s">
        <v>813</v>
      </c>
    </row>
    <row r="3323" spans="11:16">
      <c r="K3323" s="319">
        <v>49009</v>
      </c>
      <c r="L3323" s="157" t="s">
        <v>803</v>
      </c>
      <c r="N3323" s="157" t="s">
        <v>813</v>
      </c>
      <c r="O3323" s="157" t="s">
        <v>740</v>
      </c>
      <c r="P3323" s="157" t="s">
        <v>812</v>
      </c>
    </row>
    <row r="3324" spans="11:16">
      <c r="K3324" s="319">
        <v>49010</v>
      </c>
      <c r="L3324" s="157" t="s">
        <v>805</v>
      </c>
      <c r="N3324" s="157" t="s">
        <v>813</v>
      </c>
      <c r="O3324" s="157" t="s">
        <v>811</v>
      </c>
      <c r="P3324" s="157" t="s">
        <v>812</v>
      </c>
    </row>
    <row r="3325" spans="11:16">
      <c r="K3325" s="319">
        <v>49011</v>
      </c>
      <c r="L3325" s="157" t="s">
        <v>806</v>
      </c>
      <c r="N3325" s="157" t="s">
        <v>813</v>
      </c>
      <c r="O3325" s="157" t="s">
        <v>811</v>
      </c>
      <c r="P3325" s="157" t="s">
        <v>812</v>
      </c>
    </row>
    <row r="3326" spans="11:16">
      <c r="K3326" s="319">
        <v>49012</v>
      </c>
      <c r="L3326" s="157" t="s">
        <v>807</v>
      </c>
      <c r="N3326" s="157" t="s">
        <v>813</v>
      </c>
      <c r="O3326" s="157" t="s">
        <v>811</v>
      </c>
      <c r="P3326" s="157" t="s">
        <v>741</v>
      </c>
    </row>
    <row r="3327" spans="11:16">
      <c r="K3327" s="319">
        <v>49013</v>
      </c>
      <c r="L3327" s="157" t="s">
        <v>808</v>
      </c>
      <c r="N3327" s="157" t="s">
        <v>813</v>
      </c>
      <c r="O3327" s="157" t="s">
        <v>811</v>
      </c>
      <c r="P3327" s="157" t="s">
        <v>812</v>
      </c>
    </row>
    <row r="3328" spans="11:16">
      <c r="K3328" s="319">
        <v>49014</v>
      </c>
      <c r="L3328" s="157" t="s">
        <v>809</v>
      </c>
      <c r="N3328" s="157" t="s">
        <v>742</v>
      </c>
      <c r="O3328" s="157" t="s">
        <v>811</v>
      </c>
      <c r="P3328" s="157" t="s">
        <v>812</v>
      </c>
    </row>
    <row r="3329" spans="11:16">
      <c r="K3329" s="319">
        <v>49015</v>
      </c>
      <c r="L3329" s="157" t="s">
        <v>810</v>
      </c>
      <c r="N3329" s="157" t="s">
        <v>813</v>
      </c>
      <c r="O3329" s="157" t="s">
        <v>811</v>
      </c>
      <c r="P3329" s="157" t="s">
        <v>812</v>
      </c>
    </row>
    <row r="3330" spans="11:16">
      <c r="K3330" s="319">
        <v>49016</v>
      </c>
      <c r="L3330" s="157" t="s">
        <v>803</v>
      </c>
      <c r="N3330" s="157" t="s">
        <v>812</v>
      </c>
      <c r="O3330" s="157" t="s">
        <v>813</v>
      </c>
      <c r="P3330" s="157" t="s">
        <v>811</v>
      </c>
    </row>
    <row r="3331" spans="11:16">
      <c r="K3331" s="319">
        <v>49017</v>
      </c>
      <c r="L3331" s="157" t="s">
        <v>805</v>
      </c>
      <c r="N3331" s="157" t="s">
        <v>812</v>
      </c>
      <c r="O3331" s="157" t="s">
        <v>813</v>
      </c>
      <c r="P3331" s="157" t="s">
        <v>811</v>
      </c>
    </row>
    <row r="3332" spans="11:16">
      <c r="K3332" s="319">
        <v>49018</v>
      </c>
      <c r="L3332" s="157" t="s">
        <v>806</v>
      </c>
      <c r="N3332" s="157" t="s">
        <v>741</v>
      </c>
      <c r="O3332" s="157" t="s">
        <v>813</v>
      </c>
      <c r="P3332" s="157" t="s">
        <v>811</v>
      </c>
    </row>
    <row r="3333" spans="11:16">
      <c r="K3333" s="319">
        <v>49019</v>
      </c>
      <c r="L3333" s="157" t="s">
        <v>807</v>
      </c>
      <c r="N3333" s="157" t="s">
        <v>812</v>
      </c>
      <c r="O3333" s="157" t="s">
        <v>813</v>
      </c>
      <c r="P3333" s="157" t="s">
        <v>811</v>
      </c>
    </row>
    <row r="3334" spans="11:16">
      <c r="K3334" s="319">
        <v>49020</v>
      </c>
      <c r="L3334" s="157" t="s">
        <v>808</v>
      </c>
      <c r="N3334" s="157" t="s">
        <v>812</v>
      </c>
      <c r="O3334" s="157" t="s">
        <v>813</v>
      </c>
      <c r="P3334" s="157" t="s">
        <v>811</v>
      </c>
    </row>
    <row r="3335" spans="11:16">
      <c r="K3335" s="319">
        <v>49021</v>
      </c>
      <c r="L3335" s="157" t="s">
        <v>809</v>
      </c>
      <c r="N3335" s="157" t="s">
        <v>812</v>
      </c>
      <c r="O3335" s="157" t="s">
        <v>742</v>
      </c>
      <c r="P3335" s="157" t="s">
        <v>811</v>
      </c>
    </row>
    <row r="3336" spans="11:16">
      <c r="K3336" s="319">
        <v>49022</v>
      </c>
      <c r="L3336" s="157" t="s">
        <v>810</v>
      </c>
      <c r="N3336" s="157" t="s">
        <v>812</v>
      </c>
      <c r="O3336" s="157" t="s">
        <v>813</v>
      </c>
      <c r="P3336" s="157" t="s">
        <v>740</v>
      </c>
    </row>
    <row r="3337" spans="11:16">
      <c r="K3337" s="319">
        <v>49023</v>
      </c>
      <c r="L3337" s="157" t="s">
        <v>803</v>
      </c>
      <c r="N3337" s="157" t="s">
        <v>811</v>
      </c>
      <c r="O3337" s="157" t="s">
        <v>812</v>
      </c>
      <c r="P3337" s="157" t="s">
        <v>813</v>
      </c>
    </row>
    <row r="3338" spans="11:16">
      <c r="K3338" s="319">
        <v>49024</v>
      </c>
      <c r="L3338" s="157" t="s">
        <v>805</v>
      </c>
      <c r="N3338" s="157" t="s">
        <v>811</v>
      </c>
      <c r="O3338" s="157" t="s">
        <v>812</v>
      </c>
      <c r="P3338" s="157" t="s">
        <v>813</v>
      </c>
    </row>
    <row r="3339" spans="11:16">
      <c r="K3339" s="319">
        <v>49025</v>
      </c>
      <c r="L3339" s="157" t="s">
        <v>806</v>
      </c>
      <c r="N3339" s="157" t="s">
        <v>811</v>
      </c>
      <c r="O3339" s="157" t="s">
        <v>812</v>
      </c>
      <c r="P3339" s="157" t="s">
        <v>813</v>
      </c>
    </row>
    <row r="3340" spans="11:16">
      <c r="K3340" s="319">
        <v>49026</v>
      </c>
      <c r="L3340" s="157" t="s">
        <v>807</v>
      </c>
      <c r="N3340" s="157" t="s">
        <v>811</v>
      </c>
      <c r="O3340" s="157" t="s">
        <v>812</v>
      </c>
      <c r="P3340" s="157" t="s">
        <v>813</v>
      </c>
    </row>
    <row r="3341" spans="11:16">
      <c r="K3341" s="319">
        <v>49027</v>
      </c>
      <c r="L3341" s="157" t="s">
        <v>808</v>
      </c>
      <c r="N3341" s="157" t="s">
        <v>811</v>
      </c>
      <c r="O3341" s="157" t="s">
        <v>812</v>
      </c>
      <c r="P3341" s="157" t="s">
        <v>813</v>
      </c>
    </row>
    <row r="3342" spans="11:16">
      <c r="K3342" s="319">
        <v>49028</v>
      </c>
      <c r="L3342" s="157" t="s">
        <v>809</v>
      </c>
      <c r="N3342" s="157" t="s">
        <v>811</v>
      </c>
      <c r="O3342" s="157" t="s">
        <v>812</v>
      </c>
      <c r="P3342" s="157" t="s">
        <v>813</v>
      </c>
    </row>
    <row r="3343" spans="11:16">
      <c r="K3343" s="319">
        <v>49029</v>
      </c>
      <c r="L3343" s="157" t="s">
        <v>810</v>
      </c>
      <c r="N3343" s="157" t="s">
        <v>811</v>
      </c>
      <c r="O3343" s="157" t="s">
        <v>818</v>
      </c>
      <c r="P3343" s="157" t="s">
        <v>813</v>
      </c>
    </row>
    <row r="3344" spans="11:16">
      <c r="K3344" s="319">
        <v>49030</v>
      </c>
      <c r="L3344" s="157" t="s">
        <v>803</v>
      </c>
      <c r="N3344" s="157" t="s">
        <v>813</v>
      </c>
      <c r="O3344" s="157" t="s">
        <v>811</v>
      </c>
      <c r="P3344" s="157" t="s">
        <v>812</v>
      </c>
    </row>
    <row r="3345" spans="11:16">
      <c r="K3345" s="319">
        <v>49031</v>
      </c>
      <c r="L3345" s="157" t="s">
        <v>805</v>
      </c>
      <c r="N3345" s="157" t="s">
        <v>813</v>
      </c>
      <c r="O3345" s="157" t="s">
        <v>811</v>
      </c>
      <c r="P3345" s="157" t="s">
        <v>812</v>
      </c>
    </row>
    <row r="3346" spans="11:16">
      <c r="K3346" s="319">
        <v>49032</v>
      </c>
      <c r="L3346" s="157" t="s">
        <v>806</v>
      </c>
      <c r="N3346" s="157" t="s">
        <v>813</v>
      </c>
      <c r="O3346" s="157" t="s">
        <v>811</v>
      </c>
      <c r="P3346" s="157" t="s">
        <v>812</v>
      </c>
    </row>
    <row r="3347" spans="11:16">
      <c r="K3347" s="319">
        <v>49033</v>
      </c>
      <c r="L3347" s="157" t="s">
        <v>807</v>
      </c>
      <c r="N3347" s="157" t="s">
        <v>813</v>
      </c>
      <c r="O3347" s="157" t="s">
        <v>811</v>
      </c>
      <c r="P3347" s="157" t="s">
        <v>812</v>
      </c>
    </row>
    <row r="3348" spans="11:16">
      <c r="K3348" s="319">
        <v>49034</v>
      </c>
      <c r="L3348" s="157" t="s">
        <v>808</v>
      </c>
      <c r="N3348" s="157" t="s">
        <v>813</v>
      </c>
      <c r="O3348" s="157" t="s">
        <v>811</v>
      </c>
      <c r="P3348" s="157" t="s">
        <v>812</v>
      </c>
    </row>
    <row r="3349" spans="11:16">
      <c r="K3349" s="319">
        <v>49035</v>
      </c>
      <c r="L3349" s="157" t="s">
        <v>809</v>
      </c>
      <c r="N3349" s="157" t="s">
        <v>813</v>
      </c>
      <c r="O3349" s="157" t="s">
        <v>811</v>
      </c>
      <c r="P3349" s="157" t="s">
        <v>812</v>
      </c>
    </row>
    <row r="3350" spans="11:16">
      <c r="K3350" s="319">
        <v>49036</v>
      </c>
      <c r="L3350" s="157" t="s">
        <v>810</v>
      </c>
      <c r="N3350" s="157" t="s">
        <v>813</v>
      </c>
      <c r="O3350" s="157" t="s">
        <v>740</v>
      </c>
      <c r="P3350" s="157" t="s">
        <v>812</v>
      </c>
    </row>
    <row r="3351" spans="11:16">
      <c r="K3351" s="319">
        <v>49037</v>
      </c>
      <c r="L3351" s="157" t="s">
        <v>803</v>
      </c>
      <c r="N3351" s="157" t="s">
        <v>812</v>
      </c>
      <c r="O3351" s="157" t="s">
        <v>813</v>
      </c>
      <c r="P3351" s="157" t="s">
        <v>811</v>
      </c>
    </row>
    <row r="3352" spans="11:16">
      <c r="K3352" s="319">
        <v>49038</v>
      </c>
      <c r="L3352" s="157" t="s">
        <v>805</v>
      </c>
      <c r="N3352" s="157" t="s">
        <v>812</v>
      </c>
      <c r="O3352" s="157" t="s">
        <v>813</v>
      </c>
      <c r="P3352" s="157" t="s">
        <v>811</v>
      </c>
    </row>
    <row r="3353" spans="11:16">
      <c r="K3353" s="319">
        <v>49039</v>
      </c>
      <c r="L3353" s="157" t="s">
        <v>806</v>
      </c>
      <c r="N3353" s="157" t="s">
        <v>812</v>
      </c>
      <c r="O3353" s="157" t="s">
        <v>813</v>
      </c>
      <c r="P3353" s="157" t="s">
        <v>811</v>
      </c>
    </row>
    <row r="3354" spans="11:16">
      <c r="K3354" s="319">
        <v>49040</v>
      </c>
      <c r="L3354" s="157" t="s">
        <v>807</v>
      </c>
      <c r="N3354" s="157" t="s">
        <v>812</v>
      </c>
      <c r="O3354" s="157" t="s">
        <v>813</v>
      </c>
      <c r="P3354" s="157" t="s">
        <v>811</v>
      </c>
    </row>
    <row r="3355" spans="11:16">
      <c r="K3355" s="319">
        <v>49041</v>
      </c>
      <c r="L3355" s="157" t="s">
        <v>808</v>
      </c>
      <c r="N3355" s="157" t="s">
        <v>812</v>
      </c>
      <c r="O3355" s="157" t="s">
        <v>813</v>
      </c>
      <c r="P3355" s="157" t="s">
        <v>811</v>
      </c>
    </row>
    <row r="3356" spans="11:16">
      <c r="K3356" s="319">
        <v>49042</v>
      </c>
      <c r="L3356" s="157" t="s">
        <v>809</v>
      </c>
      <c r="N3356" s="157" t="s">
        <v>812</v>
      </c>
      <c r="O3356" s="157" t="s">
        <v>813</v>
      </c>
      <c r="P3356" s="157" t="s">
        <v>811</v>
      </c>
    </row>
    <row r="3357" spans="11:16">
      <c r="K3357" s="319">
        <v>49043</v>
      </c>
      <c r="L3357" s="157" t="s">
        <v>810</v>
      </c>
      <c r="N3357" s="157" t="s">
        <v>812</v>
      </c>
      <c r="O3357" s="157" t="s">
        <v>813</v>
      </c>
      <c r="P3357" s="157" t="s">
        <v>811</v>
      </c>
    </row>
    <row r="3358" spans="11:16">
      <c r="K3358" s="319">
        <v>49044</v>
      </c>
      <c r="L3358" s="157" t="s">
        <v>803</v>
      </c>
      <c r="N3358" s="157" t="s">
        <v>811</v>
      </c>
      <c r="O3358" s="157" t="s">
        <v>812</v>
      </c>
      <c r="P3358" s="157" t="s">
        <v>742</v>
      </c>
    </row>
    <row r="3359" spans="11:16">
      <c r="K3359" s="319">
        <v>49045</v>
      </c>
      <c r="L3359" s="157" t="s">
        <v>805</v>
      </c>
      <c r="N3359" s="157" t="s">
        <v>811</v>
      </c>
      <c r="O3359" s="157" t="s">
        <v>812</v>
      </c>
      <c r="P3359" s="157" t="s">
        <v>813</v>
      </c>
    </row>
    <row r="3360" spans="11:16">
      <c r="K3360" s="319">
        <v>49046</v>
      </c>
      <c r="L3360" s="157" t="s">
        <v>806</v>
      </c>
      <c r="N3360" s="157" t="s">
        <v>811</v>
      </c>
      <c r="O3360" s="157" t="s">
        <v>812</v>
      </c>
      <c r="P3360" s="157" t="s">
        <v>742</v>
      </c>
    </row>
    <row r="3361" spans="11:16">
      <c r="K3361" s="319">
        <v>49047</v>
      </c>
      <c r="L3361" s="157" t="s">
        <v>807</v>
      </c>
      <c r="N3361" s="157" t="s">
        <v>811</v>
      </c>
      <c r="O3361" s="157" t="s">
        <v>812</v>
      </c>
      <c r="P3361" s="157" t="s">
        <v>813</v>
      </c>
    </row>
    <row r="3362" spans="11:16">
      <c r="K3362" s="319">
        <v>49048</v>
      </c>
      <c r="L3362" s="157" t="s">
        <v>808</v>
      </c>
      <c r="N3362" s="157" t="s">
        <v>811</v>
      </c>
      <c r="O3362" s="157" t="s">
        <v>812</v>
      </c>
      <c r="P3362" s="157" t="s">
        <v>813</v>
      </c>
    </row>
    <row r="3363" spans="11:16">
      <c r="K3363" s="319">
        <v>49049</v>
      </c>
      <c r="L3363" s="157" t="s">
        <v>809</v>
      </c>
      <c r="N3363" s="157" t="s">
        <v>811</v>
      </c>
      <c r="O3363" s="157" t="s">
        <v>812</v>
      </c>
      <c r="P3363" s="157" t="s">
        <v>813</v>
      </c>
    </row>
    <row r="3364" spans="11:16">
      <c r="K3364" s="319">
        <v>49050</v>
      </c>
      <c r="L3364" s="157" t="s">
        <v>810</v>
      </c>
      <c r="N3364" s="157" t="s">
        <v>811</v>
      </c>
      <c r="O3364" s="157" t="s">
        <v>812</v>
      </c>
      <c r="P3364" s="157" t="s">
        <v>813</v>
      </c>
    </row>
    <row r="3365" spans="11:16">
      <c r="K3365" s="319">
        <v>49051</v>
      </c>
      <c r="L3365" s="157" t="s">
        <v>803</v>
      </c>
      <c r="N3365" s="157" t="s">
        <v>813</v>
      </c>
      <c r="O3365" s="157" t="s">
        <v>811</v>
      </c>
      <c r="P3365" s="157" t="s">
        <v>812</v>
      </c>
    </row>
    <row r="3366" spans="11:16">
      <c r="K3366" s="319">
        <v>49052</v>
      </c>
      <c r="L3366" s="157" t="s">
        <v>805</v>
      </c>
      <c r="N3366" s="157" t="s">
        <v>813</v>
      </c>
      <c r="O3366" s="157" t="s">
        <v>811</v>
      </c>
      <c r="P3366" s="157" t="s">
        <v>812</v>
      </c>
    </row>
    <row r="3367" spans="11:16">
      <c r="K3367" s="319">
        <v>49053</v>
      </c>
      <c r="L3367" s="157" t="s">
        <v>806</v>
      </c>
      <c r="N3367" s="157" t="s">
        <v>813</v>
      </c>
      <c r="O3367" s="157" t="s">
        <v>811</v>
      </c>
      <c r="P3367" s="157" t="s">
        <v>812</v>
      </c>
    </row>
    <row r="3368" spans="11:16">
      <c r="K3368" s="319">
        <v>49054</v>
      </c>
      <c r="L3368" s="157" t="s">
        <v>807</v>
      </c>
      <c r="N3368" s="157" t="s">
        <v>813</v>
      </c>
      <c r="O3368" s="157" t="s">
        <v>811</v>
      </c>
      <c r="P3368" s="157" t="s">
        <v>812</v>
      </c>
    </row>
    <row r="3369" spans="11:16">
      <c r="K3369" s="319">
        <v>49055</v>
      </c>
      <c r="L3369" s="157" t="s">
        <v>808</v>
      </c>
      <c r="N3369" s="157" t="s">
        <v>742</v>
      </c>
      <c r="O3369" s="157" t="s">
        <v>811</v>
      </c>
      <c r="P3369" s="157" t="s">
        <v>812</v>
      </c>
    </row>
    <row r="3370" spans="11:16">
      <c r="K3370" s="319">
        <v>49056</v>
      </c>
      <c r="L3370" s="157" t="s">
        <v>809</v>
      </c>
      <c r="N3370" s="157" t="s">
        <v>813</v>
      </c>
      <c r="O3370" s="157" t="s">
        <v>811</v>
      </c>
      <c r="P3370" s="157" t="s">
        <v>812</v>
      </c>
    </row>
    <row r="3371" spans="11:16">
      <c r="K3371" s="319">
        <v>49057</v>
      </c>
      <c r="L3371" s="157" t="s">
        <v>810</v>
      </c>
      <c r="N3371" s="157" t="s">
        <v>813</v>
      </c>
      <c r="O3371" s="157" t="s">
        <v>811</v>
      </c>
      <c r="P3371" s="157" t="s">
        <v>812</v>
      </c>
    </row>
    <row r="3372" spans="11:16">
      <c r="K3372" s="319">
        <v>49058</v>
      </c>
      <c r="L3372" s="157" t="s">
        <v>803</v>
      </c>
      <c r="N3372" s="157" t="s">
        <v>741</v>
      </c>
      <c r="O3372" s="157" t="s">
        <v>813</v>
      </c>
      <c r="P3372" s="157" t="s">
        <v>811</v>
      </c>
    </row>
    <row r="3373" spans="11:16">
      <c r="K3373" s="319">
        <v>49059</v>
      </c>
      <c r="L3373" s="157" t="s">
        <v>805</v>
      </c>
      <c r="N3373" s="157" t="s">
        <v>812</v>
      </c>
      <c r="O3373" s="157" t="s">
        <v>813</v>
      </c>
      <c r="P3373" s="157" t="s">
        <v>817</v>
      </c>
    </row>
    <row r="3374" spans="11:16">
      <c r="K3374" s="319">
        <v>49060</v>
      </c>
      <c r="L3374" s="157" t="s">
        <v>806</v>
      </c>
      <c r="N3374" s="157" t="s">
        <v>741</v>
      </c>
      <c r="O3374" s="157" t="s">
        <v>813</v>
      </c>
      <c r="P3374" s="157" t="s">
        <v>740</v>
      </c>
    </row>
    <row r="3375" spans="11:16">
      <c r="K3375" s="319">
        <v>49061</v>
      </c>
      <c r="L3375" s="157" t="s">
        <v>807</v>
      </c>
      <c r="N3375" s="157" t="s">
        <v>812</v>
      </c>
      <c r="O3375" s="157" t="s">
        <v>813</v>
      </c>
      <c r="P3375" s="157" t="s">
        <v>811</v>
      </c>
    </row>
    <row r="3376" spans="11:16">
      <c r="K3376" s="319">
        <v>49062</v>
      </c>
      <c r="L3376" s="157" t="s">
        <v>808</v>
      </c>
      <c r="N3376" s="157" t="s">
        <v>812</v>
      </c>
      <c r="O3376" s="157" t="s">
        <v>813</v>
      </c>
      <c r="P3376" s="157" t="s">
        <v>811</v>
      </c>
    </row>
    <row r="3377" spans="11:16">
      <c r="K3377" s="319">
        <v>49063</v>
      </c>
      <c r="L3377" s="157" t="s">
        <v>809</v>
      </c>
      <c r="N3377" s="157" t="s">
        <v>812</v>
      </c>
      <c r="O3377" s="157" t="s">
        <v>813</v>
      </c>
      <c r="P3377" s="157" t="s">
        <v>740</v>
      </c>
    </row>
    <row r="3378" spans="11:16">
      <c r="K3378" s="319">
        <v>49064</v>
      </c>
      <c r="L3378" s="157" t="s">
        <v>810</v>
      </c>
      <c r="N3378" s="157" t="s">
        <v>812</v>
      </c>
      <c r="O3378" s="157" t="s">
        <v>813</v>
      </c>
      <c r="P3378" s="157" t="s">
        <v>811</v>
      </c>
    </row>
    <row r="3379" spans="11:16">
      <c r="K3379" s="319">
        <v>49065</v>
      </c>
      <c r="L3379" s="157" t="s">
        <v>803</v>
      </c>
      <c r="N3379" s="157" t="s">
        <v>811</v>
      </c>
      <c r="O3379" s="157" t="s">
        <v>812</v>
      </c>
      <c r="P3379" s="157" t="s">
        <v>742</v>
      </c>
    </row>
    <row r="3380" spans="11:16">
      <c r="K3380" s="319">
        <v>49066</v>
      </c>
      <c r="L3380" s="157" t="s">
        <v>805</v>
      </c>
      <c r="N3380" s="157" t="s">
        <v>811</v>
      </c>
      <c r="O3380" s="157" t="s">
        <v>818</v>
      </c>
      <c r="P3380" s="157" t="s">
        <v>813</v>
      </c>
    </row>
    <row r="3381" spans="11:16">
      <c r="K3381" s="319">
        <v>49067</v>
      </c>
      <c r="L3381" s="157" t="s">
        <v>806</v>
      </c>
      <c r="N3381" s="157" t="s">
        <v>811</v>
      </c>
      <c r="O3381" s="157" t="s">
        <v>812</v>
      </c>
      <c r="P3381" s="157" t="s">
        <v>813</v>
      </c>
    </row>
    <row r="3382" spans="11:16">
      <c r="K3382" s="319">
        <v>49068</v>
      </c>
      <c r="L3382" s="157" t="s">
        <v>807</v>
      </c>
      <c r="N3382" s="157" t="s">
        <v>811</v>
      </c>
      <c r="O3382" s="157" t="s">
        <v>812</v>
      </c>
      <c r="P3382" s="157" t="s">
        <v>813</v>
      </c>
    </row>
    <row r="3383" spans="11:16">
      <c r="K3383" s="319">
        <v>49069</v>
      </c>
      <c r="L3383" s="157" t="s">
        <v>808</v>
      </c>
      <c r="N3383" s="157" t="s">
        <v>811</v>
      </c>
      <c r="O3383" s="157" t="s">
        <v>812</v>
      </c>
      <c r="P3383" s="157" t="s">
        <v>813</v>
      </c>
    </row>
    <row r="3384" spans="11:16">
      <c r="K3384" s="319">
        <v>49070</v>
      </c>
      <c r="L3384" s="157" t="s">
        <v>809</v>
      </c>
      <c r="N3384" s="157" t="s">
        <v>811</v>
      </c>
      <c r="O3384" s="157" t="s">
        <v>812</v>
      </c>
      <c r="P3384" s="157" t="s">
        <v>813</v>
      </c>
    </row>
    <row r="3385" spans="11:16">
      <c r="K3385" s="319">
        <v>49071</v>
      </c>
      <c r="L3385" s="157" t="s">
        <v>810</v>
      </c>
      <c r="N3385" s="157" t="s">
        <v>811</v>
      </c>
      <c r="O3385" s="157" t="s">
        <v>812</v>
      </c>
      <c r="P3385" s="157" t="s">
        <v>813</v>
      </c>
    </row>
    <row r="3386" spans="11:16">
      <c r="K3386" s="319">
        <v>49072</v>
      </c>
      <c r="L3386" s="157" t="s">
        <v>803</v>
      </c>
      <c r="N3386" s="157" t="s">
        <v>813</v>
      </c>
      <c r="O3386" s="157" t="s">
        <v>811</v>
      </c>
      <c r="P3386" s="157" t="s">
        <v>812</v>
      </c>
    </row>
    <row r="3387" spans="11:16">
      <c r="K3387" s="319">
        <v>49073</v>
      </c>
      <c r="L3387" s="157" t="s">
        <v>805</v>
      </c>
      <c r="N3387" s="157" t="s">
        <v>813</v>
      </c>
      <c r="O3387" s="157" t="s">
        <v>740</v>
      </c>
      <c r="P3387" s="157" t="s">
        <v>812</v>
      </c>
    </row>
    <row r="3388" spans="11:16">
      <c r="K3388" s="319">
        <v>49074</v>
      </c>
      <c r="L3388" s="157" t="s">
        <v>806</v>
      </c>
      <c r="N3388" s="157" t="s">
        <v>813</v>
      </c>
      <c r="O3388" s="157" t="s">
        <v>811</v>
      </c>
      <c r="P3388" s="157" t="s">
        <v>812</v>
      </c>
    </row>
    <row r="3389" spans="11:16">
      <c r="K3389" s="319">
        <v>49075</v>
      </c>
      <c r="L3389" s="157" t="s">
        <v>807</v>
      </c>
      <c r="N3389" s="157" t="s">
        <v>813</v>
      </c>
      <c r="O3389" s="157" t="s">
        <v>811</v>
      </c>
      <c r="P3389" s="157" t="s">
        <v>812</v>
      </c>
    </row>
    <row r="3390" spans="11:16">
      <c r="K3390" s="319">
        <v>49076</v>
      </c>
      <c r="L3390" s="157" t="s">
        <v>808</v>
      </c>
      <c r="N3390" s="157" t="s">
        <v>813</v>
      </c>
      <c r="O3390" s="157" t="s">
        <v>811</v>
      </c>
      <c r="P3390" s="157" t="s">
        <v>812</v>
      </c>
    </row>
    <row r="3391" spans="11:16">
      <c r="K3391" s="319">
        <v>49077</v>
      </c>
      <c r="L3391" s="157" t="s">
        <v>809</v>
      </c>
      <c r="N3391" s="157" t="s">
        <v>813</v>
      </c>
      <c r="O3391" s="157" t="s">
        <v>811</v>
      </c>
      <c r="P3391" s="157" t="s">
        <v>812</v>
      </c>
    </row>
    <row r="3392" spans="11:16">
      <c r="K3392" s="319">
        <v>49078</v>
      </c>
      <c r="L3392" s="157" t="s">
        <v>810</v>
      </c>
      <c r="N3392" s="157" t="s">
        <v>819</v>
      </c>
      <c r="O3392" s="157" t="s">
        <v>811</v>
      </c>
      <c r="P3392" s="157" t="s">
        <v>812</v>
      </c>
    </row>
    <row r="3393" spans="11:16">
      <c r="K3393" s="319">
        <v>49079</v>
      </c>
      <c r="L3393" s="157" t="s">
        <v>803</v>
      </c>
      <c r="N3393" s="157" t="s">
        <v>812</v>
      </c>
      <c r="O3393" s="157" t="s">
        <v>813</v>
      </c>
      <c r="P3393" s="157" t="s">
        <v>811</v>
      </c>
    </row>
    <row r="3394" spans="11:16">
      <c r="K3394" s="319">
        <v>49080</v>
      </c>
      <c r="L3394" s="157" t="s">
        <v>805</v>
      </c>
      <c r="N3394" s="157" t="s">
        <v>812</v>
      </c>
      <c r="O3394" s="157" t="s">
        <v>813</v>
      </c>
      <c r="P3394" s="157" t="s">
        <v>811</v>
      </c>
    </row>
    <row r="3395" spans="11:16">
      <c r="K3395" s="319">
        <v>49081</v>
      </c>
      <c r="L3395" s="157" t="s">
        <v>806</v>
      </c>
      <c r="N3395" s="157" t="s">
        <v>812</v>
      </c>
      <c r="O3395" s="157" t="s">
        <v>813</v>
      </c>
      <c r="P3395" s="157" t="s">
        <v>811</v>
      </c>
    </row>
    <row r="3396" spans="11:16">
      <c r="K3396" s="319">
        <v>49082</v>
      </c>
      <c r="L3396" s="157" t="s">
        <v>807</v>
      </c>
      <c r="N3396" s="157" t="s">
        <v>812</v>
      </c>
      <c r="O3396" s="157" t="s">
        <v>813</v>
      </c>
      <c r="P3396" s="157" t="s">
        <v>811</v>
      </c>
    </row>
    <row r="3397" spans="11:16">
      <c r="K3397" s="319">
        <v>49083</v>
      </c>
      <c r="L3397" s="157" t="s">
        <v>808</v>
      </c>
      <c r="N3397" s="157" t="s">
        <v>812</v>
      </c>
      <c r="O3397" s="157" t="s">
        <v>813</v>
      </c>
      <c r="P3397" s="157" t="s">
        <v>811</v>
      </c>
    </row>
    <row r="3398" spans="11:16">
      <c r="K3398" s="319">
        <v>49084</v>
      </c>
      <c r="L3398" s="157" t="s">
        <v>809</v>
      </c>
      <c r="N3398" s="157" t="s">
        <v>812</v>
      </c>
      <c r="O3398" s="157" t="s">
        <v>813</v>
      </c>
      <c r="P3398" s="157" t="s">
        <v>811</v>
      </c>
    </row>
    <row r="3399" spans="11:16">
      <c r="K3399" s="319">
        <v>49085</v>
      </c>
      <c r="L3399" s="157" t="s">
        <v>810</v>
      </c>
      <c r="N3399" s="157" t="s">
        <v>741</v>
      </c>
      <c r="O3399" s="157" t="s">
        <v>813</v>
      </c>
      <c r="P3399" s="157" t="s">
        <v>811</v>
      </c>
    </row>
    <row r="3400" spans="11:16">
      <c r="K3400" s="319">
        <v>49086</v>
      </c>
      <c r="L3400" s="157" t="s">
        <v>803</v>
      </c>
      <c r="N3400" s="157" t="s">
        <v>811</v>
      </c>
      <c r="O3400" s="157" t="s">
        <v>812</v>
      </c>
      <c r="P3400" s="157" t="s">
        <v>813</v>
      </c>
    </row>
    <row r="3401" spans="11:16">
      <c r="K3401" s="319">
        <v>49087</v>
      </c>
      <c r="L3401" s="157" t="s">
        <v>805</v>
      </c>
      <c r="N3401" s="157" t="s">
        <v>811</v>
      </c>
      <c r="O3401" s="157" t="s">
        <v>812</v>
      </c>
      <c r="P3401" s="157" t="s">
        <v>813</v>
      </c>
    </row>
    <row r="3402" spans="11:16">
      <c r="K3402" s="319">
        <v>49088</v>
      </c>
      <c r="L3402" s="157" t="s">
        <v>806</v>
      </c>
      <c r="N3402" s="157" t="s">
        <v>811</v>
      </c>
      <c r="O3402" s="157" t="s">
        <v>812</v>
      </c>
      <c r="P3402" s="157" t="s">
        <v>813</v>
      </c>
    </row>
    <row r="3403" spans="11:16">
      <c r="K3403" s="319">
        <v>49089</v>
      </c>
      <c r="L3403" s="157" t="s">
        <v>807</v>
      </c>
      <c r="N3403" s="157" t="s">
        <v>811</v>
      </c>
      <c r="O3403" s="157" t="s">
        <v>812</v>
      </c>
      <c r="P3403" s="157" t="s">
        <v>813</v>
      </c>
    </row>
    <row r="3404" spans="11:16">
      <c r="K3404" s="319">
        <v>49090</v>
      </c>
      <c r="L3404" s="157" t="s">
        <v>808</v>
      </c>
      <c r="N3404" s="157" t="s">
        <v>811</v>
      </c>
      <c r="O3404" s="157" t="s">
        <v>812</v>
      </c>
      <c r="P3404" s="157" t="s">
        <v>813</v>
      </c>
    </row>
    <row r="3405" spans="11:16">
      <c r="K3405" s="319">
        <v>49091</v>
      </c>
      <c r="L3405" s="157" t="s">
        <v>809</v>
      </c>
      <c r="N3405" s="157" t="s">
        <v>811</v>
      </c>
      <c r="O3405" s="157" t="s">
        <v>812</v>
      </c>
      <c r="P3405" s="157" t="s">
        <v>813</v>
      </c>
    </row>
    <row r="3406" spans="11:16">
      <c r="K3406" s="319">
        <v>49092</v>
      </c>
      <c r="L3406" s="157" t="s">
        <v>810</v>
      </c>
      <c r="N3406" s="157" t="s">
        <v>811</v>
      </c>
      <c r="O3406" s="157" t="s">
        <v>812</v>
      </c>
      <c r="P3406" s="157" t="s">
        <v>813</v>
      </c>
    </row>
    <row r="3407" spans="11:16">
      <c r="K3407" s="319">
        <v>49093</v>
      </c>
      <c r="L3407" s="157" t="s">
        <v>803</v>
      </c>
      <c r="N3407" s="157" t="s">
        <v>813</v>
      </c>
      <c r="O3407" s="157" t="s">
        <v>740</v>
      </c>
      <c r="P3407" s="157" t="s">
        <v>812</v>
      </c>
    </row>
    <row r="3408" spans="11:16">
      <c r="K3408" s="319">
        <v>49094</v>
      </c>
      <c r="L3408" s="157" t="s">
        <v>805</v>
      </c>
      <c r="N3408" s="157" t="s">
        <v>813</v>
      </c>
      <c r="O3408" s="157" t="s">
        <v>811</v>
      </c>
      <c r="P3408" s="157" t="s">
        <v>812</v>
      </c>
    </row>
    <row r="3409" spans="11:16">
      <c r="K3409" s="319">
        <v>49095</v>
      </c>
      <c r="L3409" s="157" t="s">
        <v>806</v>
      </c>
      <c r="N3409" s="157" t="s">
        <v>813</v>
      </c>
      <c r="O3409" s="157" t="s">
        <v>811</v>
      </c>
      <c r="P3409" s="157" t="s">
        <v>741</v>
      </c>
    </row>
    <row r="3410" spans="11:16">
      <c r="K3410" s="319">
        <v>49096</v>
      </c>
      <c r="L3410" s="157" t="s">
        <v>807</v>
      </c>
      <c r="N3410" s="157" t="s">
        <v>813</v>
      </c>
      <c r="O3410" s="157" t="s">
        <v>811</v>
      </c>
      <c r="P3410" s="157" t="s">
        <v>812</v>
      </c>
    </row>
    <row r="3411" spans="11:16">
      <c r="K3411" s="319">
        <v>49097</v>
      </c>
      <c r="L3411" s="157" t="s">
        <v>808</v>
      </c>
      <c r="N3411" s="157" t="s">
        <v>813</v>
      </c>
      <c r="O3411" s="157" t="s">
        <v>811</v>
      </c>
      <c r="P3411" s="157" t="s">
        <v>812</v>
      </c>
    </row>
    <row r="3412" spans="11:16">
      <c r="K3412" s="319">
        <v>49098</v>
      </c>
      <c r="L3412" s="157" t="s">
        <v>809</v>
      </c>
      <c r="N3412" s="157" t="s">
        <v>813</v>
      </c>
      <c r="O3412" s="157" t="s">
        <v>811</v>
      </c>
      <c r="P3412" s="157" t="s">
        <v>812</v>
      </c>
    </row>
    <row r="3413" spans="11:16">
      <c r="K3413" s="319">
        <v>49099</v>
      </c>
      <c r="L3413" s="157" t="s">
        <v>810</v>
      </c>
      <c r="N3413" s="157" t="s">
        <v>813</v>
      </c>
      <c r="O3413" s="157" t="s">
        <v>811</v>
      </c>
      <c r="P3413" s="157" t="s">
        <v>812</v>
      </c>
    </row>
    <row r="3414" spans="11:16">
      <c r="K3414" s="319">
        <v>49100</v>
      </c>
      <c r="L3414" s="157" t="s">
        <v>803</v>
      </c>
      <c r="N3414" s="157" t="s">
        <v>812</v>
      </c>
      <c r="O3414" s="157" t="s">
        <v>813</v>
      </c>
      <c r="P3414" s="157" t="s">
        <v>811</v>
      </c>
    </row>
    <row r="3415" spans="11:16">
      <c r="K3415" s="319">
        <v>49101</v>
      </c>
      <c r="L3415" s="157" t="s">
        <v>805</v>
      </c>
      <c r="N3415" s="157" t="s">
        <v>812</v>
      </c>
      <c r="O3415" s="157" t="s">
        <v>819</v>
      </c>
      <c r="P3415" s="157" t="s">
        <v>811</v>
      </c>
    </row>
    <row r="3416" spans="11:16">
      <c r="K3416" s="319">
        <v>49102</v>
      </c>
      <c r="L3416" s="157" t="s">
        <v>806</v>
      </c>
      <c r="N3416" s="157" t="s">
        <v>812</v>
      </c>
      <c r="O3416" s="157" t="s">
        <v>813</v>
      </c>
      <c r="P3416" s="157" t="s">
        <v>811</v>
      </c>
    </row>
    <row r="3417" spans="11:16">
      <c r="K3417" s="319">
        <v>49103</v>
      </c>
      <c r="L3417" s="157" t="s">
        <v>807</v>
      </c>
      <c r="N3417" s="157" t="s">
        <v>812</v>
      </c>
      <c r="O3417" s="157" t="s">
        <v>813</v>
      </c>
      <c r="P3417" s="157" t="s">
        <v>811</v>
      </c>
    </row>
    <row r="3418" spans="11:16">
      <c r="K3418" s="319">
        <v>49104</v>
      </c>
      <c r="L3418" s="157" t="s">
        <v>808</v>
      </c>
      <c r="N3418" s="157" t="s">
        <v>812</v>
      </c>
      <c r="O3418" s="157" t="s">
        <v>813</v>
      </c>
      <c r="P3418" s="157" t="s">
        <v>740</v>
      </c>
    </row>
    <row r="3419" spans="11:16">
      <c r="K3419" s="319">
        <v>49105</v>
      </c>
      <c r="L3419" s="157" t="s">
        <v>809</v>
      </c>
      <c r="N3419" s="157" t="s">
        <v>812</v>
      </c>
      <c r="O3419" s="157" t="s">
        <v>813</v>
      </c>
      <c r="P3419" s="157" t="s">
        <v>811</v>
      </c>
    </row>
    <row r="3420" spans="11:16">
      <c r="K3420" s="319">
        <v>49106</v>
      </c>
      <c r="L3420" s="157" t="s">
        <v>810</v>
      </c>
      <c r="N3420" s="157" t="s">
        <v>812</v>
      </c>
      <c r="O3420" s="157" t="s">
        <v>813</v>
      </c>
      <c r="P3420" s="157" t="s">
        <v>811</v>
      </c>
    </row>
    <row r="3421" spans="11:16">
      <c r="K3421" s="319">
        <v>49107</v>
      </c>
      <c r="L3421" s="157" t="s">
        <v>803</v>
      </c>
      <c r="N3421" s="157" t="s">
        <v>740</v>
      </c>
      <c r="O3421" s="157" t="s">
        <v>812</v>
      </c>
      <c r="P3421" s="157" t="s">
        <v>813</v>
      </c>
    </row>
    <row r="3422" spans="11:16">
      <c r="K3422" s="319">
        <v>49108</v>
      </c>
      <c r="L3422" s="157" t="s">
        <v>805</v>
      </c>
      <c r="N3422" s="157" t="s">
        <v>811</v>
      </c>
      <c r="O3422" s="157" t="s">
        <v>812</v>
      </c>
      <c r="P3422" s="157" t="s">
        <v>813</v>
      </c>
    </row>
    <row r="3423" spans="11:16">
      <c r="K3423" s="319">
        <v>49109</v>
      </c>
      <c r="L3423" s="157" t="s">
        <v>806</v>
      </c>
      <c r="N3423" s="157" t="s">
        <v>811</v>
      </c>
      <c r="O3423" s="157" t="s">
        <v>812</v>
      </c>
      <c r="P3423" s="157" t="s">
        <v>813</v>
      </c>
    </row>
    <row r="3424" spans="11:16">
      <c r="K3424" s="319">
        <v>49110</v>
      </c>
      <c r="L3424" s="157" t="s">
        <v>807</v>
      </c>
      <c r="N3424" s="157" t="s">
        <v>811</v>
      </c>
      <c r="O3424" s="157" t="s">
        <v>812</v>
      </c>
      <c r="P3424" s="157" t="s">
        <v>813</v>
      </c>
    </row>
    <row r="3425" spans="11:16">
      <c r="K3425" s="319">
        <v>49111</v>
      </c>
      <c r="L3425" s="157" t="s">
        <v>808</v>
      </c>
      <c r="N3425" s="157" t="s">
        <v>811</v>
      </c>
      <c r="O3425" s="157" t="s">
        <v>812</v>
      </c>
      <c r="P3425" s="157" t="s">
        <v>813</v>
      </c>
    </row>
    <row r="3426" spans="11:16">
      <c r="K3426" s="319">
        <v>49112</v>
      </c>
      <c r="L3426" s="157" t="s">
        <v>809</v>
      </c>
      <c r="N3426" s="157" t="s">
        <v>811</v>
      </c>
      <c r="O3426" s="157" t="s">
        <v>812</v>
      </c>
      <c r="P3426" s="157" t="s">
        <v>819</v>
      </c>
    </row>
    <row r="3427" spans="11:16">
      <c r="K3427" s="319">
        <v>49113</v>
      </c>
      <c r="L3427" s="157" t="s">
        <v>810</v>
      </c>
      <c r="N3427" s="157" t="s">
        <v>811</v>
      </c>
      <c r="O3427" s="157" t="s">
        <v>812</v>
      </c>
      <c r="P3427" s="157" t="s">
        <v>813</v>
      </c>
    </row>
    <row r="3428" spans="11:16">
      <c r="K3428" s="319">
        <v>49114</v>
      </c>
      <c r="L3428" s="157" t="s">
        <v>803</v>
      </c>
      <c r="N3428" s="157" t="s">
        <v>813</v>
      </c>
      <c r="O3428" s="157" t="s">
        <v>811</v>
      </c>
      <c r="P3428" s="157" t="s">
        <v>741</v>
      </c>
    </row>
    <row r="3429" spans="11:16">
      <c r="K3429" s="319">
        <v>49115</v>
      </c>
      <c r="L3429" s="157" t="s">
        <v>805</v>
      </c>
      <c r="N3429" s="157" t="s">
        <v>813</v>
      </c>
      <c r="O3429" s="157" t="s">
        <v>811</v>
      </c>
      <c r="P3429" s="157" t="s">
        <v>812</v>
      </c>
    </row>
    <row r="3430" spans="11:16">
      <c r="K3430" s="319">
        <v>49116</v>
      </c>
      <c r="L3430" s="157" t="s">
        <v>806</v>
      </c>
      <c r="N3430" s="157" t="s">
        <v>813</v>
      </c>
      <c r="O3430" s="157" t="s">
        <v>811</v>
      </c>
      <c r="P3430" s="157" t="s">
        <v>812</v>
      </c>
    </row>
    <row r="3431" spans="11:16">
      <c r="K3431" s="319">
        <v>49117</v>
      </c>
      <c r="L3431" s="157" t="s">
        <v>807</v>
      </c>
      <c r="N3431" s="157" t="s">
        <v>813</v>
      </c>
      <c r="O3431" s="157" t="s">
        <v>811</v>
      </c>
      <c r="P3431" s="157" t="s">
        <v>812</v>
      </c>
    </row>
    <row r="3432" spans="11:16">
      <c r="K3432" s="319">
        <v>49118</v>
      </c>
      <c r="L3432" s="157" t="s">
        <v>808</v>
      </c>
      <c r="N3432" s="157" t="s">
        <v>813</v>
      </c>
      <c r="O3432" s="157" t="s">
        <v>811</v>
      </c>
      <c r="P3432" s="157" t="s">
        <v>812</v>
      </c>
    </row>
    <row r="3433" spans="11:16">
      <c r="K3433" s="319">
        <v>49119</v>
      </c>
      <c r="L3433" s="157" t="s">
        <v>809</v>
      </c>
      <c r="N3433" s="157" t="s">
        <v>813</v>
      </c>
      <c r="O3433" s="157" t="s">
        <v>811</v>
      </c>
      <c r="P3433" s="157" t="s">
        <v>812</v>
      </c>
    </row>
    <row r="3434" spans="11:16">
      <c r="K3434" s="319">
        <v>49120</v>
      </c>
      <c r="L3434" s="157" t="s">
        <v>810</v>
      </c>
      <c r="N3434" s="157" t="s">
        <v>813</v>
      </c>
      <c r="O3434" s="157" t="s">
        <v>811</v>
      </c>
      <c r="P3434" s="157" t="s">
        <v>812</v>
      </c>
    </row>
    <row r="3435" spans="11:16">
      <c r="K3435" s="319">
        <v>49121</v>
      </c>
      <c r="L3435" s="157" t="s">
        <v>803</v>
      </c>
      <c r="N3435" s="157" t="s">
        <v>812</v>
      </c>
      <c r="O3435" s="157" t="s">
        <v>813</v>
      </c>
      <c r="P3435" s="157" t="s">
        <v>811</v>
      </c>
    </row>
    <row r="3436" spans="11:16">
      <c r="K3436" s="319">
        <v>49122</v>
      </c>
      <c r="L3436" s="157" t="s">
        <v>805</v>
      </c>
      <c r="N3436" s="157" t="s">
        <v>812</v>
      </c>
      <c r="O3436" s="157" t="s">
        <v>813</v>
      </c>
      <c r="P3436" s="157" t="s">
        <v>811</v>
      </c>
    </row>
    <row r="3437" spans="11:16">
      <c r="K3437" s="319">
        <v>49123</v>
      </c>
      <c r="L3437" s="157" t="s">
        <v>806</v>
      </c>
      <c r="N3437" s="157" t="s">
        <v>741</v>
      </c>
      <c r="O3437" s="157" t="s">
        <v>813</v>
      </c>
      <c r="P3437" s="157" t="s">
        <v>811</v>
      </c>
    </row>
    <row r="3438" spans="11:16">
      <c r="K3438" s="319">
        <v>49124</v>
      </c>
      <c r="L3438" s="157" t="s">
        <v>807</v>
      </c>
      <c r="N3438" s="157" t="s">
        <v>812</v>
      </c>
      <c r="O3438" s="157" t="s">
        <v>813</v>
      </c>
      <c r="P3438" s="157" t="s">
        <v>811</v>
      </c>
    </row>
    <row r="3439" spans="11:16">
      <c r="K3439" s="319">
        <v>49125</v>
      </c>
      <c r="L3439" s="157" t="s">
        <v>808</v>
      </c>
      <c r="N3439" s="157" t="s">
        <v>812</v>
      </c>
      <c r="O3439" s="157" t="s">
        <v>813</v>
      </c>
      <c r="P3439" s="157" t="s">
        <v>811</v>
      </c>
    </row>
    <row r="3440" spans="11:16">
      <c r="K3440" s="319">
        <v>49126</v>
      </c>
      <c r="L3440" s="157" t="s">
        <v>809</v>
      </c>
      <c r="N3440" s="157" t="s">
        <v>741</v>
      </c>
      <c r="O3440" s="157" t="s">
        <v>813</v>
      </c>
      <c r="P3440" s="157" t="s">
        <v>811</v>
      </c>
    </row>
    <row r="3441" spans="11:16">
      <c r="K3441" s="319">
        <v>49127</v>
      </c>
      <c r="L3441" s="157" t="s">
        <v>810</v>
      </c>
      <c r="N3441" s="157" t="s">
        <v>812</v>
      </c>
      <c r="O3441" s="157" t="s">
        <v>813</v>
      </c>
      <c r="P3441" s="157" t="s">
        <v>817</v>
      </c>
    </row>
    <row r="3442" spans="11:16">
      <c r="K3442" s="319">
        <v>49128</v>
      </c>
      <c r="L3442" s="157" t="s">
        <v>803</v>
      </c>
      <c r="N3442" s="157" t="s">
        <v>740</v>
      </c>
      <c r="O3442" s="157" t="s">
        <v>812</v>
      </c>
      <c r="P3442" s="157" t="s">
        <v>742</v>
      </c>
    </row>
    <row r="3443" spans="11:16">
      <c r="K3443" s="319">
        <v>49129</v>
      </c>
      <c r="L3443" s="157" t="s">
        <v>805</v>
      </c>
      <c r="N3443" s="157" t="s">
        <v>811</v>
      </c>
      <c r="O3443" s="157" t="s">
        <v>812</v>
      </c>
      <c r="P3443" s="157" t="s">
        <v>813</v>
      </c>
    </row>
    <row r="3444" spans="11:16">
      <c r="K3444" s="319">
        <v>49130</v>
      </c>
      <c r="L3444" s="157" t="s">
        <v>806</v>
      </c>
      <c r="N3444" s="157" t="s">
        <v>811</v>
      </c>
      <c r="O3444" s="157" t="s">
        <v>812</v>
      </c>
      <c r="P3444" s="157" t="s">
        <v>813</v>
      </c>
    </row>
    <row r="3445" spans="11:16">
      <c r="K3445" s="319">
        <v>49131</v>
      </c>
      <c r="L3445" s="157" t="s">
        <v>807</v>
      </c>
      <c r="N3445" s="157" t="s">
        <v>811</v>
      </c>
      <c r="O3445" s="157" t="s">
        <v>812</v>
      </c>
      <c r="P3445" s="157" t="s">
        <v>813</v>
      </c>
    </row>
    <row r="3446" spans="11:16">
      <c r="K3446" s="319">
        <v>49132</v>
      </c>
      <c r="L3446" s="157" t="s">
        <v>808</v>
      </c>
      <c r="N3446" s="157" t="s">
        <v>811</v>
      </c>
      <c r="O3446" s="157" t="s">
        <v>812</v>
      </c>
      <c r="P3446" s="157" t="s">
        <v>813</v>
      </c>
    </row>
    <row r="3447" spans="11:16">
      <c r="K3447" s="319">
        <v>49133</v>
      </c>
      <c r="L3447" s="157" t="s">
        <v>809</v>
      </c>
      <c r="N3447" s="157" t="s">
        <v>740</v>
      </c>
      <c r="O3447" s="157" t="s">
        <v>812</v>
      </c>
      <c r="P3447" s="157" t="s">
        <v>813</v>
      </c>
    </row>
    <row r="3448" spans="11:16">
      <c r="K3448" s="319">
        <v>49134</v>
      </c>
      <c r="L3448" s="157" t="s">
        <v>810</v>
      </c>
      <c r="N3448" s="157" t="s">
        <v>811</v>
      </c>
      <c r="O3448" s="157" t="s">
        <v>741</v>
      </c>
      <c r="P3448" s="157" t="s">
        <v>813</v>
      </c>
    </row>
    <row r="3449" spans="11:16">
      <c r="K3449" s="319">
        <v>49135</v>
      </c>
      <c r="L3449" s="157" t="s">
        <v>803</v>
      </c>
      <c r="N3449" s="157" t="s">
        <v>813</v>
      </c>
      <c r="O3449" s="157" t="s">
        <v>811</v>
      </c>
      <c r="P3449" s="157" t="s">
        <v>812</v>
      </c>
    </row>
    <row r="3450" spans="11:16">
      <c r="K3450" s="319">
        <v>49136</v>
      </c>
      <c r="L3450" s="157" t="s">
        <v>805</v>
      </c>
      <c r="N3450" s="157" t="s">
        <v>813</v>
      </c>
      <c r="O3450" s="157" t="s">
        <v>811</v>
      </c>
      <c r="P3450" s="157" t="s">
        <v>812</v>
      </c>
    </row>
    <row r="3451" spans="11:16">
      <c r="K3451" s="319">
        <v>49137</v>
      </c>
      <c r="L3451" s="157" t="s">
        <v>806</v>
      </c>
      <c r="N3451" s="157" t="s">
        <v>813</v>
      </c>
      <c r="O3451" s="157" t="s">
        <v>811</v>
      </c>
      <c r="P3451" s="157" t="s">
        <v>812</v>
      </c>
    </row>
    <row r="3452" spans="11:16">
      <c r="K3452" s="319">
        <v>49138</v>
      </c>
      <c r="L3452" s="157" t="s">
        <v>807</v>
      </c>
      <c r="N3452" s="157" t="s">
        <v>813</v>
      </c>
      <c r="O3452" s="157" t="s">
        <v>740</v>
      </c>
      <c r="P3452" s="157" t="s">
        <v>812</v>
      </c>
    </row>
    <row r="3453" spans="11:16">
      <c r="K3453" s="319">
        <v>49139</v>
      </c>
      <c r="L3453" s="157" t="s">
        <v>808</v>
      </c>
      <c r="N3453" s="157" t="s">
        <v>813</v>
      </c>
      <c r="O3453" s="157" t="s">
        <v>811</v>
      </c>
      <c r="P3453" s="157" t="s">
        <v>812</v>
      </c>
    </row>
    <row r="3454" spans="11:16">
      <c r="K3454" s="319">
        <v>49140</v>
      </c>
      <c r="L3454" s="157" t="s">
        <v>809</v>
      </c>
      <c r="N3454" s="157" t="s">
        <v>813</v>
      </c>
      <c r="O3454" s="157" t="s">
        <v>811</v>
      </c>
      <c r="P3454" s="157" t="s">
        <v>812</v>
      </c>
    </row>
    <row r="3455" spans="11:16">
      <c r="K3455" s="319">
        <v>49141</v>
      </c>
      <c r="L3455" s="157" t="s">
        <v>810</v>
      </c>
      <c r="N3455" s="157" t="s">
        <v>813</v>
      </c>
      <c r="O3455" s="157" t="s">
        <v>811</v>
      </c>
      <c r="P3455" s="157" t="s">
        <v>741</v>
      </c>
    </row>
    <row r="3456" spans="11:16">
      <c r="K3456" s="319">
        <v>49142</v>
      </c>
      <c r="L3456" s="157" t="s">
        <v>803</v>
      </c>
      <c r="N3456" s="157" t="s">
        <v>812</v>
      </c>
      <c r="O3456" s="157" t="s">
        <v>813</v>
      </c>
      <c r="P3456" s="157" t="s">
        <v>811</v>
      </c>
    </row>
    <row r="3457" spans="11:16">
      <c r="K3457" s="319">
        <v>49143</v>
      </c>
      <c r="L3457" s="157" t="s">
        <v>805</v>
      </c>
      <c r="N3457" s="157" t="s">
        <v>812</v>
      </c>
      <c r="O3457" s="157" t="s">
        <v>813</v>
      </c>
      <c r="P3457" s="157" t="s">
        <v>811</v>
      </c>
    </row>
    <row r="3458" spans="11:16">
      <c r="K3458" s="319">
        <v>49144</v>
      </c>
      <c r="L3458" s="157" t="s">
        <v>806</v>
      </c>
      <c r="N3458" s="157" t="s">
        <v>741</v>
      </c>
      <c r="O3458" s="157" t="s">
        <v>813</v>
      </c>
      <c r="P3458" s="157" t="s">
        <v>811</v>
      </c>
    </row>
    <row r="3459" spans="11:16">
      <c r="K3459" s="319">
        <v>49145</v>
      </c>
      <c r="L3459" s="157" t="s">
        <v>807</v>
      </c>
      <c r="N3459" s="157" t="s">
        <v>812</v>
      </c>
      <c r="O3459" s="157" t="s">
        <v>813</v>
      </c>
      <c r="P3459" s="157" t="s">
        <v>811</v>
      </c>
    </row>
    <row r="3460" spans="11:16">
      <c r="K3460" s="319">
        <v>49146</v>
      </c>
      <c r="L3460" s="157" t="s">
        <v>808</v>
      </c>
      <c r="N3460" s="157" t="s">
        <v>812</v>
      </c>
      <c r="O3460" s="157" t="s">
        <v>813</v>
      </c>
      <c r="P3460" s="157" t="s">
        <v>811</v>
      </c>
    </row>
    <row r="3461" spans="11:16">
      <c r="K3461" s="319">
        <v>49147</v>
      </c>
      <c r="L3461" s="157" t="s">
        <v>809</v>
      </c>
      <c r="N3461" s="157" t="s">
        <v>812</v>
      </c>
      <c r="O3461" s="157" t="s">
        <v>813</v>
      </c>
      <c r="P3461" s="157" t="s">
        <v>811</v>
      </c>
    </row>
    <row r="3462" spans="11:16">
      <c r="K3462" s="319">
        <v>49148</v>
      </c>
      <c r="L3462" s="157" t="s">
        <v>810</v>
      </c>
      <c r="N3462" s="157" t="s">
        <v>812</v>
      </c>
      <c r="O3462" s="157" t="s">
        <v>813</v>
      </c>
      <c r="P3462" s="157" t="s">
        <v>811</v>
      </c>
    </row>
    <row r="3463" spans="11:16">
      <c r="K3463" s="319">
        <v>49149</v>
      </c>
      <c r="L3463" s="157" t="s">
        <v>803</v>
      </c>
      <c r="N3463" s="157" t="s">
        <v>811</v>
      </c>
      <c r="O3463" s="157" t="s">
        <v>741</v>
      </c>
      <c r="P3463" s="157" t="s">
        <v>813</v>
      </c>
    </row>
    <row r="3464" spans="11:16">
      <c r="K3464" s="319">
        <v>49150</v>
      </c>
      <c r="L3464" s="157" t="s">
        <v>805</v>
      </c>
      <c r="N3464" s="157" t="s">
        <v>811</v>
      </c>
      <c r="O3464" s="157" t="s">
        <v>812</v>
      </c>
      <c r="P3464" s="157" t="s">
        <v>813</v>
      </c>
    </row>
    <row r="3465" spans="11:16">
      <c r="K3465" s="319">
        <v>49151</v>
      </c>
      <c r="L3465" s="157" t="s">
        <v>806</v>
      </c>
      <c r="N3465" s="157" t="s">
        <v>811</v>
      </c>
      <c r="O3465" s="157" t="s">
        <v>812</v>
      </c>
      <c r="P3465" s="157" t="s">
        <v>813</v>
      </c>
    </row>
    <row r="3466" spans="11:16">
      <c r="K3466" s="319">
        <v>49152</v>
      </c>
      <c r="L3466" s="157" t="s">
        <v>807</v>
      </c>
      <c r="N3466" s="157" t="s">
        <v>811</v>
      </c>
      <c r="O3466" s="157" t="s">
        <v>812</v>
      </c>
      <c r="P3466" s="157" t="s">
        <v>813</v>
      </c>
    </row>
    <row r="3467" spans="11:16">
      <c r="K3467" s="319">
        <v>49153</v>
      </c>
      <c r="L3467" s="157" t="s">
        <v>808</v>
      </c>
      <c r="N3467" s="157" t="s">
        <v>811</v>
      </c>
      <c r="O3467" s="157" t="s">
        <v>812</v>
      </c>
      <c r="P3467" s="157" t="s">
        <v>813</v>
      </c>
    </row>
    <row r="3468" spans="11:16">
      <c r="K3468" s="319">
        <v>49154</v>
      </c>
      <c r="L3468" s="157" t="s">
        <v>809</v>
      </c>
      <c r="N3468" s="157" t="s">
        <v>811</v>
      </c>
      <c r="O3468" s="157" t="s">
        <v>812</v>
      </c>
      <c r="P3468" s="157" t="s">
        <v>813</v>
      </c>
    </row>
    <row r="3469" spans="11:16">
      <c r="K3469" s="319">
        <v>49155</v>
      </c>
      <c r="L3469" s="157" t="s">
        <v>810</v>
      </c>
      <c r="N3469" s="157" t="s">
        <v>811</v>
      </c>
      <c r="O3469" s="157" t="s">
        <v>812</v>
      </c>
      <c r="P3469" s="157" t="s">
        <v>813</v>
      </c>
    </row>
    <row r="3470" spans="11:16">
      <c r="K3470" s="319">
        <v>49156</v>
      </c>
      <c r="L3470" s="157" t="s">
        <v>803</v>
      </c>
      <c r="N3470" s="157" t="s">
        <v>742</v>
      </c>
      <c r="O3470" s="157" t="s">
        <v>811</v>
      </c>
      <c r="P3470" s="157" t="s">
        <v>812</v>
      </c>
    </row>
    <row r="3471" spans="11:16">
      <c r="K3471" s="319">
        <v>49157</v>
      </c>
      <c r="L3471" s="157" t="s">
        <v>805</v>
      </c>
      <c r="N3471" s="157" t="s">
        <v>813</v>
      </c>
      <c r="O3471" s="157" t="s">
        <v>811</v>
      </c>
      <c r="P3471" s="157" t="s">
        <v>812</v>
      </c>
    </row>
    <row r="3472" spans="11:16">
      <c r="K3472" s="319">
        <v>49158</v>
      </c>
      <c r="L3472" s="157" t="s">
        <v>806</v>
      </c>
      <c r="N3472" s="157" t="s">
        <v>813</v>
      </c>
      <c r="O3472" s="157" t="s">
        <v>811</v>
      </c>
      <c r="P3472" s="157" t="s">
        <v>812</v>
      </c>
    </row>
    <row r="3473" spans="11:16">
      <c r="K3473" s="319">
        <v>49159</v>
      </c>
      <c r="L3473" s="157" t="s">
        <v>807</v>
      </c>
      <c r="N3473" s="157" t="s">
        <v>813</v>
      </c>
      <c r="O3473" s="157" t="s">
        <v>811</v>
      </c>
      <c r="P3473" s="157" t="s">
        <v>812</v>
      </c>
    </row>
    <row r="3474" spans="11:16">
      <c r="K3474" s="319">
        <v>49160</v>
      </c>
      <c r="L3474" s="157" t="s">
        <v>808</v>
      </c>
      <c r="N3474" s="157" t="s">
        <v>813</v>
      </c>
      <c r="O3474" s="157" t="s">
        <v>811</v>
      </c>
      <c r="P3474" s="157" t="s">
        <v>812</v>
      </c>
    </row>
    <row r="3475" spans="11:16">
      <c r="K3475" s="319">
        <v>49161</v>
      </c>
      <c r="L3475" s="157" t="s">
        <v>809</v>
      </c>
      <c r="N3475" s="157" t="s">
        <v>813</v>
      </c>
      <c r="O3475" s="157" t="s">
        <v>811</v>
      </c>
      <c r="P3475" s="157" t="s">
        <v>812</v>
      </c>
    </row>
    <row r="3476" spans="11:16">
      <c r="K3476" s="319">
        <v>49162</v>
      </c>
      <c r="L3476" s="157" t="s">
        <v>810</v>
      </c>
      <c r="N3476" s="157" t="s">
        <v>813</v>
      </c>
      <c r="O3476" s="157" t="s">
        <v>811</v>
      </c>
      <c r="P3476" s="157" t="s">
        <v>812</v>
      </c>
    </row>
    <row r="3477" spans="11:16">
      <c r="K3477" s="319">
        <v>49163</v>
      </c>
      <c r="L3477" s="157" t="s">
        <v>803</v>
      </c>
      <c r="N3477" s="157" t="s">
        <v>812</v>
      </c>
      <c r="O3477" s="157" t="s">
        <v>813</v>
      </c>
      <c r="P3477" s="157" t="s">
        <v>740</v>
      </c>
    </row>
    <row r="3478" spans="11:16">
      <c r="K3478" s="319">
        <v>49164</v>
      </c>
      <c r="L3478" s="157" t="s">
        <v>805</v>
      </c>
      <c r="N3478" s="157" t="s">
        <v>812</v>
      </c>
      <c r="O3478" s="157" t="s">
        <v>813</v>
      </c>
      <c r="P3478" s="157" t="s">
        <v>811</v>
      </c>
    </row>
    <row r="3479" spans="11:16">
      <c r="K3479" s="319">
        <v>49165</v>
      </c>
      <c r="L3479" s="157" t="s">
        <v>806</v>
      </c>
      <c r="N3479" s="157" t="s">
        <v>812</v>
      </c>
      <c r="O3479" s="157" t="s">
        <v>813</v>
      </c>
      <c r="P3479" s="157" t="s">
        <v>811</v>
      </c>
    </row>
    <row r="3480" spans="11:16">
      <c r="K3480" s="319">
        <v>49166</v>
      </c>
      <c r="L3480" s="157" t="s">
        <v>807</v>
      </c>
      <c r="N3480" s="157" t="s">
        <v>812</v>
      </c>
      <c r="O3480" s="157" t="s">
        <v>813</v>
      </c>
      <c r="P3480" s="157" t="s">
        <v>811</v>
      </c>
    </row>
    <row r="3481" spans="11:16">
      <c r="K3481" s="319">
        <v>49167</v>
      </c>
      <c r="L3481" s="157" t="s">
        <v>808</v>
      </c>
      <c r="N3481" s="157" t="s">
        <v>812</v>
      </c>
      <c r="O3481" s="157" t="s">
        <v>813</v>
      </c>
      <c r="P3481" s="157" t="s">
        <v>811</v>
      </c>
    </row>
    <row r="3482" spans="11:16">
      <c r="K3482" s="319">
        <v>49168</v>
      </c>
      <c r="L3482" s="157" t="s">
        <v>809</v>
      </c>
      <c r="N3482" s="157" t="s">
        <v>812</v>
      </c>
      <c r="O3482" s="157" t="s">
        <v>813</v>
      </c>
      <c r="P3482" s="157" t="s">
        <v>811</v>
      </c>
    </row>
    <row r="3483" spans="11:16">
      <c r="K3483" s="319">
        <v>49169</v>
      </c>
      <c r="L3483" s="157" t="s">
        <v>810</v>
      </c>
      <c r="N3483" s="157" t="s">
        <v>812</v>
      </c>
      <c r="O3483" s="157" t="s">
        <v>813</v>
      </c>
      <c r="P3483" s="157" t="s">
        <v>811</v>
      </c>
    </row>
    <row r="3484" spans="11:16">
      <c r="K3484" s="319">
        <v>49170</v>
      </c>
      <c r="L3484" s="157" t="s">
        <v>803</v>
      </c>
      <c r="N3484" s="157" t="s">
        <v>811</v>
      </c>
      <c r="O3484" s="157" t="s">
        <v>812</v>
      </c>
      <c r="P3484" s="157" t="s">
        <v>813</v>
      </c>
    </row>
    <row r="3485" spans="11:16">
      <c r="K3485" s="319">
        <v>49171</v>
      </c>
      <c r="L3485" s="157" t="s">
        <v>805</v>
      </c>
      <c r="N3485" s="157" t="s">
        <v>811</v>
      </c>
      <c r="O3485" s="157" t="s">
        <v>812</v>
      </c>
      <c r="P3485" s="157" t="s">
        <v>813</v>
      </c>
    </row>
    <row r="3486" spans="11:16">
      <c r="K3486" s="319">
        <v>49172</v>
      </c>
      <c r="L3486" s="157" t="s">
        <v>806</v>
      </c>
      <c r="N3486" s="157" t="s">
        <v>811</v>
      </c>
      <c r="O3486" s="157" t="s">
        <v>812</v>
      </c>
      <c r="P3486" s="157" t="s">
        <v>813</v>
      </c>
    </row>
    <row r="3487" spans="11:16">
      <c r="K3487" s="319">
        <v>49173</v>
      </c>
      <c r="L3487" s="157" t="s">
        <v>807</v>
      </c>
      <c r="N3487" s="157" t="s">
        <v>811</v>
      </c>
      <c r="O3487" s="157" t="s">
        <v>812</v>
      </c>
      <c r="P3487" s="157" t="s">
        <v>742</v>
      </c>
    </row>
    <row r="3488" spans="11:16">
      <c r="K3488" s="319">
        <v>49174</v>
      </c>
      <c r="L3488" s="157" t="s">
        <v>808</v>
      </c>
      <c r="N3488" s="157" t="s">
        <v>811</v>
      </c>
      <c r="O3488" s="157" t="s">
        <v>812</v>
      </c>
      <c r="P3488" s="157" t="s">
        <v>813</v>
      </c>
    </row>
    <row r="3489" spans="11:16">
      <c r="K3489" s="319">
        <v>49175</v>
      </c>
      <c r="L3489" s="157" t="s">
        <v>809</v>
      </c>
      <c r="N3489" s="157" t="s">
        <v>811</v>
      </c>
      <c r="O3489" s="157" t="s">
        <v>812</v>
      </c>
      <c r="P3489" s="157" t="s">
        <v>742</v>
      </c>
    </row>
    <row r="3490" spans="11:16">
      <c r="K3490" s="319">
        <v>49176</v>
      </c>
      <c r="L3490" s="157" t="s">
        <v>810</v>
      </c>
      <c r="N3490" s="157" t="s">
        <v>811</v>
      </c>
      <c r="O3490" s="157" t="s">
        <v>812</v>
      </c>
      <c r="P3490" s="157" t="s">
        <v>813</v>
      </c>
    </row>
    <row r="3491" spans="11:16">
      <c r="K3491" s="319">
        <v>49177</v>
      </c>
      <c r="L3491" s="157" t="s">
        <v>803</v>
      </c>
      <c r="N3491" s="157" t="s">
        <v>813</v>
      </c>
      <c r="O3491" s="157" t="s">
        <v>811</v>
      </c>
      <c r="P3491" s="157" t="s">
        <v>812</v>
      </c>
    </row>
    <row r="3492" spans="11:16">
      <c r="K3492" s="319">
        <v>49178</v>
      </c>
      <c r="L3492" s="157" t="s">
        <v>805</v>
      </c>
      <c r="N3492" s="157" t="s">
        <v>813</v>
      </c>
      <c r="O3492" s="157" t="s">
        <v>811</v>
      </c>
      <c r="P3492" s="157" t="s">
        <v>812</v>
      </c>
    </row>
    <row r="3493" spans="11:16">
      <c r="K3493" s="319">
        <v>49179</v>
      </c>
      <c r="L3493" s="157" t="s">
        <v>806</v>
      </c>
      <c r="N3493" s="157" t="s">
        <v>813</v>
      </c>
      <c r="O3493" s="157" t="s">
        <v>811</v>
      </c>
      <c r="P3493" s="157" t="s">
        <v>741</v>
      </c>
    </row>
    <row r="3494" spans="11:16">
      <c r="K3494" s="319">
        <v>49180</v>
      </c>
      <c r="L3494" s="157" t="s">
        <v>807</v>
      </c>
      <c r="N3494" s="157" t="s">
        <v>813</v>
      </c>
      <c r="O3494" s="157" t="s">
        <v>811</v>
      </c>
      <c r="P3494" s="157" t="s">
        <v>812</v>
      </c>
    </row>
    <row r="3495" spans="11:16">
      <c r="K3495" s="319">
        <v>49181</v>
      </c>
      <c r="L3495" s="157" t="s">
        <v>808</v>
      </c>
      <c r="N3495" s="157" t="s">
        <v>813</v>
      </c>
      <c r="O3495" s="157" t="s">
        <v>811</v>
      </c>
      <c r="P3495" s="157" t="s">
        <v>812</v>
      </c>
    </row>
    <row r="3496" spans="11:16">
      <c r="K3496" s="319">
        <v>49182</v>
      </c>
      <c r="L3496" s="157" t="s">
        <v>809</v>
      </c>
      <c r="N3496" s="157" t="s">
        <v>813</v>
      </c>
      <c r="O3496" s="157" t="s">
        <v>811</v>
      </c>
      <c r="P3496" s="157" t="s">
        <v>741</v>
      </c>
    </row>
    <row r="3497" spans="11:16">
      <c r="K3497" s="319">
        <v>49183</v>
      </c>
      <c r="L3497" s="157" t="s">
        <v>810</v>
      </c>
      <c r="N3497" s="157" t="s">
        <v>813</v>
      </c>
      <c r="O3497" s="157" t="s">
        <v>811</v>
      </c>
      <c r="P3497" s="157" t="s">
        <v>812</v>
      </c>
    </row>
    <row r="3498" spans="11:16">
      <c r="K3498" s="319">
        <v>49184</v>
      </c>
      <c r="L3498" s="157" t="s">
        <v>803</v>
      </c>
      <c r="N3498" s="157" t="s">
        <v>812</v>
      </c>
      <c r="O3498" s="157" t="s">
        <v>813</v>
      </c>
      <c r="P3498" s="157" t="s">
        <v>811</v>
      </c>
    </row>
    <row r="3499" spans="11:16">
      <c r="K3499" s="319">
        <v>49185</v>
      </c>
      <c r="L3499" s="157" t="s">
        <v>805</v>
      </c>
      <c r="N3499" s="157" t="s">
        <v>812</v>
      </c>
      <c r="O3499" s="157" t="s">
        <v>813</v>
      </c>
      <c r="P3499" s="157" t="s">
        <v>811</v>
      </c>
    </row>
    <row r="3500" spans="11:16">
      <c r="K3500" s="319">
        <v>49186</v>
      </c>
      <c r="L3500" s="157" t="s">
        <v>806</v>
      </c>
      <c r="N3500" s="157" t="s">
        <v>812</v>
      </c>
      <c r="O3500" s="157" t="s">
        <v>813</v>
      </c>
      <c r="P3500" s="157" t="s">
        <v>811</v>
      </c>
    </row>
    <row r="3501" spans="11:16">
      <c r="K3501" s="319">
        <v>49187</v>
      </c>
      <c r="L3501" s="157" t="s">
        <v>807</v>
      </c>
      <c r="N3501" s="157" t="s">
        <v>812</v>
      </c>
      <c r="O3501" s="157" t="s">
        <v>813</v>
      </c>
      <c r="P3501" s="157" t="s">
        <v>811</v>
      </c>
    </row>
    <row r="3502" spans="11:16">
      <c r="K3502" s="319">
        <v>49188</v>
      </c>
      <c r="L3502" s="157" t="s">
        <v>808</v>
      </c>
      <c r="N3502" s="157" t="s">
        <v>812</v>
      </c>
      <c r="O3502" s="157" t="s">
        <v>813</v>
      </c>
      <c r="P3502" s="157" t="s">
        <v>811</v>
      </c>
    </row>
    <row r="3503" spans="11:16">
      <c r="K3503" s="319">
        <v>49189</v>
      </c>
      <c r="L3503" s="157" t="s">
        <v>809</v>
      </c>
      <c r="N3503" s="157" t="s">
        <v>812</v>
      </c>
      <c r="O3503" s="157" t="s">
        <v>813</v>
      </c>
      <c r="P3503" s="157" t="s">
        <v>811</v>
      </c>
    </row>
    <row r="3504" spans="11:16">
      <c r="K3504" s="319">
        <v>49190</v>
      </c>
      <c r="L3504" s="157" t="s">
        <v>810</v>
      </c>
      <c r="N3504" s="157" t="s">
        <v>812</v>
      </c>
      <c r="O3504" s="157" t="s">
        <v>742</v>
      </c>
      <c r="P3504" s="157" t="s">
        <v>811</v>
      </c>
    </row>
    <row r="3505" spans="11:16">
      <c r="K3505" s="319">
        <v>49191</v>
      </c>
      <c r="L3505" s="157" t="s">
        <v>803</v>
      </c>
      <c r="N3505" s="157" t="s">
        <v>811</v>
      </c>
      <c r="O3505" s="157" t="s">
        <v>812</v>
      </c>
      <c r="P3505" s="157" t="s">
        <v>813</v>
      </c>
    </row>
    <row r="3506" spans="11:16">
      <c r="K3506" s="319">
        <v>49192</v>
      </c>
      <c r="L3506" s="157" t="s">
        <v>805</v>
      </c>
      <c r="N3506" s="157" t="s">
        <v>811</v>
      </c>
      <c r="O3506" s="157" t="s">
        <v>812</v>
      </c>
      <c r="P3506" s="157" t="s">
        <v>813</v>
      </c>
    </row>
    <row r="3507" spans="11:16">
      <c r="K3507" s="319">
        <v>49193</v>
      </c>
      <c r="L3507" s="157" t="s">
        <v>806</v>
      </c>
      <c r="N3507" s="157" t="s">
        <v>811</v>
      </c>
      <c r="O3507" s="157" t="s">
        <v>812</v>
      </c>
      <c r="P3507" s="157" t="s">
        <v>813</v>
      </c>
    </row>
    <row r="3508" spans="11:16">
      <c r="K3508" s="319">
        <v>49194</v>
      </c>
      <c r="L3508" s="157" t="s">
        <v>807</v>
      </c>
      <c r="N3508" s="157" t="s">
        <v>811</v>
      </c>
      <c r="O3508" s="157" t="s">
        <v>812</v>
      </c>
      <c r="P3508" s="157" t="s">
        <v>813</v>
      </c>
    </row>
    <row r="3509" spans="11:16">
      <c r="K3509" s="319">
        <v>49195</v>
      </c>
      <c r="L3509" s="157" t="s">
        <v>808</v>
      </c>
      <c r="N3509" s="157" t="s">
        <v>811</v>
      </c>
      <c r="O3509" s="157" t="s">
        <v>812</v>
      </c>
      <c r="P3509" s="157" t="s">
        <v>813</v>
      </c>
    </row>
    <row r="3510" spans="11:16">
      <c r="K3510" s="319">
        <v>49196</v>
      </c>
      <c r="L3510" s="157" t="s">
        <v>809</v>
      </c>
      <c r="N3510" s="157" t="s">
        <v>811</v>
      </c>
      <c r="O3510" s="157" t="s">
        <v>741</v>
      </c>
      <c r="P3510" s="157" t="s">
        <v>742</v>
      </c>
    </row>
    <row r="3511" spans="11:16">
      <c r="K3511" s="319">
        <v>49197</v>
      </c>
      <c r="L3511" s="157" t="s">
        <v>810</v>
      </c>
      <c r="N3511" s="157" t="s">
        <v>811</v>
      </c>
      <c r="O3511" s="157" t="s">
        <v>812</v>
      </c>
      <c r="P3511" s="157" t="s">
        <v>813</v>
      </c>
    </row>
    <row r="3512" spans="11:16">
      <c r="K3512" s="319">
        <v>49198</v>
      </c>
      <c r="L3512" s="157" t="s">
        <v>803</v>
      </c>
      <c r="N3512" s="157" t="s">
        <v>813</v>
      </c>
      <c r="O3512" s="157" t="s">
        <v>811</v>
      </c>
      <c r="P3512" s="157" t="s">
        <v>812</v>
      </c>
    </row>
    <row r="3513" spans="11:16">
      <c r="K3513" s="319">
        <v>49199</v>
      </c>
      <c r="L3513" s="157" t="s">
        <v>805</v>
      </c>
      <c r="N3513" s="157" t="s">
        <v>813</v>
      </c>
      <c r="O3513" s="157" t="s">
        <v>740</v>
      </c>
      <c r="P3513" s="157" t="s">
        <v>812</v>
      </c>
    </row>
    <row r="3514" spans="11:16">
      <c r="K3514" s="319">
        <v>49200</v>
      </c>
      <c r="L3514" s="157" t="s">
        <v>806</v>
      </c>
      <c r="N3514" s="157" t="s">
        <v>813</v>
      </c>
      <c r="O3514" s="157" t="s">
        <v>811</v>
      </c>
      <c r="P3514" s="157" t="s">
        <v>812</v>
      </c>
    </row>
    <row r="3515" spans="11:16">
      <c r="K3515" s="319">
        <v>49201</v>
      </c>
      <c r="L3515" s="157" t="s">
        <v>807</v>
      </c>
      <c r="N3515" s="157" t="s">
        <v>813</v>
      </c>
      <c r="O3515" s="157" t="s">
        <v>811</v>
      </c>
      <c r="P3515" s="157" t="s">
        <v>812</v>
      </c>
    </row>
    <row r="3516" spans="11:16">
      <c r="K3516" s="319">
        <v>49202</v>
      </c>
      <c r="L3516" s="157" t="s">
        <v>808</v>
      </c>
      <c r="N3516" s="157" t="s">
        <v>813</v>
      </c>
      <c r="O3516" s="157" t="s">
        <v>811</v>
      </c>
      <c r="P3516" s="157" t="s">
        <v>741</v>
      </c>
    </row>
    <row r="3517" spans="11:16">
      <c r="K3517" s="319">
        <v>49203</v>
      </c>
      <c r="L3517" s="157" t="s">
        <v>809</v>
      </c>
      <c r="N3517" s="157" t="s">
        <v>742</v>
      </c>
      <c r="O3517" s="157" t="s">
        <v>811</v>
      </c>
      <c r="P3517" s="157" t="s">
        <v>812</v>
      </c>
    </row>
    <row r="3518" spans="11:16">
      <c r="K3518" s="319">
        <v>49204</v>
      </c>
      <c r="L3518" s="157" t="s">
        <v>810</v>
      </c>
      <c r="N3518" s="157" t="s">
        <v>813</v>
      </c>
      <c r="O3518" s="157" t="s">
        <v>811</v>
      </c>
      <c r="P3518" s="157" t="s">
        <v>812</v>
      </c>
    </row>
    <row r="3519" spans="11:16">
      <c r="K3519" s="319">
        <v>49205</v>
      </c>
      <c r="L3519" s="157" t="s">
        <v>803</v>
      </c>
      <c r="N3519" s="157" t="s">
        <v>812</v>
      </c>
      <c r="O3519" s="157" t="s">
        <v>813</v>
      </c>
      <c r="P3519" s="157" t="s">
        <v>811</v>
      </c>
    </row>
    <row r="3520" spans="11:16">
      <c r="K3520" s="319">
        <v>49206</v>
      </c>
      <c r="L3520" s="157" t="s">
        <v>805</v>
      </c>
      <c r="N3520" s="157" t="s">
        <v>812</v>
      </c>
      <c r="O3520" s="157" t="s">
        <v>813</v>
      </c>
      <c r="P3520" s="157" t="s">
        <v>811</v>
      </c>
    </row>
    <row r="3521" spans="11:16">
      <c r="K3521" s="319">
        <v>49207</v>
      </c>
      <c r="L3521" s="157" t="s">
        <v>806</v>
      </c>
      <c r="N3521" s="157" t="s">
        <v>812</v>
      </c>
      <c r="O3521" s="157" t="s">
        <v>813</v>
      </c>
      <c r="P3521" s="157" t="s">
        <v>740</v>
      </c>
    </row>
    <row r="3522" spans="11:16">
      <c r="K3522" s="319">
        <v>49208</v>
      </c>
      <c r="L3522" s="157" t="s">
        <v>807</v>
      </c>
      <c r="N3522" s="157" t="s">
        <v>812</v>
      </c>
      <c r="O3522" s="157" t="s">
        <v>813</v>
      </c>
      <c r="P3522" s="157" t="s">
        <v>740</v>
      </c>
    </row>
    <row r="3523" spans="11:16">
      <c r="K3523" s="319">
        <v>49209</v>
      </c>
      <c r="L3523" s="157" t="s">
        <v>808</v>
      </c>
      <c r="N3523" s="157" t="s">
        <v>812</v>
      </c>
      <c r="O3523" s="157" t="s">
        <v>813</v>
      </c>
      <c r="P3523" s="157" t="s">
        <v>811</v>
      </c>
    </row>
    <row r="3524" spans="11:16">
      <c r="K3524" s="319">
        <v>49210</v>
      </c>
      <c r="L3524" s="157" t="s">
        <v>809</v>
      </c>
      <c r="N3524" s="157" t="s">
        <v>812</v>
      </c>
      <c r="O3524" s="157" t="s">
        <v>813</v>
      </c>
      <c r="P3524" s="157" t="s">
        <v>811</v>
      </c>
    </row>
    <row r="3525" spans="11:16">
      <c r="K3525" s="319">
        <v>49211</v>
      </c>
      <c r="L3525" s="157" t="s">
        <v>810</v>
      </c>
      <c r="N3525" s="157" t="s">
        <v>812</v>
      </c>
      <c r="O3525" s="157" t="s">
        <v>813</v>
      </c>
      <c r="P3525" s="157" t="s">
        <v>811</v>
      </c>
    </row>
    <row r="3526" spans="11:16">
      <c r="K3526" s="319">
        <v>49212</v>
      </c>
      <c r="L3526" s="157" t="s">
        <v>803</v>
      </c>
      <c r="N3526" s="157" t="s">
        <v>811</v>
      </c>
      <c r="O3526" s="157" t="s">
        <v>812</v>
      </c>
      <c r="P3526" s="157" t="s">
        <v>742</v>
      </c>
    </row>
    <row r="3527" spans="11:16">
      <c r="K3527" s="319">
        <v>49213</v>
      </c>
      <c r="L3527" s="157" t="s">
        <v>805</v>
      </c>
      <c r="N3527" s="157" t="s">
        <v>811</v>
      </c>
      <c r="O3527" s="157" t="s">
        <v>812</v>
      </c>
      <c r="P3527" s="157" t="s">
        <v>813</v>
      </c>
    </row>
    <row r="3528" spans="11:16">
      <c r="K3528" s="319">
        <v>49214</v>
      </c>
      <c r="L3528" s="157" t="s">
        <v>806</v>
      </c>
      <c r="N3528" s="157" t="s">
        <v>811</v>
      </c>
      <c r="O3528" s="157" t="s">
        <v>812</v>
      </c>
      <c r="P3528" s="157" t="s">
        <v>813</v>
      </c>
    </row>
    <row r="3529" spans="11:16">
      <c r="K3529" s="319">
        <v>49215</v>
      </c>
      <c r="L3529" s="157" t="s">
        <v>807</v>
      </c>
      <c r="N3529" s="157" t="s">
        <v>811</v>
      </c>
      <c r="O3529" s="157" t="s">
        <v>812</v>
      </c>
      <c r="P3529" s="157" t="s">
        <v>813</v>
      </c>
    </row>
    <row r="3530" spans="11:16">
      <c r="K3530" s="319">
        <v>49216</v>
      </c>
      <c r="L3530" s="157" t="s">
        <v>808</v>
      </c>
      <c r="N3530" s="157" t="s">
        <v>811</v>
      </c>
      <c r="O3530" s="157" t="s">
        <v>812</v>
      </c>
      <c r="P3530" s="157" t="s">
        <v>813</v>
      </c>
    </row>
    <row r="3531" spans="11:16">
      <c r="K3531" s="319">
        <v>49217</v>
      </c>
      <c r="L3531" s="157" t="s">
        <v>809</v>
      </c>
      <c r="N3531" s="157" t="s">
        <v>811</v>
      </c>
      <c r="O3531" s="157" t="s">
        <v>812</v>
      </c>
      <c r="P3531" s="157" t="s">
        <v>813</v>
      </c>
    </row>
    <row r="3532" spans="11:16">
      <c r="K3532" s="319">
        <v>49218</v>
      </c>
      <c r="L3532" s="157" t="s">
        <v>810</v>
      </c>
      <c r="N3532" s="157" t="s">
        <v>811</v>
      </c>
      <c r="O3532" s="157" t="s">
        <v>812</v>
      </c>
      <c r="P3532" s="157" t="s">
        <v>813</v>
      </c>
    </row>
    <row r="3533" spans="11:16">
      <c r="K3533" s="319">
        <v>49219</v>
      </c>
      <c r="L3533" s="157" t="s">
        <v>803</v>
      </c>
      <c r="N3533" s="157" t="s">
        <v>813</v>
      </c>
      <c r="O3533" s="157" t="s">
        <v>811</v>
      </c>
      <c r="P3533" s="157" t="s">
        <v>741</v>
      </c>
    </row>
    <row r="3534" spans="11:16">
      <c r="K3534" s="319">
        <v>49220</v>
      </c>
      <c r="L3534" s="157" t="s">
        <v>805</v>
      </c>
      <c r="N3534" s="157" t="s">
        <v>813</v>
      </c>
      <c r="O3534" s="157" t="s">
        <v>811</v>
      </c>
      <c r="P3534" s="157" t="s">
        <v>741</v>
      </c>
    </row>
    <row r="3535" spans="11:16">
      <c r="K3535" s="319">
        <v>49221</v>
      </c>
      <c r="L3535" s="157" t="s">
        <v>806</v>
      </c>
      <c r="N3535" s="157" t="s">
        <v>813</v>
      </c>
      <c r="O3535" s="157" t="s">
        <v>811</v>
      </c>
      <c r="P3535" s="157" t="s">
        <v>812</v>
      </c>
    </row>
    <row r="3536" spans="11:16">
      <c r="K3536" s="319">
        <v>49222</v>
      </c>
      <c r="L3536" s="157" t="s">
        <v>807</v>
      </c>
      <c r="N3536" s="157" t="s">
        <v>813</v>
      </c>
      <c r="O3536" s="157" t="s">
        <v>811</v>
      </c>
      <c r="P3536" s="157" t="s">
        <v>812</v>
      </c>
    </row>
    <row r="3537" spans="11:16">
      <c r="K3537" s="319">
        <v>49223</v>
      </c>
      <c r="L3537" s="157" t="s">
        <v>808</v>
      </c>
      <c r="N3537" s="157" t="s">
        <v>813</v>
      </c>
      <c r="O3537" s="157" t="s">
        <v>811</v>
      </c>
      <c r="P3537" s="157" t="s">
        <v>812</v>
      </c>
    </row>
    <row r="3538" spans="11:16">
      <c r="K3538" s="319">
        <v>49224</v>
      </c>
      <c r="L3538" s="157" t="s">
        <v>809</v>
      </c>
      <c r="N3538" s="157" t="s">
        <v>813</v>
      </c>
      <c r="O3538" s="157" t="s">
        <v>811</v>
      </c>
      <c r="P3538" s="157" t="s">
        <v>741</v>
      </c>
    </row>
    <row r="3539" spans="11:16">
      <c r="K3539" s="319">
        <v>49225</v>
      </c>
      <c r="L3539" s="157" t="s">
        <v>810</v>
      </c>
      <c r="N3539" s="157" t="s">
        <v>813</v>
      </c>
      <c r="O3539" s="157" t="s">
        <v>811</v>
      </c>
      <c r="P3539" s="157" t="s">
        <v>812</v>
      </c>
    </row>
    <row r="3540" spans="11:16">
      <c r="K3540" s="319">
        <v>49226</v>
      </c>
      <c r="L3540" s="157" t="s">
        <v>803</v>
      </c>
      <c r="N3540" s="157" t="s">
        <v>812</v>
      </c>
      <c r="O3540" s="157" t="s">
        <v>813</v>
      </c>
      <c r="P3540" s="157" t="s">
        <v>811</v>
      </c>
    </row>
    <row r="3541" spans="11:16">
      <c r="K3541" s="319">
        <v>49227</v>
      </c>
      <c r="L3541" s="157" t="s">
        <v>805</v>
      </c>
      <c r="N3541" s="157" t="s">
        <v>812</v>
      </c>
      <c r="O3541" s="157" t="s">
        <v>813</v>
      </c>
      <c r="P3541" s="157" t="s">
        <v>811</v>
      </c>
    </row>
    <row r="3542" spans="11:16">
      <c r="K3542" s="319">
        <v>49228</v>
      </c>
      <c r="L3542" s="157" t="s">
        <v>806</v>
      </c>
      <c r="N3542" s="157" t="s">
        <v>812</v>
      </c>
      <c r="O3542" s="157" t="s">
        <v>813</v>
      </c>
      <c r="P3542" s="157" t="s">
        <v>811</v>
      </c>
    </row>
    <row r="3543" spans="11:16">
      <c r="K3543" s="319">
        <v>49229</v>
      </c>
      <c r="L3543" s="157" t="s">
        <v>807</v>
      </c>
      <c r="N3543" s="157" t="s">
        <v>741</v>
      </c>
      <c r="O3543" s="157" t="s">
        <v>813</v>
      </c>
      <c r="P3543" s="157" t="s">
        <v>811</v>
      </c>
    </row>
    <row r="3544" spans="11:16">
      <c r="K3544" s="319">
        <v>49230</v>
      </c>
      <c r="L3544" s="157" t="s">
        <v>808</v>
      </c>
      <c r="N3544" s="157" t="s">
        <v>812</v>
      </c>
      <c r="O3544" s="157" t="s">
        <v>813</v>
      </c>
      <c r="P3544" s="157" t="s">
        <v>811</v>
      </c>
    </row>
    <row r="3545" spans="11:16">
      <c r="K3545" s="319">
        <v>49231</v>
      </c>
      <c r="L3545" s="157" t="s">
        <v>809</v>
      </c>
      <c r="N3545" s="157" t="s">
        <v>812</v>
      </c>
      <c r="O3545" s="157" t="s">
        <v>813</v>
      </c>
      <c r="P3545" s="157" t="s">
        <v>811</v>
      </c>
    </row>
    <row r="3546" spans="11:16">
      <c r="K3546" s="319">
        <v>49232</v>
      </c>
      <c r="L3546" s="157" t="s">
        <v>810</v>
      </c>
      <c r="N3546" s="157" t="s">
        <v>812</v>
      </c>
      <c r="O3546" s="157" t="s">
        <v>742</v>
      </c>
      <c r="P3546" s="157" t="s">
        <v>811</v>
      </c>
    </row>
    <row r="3547" spans="11:16">
      <c r="K3547" s="319">
        <v>49233</v>
      </c>
      <c r="L3547" s="157" t="s">
        <v>803</v>
      </c>
      <c r="N3547" s="157" t="s">
        <v>811</v>
      </c>
      <c r="O3547" s="157" t="s">
        <v>741</v>
      </c>
      <c r="P3547" s="157" t="s">
        <v>813</v>
      </c>
    </row>
    <row r="3548" spans="11:16">
      <c r="K3548" s="319">
        <v>49234</v>
      </c>
      <c r="L3548" s="157" t="s">
        <v>805</v>
      </c>
      <c r="N3548" s="157" t="s">
        <v>811</v>
      </c>
      <c r="O3548" s="157" t="s">
        <v>812</v>
      </c>
      <c r="P3548" s="157" t="s">
        <v>813</v>
      </c>
    </row>
    <row r="3549" spans="11:16">
      <c r="K3549" s="319">
        <v>49235</v>
      </c>
      <c r="L3549" s="157" t="s">
        <v>806</v>
      </c>
      <c r="N3549" s="157" t="s">
        <v>740</v>
      </c>
      <c r="O3549" s="157" t="s">
        <v>741</v>
      </c>
      <c r="P3549" s="157" t="s">
        <v>813</v>
      </c>
    </row>
    <row r="3550" spans="11:16">
      <c r="K3550" s="319">
        <v>49236</v>
      </c>
      <c r="L3550" s="157" t="s">
        <v>807</v>
      </c>
      <c r="N3550" s="157" t="s">
        <v>740</v>
      </c>
      <c r="O3550" s="157" t="s">
        <v>812</v>
      </c>
      <c r="P3550" s="157" t="s">
        <v>813</v>
      </c>
    </row>
    <row r="3551" spans="11:16">
      <c r="K3551" s="319">
        <v>49237</v>
      </c>
      <c r="L3551" s="157" t="s">
        <v>808</v>
      </c>
      <c r="N3551" s="157" t="s">
        <v>740</v>
      </c>
      <c r="O3551" s="157" t="s">
        <v>812</v>
      </c>
      <c r="P3551" s="157" t="s">
        <v>813</v>
      </c>
    </row>
    <row r="3552" spans="11:16">
      <c r="K3552" s="319">
        <v>49238</v>
      </c>
      <c r="L3552" s="157" t="s">
        <v>809</v>
      </c>
      <c r="N3552" s="157" t="s">
        <v>811</v>
      </c>
      <c r="O3552" s="157" t="s">
        <v>812</v>
      </c>
      <c r="P3552" s="157" t="s">
        <v>813</v>
      </c>
    </row>
    <row r="3553" spans="11:16">
      <c r="K3553" s="319">
        <v>49239</v>
      </c>
      <c r="L3553" s="157" t="s">
        <v>810</v>
      </c>
      <c r="N3553" s="157" t="s">
        <v>811</v>
      </c>
      <c r="O3553" s="157" t="s">
        <v>812</v>
      </c>
      <c r="P3553" s="157" t="s">
        <v>813</v>
      </c>
    </row>
    <row r="3554" spans="11:16">
      <c r="K3554" s="319">
        <v>49240</v>
      </c>
      <c r="L3554" s="157" t="s">
        <v>803</v>
      </c>
      <c r="N3554" s="157" t="s">
        <v>813</v>
      </c>
      <c r="O3554" s="157" t="s">
        <v>740</v>
      </c>
      <c r="P3554" s="157" t="s">
        <v>812</v>
      </c>
    </row>
    <row r="3555" spans="11:16">
      <c r="K3555" s="319">
        <v>49241</v>
      </c>
      <c r="L3555" s="157" t="s">
        <v>805</v>
      </c>
      <c r="N3555" s="157" t="s">
        <v>813</v>
      </c>
      <c r="O3555" s="157" t="s">
        <v>811</v>
      </c>
      <c r="P3555" s="157" t="s">
        <v>812</v>
      </c>
    </row>
    <row r="3556" spans="11:16">
      <c r="K3556" s="319">
        <v>49242</v>
      </c>
      <c r="L3556" s="157" t="s">
        <v>806</v>
      </c>
      <c r="N3556" s="157" t="s">
        <v>813</v>
      </c>
      <c r="O3556" s="157" t="s">
        <v>811</v>
      </c>
      <c r="P3556" s="157" t="s">
        <v>812</v>
      </c>
    </row>
    <row r="3557" spans="11:16">
      <c r="K3557" s="319">
        <v>49243</v>
      </c>
      <c r="L3557" s="157" t="s">
        <v>807</v>
      </c>
      <c r="N3557" s="157" t="s">
        <v>813</v>
      </c>
      <c r="O3557" s="157" t="s">
        <v>811</v>
      </c>
      <c r="P3557" s="157" t="s">
        <v>812</v>
      </c>
    </row>
    <row r="3558" spans="11:16">
      <c r="K3558" s="319">
        <v>49244</v>
      </c>
      <c r="L3558" s="157" t="s">
        <v>808</v>
      </c>
      <c r="N3558" s="157" t="s">
        <v>813</v>
      </c>
      <c r="O3558" s="157" t="s">
        <v>740</v>
      </c>
      <c r="P3558" s="157" t="s">
        <v>812</v>
      </c>
    </row>
    <row r="3559" spans="11:16">
      <c r="K3559" s="319">
        <v>49245</v>
      </c>
      <c r="L3559" s="157" t="s">
        <v>809</v>
      </c>
      <c r="N3559" s="157" t="s">
        <v>813</v>
      </c>
      <c r="O3559" s="157" t="s">
        <v>811</v>
      </c>
      <c r="P3559" s="157" t="s">
        <v>812</v>
      </c>
    </row>
    <row r="3560" spans="11:16">
      <c r="K3560" s="319">
        <v>49246</v>
      </c>
      <c r="L3560" s="157" t="s">
        <v>810</v>
      </c>
      <c r="N3560" s="157" t="s">
        <v>813</v>
      </c>
      <c r="O3560" s="157" t="s">
        <v>811</v>
      </c>
      <c r="P3560" s="157" t="s">
        <v>741</v>
      </c>
    </row>
    <row r="3561" spans="11:16">
      <c r="K3561" s="319">
        <v>49247</v>
      </c>
      <c r="L3561" s="157" t="s">
        <v>803</v>
      </c>
      <c r="N3561" s="157" t="s">
        <v>812</v>
      </c>
      <c r="O3561" s="157" t="s">
        <v>813</v>
      </c>
      <c r="P3561" s="157" t="s">
        <v>811</v>
      </c>
    </row>
    <row r="3562" spans="11:16">
      <c r="K3562" s="319">
        <v>49248</v>
      </c>
      <c r="L3562" s="157" t="s">
        <v>805</v>
      </c>
      <c r="N3562" s="157" t="s">
        <v>812</v>
      </c>
      <c r="O3562" s="157" t="s">
        <v>813</v>
      </c>
      <c r="P3562" s="157" t="s">
        <v>811</v>
      </c>
    </row>
    <row r="3563" spans="11:16">
      <c r="K3563" s="319">
        <v>49249</v>
      </c>
      <c r="L3563" s="157" t="s">
        <v>806</v>
      </c>
      <c r="N3563" s="157" t="s">
        <v>812</v>
      </c>
      <c r="O3563" s="157" t="s">
        <v>813</v>
      </c>
      <c r="P3563" s="157" t="s">
        <v>811</v>
      </c>
    </row>
    <row r="3564" spans="11:16">
      <c r="K3564" s="319">
        <v>49250</v>
      </c>
      <c r="L3564" s="157" t="s">
        <v>807</v>
      </c>
      <c r="N3564" s="157" t="s">
        <v>812</v>
      </c>
      <c r="O3564" s="157" t="s">
        <v>813</v>
      </c>
      <c r="P3564" s="157" t="s">
        <v>811</v>
      </c>
    </row>
    <row r="3565" spans="11:16">
      <c r="K3565" s="319">
        <v>49251</v>
      </c>
      <c r="L3565" s="157" t="s">
        <v>808</v>
      </c>
      <c r="N3565" s="157" t="s">
        <v>812</v>
      </c>
      <c r="O3565" s="157" t="s">
        <v>813</v>
      </c>
      <c r="P3565" s="157" t="s">
        <v>811</v>
      </c>
    </row>
    <row r="3566" spans="11:16">
      <c r="K3566" s="319">
        <v>49252</v>
      </c>
      <c r="L3566" s="157" t="s">
        <v>809</v>
      </c>
      <c r="N3566" s="157" t="s">
        <v>812</v>
      </c>
      <c r="O3566" s="157" t="s">
        <v>813</v>
      </c>
      <c r="P3566" s="157" t="s">
        <v>740</v>
      </c>
    </row>
    <row r="3567" spans="11:16">
      <c r="K3567" s="319">
        <v>49253</v>
      </c>
      <c r="L3567" s="157" t="s">
        <v>810</v>
      </c>
      <c r="N3567" s="157" t="s">
        <v>741</v>
      </c>
      <c r="O3567" s="157" t="s">
        <v>813</v>
      </c>
      <c r="P3567" s="157" t="s">
        <v>811</v>
      </c>
    </row>
    <row r="3568" spans="11:16">
      <c r="K3568" s="319">
        <v>49254</v>
      </c>
      <c r="L3568" s="157" t="s">
        <v>803</v>
      </c>
      <c r="N3568" s="157" t="s">
        <v>811</v>
      </c>
      <c r="O3568" s="157" t="s">
        <v>812</v>
      </c>
      <c r="P3568" s="157" t="s">
        <v>813</v>
      </c>
    </row>
    <row r="3569" spans="11:16">
      <c r="K3569" s="319">
        <v>49255</v>
      </c>
      <c r="L3569" s="157" t="s">
        <v>805</v>
      </c>
      <c r="N3569" s="157" t="s">
        <v>811</v>
      </c>
      <c r="O3569" s="157" t="s">
        <v>812</v>
      </c>
      <c r="P3569" s="157" t="s">
        <v>742</v>
      </c>
    </row>
    <row r="3570" spans="11:16">
      <c r="K3570" s="319">
        <v>49256</v>
      </c>
      <c r="L3570" s="157" t="s">
        <v>806</v>
      </c>
      <c r="N3570" s="157" t="s">
        <v>811</v>
      </c>
      <c r="O3570" s="157" t="s">
        <v>812</v>
      </c>
      <c r="P3570" s="157" t="s">
        <v>813</v>
      </c>
    </row>
    <row r="3571" spans="11:16">
      <c r="K3571" s="319">
        <v>49257</v>
      </c>
      <c r="L3571" s="157" t="s">
        <v>807</v>
      </c>
      <c r="N3571" s="157" t="s">
        <v>811</v>
      </c>
      <c r="O3571" s="157" t="s">
        <v>812</v>
      </c>
      <c r="P3571" s="157" t="s">
        <v>813</v>
      </c>
    </row>
    <row r="3572" spans="11:16">
      <c r="K3572" s="319">
        <v>49258</v>
      </c>
      <c r="L3572" s="157" t="s">
        <v>808</v>
      </c>
      <c r="N3572" s="157" t="s">
        <v>811</v>
      </c>
      <c r="O3572" s="157" t="s">
        <v>812</v>
      </c>
      <c r="P3572" s="157" t="s">
        <v>813</v>
      </c>
    </row>
    <row r="3573" spans="11:16">
      <c r="K3573" s="319">
        <v>49259</v>
      </c>
      <c r="L3573" s="157" t="s">
        <v>809</v>
      </c>
      <c r="N3573" s="157" t="s">
        <v>740</v>
      </c>
      <c r="O3573" s="157" t="s">
        <v>741</v>
      </c>
      <c r="P3573" s="157" t="s">
        <v>813</v>
      </c>
    </row>
    <row r="3574" spans="11:16">
      <c r="K3574" s="319">
        <v>49260</v>
      </c>
      <c r="L3574" s="157" t="s">
        <v>810</v>
      </c>
      <c r="N3574" s="157" t="s">
        <v>811</v>
      </c>
      <c r="O3574" s="157" t="s">
        <v>812</v>
      </c>
      <c r="P3574" s="157" t="s">
        <v>813</v>
      </c>
    </row>
    <row r="3575" spans="11:16">
      <c r="K3575" s="319">
        <v>49261</v>
      </c>
      <c r="L3575" s="157" t="s">
        <v>803</v>
      </c>
      <c r="N3575" s="157" t="s">
        <v>813</v>
      </c>
      <c r="O3575" s="157" t="s">
        <v>811</v>
      </c>
      <c r="P3575" s="157" t="s">
        <v>812</v>
      </c>
    </row>
    <row r="3576" spans="11:16">
      <c r="K3576" s="319">
        <v>49262</v>
      </c>
      <c r="L3576" s="157" t="s">
        <v>805</v>
      </c>
      <c r="N3576" s="157" t="s">
        <v>813</v>
      </c>
      <c r="O3576" s="157" t="s">
        <v>811</v>
      </c>
      <c r="P3576" s="157" t="s">
        <v>812</v>
      </c>
    </row>
    <row r="3577" spans="11:16">
      <c r="K3577" s="319">
        <v>49263</v>
      </c>
      <c r="L3577" s="157" t="s">
        <v>806</v>
      </c>
      <c r="N3577" s="157" t="s">
        <v>813</v>
      </c>
      <c r="O3577" s="157" t="s">
        <v>811</v>
      </c>
      <c r="P3577" s="157" t="s">
        <v>812</v>
      </c>
    </row>
    <row r="3578" spans="11:16">
      <c r="K3578" s="319">
        <v>49264</v>
      </c>
      <c r="L3578" s="157" t="s">
        <v>807</v>
      </c>
      <c r="N3578" s="157" t="s">
        <v>742</v>
      </c>
      <c r="O3578" s="157" t="s">
        <v>811</v>
      </c>
      <c r="P3578" s="157" t="s">
        <v>812</v>
      </c>
    </row>
    <row r="3579" spans="11:16">
      <c r="K3579" s="319">
        <v>49265</v>
      </c>
      <c r="L3579" s="157" t="s">
        <v>808</v>
      </c>
      <c r="N3579" s="157" t="s">
        <v>742</v>
      </c>
      <c r="O3579" s="157" t="s">
        <v>811</v>
      </c>
      <c r="P3579" s="157" t="s">
        <v>812</v>
      </c>
    </row>
    <row r="3580" spans="11:16">
      <c r="K3580" s="319">
        <v>49266</v>
      </c>
      <c r="L3580" s="157" t="s">
        <v>809</v>
      </c>
      <c r="N3580" s="157" t="s">
        <v>813</v>
      </c>
      <c r="O3580" s="157" t="s">
        <v>811</v>
      </c>
      <c r="P3580" s="157" t="s">
        <v>812</v>
      </c>
    </row>
    <row r="3581" spans="11:16">
      <c r="K3581" s="319">
        <v>49267</v>
      </c>
      <c r="L3581" s="157" t="s">
        <v>810</v>
      </c>
      <c r="N3581" s="157" t="s">
        <v>813</v>
      </c>
      <c r="O3581" s="157" t="s">
        <v>811</v>
      </c>
      <c r="P3581" s="157" t="s">
        <v>812</v>
      </c>
    </row>
    <row r="3582" spans="11:16">
      <c r="K3582" s="319">
        <v>49268</v>
      </c>
      <c r="L3582" s="157" t="s">
        <v>803</v>
      </c>
      <c r="N3582" s="157" t="s">
        <v>812</v>
      </c>
      <c r="O3582" s="157" t="s">
        <v>813</v>
      </c>
      <c r="P3582" s="157" t="s">
        <v>811</v>
      </c>
    </row>
    <row r="3583" spans="11:16">
      <c r="K3583" s="319">
        <v>49269</v>
      </c>
      <c r="L3583" s="157" t="s">
        <v>805</v>
      </c>
      <c r="N3583" s="157" t="s">
        <v>741</v>
      </c>
      <c r="O3583" s="157" t="s">
        <v>813</v>
      </c>
      <c r="P3583" s="157" t="s">
        <v>811</v>
      </c>
    </row>
    <row r="3584" spans="11:16">
      <c r="K3584" s="319">
        <v>49270</v>
      </c>
      <c r="L3584" s="157" t="s">
        <v>806</v>
      </c>
      <c r="N3584" s="157" t="s">
        <v>812</v>
      </c>
      <c r="O3584" s="157" t="s">
        <v>813</v>
      </c>
      <c r="P3584" s="157" t="s">
        <v>811</v>
      </c>
    </row>
    <row r="3585" spans="11:16">
      <c r="K3585" s="319">
        <v>49271</v>
      </c>
      <c r="L3585" s="157" t="s">
        <v>807</v>
      </c>
      <c r="N3585" s="157" t="s">
        <v>812</v>
      </c>
      <c r="O3585" s="157" t="s">
        <v>813</v>
      </c>
      <c r="P3585" s="157" t="s">
        <v>811</v>
      </c>
    </row>
    <row r="3586" spans="11:16">
      <c r="K3586" s="319">
        <v>49272</v>
      </c>
      <c r="L3586" s="157" t="s">
        <v>808</v>
      </c>
      <c r="N3586" s="157" t="s">
        <v>812</v>
      </c>
      <c r="O3586" s="157" t="s">
        <v>813</v>
      </c>
      <c r="P3586" s="157" t="s">
        <v>811</v>
      </c>
    </row>
    <row r="3587" spans="11:16">
      <c r="K3587" s="319">
        <v>49273</v>
      </c>
      <c r="L3587" s="157" t="s">
        <v>809</v>
      </c>
      <c r="N3587" s="157" t="s">
        <v>812</v>
      </c>
      <c r="O3587" s="157" t="s">
        <v>813</v>
      </c>
      <c r="P3587" s="157" t="s">
        <v>811</v>
      </c>
    </row>
    <row r="3588" spans="11:16">
      <c r="K3588" s="319">
        <v>49274</v>
      </c>
      <c r="L3588" s="157" t="s">
        <v>810</v>
      </c>
      <c r="N3588" s="157" t="s">
        <v>812</v>
      </c>
      <c r="O3588" s="157" t="s">
        <v>813</v>
      </c>
      <c r="P3588" s="157" t="s">
        <v>811</v>
      </c>
    </row>
    <row r="3589" spans="11:16">
      <c r="K3589" s="319">
        <v>49275</v>
      </c>
      <c r="L3589" s="157" t="s">
        <v>803</v>
      </c>
      <c r="N3589" s="157" t="s">
        <v>811</v>
      </c>
      <c r="O3589" s="157" t="s">
        <v>812</v>
      </c>
      <c r="P3589" s="157" t="s">
        <v>813</v>
      </c>
    </row>
    <row r="3590" spans="11:16">
      <c r="K3590" s="319">
        <v>49276</v>
      </c>
      <c r="L3590" s="157" t="s">
        <v>805</v>
      </c>
      <c r="N3590" s="157" t="s">
        <v>811</v>
      </c>
      <c r="O3590" s="157" t="s">
        <v>741</v>
      </c>
      <c r="P3590" s="157" t="s">
        <v>813</v>
      </c>
    </row>
    <row r="3591" spans="11:16">
      <c r="K3591" s="319">
        <v>49277</v>
      </c>
      <c r="L3591" s="157" t="s">
        <v>806</v>
      </c>
      <c r="N3591" s="157" t="s">
        <v>811</v>
      </c>
      <c r="O3591" s="157" t="s">
        <v>812</v>
      </c>
      <c r="P3591" s="157" t="s">
        <v>813</v>
      </c>
    </row>
    <row r="3592" spans="11:16">
      <c r="K3592" s="319">
        <v>49278</v>
      </c>
      <c r="L3592" s="157" t="s">
        <v>807</v>
      </c>
      <c r="N3592" s="157" t="s">
        <v>811</v>
      </c>
      <c r="O3592" s="157" t="s">
        <v>812</v>
      </c>
      <c r="P3592" s="157" t="s">
        <v>813</v>
      </c>
    </row>
    <row r="3593" spans="11:16">
      <c r="K3593" s="319">
        <v>49279</v>
      </c>
      <c r="L3593" s="157" t="s">
        <v>808</v>
      </c>
      <c r="N3593" s="157" t="s">
        <v>811</v>
      </c>
      <c r="O3593" s="157" t="s">
        <v>812</v>
      </c>
      <c r="P3593" s="157" t="s">
        <v>813</v>
      </c>
    </row>
    <row r="3594" spans="11:16">
      <c r="K3594" s="319">
        <v>49280</v>
      </c>
      <c r="L3594" s="157" t="s">
        <v>809</v>
      </c>
      <c r="N3594" s="157" t="s">
        <v>811</v>
      </c>
      <c r="O3594" s="157" t="s">
        <v>812</v>
      </c>
      <c r="P3594" s="157" t="s">
        <v>813</v>
      </c>
    </row>
    <row r="3595" spans="11:16">
      <c r="K3595" s="319">
        <v>49281</v>
      </c>
      <c r="L3595" s="157" t="s">
        <v>810</v>
      </c>
      <c r="N3595" s="157" t="s">
        <v>811</v>
      </c>
      <c r="O3595" s="157" t="s">
        <v>812</v>
      </c>
      <c r="P3595" s="157" t="s">
        <v>813</v>
      </c>
    </row>
    <row r="3596" spans="11:16">
      <c r="K3596" s="319">
        <v>49282</v>
      </c>
      <c r="L3596" s="157" t="s">
        <v>803</v>
      </c>
      <c r="N3596" s="157" t="s">
        <v>813</v>
      </c>
      <c r="O3596" s="157" t="s">
        <v>811</v>
      </c>
      <c r="P3596" s="157" t="s">
        <v>812</v>
      </c>
    </row>
    <row r="3597" spans="11:16">
      <c r="K3597" s="319">
        <v>49283</v>
      </c>
      <c r="L3597" s="157" t="s">
        <v>805</v>
      </c>
      <c r="N3597" s="157" t="s">
        <v>742</v>
      </c>
      <c r="O3597" s="157" t="s">
        <v>811</v>
      </c>
      <c r="P3597" s="157" t="s">
        <v>812</v>
      </c>
    </row>
    <row r="3598" spans="11:16">
      <c r="K3598" s="319">
        <v>49284</v>
      </c>
      <c r="L3598" s="157" t="s">
        <v>806</v>
      </c>
      <c r="N3598" s="157" t="s">
        <v>813</v>
      </c>
      <c r="O3598" s="157" t="s">
        <v>811</v>
      </c>
      <c r="P3598" s="157" t="s">
        <v>812</v>
      </c>
    </row>
    <row r="3599" spans="11:16">
      <c r="K3599" s="319">
        <v>49285</v>
      </c>
      <c r="L3599" s="157" t="s">
        <v>807</v>
      </c>
      <c r="N3599" s="157" t="s">
        <v>813</v>
      </c>
      <c r="O3599" s="157" t="s">
        <v>811</v>
      </c>
      <c r="P3599" s="157" t="s">
        <v>812</v>
      </c>
    </row>
    <row r="3600" spans="11:16">
      <c r="K3600" s="319">
        <v>49286</v>
      </c>
      <c r="L3600" s="157" t="s">
        <v>808</v>
      </c>
      <c r="N3600" s="157" t="s">
        <v>813</v>
      </c>
      <c r="O3600" s="157" t="s">
        <v>811</v>
      </c>
      <c r="P3600" s="157" t="s">
        <v>812</v>
      </c>
    </row>
    <row r="3601" spans="11:16">
      <c r="K3601" s="319">
        <v>49287</v>
      </c>
      <c r="L3601" s="157" t="s">
        <v>809</v>
      </c>
      <c r="N3601" s="157" t="s">
        <v>813</v>
      </c>
      <c r="O3601" s="157" t="s">
        <v>811</v>
      </c>
      <c r="P3601" s="157" t="s">
        <v>812</v>
      </c>
    </row>
    <row r="3602" spans="11:16">
      <c r="K3602" s="319">
        <v>49288</v>
      </c>
      <c r="L3602" s="157" t="s">
        <v>810</v>
      </c>
      <c r="N3602" s="157" t="s">
        <v>813</v>
      </c>
      <c r="O3602" s="157" t="s">
        <v>811</v>
      </c>
      <c r="P3602" s="157" t="s">
        <v>812</v>
      </c>
    </row>
    <row r="3603" spans="11:16">
      <c r="K3603" s="319">
        <v>49289</v>
      </c>
      <c r="L3603" s="157" t="s">
        <v>803</v>
      </c>
      <c r="N3603" s="157" t="s">
        <v>812</v>
      </c>
      <c r="O3603" s="157" t="s">
        <v>813</v>
      </c>
      <c r="P3603" s="157" t="s">
        <v>740</v>
      </c>
    </row>
    <row r="3604" spans="11:16">
      <c r="K3604" s="319">
        <v>49290</v>
      </c>
      <c r="L3604" s="157" t="s">
        <v>805</v>
      </c>
      <c r="N3604" s="157" t="s">
        <v>812</v>
      </c>
      <c r="O3604" s="157" t="s">
        <v>813</v>
      </c>
      <c r="P3604" s="157" t="s">
        <v>811</v>
      </c>
    </row>
    <row r="3605" spans="11:16">
      <c r="K3605" s="319">
        <v>49291</v>
      </c>
      <c r="L3605" s="157" t="s">
        <v>806</v>
      </c>
      <c r="N3605" s="157" t="s">
        <v>812</v>
      </c>
      <c r="O3605" s="157" t="s">
        <v>813</v>
      </c>
      <c r="P3605" s="157" t="s">
        <v>811</v>
      </c>
    </row>
    <row r="3606" spans="11:16">
      <c r="K3606" s="319">
        <v>49292</v>
      </c>
      <c r="L3606" s="157" t="s">
        <v>807</v>
      </c>
      <c r="N3606" s="157" t="s">
        <v>812</v>
      </c>
      <c r="O3606" s="157" t="s">
        <v>813</v>
      </c>
      <c r="P3606" s="157" t="s">
        <v>811</v>
      </c>
    </row>
    <row r="3607" spans="11:16">
      <c r="K3607" s="319">
        <v>49293</v>
      </c>
      <c r="L3607" s="157" t="s">
        <v>808</v>
      </c>
      <c r="N3607" s="157" t="s">
        <v>812</v>
      </c>
      <c r="O3607" s="157" t="s">
        <v>813</v>
      </c>
      <c r="P3607" s="157" t="s">
        <v>811</v>
      </c>
    </row>
    <row r="3608" spans="11:16">
      <c r="K3608" s="319">
        <v>49294</v>
      </c>
      <c r="L3608" s="157" t="s">
        <v>809</v>
      </c>
      <c r="N3608" s="157" t="s">
        <v>812</v>
      </c>
      <c r="O3608" s="157" t="s">
        <v>813</v>
      </c>
      <c r="P3608" s="157" t="s">
        <v>811</v>
      </c>
    </row>
    <row r="3609" spans="11:16">
      <c r="K3609" s="319">
        <v>49295</v>
      </c>
      <c r="L3609" s="157" t="s">
        <v>810</v>
      </c>
      <c r="N3609" s="157" t="s">
        <v>812</v>
      </c>
      <c r="O3609" s="157" t="s">
        <v>813</v>
      </c>
      <c r="P3609" s="157" t="s">
        <v>811</v>
      </c>
    </row>
    <row r="3610" spans="11:16">
      <c r="K3610" s="319">
        <v>49296</v>
      </c>
      <c r="L3610" s="157" t="s">
        <v>803</v>
      </c>
      <c r="N3610" s="157" t="s">
        <v>811</v>
      </c>
      <c r="O3610" s="157" t="s">
        <v>812</v>
      </c>
      <c r="P3610" s="157" t="s">
        <v>813</v>
      </c>
    </row>
    <row r="3611" spans="11:16">
      <c r="K3611" s="319">
        <v>49297</v>
      </c>
      <c r="L3611" s="157" t="s">
        <v>805</v>
      </c>
      <c r="N3611" s="157" t="s">
        <v>811</v>
      </c>
      <c r="O3611" s="157" t="s">
        <v>812</v>
      </c>
      <c r="P3611" s="157" t="s">
        <v>813</v>
      </c>
    </row>
    <row r="3612" spans="11:16">
      <c r="K3612" s="319">
        <v>49298</v>
      </c>
      <c r="L3612" s="157" t="s">
        <v>806</v>
      </c>
      <c r="N3612" s="157" t="s">
        <v>811</v>
      </c>
      <c r="O3612" s="157" t="s">
        <v>812</v>
      </c>
      <c r="P3612" s="157" t="s">
        <v>813</v>
      </c>
    </row>
    <row r="3613" spans="11:16">
      <c r="K3613" s="319">
        <v>49299</v>
      </c>
      <c r="L3613" s="157" t="s">
        <v>807</v>
      </c>
      <c r="N3613" s="157" t="s">
        <v>811</v>
      </c>
      <c r="O3613" s="157" t="s">
        <v>812</v>
      </c>
      <c r="P3613" s="157" t="s">
        <v>742</v>
      </c>
    </row>
    <row r="3614" spans="11:16">
      <c r="K3614" s="319">
        <v>49300</v>
      </c>
      <c r="L3614" s="157" t="s">
        <v>808</v>
      </c>
      <c r="N3614" s="157" t="s">
        <v>811</v>
      </c>
      <c r="O3614" s="157" t="s">
        <v>812</v>
      </c>
      <c r="P3614" s="157" t="s">
        <v>813</v>
      </c>
    </row>
    <row r="3615" spans="11:16">
      <c r="K3615" s="319">
        <v>49301</v>
      </c>
      <c r="L3615" s="157" t="s">
        <v>809</v>
      </c>
      <c r="N3615" s="157" t="s">
        <v>811</v>
      </c>
      <c r="O3615" s="157" t="s">
        <v>812</v>
      </c>
      <c r="P3615" s="157" t="s">
        <v>813</v>
      </c>
    </row>
    <row r="3616" spans="11:16">
      <c r="K3616" s="319">
        <v>49302</v>
      </c>
      <c r="L3616" s="157" t="s">
        <v>810</v>
      </c>
      <c r="N3616" s="157" t="s">
        <v>811</v>
      </c>
      <c r="O3616" s="157" t="s">
        <v>812</v>
      </c>
      <c r="P3616" s="157" t="s">
        <v>813</v>
      </c>
    </row>
    <row r="3617" spans="11:16">
      <c r="K3617" s="319">
        <v>49303</v>
      </c>
      <c r="L3617" s="157" t="s">
        <v>803</v>
      </c>
      <c r="N3617" s="157" t="s">
        <v>813</v>
      </c>
      <c r="O3617" s="157" t="s">
        <v>740</v>
      </c>
      <c r="P3617" s="157" t="s">
        <v>812</v>
      </c>
    </row>
    <row r="3618" spans="11:16">
      <c r="K3618" s="319">
        <v>49304</v>
      </c>
      <c r="L3618" s="157" t="s">
        <v>805</v>
      </c>
      <c r="N3618" s="157" t="s">
        <v>813</v>
      </c>
      <c r="O3618" s="157" t="s">
        <v>811</v>
      </c>
      <c r="P3618" s="157" t="s">
        <v>812</v>
      </c>
    </row>
    <row r="3619" spans="11:16">
      <c r="K3619" s="319">
        <v>49305</v>
      </c>
      <c r="L3619" s="157" t="s">
        <v>806</v>
      </c>
      <c r="N3619" s="157" t="s">
        <v>813</v>
      </c>
      <c r="O3619" s="157" t="s">
        <v>811</v>
      </c>
      <c r="P3619" s="157" t="s">
        <v>812</v>
      </c>
    </row>
    <row r="3620" spans="11:16">
      <c r="K3620" s="319">
        <v>49306</v>
      </c>
      <c r="L3620" s="157" t="s">
        <v>807</v>
      </c>
      <c r="N3620" s="157" t="s">
        <v>813</v>
      </c>
      <c r="O3620" s="157" t="s">
        <v>811</v>
      </c>
      <c r="P3620" s="157" t="s">
        <v>812</v>
      </c>
    </row>
    <row r="3621" spans="11:16">
      <c r="K3621" s="319">
        <v>49307</v>
      </c>
      <c r="L3621" s="157" t="s">
        <v>808</v>
      </c>
      <c r="N3621" s="157" t="s">
        <v>813</v>
      </c>
      <c r="O3621" s="157" t="s">
        <v>740</v>
      </c>
      <c r="P3621" s="157" t="s">
        <v>812</v>
      </c>
    </row>
    <row r="3622" spans="11:16">
      <c r="K3622" s="319">
        <v>49308</v>
      </c>
      <c r="L3622" s="157" t="s">
        <v>809</v>
      </c>
      <c r="N3622" s="157" t="s">
        <v>813</v>
      </c>
      <c r="O3622" s="157" t="s">
        <v>811</v>
      </c>
      <c r="P3622" s="157" t="s">
        <v>812</v>
      </c>
    </row>
    <row r="3623" spans="11:16">
      <c r="K3623" s="319">
        <v>49309</v>
      </c>
      <c r="L3623" s="157" t="s">
        <v>810</v>
      </c>
      <c r="N3623" s="157" t="s">
        <v>813</v>
      </c>
      <c r="O3623" s="157" t="s">
        <v>811</v>
      </c>
      <c r="P3623" s="157" t="s">
        <v>812</v>
      </c>
    </row>
    <row r="3624" spans="11:16">
      <c r="K3624" s="319">
        <v>49310</v>
      </c>
      <c r="L3624" s="157" t="s">
        <v>803</v>
      </c>
      <c r="N3624" s="157" t="s">
        <v>812</v>
      </c>
      <c r="O3624" s="157" t="s">
        <v>742</v>
      </c>
      <c r="P3624" s="157" t="s">
        <v>811</v>
      </c>
    </row>
    <row r="3625" spans="11:16">
      <c r="K3625" s="319">
        <v>49311</v>
      </c>
      <c r="L3625" s="157" t="s">
        <v>805</v>
      </c>
      <c r="N3625" s="157" t="s">
        <v>812</v>
      </c>
      <c r="O3625" s="157" t="s">
        <v>813</v>
      </c>
      <c r="P3625" s="157" t="s">
        <v>811</v>
      </c>
    </row>
    <row r="3626" spans="11:16">
      <c r="K3626" s="319">
        <v>49312</v>
      </c>
      <c r="L3626" s="157" t="s">
        <v>806</v>
      </c>
      <c r="N3626" s="157" t="s">
        <v>812</v>
      </c>
      <c r="O3626" s="157" t="s">
        <v>813</v>
      </c>
      <c r="P3626" s="157" t="s">
        <v>811</v>
      </c>
    </row>
    <row r="3627" spans="11:16">
      <c r="K3627" s="319">
        <v>49313</v>
      </c>
      <c r="L3627" s="157" t="s">
        <v>807</v>
      </c>
      <c r="N3627" s="157" t="s">
        <v>812</v>
      </c>
      <c r="O3627" s="157" t="s">
        <v>813</v>
      </c>
      <c r="P3627" s="157" t="s">
        <v>811</v>
      </c>
    </row>
    <row r="3628" spans="11:16">
      <c r="K3628" s="319">
        <v>49314</v>
      </c>
      <c r="L3628" s="157" t="s">
        <v>808</v>
      </c>
      <c r="N3628" s="157" t="s">
        <v>812</v>
      </c>
      <c r="O3628" s="157" t="s">
        <v>813</v>
      </c>
      <c r="P3628" s="157" t="s">
        <v>811</v>
      </c>
    </row>
    <row r="3629" spans="11:16">
      <c r="K3629" s="319">
        <v>49315</v>
      </c>
      <c r="L3629" s="157" t="s">
        <v>809</v>
      </c>
      <c r="N3629" s="157" t="s">
        <v>812</v>
      </c>
      <c r="O3629" s="157" t="s">
        <v>813</v>
      </c>
      <c r="P3629" s="157" t="s">
        <v>811</v>
      </c>
    </row>
    <row r="3630" spans="11:16">
      <c r="K3630" s="319">
        <v>49316</v>
      </c>
      <c r="L3630" s="157" t="s">
        <v>810</v>
      </c>
      <c r="N3630" s="157" t="s">
        <v>812</v>
      </c>
      <c r="O3630" s="157" t="s">
        <v>742</v>
      </c>
      <c r="P3630" s="157" t="s">
        <v>740</v>
      </c>
    </row>
    <row r="3631" spans="11:16">
      <c r="K3631" s="319">
        <v>49317</v>
      </c>
      <c r="L3631" s="157" t="s">
        <v>803</v>
      </c>
      <c r="N3631" s="157" t="s">
        <v>811</v>
      </c>
      <c r="O3631" s="157" t="s">
        <v>812</v>
      </c>
      <c r="P3631" s="157" t="s">
        <v>813</v>
      </c>
    </row>
    <row r="3632" spans="11:16">
      <c r="K3632" s="319">
        <v>49318</v>
      </c>
      <c r="L3632" s="157" t="s">
        <v>805</v>
      </c>
      <c r="N3632" s="157" t="s">
        <v>811</v>
      </c>
      <c r="O3632" s="157" t="s">
        <v>812</v>
      </c>
      <c r="P3632" s="157" t="s">
        <v>813</v>
      </c>
    </row>
    <row r="3633" spans="11:16">
      <c r="K3633" s="319">
        <v>49319</v>
      </c>
      <c r="L3633" s="157" t="s">
        <v>806</v>
      </c>
      <c r="N3633" s="157" t="s">
        <v>811</v>
      </c>
      <c r="O3633" s="157" t="s">
        <v>741</v>
      </c>
      <c r="P3633" s="157" t="s">
        <v>813</v>
      </c>
    </row>
    <row r="3634" spans="11:16">
      <c r="K3634" s="319">
        <v>49320</v>
      </c>
      <c r="L3634" s="157" t="s">
        <v>807</v>
      </c>
      <c r="N3634" s="157" t="s">
        <v>811</v>
      </c>
      <c r="O3634" s="157" t="s">
        <v>812</v>
      </c>
      <c r="P3634" s="157" t="s">
        <v>813</v>
      </c>
    </row>
    <row r="3635" spans="11:16">
      <c r="K3635" s="319">
        <v>49321</v>
      </c>
      <c r="L3635" s="157" t="s">
        <v>808</v>
      </c>
      <c r="N3635" s="157" t="s">
        <v>811</v>
      </c>
      <c r="O3635" s="157" t="s">
        <v>812</v>
      </c>
      <c r="P3635" s="157" t="s">
        <v>813</v>
      </c>
    </row>
    <row r="3636" spans="11:16">
      <c r="K3636" s="319">
        <v>49322</v>
      </c>
      <c r="L3636" s="157" t="s">
        <v>809</v>
      </c>
      <c r="N3636" s="157" t="s">
        <v>811</v>
      </c>
      <c r="O3636" s="157" t="s">
        <v>812</v>
      </c>
      <c r="P3636" s="157" t="s">
        <v>742</v>
      </c>
    </row>
    <row r="3637" spans="11:16">
      <c r="K3637" s="319">
        <v>49323</v>
      </c>
      <c r="L3637" s="157" t="s">
        <v>810</v>
      </c>
      <c r="N3637" s="157" t="s">
        <v>740</v>
      </c>
      <c r="O3637" s="157" t="s">
        <v>812</v>
      </c>
      <c r="P3637" s="157" t="s">
        <v>813</v>
      </c>
    </row>
    <row r="3638" spans="11:16">
      <c r="K3638" s="319">
        <v>49324</v>
      </c>
      <c r="L3638" s="157" t="s">
        <v>803</v>
      </c>
      <c r="N3638" s="157" t="s">
        <v>813</v>
      </c>
      <c r="O3638" s="157" t="s">
        <v>811</v>
      </c>
      <c r="P3638" s="157" t="s">
        <v>812</v>
      </c>
    </row>
    <row r="3639" spans="11:16">
      <c r="K3639" s="319">
        <v>49325</v>
      </c>
      <c r="L3639" s="157" t="s">
        <v>805</v>
      </c>
      <c r="N3639" s="157" t="s">
        <v>813</v>
      </c>
      <c r="O3639" s="157" t="s">
        <v>811</v>
      </c>
      <c r="P3639" s="157" t="s">
        <v>812</v>
      </c>
    </row>
    <row r="3640" spans="11:16">
      <c r="K3640" s="319">
        <v>49326</v>
      </c>
      <c r="L3640" s="157" t="s">
        <v>806</v>
      </c>
      <c r="N3640" s="157" t="s">
        <v>813</v>
      </c>
      <c r="O3640" s="157" t="s">
        <v>811</v>
      </c>
      <c r="P3640" s="157" t="s">
        <v>812</v>
      </c>
    </row>
    <row r="3641" spans="11:16">
      <c r="K3641" s="319">
        <v>49327</v>
      </c>
      <c r="L3641" s="157" t="s">
        <v>807</v>
      </c>
      <c r="N3641" s="157" t="s">
        <v>813</v>
      </c>
      <c r="O3641" s="157" t="s">
        <v>811</v>
      </c>
      <c r="P3641" s="157" t="s">
        <v>741</v>
      </c>
    </row>
    <row r="3642" spans="11:16">
      <c r="K3642" s="319">
        <v>49328</v>
      </c>
      <c r="L3642" s="157" t="s">
        <v>808</v>
      </c>
      <c r="N3642" s="157" t="s">
        <v>813</v>
      </c>
      <c r="O3642" s="157" t="s">
        <v>811</v>
      </c>
      <c r="P3642" s="157" t="s">
        <v>741</v>
      </c>
    </row>
    <row r="3643" spans="11:16">
      <c r="K3643" s="319">
        <v>49329</v>
      </c>
      <c r="L3643" s="157" t="s">
        <v>809</v>
      </c>
      <c r="N3643" s="157" t="s">
        <v>813</v>
      </c>
      <c r="O3643" s="157" t="s">
        <v>811</v>
      </c>
      <c r="P3643" s="157" t="s">
        <v>812</v>
      </c>
    </row>
    <row r="3644" spans="11:16">
      <c r="K3644" s="319">
        <v>49330</v>
      </c>
      <c r="L3644" s="157" t="s">
        <v>810</v>
      </c>
      <c r="N3644" s="157" t="s">
        <v>813</v>
      </c>
      <c r="O3644" s="157" t="s">
        <v>811</v>
      </c>
      <c r="P3644" s="157" t="s">
        <v>812</v>
      </c>
    </row>
    <row r="3645" spans="11:16">
      <c r="K3645" s="319">
        <v>49331</v>
      </c>
      <c r="L3645" s="157" t="s">
        <v>803</v>
      </c>
      <c r="N3645" s="157" t="s">
        <v>812</v>
      </c>
      <c r="O3645" s="157" t="s">
        <v>813</v>
      </c>
      <c r="P3645" s="157" t="s">
        <v>740</v>
      </c>
    </row>
    <row r="3646" spans="11:16">
      <c r="K3646" s="319">
        <v>49332</v>
      </c>
      <c r="L3646" s="157" t="s">
        <v>805</v>
      </c>
      <c r="N3646" s="157" t="s">
        <v>812</v>
      </c>
      <c r="O3646" s="157" t="s">
        <v>813</v>
      </c>
      <c r="P3646" s="157" t="s">
        <v>811</v>
      </c>
    </row>
    <row r="3647" spans="11:16">
      <c r="K3647" s="319">
        <v>49333</v>
      </c>
      <c r="L3647" s="157" t="s">
        <v>806</v>
      </c>
      <c r="N3647" s="157" t="s">
        <v>812</v>
      </c>
      <c r="O3647" s="157" t="s">
        <v>813</v>
      </c>
      <c r="P3647" s="157" t="s">
        <v>811</v>
      </c>
    </row>
    <row r="3648" spans="11:16">
      <c r="K3648" s="319">
        <v>49334</v>
      </c>
      <c r="L3648" s="157" t="s">
        <v>807</v>
      </c>
      <c r="N3648" s="157" t="s">
        <v>812</v>
      </c>
      <c r="O3648" s="157" t="s">
        <v>813</v>
      </c>
      <c r="P3648" s="157" t="s">
        <v>811</v>
      </c>
    </row>
    <row r="3649" spans="11:16">
      <c r="K3649" s="319">
        <v>49335</v>
      </c>
      <c r="L3649" s="157" t="s">
        <v>808</v>
      </c>
      <c r="N3649" s="157" t="s">
        <v>812</v>
      </c>
      <c r="O3649" s="157" t="s">
        <v>813</v>
      </c>
      <c r="P3649" s="157" t="s">
        <v>811</v>
      </c>
    </row>
    <row r="3650" spans="11:16">
      <c r="K3650" s="319">
        <v>49336</v>
      </c>
      <c r="L3650" s="157" t="s">
        <v>809</v>
      </c>
      <c r="N3650" s="157" t="s">
        <v>812</v>
      </c>
      <c r="O3650" s="157" t="s">
        <v>813</v>
      </c>
      <c r="P3650" s="157" t="s">
        <v>811</v>
      </c>
    </row>
    <row r="3651" spans="11:16">
      <c r="K3651" s="319">
        <v>49337</v>
      </c>
      <c r="L3651" s="157" t="s">
        <v>810</v>
      </c>
      <c r="N3651" s="157" t="s">
        <v>741</v>
      </c>
      <c r="O3651" s="157" t="s">
        <v>813</v>
      </c>
      <c r="P3651" s="157" t="s">
        <v>811</v>
      </c>
    </row>
    <row r="3652" spans="11:16">
      <c r="K3652" s="319">
        <v>49338</v>
      </c>
      <c r="L3652" s="157" t="s">
        <v>803</v>
      </c>
      <c r="N3652" s="157" t="s">
        <v>811</v>
      </c>
      <c r="O3652" s="157" t="s">
        <v>812</v>
      </c>
      <c r="P3652" s="157" t="s">
        <v>813</v>
      </c>
    </row>
    <row r="3653" spans="11:16">
      <c r="K3653" s="319">
        <v>49339</v>
      </c>
      <c r="L3653" s="157" t="s">
        <v>805</v>
      </c>
      <c r="N3653" s="157" t="s">
        <v>811</v>
      </c>
      <c r="O3653" s="157" t="s">
        <v>812</v>
      </c>
      <c r="P3653" s="157" t="s">
        <v>813</v>
      </c>
    </row>
    <row r="3654" spans="11:16">
      <c r="K3654" s="319">
        <v>49340</v>
      </c>
      <c r="L3654" s="157" t="s">
        <v>806</v>
      </c>
      <c r="N3654" s="157" t="s">
        <v>811</v>
      </c>
      <c r="O3654" s="157" t="s">
        <v>812</v>
      </c>
      <c r="P3654" s="157" t="s">
        <v>813</v>
      </c>
    </row>
    <row r="3655" spans="11:16">
      <c r="K3655" s="319">
        <v>49341</v>
      </c>
      <c r="L3655" s="157" t="s">
        <v>807</v>
      </c>
      <c r="N3655" s="157" t="s">
        <v>811</v>
      </c>
      <c r="O3655" s="157" t="s">
        <v>812</v>
      </c>
      <c r="P3655" s="157" t="s">
        <v>813</v>
      </c>
    </row>
    <row r="3656" spans="11:16">
      <c r="K3656" s="319">
        <v>49342</v>
      </c>
      <c r="L3656" s="157" t="s">
        <v>808</v>
      </c>
      <c r="N3656" s="157" t="s">
        <v>811</v>
      </c>
      <c r="O3656" s="157" t="s">
        <v>812</v>
      </c>
      <c r="P3656" s="157" t="s">
        <v>813</v>
      </c>
    </row>
    <row r="3657" spans="11:16">
      <c r="K3657" s="319">
        <v>49343</v>
      </c>
      <c r="L3657" s="157" t="s">
        <v>809</v>
      </c>
      <c r="N3657" s="157" t="s">
        <v>811</v>
      </c>
      <c r="O3657" s="157" t="s">
        <v>812</v>
      </c>
      <c r="P3657" s="157" t="s">
        <v>742</v>
      </c>
    </row>
    <row r="3658" spans="11:16">
      <c r="K3658" s="319">
        <v>49344</v>
      </c>
      <c r="L3658" s="157" t="s">
        <v>810</v>
      </c>
      <c r="N3658" s="157" t="s">
        <v>811</v>
      </c>
      <c r="O3658" s="157" t="s">
        <v>812</v>
      </c>
      <c r="P3658" s="157" t="s">
        <v>813</v>
      </c>
    </row>
    <row r="3659" spans="11:16">
      <c r="K3659" s="319">
        <v>49345</v>
      </c>
      <c r="L3659" s="157" t="s">
        <v>803</v>
      </c>
      <c r="N3659" s="157" t="s">
        <v>813</v>
      </c>
      <c r="O3659" s="157" t="s">
        <v>811</v>
      </c>
      <c r="P3659" s="157" t="s">
        <v>812</v>
      </c>
    </row>
    <row r="3660" spans="11:16">
      <c r="K3660" s="319">
        <v>49346</v>
      </c>
      <c r="L3660" s="157" t="s">
        <v>805</v>
      </c>
      <c r="N3660" s="157" t="s">
        <v>813</v>
      </c>
      <c r="O3660" s="157" t="s">
        <v>811</v>
      </c>
      <c r="P3660" s="157" t="s">
        <v>812</v>
      </c>
    </row>
    <row r="3661" spans="11:16">
      <c r="K3661" s="319">
        <v>49347</v>
      </c>
      <c r="L3661" s="157" t="s">
        <v>806</v>
      </c>
      <c r="N3661" s="157" t="s">
        <v>813</v>
      </c>
      <c r="O3661" s="157" t="s">
        <v>811</v>
      </c>
      <c r="P3661" s="157" t="s">
        <v>812</v>
      </c>
    </row>
    <row r="3662" spans="11:16">
      <c r="K3662" s="319">
        <v>49348</v>
      </c>
      <c r="L3662" s="157" t="s">
        <v>807</v>
      </c>
      <c r="N3662" s="157" t="s">
        <v>813</v>
      </c>
      <c r="O3662" s="157" t="s">
        <v>811</v>
      </c>
      <c r="P3662" s="157" t="s">
        <v>812</v>
      </c>
    </row>
    <row r="3663" spans="11:16">
      <c r="K3663" s="319">
        <v>49349</v>
      </c>
      <c r="L3663" s="157" t="s">
        <v>808</v>
      </c>
      <c r="N3663" s="157" t="s">
        <v>813</v>
      </c>
      <c r="O3663" s="157" t="s">
        <v>811</v>
      </c>
      <c r="P3663" s="157" t="s">
        <v>812</v>
      </c>
    </row>
    <row r="3664" spans="11:16">
      <c r="K3664" s="319">
        <v>49350</v>
      </c>
      <c r="L3664" s="157" t="s">
        <v>809</v>
      </c>
      <c r="N3664" s="157" t="s">
        <v>813</v>
      </c>
      <c r="O3664" s="157" t="s">
        <v>740</v>
      </c>
      <c r="P3664" s="157" t="s">
        <v>812</v>
      </c>
    </row>
    <row r="3665" spans="11:16">
      <c r="K3665" s="319">
        <v>49351</v>
      </c>
      <c r="L3665" s="157" t="s">
        <v>810</v>
      </c>
      <c r="N3665" s="157" t="s">
        <v>813</v>
      </c>
      <c r="O3665" s="157" t="s">
        <v>811</v>
      </c>
      <c r="P3665" s="157" t="s">
        <v>812</v>
      </c>
    </row>
    <row r="3666" spans="11:16">
      <c r="K3666" s="319">
        <v>49352</v>
      </c>
      <c r="L3666" s="157" t="s">
        <v>803</v>
      </c>
      <c r="N3666" s="157" t="s">
        <v>812</v>
      </c>
      <c r="O3666" s="157" t="s">
        <v>813</v>
      </c>
      <c r="P3666" s="157" t="s">
        <v>811</v>
      </c>
    </row>
    <row r="3667" spans="11:16">
      <c r="K3667" s="319">
        <v>49353</v>
      </c>
      <c r="L3667" s="157" t="s">
        <v>805</v>
      </c>
      <c r="N3667" s="157" t="s">
        <v>812</v>
      </c>
      <c r="O3667" s="157" t="s">
        <v>813</v>
      </c>
      <c r="P3667" s="157" t="s">
        <v>811</v>
      </c>
    </row>
    <row r="3668" spans="11:16">
      <c r="K3668" s="319">
        <v>49354</v>
      </c>
      <c r="L3668" s="157" t="s">
        <v>806</v>
      </c>
      <c r="N3668" s="157" t="s">
        <v>812</v>
      </c>
      <c r="O3668" s="157" t="s">
        <v>813</v>
      </c>
      <c r="P3668" s="157" t="s">
        <v>811</v>
      </c>
    </row>
    <row r="3669" spans="11:16">
      <c r="K3669" s="319">
        <v>49355</v>
      </c>
      <c r="L3669" s="157" t="s">
        <v>807</v>
      </c>
      <c r="N3669" s="157" t="s">
        <v>812</v>
      </c>
      <c r="O3669" s="157" t="s">
        <v>813</v>
      </c>
      <c r="P3669" s="157" t="s">
        <v>811</v>
      </c>
    </row>
    <row r="3670" spans="11:16">
      <c r="K3670" s="319">
        <v>49356</v>
      </c>
      <c r="L3670" s="157" t="s">
        <v>808</v>
      </c>
      <c r="N3670" s="157" t="s">
        <v>812</v>
      </c>
      <c r="O3670" s="157" t="s">
        <v>813</v>
      </c>
      <c r="P3670" s="157" t="s">
        <v>811</v>
      </c>
    </row>
    <row r="3671" spans="11:16">
      <c r="K3671" s="319">
        <v>49357</v>
      </c>
      <c r="L3671" s="157" t="s">
        <v>809</v>
      </c>
      <c r="N3671" s="157" t="s">
        <v>812</v>
      </c>
      <c r="O3671" s="157" t="s">
        <v>813</v>
      </c>
      <c r="P3671" s="157" t="s">
        <v>811</v>
      </c>
    </row>
    <row r="3672" spans="11:16">
      <c r="K3672" s="319">
        <v>49358</v>
      </c>
      <c r="L3672" s="157" t="s">
        <v>810</v>
      </c>
      <c r="N3672" s="157" t="s">
        <v>812</v>
      </c>
      <c r="O3672" s="157" t="s">
        <v>813</v>
      </c>
      <c r="P3672" s="157" t="s">
        <v>811</v>
      </c>
    </row>
    <row r="3673" spans="11:16">
      <c r="K3673" s="319">
        <v>49359</v>
      </c>
      <c r="L3673" s="157" t="s">
        <v>803</v>
      </c>
      <c r="N3673" s="157" t="s">
        <v>811</v>
      </c>
      <c r="O3673" s="157" t="s">
        <v>812</v>
      </c>
      <c r="P3673" s="157" t="s">
        <v>813</v>
      </c>
    </row>
    <row r="3674" spans="11:16">
      <c r="K3674" s="319">
        <v>49360</v>
      </c>
      <c r="L3674" s="157" t="s">
        <v>805</v>
      </c>
      <c r="N3674" s="157" t="s">
        <v>811</v>
      </c>
      <c r="O3674" s="157" t="s">
        <v>812</v>
      </c>
      <c r="P3674" s="157" t="s">
        <v>813</v>
      </c>
    </row>
    <row r="3675" spans="11:16">
      <c r="K3675" s="319">
        <v>49361</v>
      </c>
      <c r="L3675" s="157" t="s">
        <v>806</v>
      </c>
      <c r="N3675" s="157" t="s">
        <v>811</v>
      </c>
      <c r="O3675" s="157" t="s">
        <v>812</v>
      </c>
      <c r="P3675" s="157" t="s">
        <v>742</v>
      </c>
    </row>
    <row r="3676" spans="11:16">
      <c r="K3676" s="319">
        <v>49362</v>
      </c>
      <c r="L3676" s="157" t="s">
        <v>807</v>
      </c>
      <c r="N3676" s="157" t="s">
        <v>740</v>
      </c>
      <c r="O3676" s="157" t="s">
        <v>812</v>
      </c>
      <c r="P3676" s="157" t="s">
        <v>813</v>
      </c>
    </row>
    <row r="3677" spans="11:16">
      <c r="K3677" s="319">
        <v>49363</v>
      </c>
      <c r="L3677" s="157" t="s">
        <v>808</v>
      </c>
      <c r="N3677" s="157" t="s">
        <v>811</v>
      </c>
      <c r="O3677" s="157" t="s">
        <v>812</v>
      </c>
      <c r="P3677" s="157" t="s">
        <v>813</v>
      </c>
    </row>
    <row r="3678" spans="11:16">
      <c r="K3678" s="319">
        <v>49364</v>
      </c>
      <c r="L3678" s="157" t="s">
        <v>809</v>
      </c>
      <c r="N3678" s="157" t="s">
        <v>811</v>
      </c>
      <c r="O3678" s="157" t="s">
        <v>812</v>
      </c>
      <c r="P3678" s="157" t="s">
        <v>813</v>
      </c>
    </row>
    <row r="3679" spans="11:16">
      <c r="K3679" s="319">
        <v>49365</v>
      </c>
      <c r="L3679" s="157" t="s">
        <v>810</v>
      </c>
      <c r="N3679" s="157" t="s">
        <v>811</v>
      </c>
      <c r="O3679" s="157" t="s">
        <v>812</v>
      </c>
      <c r="P3679" s="157" t="s">
        <v>813</v>
      </c>
    </row>
    <row r="3680" spans="11:16">
      <c r="K3680" s="319">
        <v>49366</v>
      </c>
      <c r="L3680" s="157" t="s">
        <v>803</v>
      </c>
      <c r="N3680" s="157" t="s">
        <v>813</v>
      </c>
      <c r="O3680" s="157" t="s">
        <v>811</v>
      </c>
      <c r="P3680" s="157" t="s">
        <v>741</v>
      </c>
    </row>
    <row r="3681" spans="11:16">
      <c r="K3681" s="319">
        <v>49367</v>
      </c>
      <c r="L3681" s="157" t="s">
        <v>805</v>
      </c>
      <c r="N3681" s="157" t="s">
        <v>813</v>
      </c>
      <c r="O3681" s="157" t="s">
        <v>811</v>
      </c>
      <c r="P3681" s="157" t="s">
        <v>741</v>
      </c>
    </row>
    <row r="3682" spans="11:16">
      <c r="K3682" s="319">
        <v>49368</v>
      </c>
      <c r="L3682" s="157" t="s">
        <v>806</v>
      </c>
      <c r="N3682" s="157" t="s">
        <v>813</v>
      </c>
      <c r="O3682" s="157" t="s">
        <v>811</v>
      </c>
      <c r="P3682" s="157" t="s">
        <v>812</v>
      </c>
    </row>
    <row r="3683" spans="11:16">
      <c r="K3683" s="319">
        <v>49369</v>
      </c>
      <c r="L3683" s="157" t="s">
        <v>807</v>
      </c>
      <c r="N3683" s="157" t="s">
        <v>813</v>
      </c>
      <c r="O3683" s="157" t="s">
        <v>811</v>
      </c>
      <c r="P3683" s="157" t="s">
        <v>812</v>
      </c>
    </row>
    <row r="3684" spans="11:16">
      <c r="K3684" s="319">
        <v>49370</v>
      </c>
      <c r="L3684" s="157" t="s">
        <v>808</v>
      </c>
      <c r="N3684" s="157" t="s">
        <v>813</v>
      </c>
      <c r="O3684" s="157" t="s">
        <v>811</v>
      </c>
      <c r="P3684" s="157" t="s">
        <v>812</v>
      </c>
    </row>
    <row r="3685" spans="11:16">
      <c r="K3685" s="319">
        <v>49371</v>
      </c>
      <c r="L3685" s="157" t="s">
        <v>809</v>
      </c>
      <c r="N3685" s="157" t="s">
        <v>813</v>
      </c>
      <c r="O3685" s="157" t="s">
        <v>811</v>
      </c>
      <c r="P3685" s="157" t="s">
        <v>741</v>
      </c>
    </row>
    <row r="3686" spans="11:16">
      <c r="K3686" s="319">
        <v>49372</v>
      </c>
      <c r="L3686" s="157" t="s">
        <v>810</v>
      </c>
      <c r="N3686" s="157" t="s">
        <v>813</v>
      </c>
      <c r="O3686" s="157" t="s">
        <v>811</v>
      </c>
      <c r="P3686" s="157" t="s">
        <v>812</v>
      </c>
    </row>
    <row r="3687" spans="11:16">
      <c r="K3687" s="319">
        <v>49373</v>
      </c>
      <c r="L3687" s="157" t="s">
        <v>803</v>
      </c>
      <c r="N3687" s="157" t="s">
        <v>812</v>
      </c>
      <c r="O3687" s="157" t="s">
        <v>813</v>
      </c>
      <c r="P3687" s="157" t="s">
        <v>811</v>
      </c>
    </row>
    <row r="3688" spans="11:16">
      <c r="K3688" s="319">
        <v>49374</v>
      </c>
      <c r="L3688" s="157" t="s">
        <v>805</v>
      </c>
      <c r="N3688" s="157" t="s">
        <v>812</v>
      </c>
      <c r="O3688" s="157" t="s">
        <v>813</v>
      </c>
      <c r="P3688" s="157" t="s">
        <v>811</v>
      </c>
    </row>
    <row r="3689" spans="11:16">
      <c r="K3689" s="319">
        <v>49375</v>
      </c>
      <c r="L3689" s="157" t="s">
        <v>806</v>
      </c>
      <c r="N3689" s="157" t="s">
        <v>812</v>
      </c>
      <c r="O3689" s="157" t="s">
        <v>813</v>
      </c>
      <c r="P3689" s="157" t="s">
        <v>811</v>
      </c>
    </row>
    <row r="3690" spans="11:16">
      <c r="K3690" s="319">
        <v>49376</v>
      </c>
      <c r="L3690" s="157" t="s">
        <v>807</v>
      </c>
      <c r="N3690" s="157" t="s">
        <v>741</v>
      </c>
      <c r="O3690" s="157" t="s">
        <v>813</v>
      </c>
      <c r="P3690" s="157" t="s">
        <v>811</v>
      </c>
    </row>
    <row r="3691" spans="11:16">
      <c r="K3691" s="319">
        <v>49377</v>
      </c>
      <c r="L3691" s="157" t="s">
        <v>808</v>
      </c>
      <c r="N3691" s="157" t="s">
        <v>812</v>
      </c>
      <c r="O3691" s="157" t="s">
        <v>813</v>
      </c>
      <c r="P3691" s="157" t="s">
        <v>811</v>
      </c>
    </row>
    <row r="3692" spans="11:16">
      <c r="K3692" s="319">
        <v>49378</v>
      </c>
      <c r="L3692" s="157" t="s">
        <v>809</v>
      </c>
      <c r="N3692" s="157" t="s">
        <v>812</v>
      </c>
      <c r="O3692" s="157" t="s">
        <v>813</v>
      </c>
      <c r="P3692" s="157" t="s">
        <v>811</v>
      </c>
    </row>
    <row r="3693" spans="11:16">
      <c r="K3693" s="319">
        <v>49379</v>
      </c>
      <c r="L3693" s="157" t="s">
        <v>810</v>
      </c>
      <c r="N3693" s="157" t="s">
        <v>812</v>
      </c>
      <c r="O3693" s="157" t="s">
        <v>742</v>
      </c>
      <c r="P3693" s="157" t="s">
        <v>811</v>
      </c>
    </row>
    <row r="3694" spans="11:16">
      <c r="K3694" s="319">
        <v>49380</v>
      </c>
      <c r="L3694" s="157" t="s">
        <v>803</v>
      </c>
      <c r="N3694" s="157" t="s">
        <v>811</v>
      </c>
      <c r="O3694" s="157" t="s">
        <v>741</v>
      </c>
      <c r="P3694" s="157" t="s">
        <v>813</v>
      </c>
    </row>
    <row r="3695" spans="11:16">
      <c r="K3695" s="319">
        <v>49381</v>
      </c>
      <c r="L3695" s="157" t="s">
        <v>805</v>
      </c>
      <c r="N3695" s="157" t="s">
        <v>811</v>
      </c>
      <c r="O3695" s="157" t="s">
        <v>812</v>
      </c>
      <c r="P3695" s="157" t="s">
        <v>813</v>
      </c>
    </row>
    <row r="3696" spans="11:16">
      <c r="K3696" s="319">
        <v>49382</v>
      </c>
      <c r="L3696" s="157" t="s">
        <v>806</v>
      </c>
      <c r="N3696" s="157" t="s">
        <v>740</v>
      </c>
      <c r="O3696" s="157" t="s">
        <v>741</v>
      </c>
      <c r="P3696" s="157" t="s">
        <v>813</v>
      </c>
    </row>
    <row r="3697" spans="11:16">
      <c r="K3697" s="319">
        <v>49383</v>
      </c>
      <c r="L3697" s="157" t="s">
        <v>807</v>
      </c>
      <c r="N3697" s="157" t="s">
        <v>740</v>
      </c>
      <c r="O3697" s="157" t="s">
        <v>812</v>
      </c>
      <c r="P3697" s="157" t="s">
        <v>813</v>
      </c>
    </row>
    <row r="3698" spans="11:16">
      <c r="K3698" s="319">
        <v>49384</v>
      </c>
      <c r="L3698" s="157" t="s">
        <v>808</v>
      </c>
      <c r="N3698" s="157" t="s">
        <v>740</v>
      </c>
      <c r="O3698" s="157" t="s">
        <v>812</v>
      </c>
      <c r="P3698" s="157" t="s">
        <v>813</v>
      </c>
    </row>
    <row r="3699" spans="11:16">
      <c r="K3699" s="319">
        <v>49385</v>
      </c>
      <c r="L3699" s="157" t="s">
        <v>809</v>
      </c>
      <c r="N3699" s="157" t="s">
        <v>811</v>
      </c>
      <c r="O3699" s="157" t="s">
        <v>812</v>
      </c>
      <c r="P3699" s="157" t="s">
        <v>813</v>
      </c>
    </row>
    <row r="3700" spans="11:16">
      <c r="K3700" s="319">
        <v>49386</v>
      </c>
      <c r="L3700" s="157" t="s">
        <v>810</v>
      </c>
      <c r="N3700" s="157" t="s">
        <v>811</v>
      </c>
      <c r="O3700" s="157" t="s">
        <v>812</v>
      </c>
      <c r="P3700" s="157" t="s">
        <v>813</v>
      </c>
    </row>
    <row r="3701" spans="11:16">
      <c r="K3701" s="319">
        <v>49387</v>
      </c>
      <c r="L3701" s="157" t="s">
        <v>803</v>
      </c>
      <c r="N3701" s="157" t="s">
        <v>813</v>
      </c>
      <c r="O3701" s="157" t="s">
        <v>811</v>
      </c>
      <c r="P3701" s="157" t="s">
        <v>741</v>
      </c>
    </row>
    <row r="3702" spans="11:16">
      <c r="K3702" s="319">
        <v>49388</v>
      </c>
      <c r="L3702" s="157" t="s">
        <v>805</v>
      </c>
      <c r="N3702" s="157" t="s">
        <v>813</v>
      </c>
      <c r="O3702" s="157" t="s">
        <v>811</v>
      </c>
      <c r="P3702" s="157" t="s">
        <v>812</v>
      </c>
    </row>
    <row r="3703" spans="11:16">
      <c r="K3703" s="319">
        <v>49389</v>
      </c>
      <c r="L3703" s="157" t="s">
        <v>806</v>
      </c>
      <c r="N3703" s="157" t="s">
        <v>813</v>
      </c>
      <c r="O3703" s="157" t="s">
        <v>811</v>
      </c>
      <c r="P3703" s="157" t="s">
        <v>812</v>
      </c>
    </row>
    <row r="3704" spans="11:16">
      <c r="K3704" s="319">
        <v>49390</v>
      </c>
      <c r="L3704" s="157" t="s">
        <v>807</v>
      </c>
      <c r="N3704" s="157" t="s">
        <v>813</v>
      </c>
      <c r="O3704" s="157" t="s">
        <v>811</v>
      </c>
      <c r="P3704" s="157" t="s">
        <v>812</v>
      </c>
    </row>
    <row r="3705" spans="11:16">
      <c r="K3705" s="319">
        <v>49391</v>
      </c>
      <c r="L3705" s="157" t="s">
        <v>808</v>
      </c>
      <c r="N3705" s="157" t="s">
        <v>813</v>
      </c>
      <c r="O3705" s="157" t="s">
        <v>811</v>
      </c>
      <c r="P3705" s="157" t="s">
        <v>741</v>
      </c>
    </row>
    <row r="3706" spans="11:16">
      <c r="K3706" s="319">
        <v>49392</v>
      </c>
      <c r="L3706" s="157" t="s">
        <v>809</v>
      </c>
      <c r="N3706" s="157" t="s">
        <v>813</v>
      </c>
      <c r="O3706" s="157" t="s">
        <v>811</v>
      </c>
      <c r="P3706" s="157" t="s">
        <v>812</v>
      </c>
    </row>
    <row r="3707" spans="11:16">
      <c r="K3707" s="319">
        <v>49393</v>
      </c>
      <c r="L3707" s="157" t="s">
        <v>810</v>
      </c>
      <c r="N3707" s="157" t="s">
        <v>813</v>
      </c>
      <c r="O3707" s="157" t="s">
        <v>811</v>
      </c>
      <c r="P3707" s="157" t="s">
        <v>812</v>
      </c>
    </row>
    <row r="3708" spans="11:16">
      <c r="K3708" s="319">
        <v>49394</v>
      </c>
      <c r="L3708" s="157" t="s">
        <v>803</v>
      </c>
      <c r="N3708" s="157" t="s">
        <v>812</v>
      </c>
      <c r="O3708" s="157" t="s">
        <v>813</v>
      </c>
      <c r="P3708" s="157" t="s">
        <v>740</v>
      </c>
    </row>
    <row r="3709" spans="11:16">
      <c r="K3709" s="319">
        <v>49395</v>
      </c>
      <c r="L3709" s="157" t="s">
        <v>805</v>
      </c>
      <c r="N3709" s="157" t="s">
        <v>812</v>
      </c>
      <c r="O3709" s="157" t="s">
        <v>813</v>
      </c>
      <c r="P3709" s="157" t="s">
        <v>811</v>
      </c>
    </row>
    <row r="3710" spans="11:16">
      <c r="K3710" s="319">
        <v>49396</v>
      </c>
      <c r="L3710" s="157" t="s">
        <v>806</v>
      </c>
      <c r="N3710" s="157" t="s">
        <v>812</v>
      </c>
      <c r="O3710" s="157" t="s">
        <v>813</v>
      </c>
      <c r="P3710" s="157" t="s">
        <v>811</v>
      </c>
    </row>
    <row r="3711" spans="11:16">
      <c r="K3711" s="319">
        <v>49397</v>
      </c>
      <c r="L3711" s="157" t="s">
        <v>807</v>
      </c>
      <c r="N3711" s="157" t="s">
        <v>812</v>
      </c>
      <c r="O3711" s="157" t="s">
        <v>813</v>
      </c>
      <c r="P3711" s="157" t="s">
        <v>811</v>
      </c>
    </row>
    <row r="3712" spans="11:16">
      <c r="K3712" s="319">
        <v>49398</v>
      </c>
      <c r="L3712" s="157" t="s">
        <v>808</v>
      </c>
      <c r="N3712" s="157" t="s">
        <v>812</v>
      </c>
      <c r="O3712" s="157" t="s">
        <v>813</v>
      </c>
      <c r="P3712" s="157" t="s">
        <v>811</v>
      </c>
    </row>
    <row r="3713" spans="11:16">
      <c r="K3713" s="319">
        <v>49399</v>
      </c>
      <c r="L3713" s="157" t="s">
        <v>809</v>
      </c>
      <c r="N3713" s="157" t="s">
        <v>812</v>
      </c>
      <c r="O3713" s="157" t="s">
        <v>813</v>
      </c>
      <c r="P3713" s="157" t="s">
        <v>811</v>
      </c>
    </row>
    <row r="3714" spans="11:16">
      <c r="K3714" s="319">
        <v>49400</v>
      </c>
      <c r="L3714" s="157" t="s">
        <v>810</v>
      </c>
      <c r="N3714" s="157" t="s">
        <v>812</v>
      </c>
      <c r="O3714" s="157" t="s">
        <v>813</v>
      </c>
      <c r="P3714" s="157" t="s">
        <v>740</v>
      </c>
    </row>
    <row r="3715" spans="11:16">
      <c r="K3715" s="319">
        <v>49401</v>
      </c>
      <c r="L3715" s="157" t="s">
        <v>803</v>
      </c>
      <c r="N3715" s="157" t="s">
        <v>740</v>
      </c>
      <c r="O3715" s="157" t="s">
        <v>812</v>
      </c>
      <c r="P3715" s="157" t="s">
        <v>813</v>
      </c>
    </row>
    <row r="3716" spans="11:16">
      <c r="K3716" s="319">
        <v>49402</v>
      </c>
      <c r="L3716" s="157" t="s">
        <v>805</v>
      </c>
      <c r="N3716" s="157" t="s">
        <v>811</v>
      </c>
      <c r="O3716" s="157" t="s">
        <v>812</v>
      </c>
      <c r="P3716" s="157" t="s">
        <v>813</v>
      </c>
    </row>
    <row r="3717" spans="11:16">
      <c r="K3717" s="319">
        <v>49403</v>
      </c>
      <c r="L3717" s="157" t="s">
        <v>806</v>
      </c>
      <c r="N3717" s="157" t="s">
        <v>811</v>
      </c>
      <c r="O3717" s="157" t="s">
        <v>812</v>
      </c>
      <c r="P3717" s="157" t="s">
        <v>742</v>
      </c>
    </row>
    <row r="3718" spans="11:16">
      <c r="K3718" s="319">
        <v>49404</v>
      </c>
      <c r="L3718" s="157" t="s">
        <v>807</v>
      </c>
      <c r="N3718" s="157" t="s">
        <v>811</v>
      </c>
      <c r="O3718" s="157" t="s">
        <v>812</v>
      </c>
      <c r="P3718" s="157" t="s">
        <v>813</v>
      </c>
    </row>
    <row r="3719" spans="11:16">
      <c r="K3719" s="319">
        <v>49405</v>
      </c>
      <c r="L3719" s="157" t="s">
        <v>808</v>
      </c>
      <c r="N3719" s="157" t="s">
        <v>811</v>
      </c>
      <c r="O3719" s="157" t="s">
        <v>812</v>
      </c>
      <c r="P3719" s="157" t="s">
        <v>813</v>
      </c>
    </row>
    <row r="3720" spans="11:16">
      <c r="K3720" s="319">
        <v>49406</v>
      </c>
      <c r="L3720" s="157" t="s">
        <v>809</v>
      </c>
      <c r="N3720" s="157" t="s">
        <v>811</v>
      </c>
      <c r="O3720" s="157" t="s">
        <v>812</v>
      </c>
      <c r="P3720" s="157" t="s">
        <v>813</v>
      </c>
    </row>
    <row r="3721" spans="11:16">
      <c r="K3721" s="319">
        <v>49407</v>
      </c>
      <c r="L3721" s="157" t="s">
        <v>810</v>
      </c>
      <c r="N3721" s="157" t="s">
        <v>740</v>
      </c>
      <c r="O3721" s="157" t="s">
        <v>741</v>
      </c>
      <c r="P3721" s="157" t="s">
        <v>813</v>
      </c>
    </row>
    <row r="3722" spans="11:16">
      <c r="K3722" s="319">
        <v>49408</v>
      </c>
      <c r="L3722" s="157" t="s">
        <v>803</v>
      </c>
      <c r="N3722" s="157" t="s">
        <v>813</v>
      </c>
      <c r="O3722" s="157" t="s">
        <v>811</v>
      </c>
      <c r="P3722" s="157" t="s">
        <v>812</v>
      </c>
    </row>
    <row r="3723" spans="11:16">
      <c r="K3723" s="319">
        <v>49409</v>
      </c>
      <c r="L3723" s="157" t="s">
        <v>805</v>
      </c>
      <c r="N3723" s="157" t="s">
        <v>813</v>
      </c>
      <c r="O3723" s="157" t="s">
        <v>811</v>
      </c>
      <c r="P3723" s="157" t="s">
        <v>812</v>
      </c>
    </row>
    <row r="3724" spans="11:16">
      <c r="K3724" s="319">
        <v>49410</v>
      </c>
      <c r="L3724" s="157" t="s">
        <v>806</v>
      </c>
      <c r="N3724" s="157" t="s">
        <v>813</v>
      </c>
      <c r="O3724" s="157" t="s">
        <v>811</v>
      </c>
      <c r="P3724" s="157" t="s">
        <v>812</v>
      </c>
    </row>
    <row r="3725" spans="11:16">
      <c r="K3725" s="319">
        <v>49411</v>
      </c>
      <c r="L3725" s="157" t="s">
        <v>807</v>
      </c>
      <c r="N3725" s="157" t="s">
        <v>813</v>
      </c>
      <c r="O3725" s="157" t="s">
        <v>811</v>
      </c>
      <c r="P3725" s="157" t="s">
        <v>812</v>
      </c>
    </row>
    <row r="3726" spans="11:16">
      <c r="K3726" s="319">
        <v>49412</v>
      </c>
      <c r="L3726" s="157" t="s">
        <v>808</v>
      </c>
      <c r="N3726" s="157" t="s">
        <v>742</v>
      </c>
      <c r="O3726" s="157" t="s">
        <v>811</v>
      </c>
      <c r="P3726" s="157" t="s">
        <v>812</v>
      </c>
    </row>
    <row r="3727" spans="11:16">
      <c r="K3727" s="319">
        <v>49413</v>
      </c>
      <c r="L3727" s="157" t="s">
        <v>809</v>
      </c>
      <c r="N3727" s="157" t="s">
        <v>742</v>
      </c>
      <c r="O3727" s="157" t="s">
        <v>811</v>
      </c>
      <c r="P3727" s="157" t="s">
        <v>812</v>
      </c>
    </row>
    <row r="3728" spans="11:16">
      <c r="K3728" s="319">
        <v>49414</v>
      </c>
      <c r="L3728" s="157" t="s">
        <v>810</v>
      </c>
      <c r="N3728" s="157" t="s">
        <v>813</v>
      </c>
      <c r="O3728" s="157" t="s">
        <v>811</v>
      </c>
      <c r="P3728" s="157" t="s">
        <v>812</v>
      </c>
    </row>
    <row r="3729" spans="11:16">
      <c r="K3729" s="319">
        <v>49415</v>
      </c>
      <c r="L3729" s="157" t="s">
        <v>803</v>
      </c>
      <c r="N3729" s="157" t="s">
        <v>812</v>
      </c>
      <c r="O3729" s="157" t="s">
        <v>813</v>
      </c>
      <c r="P3729" s="157" t="s">
        <v>811</v>
      </c>
    </row>
    <row r="3730" spans="11:16">
      <c r="K3730" s="319">
        <v>49416</v>
      </c>
      <c r="L3730" s="157" t="s">
        <v>805</v>
      </c>
      <c r="N3730" s="157" t="s">
        <v>812</v>
      </c>
      <c r="O3730" s="157" t="s">
        <v>813</v>
      </c>
      <c r="P3730" s="157" t="s">
        <v>811</v>
      </c>
    </row>
    <row r="3731" spans="11:16">
      <c r="K3731" s="319">
        <v>49417</v>
      </c>
      <c r="L3731" s="157" t="s">
        <v>806</v>
      </c>
      <c r="N3731" s="157" t="s">
        <v>812</v>
      </c>
      <c r="O3731" s="157" t="s">
        <v>813</v>
      </c>
      <c r="P3731" s="157" t="s">
        <v>740</v>
      </c>
    </row>
    <row r="3732" spans="11:16">
      <c r="K3732" s="319">
        <v>49418</v>
      </c>
      <c r="L3732" s="157" t="s">
        <v>807</v>
      </c>
      <c r="N3732" s="157" t="s">
        <v>741</v>
      </c>
      <c r="O3732" s="157" t="s">
        <v>813</v>
      </c>
      <c r="P3732" s="157" t="s">
        <v>811</v>
      </c>
    </row>
    <row r="3733" spans="11:16">
      <c r="K3733" s="319">
        <v>49419</v>
      </c>
      <c r="L3733" s="157" t="s">
        <v>808</v>
      </c>
      <c r="N3733" s="157" t="s">
        <v>812</v>
      </c>
      <c r="O3733" s="157" t="s">
        <v>813</v>
      </c>
      <c r="P3733" s="157" t="s">
        <v>811</v>
      </c>
    </row>
    <row r="3734" spans="11:16">
      <c r="K3734" s="319">
        <v>49420</v>
      </c>
      <c r="L3734" s="157" t="s">
        <v>809</v>
      </c>
      <c r="N3734" s="157" t="s">
        <v>812</v>
      </c>
      <c r="O3734" s="157" t="s">
        <v>813</v>
      </c>
      <c r="P3734" s="157" t="s">
        <v>740</v>
      </c>
    </row>
    <row r="3735" spans="11:16">
      <c r="K3735" s="319">
        <v>49421</v>
      </c>
      <c r="L3735" s="157" t="s">
        <v>810</v>
      </c>
      <c r="N3735" s="157" t="s">
        <v>812</v>
      </c>
      <c r="O3735" s="157" t="s">
        <v>813</v>
      </c>
      <c r="P3735" s="157" t="s">
        <v>811</v>
      </c>
    </row>
    <row r="3736" spans="11:16">
      <c r="K3736" s="319">
        <v>49422</v>
      </c>
      <c r="L3736" s="157" t="s">
        <v>803</v>
      </c>
      <c r="N3736" s="157" t="s">
        <v>811</v>
      </c>
      <c r="O3736" s="157" t="s">
        <v>812</v>
      </c>
      <c r="P3736" s="157" t="s">
        <v>813</v>
      </c>
    </row>
    <row r="3737" spans="11:16">
      <c r="K3737" s="319">
        <v>49423</v>
      </c>
      <c r="L3737" s="157" t="s">
        <v>805</v>
      </c>
      <c r="N3737" s="157" t="s">
        <v>811</v>
      </c>
      <c r="O3737" s="157" t="s">
        <v>812</v>
      </c>
      <c r="P3737" s="157" t="s">
        <v>813</v>
      </c>
    </row>
    <row r="3738" spans="11:16">
      <c r="K3738" s="319">
        <v>49424</v>
      </c>
      <c r="L3738" s="157" t="s">
        <v>806</v>
      </c>
      <c r="N3738" s="157" t="s">
        <v>740</v>
      </c>
      <c r="O3738" s="157" t="s">
        <v>741</v>
      </c>
      <c r="P3738" s="157" t="s">
        <v>813</v>
      </c>
    </row>
    <row r="3739" spans="11:16">
      <c r="K3739" s="319">
        <v>49425</v>
      </c>
      <c r="L3739" s="157" t="s">
        <v>807</v>
      </c>
      <c r="N3739" s="157" t="s">
        <v>811</v>
      </c>
      <c r="O3739" s="157" t="s">
        <v>812</v>
      </c>
      <c r="P3739" s="157" t="s">
        <v>813</v>
      </c>
    </row>
    <row r="3740" spans="11:16">
      <c r="K3740" s="319">
        <v>49426</v>
      </c>
      <c r="L3740" s="157" t="s">
        <v>808</v>
      </c>
      <c r="N3740" s="157" t="s">
        <v>811</v>
      </c>
      <c r="O3740" s="157" t="s">
        <v>812</v>
      </c>
      <c r="P3740" s="157" t="s">
        <v>813</v>
      </c>
    </row>
    <row r="3741" spans="11:16">
      <c r="K3741" s="319">
        <v>49427</v>
      </c>
      <c r="L3741" s="157" t="s">
        <v>809</v>
      </c>
      <c r="N3741" s="157" t="s">
        <v>811</v>
      </c>
      <c r="O3741" s="157" t="s">
        <v>812</v>
      </c>
      <c r="P3741" s="157" t="s">
        <v>813</v>
      </c>
    </row>
    <row r="3742" spans="11:16">
      <c r="K3742" s="319">
        <v>49428</v>
      </c>
      <c r="L3742" s="157" t="s">
        <v>810</v>
      </c>
      <c r="N3742" s="157" t="s">
        <v>811</v>
      </c>
      <c r="O3742" s="157" t="s">
        <v>812</v>
      </c>
      <c r="P3742" s="157" t="s">
        <v>813</v>
      </c>
    </row>
    <row r="3743" spans="11:16">
      <c r="K3743" s="319">
        <v>49429</v>
      </c>
      <c r="L3743" s="157" t="s">
        <v>803</v>
      </c>
      <c r="N3743" s="157" t="s">
        <v>742</v>
      </c>
      <c r="O3743" s="157" t="s">
        <v>811</v>
      </c>
      <c r="P3743" s="157" t="s">
        <v>812</v>
      </c>
    </row>
    <row r="3744" spans="11:16">
      <c r="K3744" s="319">
        <v>49430</v>
      </c>
      <c r="L3744" s="157" t="s">
        <v>805</v>
      </c>
      <c r="N3744" s="157" t="s">
        <v>742</v>
      </c>
      <c r="O3744" s="157" t="s">
        <v>811</v>
      </c>
      <c r="P3744" s="157" t="s">
        <v>812</v>
      </c>
    </row>
    <row r="3745" spans="11:16">
      <c r="K3745" s="319">
        <v>49431</v>
      </c>
      <c r="L3745" s="157" t="s">
        <v>806</v>
      </c>
      <c r="N3745" s="157" t="s">
        <v>813</v>
      </c>
      <c r="O3745" s="157" t="s">
        <v>811</v>
      </c>
      <c r="P3745" s="157" t="s">
        <v>812</v>
      </c>
    </row>
    <row r="3746" spans="11:16">
      <c r="K3746" s="319">
        <v>49432</v>
      </c>
      <c r="L3746" s="157" t="s">
        <v>807</v>
      </c>
      <c r="N3746" s="157" t="s">
        <v>813</v>
      </c>
      <c r="O3746" s="157" t="s">
        <v>811</v>
      </c>
      <c r="P3746" s="157" t="s">
        <v>812</v>
      </c>
    </row>
    <row r="3747" spans="11:16">
      <c r="K3747" s="319">
        <v>49433</v>
      </c>
      <c r="L3747" s="157" t="s">
        <v>808</v>
      </c>
      <c r="N3747" s="157" t="s">
        <v>813</v>
      </c>
      <c r="O3747" s="157" t="s">
        <v>811</v>
      </c>
      <c r="P3747" s="157" t="s">
        <v>812</v>
      </c>
    </row>
    <row r="3748" spans="11:16">
      <c r="K3748" s="319">
        <v>49434</v>
      </c>
      <c r="L3748" s="157" t="s">
        <v>809</v>
      </c>
      <c r="N3748" s="157" t="s">
        <v>742</v>
      </c>
      <c r="O3748" s="157" t="s">
        <v>811</v>
      </c>
      <c r="P3748" s="157" t="s">
        <v>812</v>
      </c>
    </row>
    <row r="3749" spans="11:16">
      <c r="K3749" s="319">
        <v>49435</v>
      </c>
      <c r="L3749" s="157" t="s">
        <v>810</v>
      </c>
      <c r="N3749" s="157" t="s">
        <v>813</v>
      </c>
      <c r="O3749" s="157" t="s">
        <v>811</v>
      </c>
      <c r="P3749" s="157" t="s">
        <v>812</v>
      </c>
    </row>
    <row r="3750" spans="11:16">
      <c r="K3750" s="319">
        <v>49436</v>
      </c>
      <c r="L3750" s="157" t="s">
        <v>803</v>
      </c>
      <c r="N3750" s="157" t="s">
        <v>812</v>
      </c>
      <c r="O3750" s="157" t="s">
        <v>813</v>
      </c>
      <c r="P3750" s="157" t="s">
        <v>811</v>
      </c>
    </row>
    <row r="3751" spans="11:16">
      <c r="K3751" s="319">
        <v>49437</v>
      </c>
      <c r="L3751" s="157" t="s">
        <v>805</v>
      </c>
      <c r="N3751" s="157" t="s">
        <v>812</v>
      </c>
      <c r="O3751" s="157" t="s">
        <v>813</v>
      </c>
      <c r="P3751" s="157" t="s">
        <v>811</v>
      </c>
    </row>
    <row r="3752" spans="11:16">
      <c r="K3752" s="319">
        <v>49438</v>
      </c>
      <c r="L3752" s="157" t="s">
        <v>806</v>
      </c>
      <c r="N3752" s="157" t="s">
        <v>812</v>
      </c>
      <c r="O3752" s="157" t="s">
        <v>742</v>
      </c>
      <c r="P3752" s="157" t="s">
        <v>811</v>
      </c>
    </row>
    <row r="3753" spans="11:16">
      <c r="K3753" s="319">
        <v>49439</v>
      </c>
      <c r="L3753" s="157" t="s">
        <v>807</v>
      </c>
      <c r="N3753" s="157" t="s">
        <v>812</v>
      </c>
      <c r="O3753" s="157" t="s">
        <v>813</v>
      </c>
      <c r="P3753" s="157" t="s">
        <v>811</v>
      </c>
    </row>
    <row r="3754" spans="11:16">
      <c r="K3754" s="319">
        <v>49440</v>
      </c>
      <c r="L3754" s="157" t="s">
        <v>808</v>
      </c>
      <c r="N3754" s="157" t="s">
        <v>812</v>
      </c>
      <c r="O3754" s="157" t="s">
        <v>813</v>
      </c>
      <c r="P3754" s="157" t="s">
        <v>811</v>
      </c>
    </row>
    <row r="3755" spans="11:16">
      <c r="K3755" s="319">
        <v>49441</v>
      </c>
      <c r="L3755" s="157" t="s">
        <v>809</v>
      </c>
      <c r="N3755" s="157" t="s">
        <v>812</v>
      </c>
      <c r="O3755" s="157" t="s">
        <v>813</v>
      </c>
      <c r="P3755" s="157" t="s">
        <v>740</v>
      </c>
    </row>
    <row r="3756" spans="11:16">
      <c r="K3756" s="319">
        <v>49442</v>
      </c>
      <c r="L3756" s="157" t="s">
        <v>810</v>
      </c>
      <c r="N3756" s="157" t="s">
        <v>812</v>
      </c>
      <c r="O3756" s="157" t="s">
        <v>813</v>
      </c>
      <c r="P3756" s="157" t="s">
        <v>740</v>
      </c>
    </row>
    <row r="3757" spans="11:16">
      <c r="K3757" s="319">
        <v>49443</v>
      </c>
      <c r="L3757" s="157" t="s">
        <v>803</v>
      </c>
      <c r="N3757" s="157" t="s">
        <v>811</v>
      </c>
      <c r="O3757" s="157" t="s">
        <v>812</v>
      </c>
      <c r="P3757" s="157" t="s">
        <v>813</v>
      </c>
    </row>
    <row r="3758" spans="11:16">
      <c r="K3758" s="319">
        <v>49444</v>
      </c>
      <c r="L3758" s="157" t="s">
        <v>805</v>
      </c>
      <c r="N3758" s="157" t="s">
        <v>811</v>
      </c>
      <c r="O3758" s="157" t="s">
        <v>741</v>
      </c>
      <c r="P3758" s="157" t="s">
        <v>742</v>
      </c>
    </row>
    <row r="3759" spans="11:16">
      <c r="K3759" s="319">
        <v>49445</v>
      </c>
      <c r="L3759" s="157" t="s">
        <v>806</v>
      </c>
      <c r="N3759" s="157" t="s">
        <v>811</v>
      </c>
      <c r="O3759" s="157" t="s">
        <v>741</v>
      </c>
      <c r="P3759" s="157" t="s">
        <v>813</v>
      </c>
    </row>
    <row r="3760" spans="11:16">
      <c r="K3760" s="319">
        <v>49446</v>
      </c>
      <c r="L3760" s="157" t="s">
        <v>807</v>
      </c>
      <c r="N3760" s="157" t="s">
        <v>811</v>
      </c>
      <c r="O3760" s="157" t="s">
        <v>741</v>
      </c>
      <c r="P3760" s="157" t="s">
        <v>813</v>
      </c>
    </row>
    <row r="3761" spans="11:16">
      <c r="K3761" s="319">
        <v>49447</v>
      </c>
      <c r="L3761" s="157" t="s">
        <v>808</v>
      </c>
      <c r="N3761" s="157" t="s">
        <v>811</v>
      </c>
      <c r="O3761" s="157" t="s">
        <v>812</v>
      </c>
      <c r="P3761" s="157" t="s">
        <v>813</v>
      </c>
    </row>
    <row r="3762" spans="11:16">
      <c r="K3762" s="319">
        <v>49448</v>
      </c>
      <c r="L3762" s="157" t="s">
        <v>809</v>
      </c>
      <c r="N3762" s="157" t="s">
        <v>811</v>
      </c>
      <c r="O3762" s="157" t="s">
        <v>812</v>
      </c>
      <c r="P3762" s="157" t="s">
        <v>813</v>
      </c>
    </row>
    <row r="3763" spans="11:16">
      <c r="K3763" s="319">
        <v>49449</v>
      </c>
      <c r="L3763" s="157" t="s">
        <v>810</v>
      </c>
      <c r="N3763" s="157" t="s">
        <v>811</v>
      </c>
      <c r="O3763" s="157" t="s">
        <v>812</v>
      </c>
      <c r="P3763" s="157" t="s">
        <v>742</v>
      </c>
    </row>
    <row r="3764" spans="11:16">
      <c r="K3764" s="319">
        <v>49450</v>
      </c>
      <c r="L3764" s="157" t="s">
        <v>803</v>
      </c>
      <c r="N3764" s="157" t="s">
        <v>813</v>
      </c>
      <c r="O3764" s="157" t="s">
        <v>811</v>
      </c>
      <c r="P3764" s="157" t="s">
        <v>812</v>
      </c>
    </row>
    <row r="3765" spans="11:16">
      <c r="K3765" s="319">
        <v>49451</v>
      </c>
      <c r="L3765" s="157" t="s">
        <v>805</v>
      </c>
      <c r="N3765" s="157" t="s">
        <v>813</v>
      </c>
      <c r="O3765" s="157" t="s">
        <v>811</v>
      </c>
      <c r="P3765" s="157" t="s">
        <v>812</v>
      </c>
    </row>
    <row r="3766" spans="11:16">
      <c r="K3766" s="319">
        <v>49452</v>
      </c>
      <c r="L3766" s="157" t="s">
        <v>806</v>
      </c>
      <c r="N3766" s="157" t="s">
        <v>813</v>
      </c>
      <c r="O3766" s="157" t="s">
        <v>811</v>
      </c>
      <c r="P3766" s="157" t="s">
        <v>812</v>
      </c>
    </row>
    <row r="3767" spans="11:16">
      <c r="K3767" s="319">
        <v>49453</v>
      </c>
      <c r="L3767" s="157" t="s">
        <v>807</v>
      </c>
      <c r="N3767" s="157" t="s">
        <v>813</v>
      </c>
      <c r="O3767" s="157" t="s">
        <v>811</v>
      </c>
      <c r="P3767" s="157" t="s">
        <v>741</v>
      </c>
    </row>
    <row r="3768" spans="11:16">
      <c r="K3768" s="319">
        <v>49454</v>
      </c>
      <c r="L3768" s="157" t="s">
        <v>808</v>
      </c>
      <c r="N3768" s="157" t="s">
        <v>813</v>
      </c>
      <c r="O3768" s="157" t="s">
        <v>811</v>
      </c>
      <c r="P3768" s="157" t="s">
        <v>812</v>
      </c>
    </row>
    <row r="3769" spans="11:16">
      <c r="K3769" s="319">
        <v>49455</v>
      </c>
      <c r="L3769" s="157" t="s">
        <v>809</v>
      </c>
      <c r="N3769" s="157" t="s">
        <v>813</v>
      </c>
      <c r="O3769" s="157" t="s">
        <v>811</v>
      </c>
      <c r="P3769" s="157" t="s">
        <v>812</v>
      </c>
    </row>
    <row r="3770" spans="11:16">
      <c r="K3770" s="319">
        <v>49456</v>
      </c>
      <c r="L3770" s="157" t="s">
        <v>810</v>
      </c>
      <c r="N3770" s="157" t="s">
        <v>813</v>
      </c>
      <c r="O3770" s="157" t="s">
        <v>811</v>
      </c>
      <c r="P3770" s="157" t="s">
        <v>812</v>
      </c>
    </row>
    <row r="3771" spans="11:16">
      <c r="K3771" s="319">
        <v>49457</v>
      </c>
      <c r="L3771" s="157" t="s">
        <v>803</v>
      </c>
      <c r="N3771" s="157" t="s">
        <v>741</v>
      </c>
      <c r="O3771" s="157" t="s">
        <v>813</v>
      </c>
      <c r="P3771" s="157" t="s">
        <v>811</v>
      </c>
    </row>
    <row r="3772" spans="11:16">
      <c r="K3772" s="319">
        <v>49458</v>
      </c>
      <c r="L3772" s="157" t="s">
        <v>805</v>
      </c>
      <c r="N3772" s="157" t="s">
        <v>812</v>
      </c>
      <c r="O3772" s="157" t="s">
        <v>813</v>
      </c>
      <c r="P3772" s="157" t="s">
        <v>811</v>
      </c>
    </row>
    <row r="3773" spans="11:16">
      <c r="K3773" s="319">
        <v>49459</v>
      </c>
      <c r="L3773" s="157" t="s">
        <v>806</v>
      </c>
      <c r="N3773" s="157" t="s">
        <v>812</v>
      </c>
      <c r="O3773" s="157" t="s">
        <v>742</v>
      </c>
      <c r="P3773" s="157" t="s">
        <v>811</v>
      </c>
    </row>
    <row r="3774" spans="11:16">
      <c r="K3774" s="319">
        <v>49460</v>
      </c>
      <c r="L3774" s="157" t="s">
        <v>807</v>
      </c>
      <c r="N3774" s="157" t="s">
        <v>812</v>
      </c>
      <c r="O3774" s="157" t="s">
        <v>813</v>
      </c>
      <c r="P3774" s="157" t="s">
        <v>811</v>
      </c>
    </row>
    <row r="3775" spans="11:16">
      <c r="K3775" s="319">
        <v>49461</v>
      </c>
      <c r="L3775" s="157" t="s">
        <v>808</v>
      </c>
      <c r="N3775" s="157" t="s">
        <v>812</v>
      </c>
      <c r="O3775" s="157" t="s">
        <v>813</v>
      </c>
      <c r="P3775" s="157" t="s">
        <v>811</v>
      </c>
    </row>
    <row r="3776" spans="11:16">
      <c r="K3776" s="319">
        <v>49462</v>
      </c>
      <c r="L3776" s="157" t="s">
        <v>809</v>
      </c>
      <c r="N3776" s="157" t="s">
        <v>812</v>
      </c>
      <c r="O3776" s="157" t="s">
        <v>813</v>
      </c>
      <c r="P3776" s="157" t="s">
        <v>811</v>
      </c>
    </row>
    <row r="3777" spans="11:16">
      <c r="K3777" s="319">
        <v>49463</v>
      </c>
      <c r="L3777" s="157" t="s">
        <v>810</v>
      </c>
      <c r="N3777" s="157" t="s">
        <v>812</v>
      </c>
      <c r="O3777" s="157" t="s">
        <v>813</v>
      </c>
      <c r="P3777" s="157" t="s">
        <v>811</v>
      </c>
    </row>
    <row r="3778" spans="11:16">
      <c r="K3778" s="319">
        <v>49464</v>
      </c>
      <c r="L3778" s="157" t="s">
        <v>803</v>
      </c>
      <c r="N3778" s="157" t="s">
        <v>811</v>
      </c>
      <c r="O3778" s="157" t="s">
        <v>812</v>
      </c>
      <c r="P3778" s="157" t="s">
        <v>742</v>
      </c>
    </row>
    <row r="3779" spans="11:16">
      <c r="K3779" s="319">
        <v>49465</v>
      </c>
      <c r="L3779" s="157" t="s">
        <v>805</v>
      </c>
      <c r="N3779" s="157" t="s">
        <v>811</v>
      </c>
      <c r="O3779" s="157" t="s">
        <v>812</v>
      </c>
      <c r="P3779" s="157" t="s">
        <v>813</v>
      </c>
    </row>
    <row r="3780" spans="11:16">
      <c r="K3780" s="319">
        <v>49466</v>
      </c>
      <c r="L3780" s="157" t="s">
        <v>806</v>
      </c>
      <c r="N3780" s="157" t="s">
        <v>811</v>
      </c>
      <c r="O3780" s="157" t="s">
        <v>812</v>
      </c>
      <c r="P3780" s="157" t="s">
        <v>813</v>
      </c>
    </row>
    <row r="3781" spans="11:16">
      <c r="K3781" s="319">
        <v>49467</v>
      </c>
      <c r="L3781" s="157" t="s">
        <v>807</v>
      </c>
      <c r="N3781" s="157" t="s">
        <v>811</v>
      </c>
      <c r="O3781" s="157" t="s">
        <v>812</v>
      </c>
      <c r="P3781" s="157" t="s">
        <v>813</v>
      </c>
    </row>
    <row r="3782" spans="11:16">
      <c r="K3782" s="319">
        <v>49468</v>
      </c>
      <c r="L3782" s="157" t="s">
        <v>808</v>
      </c>
      <c r="N3782" s="157" t="s">
        <v>811</v>
      </c>
      <c r="O3782" s="157" t="s">
        <v>812</v>
      </c>
      <c r="P3782" s="157" t="s">
        <v>813</v>
      </c>
    </row>
    <row r="3783" spans="11:16">
      <c r="K3783" s="319">
        <v>49469</v>
      </c>
      <c r="L3783" s="157" t="s">
        <v>809</v>
      </c>
      <c r="N3783" s="157" t="s">
        <v>811</v>
      </c>
      <c r="O3783" s="157" t="s">
        <v>812</v>
      </c>
      <c r="P3783" s="157" t="s">
        <v>813</v>
      </c>
    </row>
    <row r="3784" spans="11:16">
      <c r="K3784" s="319">
        <v>49470</v>
      </c>
      <c r="L3784" s="157" t="s">
        <v>810</v>
      </c>
      <c r="N3784" s="157" t="s">
        <v>811</v>
      </c>
      <c r="O3784" s="157" t="s">
        <v>812</v>
      </c>
      <c r="P3784" s="157" t="s">
        <v>813</v>
      </c>
    </row>
    <row r="3785" spans="11:16">
      <c r="K3785" s="319">
        <v>49471</v>
      </c>
      <c r="L3785" s="157" t="s">
        <v>803</v>
      </c>
      <c r="N3785" s="157" t="s">
        <v>813</v>
      </c>
      <c r="O3785" s="157" t="s">
        <v>740</v>
      </c>
      <c r="P3785" s="157" t="s">
        <v>812</v>
      </c>
    </row>
    <row r="3786" spans="11:16">
      <c r="K3786" s="319">
        <v>49472</v>
      </c>
      <c r="L3786" s="157" t="s">
        <v>805</v>
      </c>
      <c r="N3786" s="157" t="s">
        <v>813</v>
      </c>
      <c r="O3786" s="157" t="s">
        <v>811</v>
      </c>
      <c r="P3786" s="157" t="s">
        <v>812</v>
      </c>
    </row>
    <row r="3787" spans="11:16">
      <c r="K3787" s="319">
        <v>49473</v>
      </c>
      <c r="L3787" s="157" t="s">
        <v>806</v>
      </c>
      <c r="N3787" s="157" t="s">
        <v>813</v>
      </c>
      <c r="O3787" s="157" t="s">
        <v>811</v>
      </c>
      <c r="P3787" s="157" t="s">
        <v>812</v>
      </c>
    </row>
    <row r="3788" spans="11:16">
      <c r="K3788" s="319">
        <v>49474</v>
      </c>
      <c r="L3788" s="157" t="s">
        <v>807</v>
      </c>
      <c r="N3788" s="157" t="s">
        <v>813</v>
      </c>
      <c r="O3788" s="157" t="s">
        <v>811</v>
      </c>
      <c r="P3788" s="157" t="s">
        <v>812</v>
      </c>
    </row>
    <row r="3789" spans="11:16">
      <c r="K3789" s="319">
        <v>49475</v>
      </c>
      <c r="L3789" s="157" t="s">
        <v>808</v>
      </c>
      <c r="N3789" s="157" t="s">
        <v>813</v>
      </c>
      <c r="O3789" s="157" t="s">
        <v>811</v>
      </c>
      <c r="P3789" s="157" t="s">
        <v>812</v>
      </c>
    </row>
    <row r="3790" spans="11:16">
      <c r="K3790" s="319">
        <v>49476</v>
      </c>
      <c r="L3790" s="157" t="s">
        <v>809</v>
      </c>
      <c r="N3790" s="157" t="s">
        <v>813</v>
      </c>
      <c r="O3790" s="157" t="s">
        <v>811</v>
      </c>
      <c r="P3790" s="157" t="s">
        <v>812</v>
      </c>
    </row>
    <row r="3791" spans="11:16">
      <c r="K3791" s="319">
        <v>49477</v>
      </c>
      <c r="L3791" s="157" t="s">
        <v>810</v>
      </c>
      <c r="N3791" s="157" t="s">
        <v>813</v>
      </c>
      <c r="O3791" s="157" t="s">
        <v>811</v>
      </c>
      <c r="P3791" s="157" t="s">
        <v>741</v>
      </c>
    </row>
    <row r="3792" spans="11:16">
      <c r="K3792" s="319">
        <v>49478</v>
      </c>
      <c r="L3792" s="157" t="s">
        <v>803</v>
      </c>
      <c r="N3792" s="157" t="s">
        <v>741</v>
      </c>
      <c r="O3792" s="157" t="s">
        <v>813</v>
      </c>
      <c r="P3792" s="157" t="s">
        <v>811</v>
      </c>
    </row>
    <row r="3793" spans="11:16">
      <c r="K3793" s="319">
        <v>49479</v>
      </c>
      <c r="L3793" s="157" t="s">
        <v>805</v>
      </c>
      <c r="N3793" s="157" t="s">
        <v>812</v>
      </c>
      <c r="O3793" s="157" t="s">
        <v>813</v>
      </c>
      <c r="P3793" s="157" t="s">
        <v>811</v>
      </c>
    </row>
    <row r="3794" spans="11:16">
      <c r="K3794" s="319">
        <v>49480</v>
      </c>
      <c r="L3794" s="157" t="s">
        <v>806</v>
      </c>
      <c r="N3794" s="157" t="s">
        <v>812</v>
      </c>
      <c r="O3794" s="157" t="s">
        <v>813</v>
      </c>
      <c r="P3794" s="157" t="s">
        <v>740</v>
      </c>
    </row>
    <row r="3795" spans="11:16">
      <c r="K3795" s="319">
        <v>49481</v>
      </c>
      <c r="L3795" s="157" t="s">
        <v>807</v>
      </c>
      <c r="N3795" s="157" t="s">
        <v>812</v>
      </c>
      <c r="O3795" s="157" t="s">
        <v>813</v>
      </c>
      <c r="P3795" s="157" t="s">
        <v>811</v>
      </c>
    </row>
    <row r="3796" spans="11:16">
      <c r="K3796" s="319">
        <v>49482</v>
      </c>
      <c r="L3796" s="157" t="s">
        <v>808</v>
      </c>
      <c r="N3796" s="157" t="s">
        <v>812</v>
      </c>
      <c r="O3796" s="157" t="s">
        <v>813</v>
      </c>
      <c r="P3796" s="157" t="s">
        <v>811</v>
      </c>
    </row>
    <row r="3797" spans="11:16">
      <c r="K3797" s="319">
        <v>49483</v>
      </c>
      <c r="L3797" s="157" t="s">
        <v>809</v>
      </c>
      <c r="N3797" s="157" t="s">
        <v>812</v>
      </c>
      <c r="O3797" s="157" t="s">
        <v>813</v>
      </c>
      <c r="P3797" s="157" t="s">
        <v>811</v>
      </c>
    </row>
    <row r="3798" spans="11:16">
      <c r="K3798" s="319">
        <v>49484</v>
      </c>
      <c r="L3798" s="157" t="s">
        <v>810</v>
      </c>
      <c r="N3798" s="157" t="s">
        <v>741</v>
      </c>
      <c r="O3798" s="157" t="s">
        <v>742</v>
      </c>
      <c r="P3798" s="157" t="s">
        <v>811</v>
      </c>
    </row>
    <row r="3799" spans="11:16">
      <c r="K3799" s="319">
        <v>49485</v>
      </c>
      <c r="L3799" s="157" t="s">
        <v>803</v>
      </c>
      <c r="N3799" s="157" t="s">
        <v>811</v>
      </c>
      <c r="O3799" s="157" t="s">
        <v>812</v>
      </c>
      <c r="P3799" s="157" t="s">
        <v>813</v>
      </c>
    </row>
    <row r="3800" spans="11:16">
      <c r="K3800" s="319">
        <v>49486</v>
      </c>
      <c r="L3800" s="157" t="s">
        <v>805</v>
      </c>
      <c r="N3800" s="157" t="s">
        <v>811</v>
      </c>
      <c r="O3800" s="157" t="s">
        <v>812</v>
      </c>
      <c r="P3800" s="157" t="s">
        <v>813</v>
      </c>
    </row>
    <row r="3801" spans="11:16">
      <c r="K3801" s="319">
        <v>49487</v>
      </c>
      <c r="L3801" s="157" t="s">
        <v>806</v>
      </c>
      <c r="N3801" s="157" t="s">
        <v>811</v>
      </c>
      <c r="O3801" s="157" t="s">
        <v>812</v>
      </c>
      <c r="P3801" s="157" t="s">
        <v>813</v>
      </c>
    </row>
    <row r="3802" spans="11:16">
      <c r="K3802" s="319">
        <v>49488</v>
      </c>
      <c r="L3802" s="157" t="s">
        <v>807</v>
      </c>
      <c r="N3802" s="157" t="s">
        <v>811</v>
      </c>
      <c r="O3802" s="157" t="s">
        <v>812</v>
      </c>
      <c r="P3802" s="157" t="s">
        <v>813</v>
      </c>
    </row>
    <row r="3803" spans="11:16">
      <c r="K3803" s="319">
        <v>49489</v>
      </c>
      <c r="L3803" s="157" t="s">
        <v>808</v>
      </c>
      <c r="N3803" s="157" t="s">
        <v>740</v>
      </c>
      <c r="O3803" s="157" t="s">
        <v>812</v>
      </c>
      <c r="P3803" s="157" t="s">
        <v>813</v>
      </c>
    </row>
    <row r="3804" spans="11:16">
      <c r="K3804" s="319">
        <v>49490</v>
      </c>
      <c r="L3804" s="157" t="s">
        <v>809</v>
      </c>
      <c r="N3804" s="157" t="s">
        <v>740</v>
      </c>
      <c r="O3804" s="157" t="s">
        <v>812</v>
      </c>
      <c r="P3804" s="157" t="s">
        <v>813</v>
      </c>
    </row>
    <row r="3805" spans="11:16">
      <c r="K3805" s="319">
        <v>49491</v>
      </c>
      <c r="L3805" s="157" t="s">
        <v>810</v>
      </c>
      <c r="N3805" s="157" t="s">
        <v>811</v>
      </c>
      <c r="O3805" s="157" t="s">
        <v>812</v>
      </c>
      <c r="P3805" s="157" t="s">
        <v>813</v>
      </c>
    </row>
    <row r="3806" spans="11:16">
      <c r="K3806" s="319">
        <v>49492</v>
      </c>
      <c r="L3806" s="157" t="s">
        <v>803</v>
      </c>
      <c r="N3806" s="157" t="s">
        <v>813</v>
      </c>
      <c r="O3806" s="157" t="s">
        <v>811</v>
      </c>
      <c r="P3806" s="157" t="s">
        <v>812</v>
      </c>
    </row>
    <row r="3807" spans="11:16">
      <c r="K3807" s="319">
        <v>49493</v>
      </c>
      <c r="L3807" s="157" t="s">
        <v>805</v>
      </c>
      <c r="N3807" s="157" t="s">
        <v>813</v>
      </c>
      <c r="O3807" s="157" t="s">
        <v>811</v>
      </c>
      <c r="P3807" s="157" t="s">
        <v>812</v>
      </c>
    </row>
    <row r="3808" spans="11:16">
      <c r="K3808" s="319">
        <v>49494</v>
      </c>
      <c r="L3808" s="157" t="s">
        <v>806</v>
      </c>
      <c r="N3808" s="157" t="s">
        <v>742</v>
      </c>
      <c r="O3808" s="157" t="s">
        <v>811</v>
      </c>
      <c r="P3808" s="157" t="s">
        <v>812</v>
      </c>
    </row>
    <row r="3809" spans="11:16">
      <c r="K3809" s="319">
        <v>49495</v>
      </c>
      <c r="L3809" s="157" t="s">
        <v>807</v>
      </c>
      <c r="N3809" s="157" t="s">
        <v>813</v>
      </c>
      <c r="O3809" s="157" t="s">
        <v>811</v>
      </c>
      <c r="P3809" s="157" t="s">
        <v>812</v>
      </c>
    </row>
    <row r="3810" spans="11:16">
      <c r="K3810" s="319">
        <v>49496</v>
      </c>
      <c r="L3810" s="157" t="s">
        <v>808</v>
      </c>
      <c r="N3810" s="157" t="s">
        <v>813</v>
      </c>
      <c r="O3810" s="157" t="s">
        <v>811</v>
      </c>
      <c r="P3810" s="157" t="s">
        <v>812</v>
      </c>
    </row>
    <row r="3811" spans="11:16">
      <c r="K3811" s="319">
        <v>49497</v>
      </c>
      <c r="L3811" s="157" t="s">
        <v>809</v>
      </c>
      <c r="N3811" s="157" t="s">
        <v>813</v>
      </c>
      <c r="O3811" s="157" t="s">
        <v>811</v>
      </c>
      <c r="P3811" s="157" t="s">
        <v>812</v>
      </c>
    </row>
    <row r="3812" spans="11:16">
      <c r="K3812" s="319">
        <v>49498</v>
      </c>
      <c r="L3812" s="157" t="s">
        <v>810</v>
      </c>
      <c r="N3812" s="157" t="s">
        <v>813</v>
      </c>
      <c r="O3812" s="157" t="s">
        <v>740</v>
      </c>
      <c r="P3812" s="157" t="s">
        <v>812</v>
      </c>
    </row>
    <row r="3813" spans="11:16">
      <c r="K3813" s="319">
        <v>49499</v>
      </c>
      <c r="L3813" s="157" t="s">
        <v>803</v>
      </c>
      <c r="N3813" s="157" t="s">
        <v>812</v>
      </c>
      <c r="O3813" s="157" t="s">
        <v>813</v>
      </c>
      <c r="P3813" s="157" t="s">
        <v>811</v>
      </c>
    </row>
    <row r="3814" spans="11:16">
      <c r="K3814" s="319">
        <v>49500</v>
      </c>
      <c r="L3814" s="157" t="s">
        <v>805</v>
      </c>
      <c r="N3814" s="157" t="s">
        <v>812</v>
      </c>
      <c r="O3814" s="157" t="s">
        <v>813</v>
      </c>
      <c r="P3814" s="157" t="s">
        <v>811</v>
      </c>
    </row>
    <row r="3815" spans="11:16">
      <c r="K3815" s="319">
        <v>49501</v>
      </c>
      <c r="L3815" s="157" t="s">
        <v>806</v>
      </c>
      <c r="N3815" s="157" t="s">
        <v>812</v>
      </c>
      <c r="O3815" s="157" t="s">
        <v>813</v>
      </c>
      <c r="P3815" s="157" t="s">
        <v>811</v>
      </c>
    </row>
    <row r="3816" spans="11:16">
      <c r="K3816" s="319">
        <v>49502</v>
      </c>
      <c r="L3816" s="157" t="s">
        <v>807</v>
      </c>
      <c r="N3816" s="157" t="s">
        <v>812</v>
      </c>
      <c r="O3816" s="157" t="s">
        <v>813</v>
      </c>
      <c r="P3816" s="157" t="s">
        <v>740</v>
      </c>
    </row>
    <row r="3817" spans="11:16">
      <c r="K3817" s="319">
        <v>49503</v>
      </c>
      <c r="L3817" s="157" t="s">
        <v>808</v>
      </c>
      <c r="N3817" s="157" t="s">
        <v>741</v>
      </c>
      <c r="O3817" s="157" t="s">
        <v>813</v>
      </c>
      <c r="P3817" s="157" t="s">
        <v>811</v>
      </c>
    </row>
    <row r="3818" spans="11:16">
      <c r="K3818" s="319">
        <v>49504</v>
      </c>
      <c r="L3818" s="157" t="s">
        <v>809</v>
      </c>
      <c r="N3818" s="157" t="s">
        <v>812</v>
      </c>
      <c r="O3818" s="157" t="s">
        <v>813</v>
      </c>
      <c r="P3818" s="157" t="s">
        <v>811</v>
      </c>
    </row>
    <row r="3819" spans="11:16">
      <c r="K3819" s="319">
        <v>49505</v>
      </c>
      <c r="L3819" s="157" t="s">
        <v>810</v>
      </c>
      <c r="N3819" s="157" t="s">
        <v>812</v>
      </c>
      <c r="O3819" s="157" t="s">
        <v>813</v>
      </c>
      <c r="P3819" s="157" t="s">
        <v>811</v>
      </c>
    </row>
    <row r="3820" spans="11:16">
      <c r="K3820" s="319">
        <v>49506</v>
      </c>
      <c r="L3820" s="157" t="s">
        <v>803</v>
      </c>
      <c r="N3820" s="157" t="s">
        <v>811</v>
      </c>
      <c r="O3820" s="157" t="s">
        <v>812</v>
      </c>
      <c r="P3820" s="157" t="s">
        <v>813</v>
      </c>
    </row>
    <row r="3821" spans="11:16">
      <c r="K3821" s="319">
        <v>49507</v>
      </c>
      <c r="L3821" s="157" t="s">
        <v>805</v>
      </c>
      <c r="N3821" s="157" t="s">
        <v>811</v>
      </c>
      <c r="O3821" s="157" t="s">
        <v>812</v>
      </c>
      <c r="P3821" s="157" t="s">
        <v>742</v>
      </c>
    </row>
    <row r="3822" spans="11:16">
      <c r="K3822" s="319">
        <v>49508</v>
      </c>
      <c r="L3822" s="157" t="s">
        <v>806</v>
      </c>
      <c r="N3822" s="157" t="s">
        <v>811</v>
      </c>
      <c r="O3822" s="157" t="s">
        <v>812</v>
      </c>
      <c r="P3822" s="157" t="s">
        <v>742</v>
      </c>
    </row>
    <row r="3823" spans="11:16">
      <c r="K3823" s="319">
        <v>49509</v>
      </c>
      <c r="L3823" s="157" t="s">
        <v>807</v>
      </c>
      <c r="N3823" s="157" t="s">
        <v>811</v>
      </c>
      <c r="O3823" s="157" t="s">
        <v>812</v>
      </c>
      <c r="P3823" s="157" t="s">
        <v>813</v>
      </c>
    </row>
    <row r="3824" spans="11:16">
      <c r="K3824" s="319">
        <v>49510</v>
      </c>
      <c r="L3824" s="157" t="s">
        <v>808</v>
      </c>
      <c r="N3824" s="157" t="s">
        <v>811</v>
      </c>
      <c r="O3824" s="157" t="s">
        <v>812</v>
      </c>
      <c r="P3824" s="157" t="s">
        <v>813</v>
      </c>
    </row>
    <row r="3825" spans="11:16">
      <c r="K3825" s="319">
        <v>49511</v>
      </c>
      <c r="L3825" s="157" t="s">
        <v>809</v>
      </c>
      <c r="N3825" s="157" t="s">
        <v>811</v>
      </c>
      <c r="O3825" s="157" t="s">
        <v>812</v>
      </c>
      <c r="P3825" s="157" t="s">
        <v>813</v>
      </c>
    </row>
    <row r="3826" spans="11:16">
      <c r="K3826" s="319">
        <v>49512</v>
      </c>
      <c r="L3826" s="157" t="s">
        <v>810</v>
      </c>
      <c r="N3826" s="157" t="s">
        <v>811</v>
      </c>
      <c r="O3826" s="157" t="s">
        <v>812</v>
      </c>
      <c r="P3826" s="157" t="s">
        <v>742</v>
      </c>
    </row>
    <row r="3827" spans="11:16">
      <c r="K3827" s="319">
        <v>49513</v>
      </c>
      <c r="L3827" s="157" t="s">
        <v>803</v>
      </c>
      <c r="N3827" s="157" t="s">
        <v>813</v>
      </c>
      <c r="O3827" s="157" t="s">
        <v>811</v>
      </c>
      <c r="P3827" s="157" t="s">
        <v>812</v>
      </c>
    </row>
    <row r="3828" spans="11:16">
      <c r="K3828" s="319">
        <v>49514</v>
      </c>
      <c r="L3828" s="157" t="s">
        <v>805</v>
      </c>
      <c r="N3828" s="157" t="s">
        <v>813</v>
      </c>
      <c r="O3828" s="157" t="s">
        <v>811</v>
      </c>
      <c r="P3828" s="157" t="s">
        <v>812</v>
      </c>
    </row>
    <row r="3829" spans="11:16">
      <c r="K3829" s="319">
        <v>49515</v>
      </c>
      <c r="L3829" s="157" t="s">
        <v>806</v>
      </c>
      <c r="N3829" s="157" t="s">
        <v>813</v>
      </c>
      <c r="O3829" s="157" t="s">
        <v>811</v>
      </c>
      <c r="P3829" s="157" t="s">
        <v>812</v>
      </c>
    </row>
    <row r="3830" spans="11:16">
      <c r="K3830" s="319">
        <v>49516</v>
      </c>
      <c r="L3830" s="157" t="s">
        <v>807</v>
      </c>
      <c r="N3830" s="157" t="s">
        <v>813</v>
      </c>
      <c r="O3830" s="157" t="s">
        <v>811</v>
      </c>
      <c r="P3830" s="157" t="s">
        <v>812</v>
      </c>
    </row>
    <row r="3831" spans="11:16">
      <c r="K3831" s="319">
        <v>49517</v>
      </c>
      <c r="L3831" s="157" t="s">
        <v>808</v>
      </c>
      <c r="N3831" s="157" t="s">
        <v>742</v>
      </c>
      <c r="O3831" s="157" t="s">
        <v>811</v>
      </c>
      <c r="P3831" s="157" t="s">
        <v>812</v>
      </c>
    </row>
    <row r="3832" spans="11:16">
      <c r="K3832" s="319">
        <v>49518</v>
      </c>
      <c r="L3832" s="157" t="s">
        <v>809</v>
      </c>
      <c r="N3832" s="157" t="s">
        <v>813</v>
      </c>
      <c r="O3832" s="157" t="s">
        <v>811</v>
      </c>
      <c r="P3832" s="157" t="s">
        <v>812</v>
      </c>
    </row>
    <row r="3833" spans="11:16">
      <c r="K3833" s="319">
        <v>49519</v>
      </c>
      <c r="L3833" s="157" t="s">
        <v>810</v>
      </c>
      <c r="N3833" s="157" t="s">
        <v>813</v>
      </c>
      <c r="O3833" s="157" t="s">
        <v>811</v>
      </c>
      <c r="P3833" s="157" t="s">
        <v>812</v>
      </c>
    </row>
    <row r="3834" spans="11:16">
      <c r="K3834" s="319">
        <v>49520</v>
      </c>
      <c r="L3834" s="157" t="s">
        <v>803</v>
      </c>
      <c r="N3834" s="157" t="s">
        <v>812</v>
      </c>
      <c r="O3834" s="157" t="s">
        <v>742</v>
      </c>
      <c r="P3834" s="157" t="s">
        <v>811</v>
      </c>
    </row>
    <row r="3835" spans="11:16">
      <c r="K3835" s="319">
        <v>49521</v>
      </c>
      <c r="L3835" s="157" t="s">
        <v>805</v>
      </c>
      <c r="N3835" s="157" t="s">
        <v>812</v>
      </c>
      <c r="O3835" s="157" t="s">
        <v>742</v>
      </c>
      <c r="P3835" s="157" t="s">
        <v>811</v>
      </c>
    </row>
    <row r="3836" spans="11:16">
      <c r="K3836" s="319">
        <v>49522</v>
      </c>
      <c r="L3836" s="157" t="s">
        <v>806</v>
      </c>
      <c r="N3836" s="157" t="s">
        <v>812</v>
      </c>
      <c r="O3836" s="157" t="s">
        <v>813</v>
      </c>
      <c r="P3836" s="157" t="s">
        <v>811</v>
      </c>
    </row>
    <row r="3837" spans="11:16">
      <c r="K3837" s="319">
        <v>49523</v>
      </c>
      <c r="L3837" s="157" t="s">
        <v>807</v>
      </c>
      <c r="N3837" s="157" t="s">
        <v>741</v>
      </c>
      <c r="O3837" s="157" t="s">
        <v>742</v>
      </c>
      <c r="P3837" s="157" t="s">
        <v>811</v>
      </c>
    </row>
    <row r="3838" spans="11:16">
      <c r="K3838" s="319">
        <v>49524</v>
      </c>
      <c r="L3838" s="157" t="s">
        <v>808</v>
      </c>
      <c r="N3838" s="157" t="s">
        <v>741</v>
      </c>
      <c r="O3838" s="157" t="s">
        <v>813</v>
      </c>
      <c r="P3838" s="157" t="s">
        <v>811</v>
      </c>
    </row>
    <row r="3839" spans="11:16">
      <c r="K3839" s="319">
        <v>49525</v>
      </c>
      <c r="L3839" s="157" t="s">
        <v>809</v>
      </c>
      <c r="N3839" s="157" t="s">
        <v>741</v>
      </c>
      <c r="O3839" s="157" t="s">
        <v>813</v>
      </c>
      <c r="P3839" s="157" t="s">
        <v>811</v>
      </c>
    </row>
    <row r="3840" spans="11:16">
      <c r="K3840" s="319">
        <v>49526</v>
      </c>
      <c r="L3840" s="157" t="s">
        <v>810</v>
      </c>
      <c r="N3840" s="157" t="s">
        <v>812</v>
      </c>
      <c r="O3840" s="157" t="s">
        <v>813</v>
      </c>
      <c r="P3840" s="157" t="s">
        <v>811</v>
      </c>
    </row>
    <row r="3841" spans="11:16">
      <c r="K3841" s="319">
        <v>49527</v>
      </c>
      <c r="L3841" s="157" t="s">
        <v>803</v>
      </c>
      <c r="N3841" s="157" t="s">
        <v>811</v>
      </c>
      <c r="O3841" s="157" t="s">
        <v>812</v>
      </c>
      <c r="P3841" s="157" t="s">
        <v>813</v>
      </c>
    </row>
    <row r="3842" spans="11:16">
      <c r="K3842" s="319">
        <v>49528</v>
      </c>
      <c r="L3842" s="157" t="s">
        <v>805</v>
      </c>
      <c r="N3842" s="157" t="s">
        <v>811</v>
      </c>
      <c r="O3842" s="157" t="s">
        <v>741</v>
      </c>
      <c r="P3842" s="157" t="s">
        <v>813</v>
      </c>
    </row>
    <row r="3843" spans="11:16">
      <c r="K3843" s="319">
        <v>49529</v>
      </c>
      <c r="L3843" s="157" t="s">
        <v>806</v>
      </c>
      <c r="N3843" s="157" t="s">
        <v>811</v>
      </c>
      <c r="O3843" s="157" t="s">
        <v>812</v>
      </c>
      <c r="P3843" s="157" t="s">
        <v>813</v>
      </c>
    </row>
    <row r="3844" spans="11:16">
      <c r="K3844" s="319">
        <v>49530</v>
      </c>
      <c r="L3844" s="157" t="s">
        <v>807</v>
      </c>
      <c r="N3844" s="157" t="s">
        <v>811</v>
      </c>
      <c r="O3844" s="157" t="s">
        <v>812</v>
      </c>
      <c r="P3844" s="157" t="s">
        <v>813</v>
      </c>
    </row>
    <row r="3845" spans="11:16">
      <c r="K3845" s="319">
        <v>49531</v>
      </c>
      <c r="L3845" s="157" t="s">
        <v>808</v>
      </c>
      <c r="N3845" s="157" t="s">
        <v>811</v>
      </c>
      <c r="O3845" s="157" t="s">
        <v>812</v>
      </c>
      <c r="P3845" s="157" t="s">
        <v>813</v>
      </c>
    </row>
    <row r="3846" spans="11:16">
      <c r="K3846" s="319">
        <v>49532</v>
      </c>
      <c r="L3846" s="157" t="s">
        <v>809</v>
      </c>
      <c r="N3846" s="157" t="s">
        <v>811</v>
      </c>
      <c r="O3846" s="157" t="s">
        <v>741</v>
      </c>
      <c r="P3846" s="157" t="s">
        <v>813</v>
      </c>
    </row>
    <row r="3847" spans="11:16">
      <c r="K3847" s="319">
        <v>49533</v>
      </c>
      <c r="L3847" s="157" t="s">
        <v>810</v>
      </c>
      <c r="N3847" s="157" t="s">
        <v>811</v>
      </c>
      <c r="O3847" s="157" t="s">
        <v>812</v>
      </c>
      <c r="P3847" s="157" t="s">
        <v>813</v>
      </c>
    </row>
    <row r="3848" spans="11:16">
      <c r="K3848" s="319">
        <v>49534</v>
      </c>
      <c r="L3848" s="157" t="s">
        <v>803</v>
      </c>
      <c r="N3848" s="157" t="s">
        <v>813</v>
      </c>
      <c r="O3848" s="157" t="s">
        <v>811</v>
      </c>
      <c r="P3848" s="157" t="s">
        <v>812</v>
      </c>
    </row>
    <row r="3849" spans="11:16">
      <c r="K3849" s="319">
        <v>49535</v>
      </c>
      <c r="L3849" s="157" t="s">
        <v>805</v>
      </c>
      <c r="N3849" s="157" t="s">
        <v>813</v>
      </c>
      <c r="O3849" s="157" t="s">
        <v>811</v>
      </c>
      <c r="P3849" s="157" t="s">
        <v>741</v>
      </c>
    </row>
    <row r="3850" spans="11:16">
      <c r="K3850" s="319">
        <v>49536</v>
      </c>
      <c r="L3850" s="157" t="s">
        <v>806</v>
      </c>
      <c r="N3850" s="157" t="s">
        <v>813</v>
      </c>
      <c r="O3850" s="157" t="s">
        <v>811</v>
      </c>
      <c r="P3850" s="157" t="s">
        <v>741</v>
      </c>
    </row>
    <row r="3851" spans="11:16">
      <c r="K3851" s="319">
        <v>49537</v>
      </c>
      <c r="L3851" s="157" t="s">
        <v>807</v>
      </c>
      <c r="N3851" s="157" t="s">
        <v>813</v>
      </c>
      <c r="O3851" s="157" t="s">
        <v>811</v>
      </c>
      <c r="P3851" s="157" t="s">
        <v>812</v>
      </c>
    </row>
    <row r="3852" spans="11:16">
      <c r="K3852" s="319">
        <v>49538</v>
      </c>
      <c r="L3852" s="157" t="s">
        <v>808</v>
      </c>
      <c r="N3852" s="157" t="s">
        <v>813</v>
      </c>
      <c r="O3852" s="157" t="s">
        <v>740</v>
      </c>
      <c r="P3852" s="157" t="s">
        <v>741</v>
      </c>
    </row>
    <row r="3853" spans="11:16">
      <c r="K3853" s="319">
        <v>49539</v>
      </c>
      <c r="L3853" s="157" t="s">
        <v>809</v>
      </c>
      <c r="N3853" s="157" t="s">
        <v>813</v>
      </c>
      <c r="O3853" s="157" t="s">
        <v>740</v>
      </c>
      <c r="P3853" s="157" t="s">
        <v>812</v>
      </c>
    </row>
    <row r="3854" spans="11:16">
      <c r="K3854" s="319">
        <v>49540</v>
      </c>
      <c r="L3854" s="157" t="s">
        <v>810</v>
      </c>
      <c r="N3854" s="157" t="s">
        <v>813</v>
      </c>
      <c r="O3854" s="157" t="s">
        <v>740</v>
      </c>
      <c r="P3854" s="157" t="s">
        <v>812</v>
      </c>
    </row>
    <row r="3855" spans="11:16">
      <c r="K3855" s="319">
        <v>49541</v>
      </c>
      <c r="L3855" s="157" t="s">
        <v>803</v>
      </c>
      <c r="N3855" s="157" t="s">
        <v>812</v>
      </c>
      <c r="O3855" s="157" t="s">
        <v>813</v>
      </c>
      <c r="P3855" s="157" t="s">
        <v>811</v>
      </c>
    </row>
    <row r="3856" spans="11:16">
      <c r="K3856" s="319">
        <v>49542</v>
      </c>
      <c r="L3856" s="157" t="s">
        <v>805</v>
      </c>
      <c r="N3856" s="157" t="s">
        <v>812</v>
      </c>
      <c r="O3856" s="157" t="s">
        <v>813</v>
      </c>
      <c r="P3856" s="157" t="s">
        <v>811</v>
      </c>
    </row>
    <row r="3857" spans="11:16">
      <c r="K3857" s="319">
        <v>49543</v>
      </c>
      <c r="L3857" s="157" t="s">
        <v>806</v>
      </c>
      <c r="N3857" s="157" t="s">
        <v>812</v>
      </c>
      <c r="O3857" s="157" t="s">
        <v>813</v>
      </c>
      <c r="P3857" s="157" t="s">
        <v>740</v>
      </c>
    </row>
    <row r="3858" spans="11:16">
      <c r="K3858" s="319">
        <v>49544</v>
      </c>
      <c r="L3858" s="157" t="s">
        <v>807</v>
      </c>
      <c r="N3858" s="157" t="s">
        <v>812</v>
      </c>
      <c r="O3858" s="157" t="s">
        <v>813</v>
      </c>
      <c r="P3858" s="157" t="s">
        <v>811</v>
      </c>
    </row>
    <row r="3859" spans="11:16">
      <c r="K3859" s="319">
        <v>49545</v>
      </c>
      <c r="L3859" s="157" t="s">
        <v>808</v>
      </c>
      <c r="N3859" s="157" t="s">
        <v>812</v>
      </c>
      <c r="O3859" s="157" t="s">
        <v>813</v>
      </c>
      <c r="P3859" s="157" t="s">
        <v>811</v>
      </c>
    </row>
    <row r="3860" spans="11:16">
      <c r="K3860" s="319">
        <v>49546</v>
      </c>
      <c r="L3860" s="157" t="s">
        <v>809</v>
      </c>
      <c r="N3860" s="157" t="s">
        <v>812</v>
      </c>
      <c r="O3860" s="157" t="s">
        <v>813</v>
      </c>
      <c r="P3860" s="157" t="s">
        <v>811</v>
      </c>
    </row>
    <row r="3861" spans="11:16">
      <c r="K3861" s="319">
        <v>49547</v>
      </c>
      <c r="L3861" s="157" t="s">
        <v>810</v>
      </c>
      <c r="N3861" s="157" t="s">
        <v>812</v>
      </c>
      <c r="O3861" s="157" t="s">
        <v>813</v>
      </c>
      <c r="P3861" s="157" t="s">
        <v>740</v>
      </c>
    </row>
    <row r="3862" spans="11:16">
      <c r="K3862" s="319">
        <v>49548</v>
      </c>
      <c r="L3862" s="157" t="s">
        <v>803</v>
      </c>
      <c r="N3862" s="157" t="s">
        <v>811</v>
      </c>
      <c r="O3862" s="157" t="s">
        <v>812</v>
      </c>
      <c r="P3862" s="157" t="s">
        <v>813</v>
      </c>
    </row>
    <row r="3863" spans="11:16">
      <c r="K3863" s="319">
        <v>49549</v>
      </c>
      <c r="L3863" s="157" t="s">
        <v>805</v>
      </c>
      <c r="N3863" s="157" t="s">
        <v>811</v>
      </c>
      <c r="O3863" s="157" t="s">
        <v>812</v>
      </c>
      <c r="P3863" s="157" t="s">
        <v>813</v>
      </c>
    </row>
    <row r="3864" spans="11:16">
      <c r="K3864" s="319">
        <v>49550</v>
      </c>
      <c r="L3864" s="157" t="s">
        <v>806</v>
      </c>
      <c r="N3864" s="157" t="s">
        <v>811</v>
      </c>
      <c r="O3864" s="157" t="s">
        <v>812</v>
      </c>
      <c r="P3864" s="157" t="s">
        <v>813</v>
      </c>
    </row>
    <row r="3865" spans="11:16">
      <c r="K3865" s="319">
        <v>49551</v>
      </c>
      <c r="L3865" s="157" t="s">
        <v>807</v>
      </c>
      <c r="N3865" s="157" t="s">
        <v>740</v>
      </c>
      <c r="O3865" s="157" t="s">
        <v>812</v>
      </c>
      <c r="P3865" s="157" t="s">
        <v>813</v>
      </c>
    </row>
    <row r="3866" spans="11:16">
      <c r="K3866" s="319">
        <v>49552</v>
      </c>
      <c r="L3866" s="157" t="s">
        <v>808</v>
      </c>
      <c r="N3866" s="157" t="s">
        <v>811</v>
      </c>
      <c r="O3866" s="157" t="s">
        <v>812</v>
      </c>
      <c r="P3866" s="157" t="s">
        <v>813</v>
      </c>
    </row>
    <row r="3867" spans="11:16">
      <c r="K3867" s="319">
        <v>49553</v>
      </c>
      <c r="L3867" s="157" t="s">
        <v>809</v>
      </c>
      <c r="N3867" s="157" t="s">
        <v>811</v>
      </c>
      <c r="O3867" s="157" t="s">
        <v>741</v>
      </c>
      <c r="P3867" s="157" t="s">
        <v>813</v>
      </c>
    </row>
    <row r="3868" spans="11:16">
      <c r="K3868" s="319">
        <v>49554</v>
      </c>
      <c r="L3868" s="157" t="s">
        <v>810</v>
      </c>
      <c r="N3868" s="157" t="s">
        <v>811</v>
      </c>
      <c r="O3868" s="157" t="s">
        <v>812</v>
      </c>
      <c r="P3868" s="157" t="s">
        <v>813</v>
      </c>
    </row>
    <row r="3869" spans="11:16">
      <c r="K3869" s="319">
        <v>49555</v>
      </c>
      <c r="L3869" s="157" t="s">
        <v>803</v>
      </c>
      <c r="N3869" s="157" t="s">
        <v>813</v>
      </c>
      <c r="O3869" s="157" t="s">
        <v>811</v>
      </c>
      <c r="P3869" s="157" t="s">
        <v>812</v>
      </c>
    </row>
    <row r="3870" spans="11:16">
      <c r="K3870" s="319">
        <v>49556</v>
      </c>
      <c r="L3870" s="157" t="s">
        <v>805</v>
      </c>
      <c r="N3870" s="157" t="s">
        <v>813</v>
      </c>
      <c r="O3870" s="157" t="s">
        <v>811</v>
      </c>
      <c r="P3870" s="157" t="s">
        <v>812</v>
      </c>
    </row>
    <row r="3871" spans="11:16">
      <c r="K3871" s="319">
        <v>49557</v>
      </c>
      <c r="L3871" s="157" t="s">
        <v>806</v>
      </c>
      <c r="N3871" s="157" t="s">
        <v>813</v>
      </c>
      <c r="O3871" s="157" t="s">
        <v>811</v>
      </c>
      <c r="P3871" s="157" t="s">
        <v>812</v>
      </c>
    </row>
    <row r="3872" spans="11:16">
      <c r="K3872" s="319">
        <v>49558</v>
      </c>
      <c r="L3872" s="157" t="s">
        <v>807</v>
      </c>
      <c r="N3872" s="157" t="s">
        <v>813</v>
      </c>
      <c r="O3872" s="157" t="s">
        <v>811</v>
      </c>
      <c r="P3872" s="157" t="s">
        <v>812</v>
      </c>
    </row>
    <row r="3873" spans="11:16">
      <c r="K3873" s="319">
        <v>49559</v>
      </c>
      <c r="L3873" s="157" t="s">
        <v>808</v>
      </c>
      <c r="N3873" s="157" t="s">
        <v>813</v>
      </c>
      <c r="O3873" s="157" t="s">
        <v>811</v>
      </c>
      <c r="P3873" s="157" t="s">
        <v>741</v>
      </c>
    </row>
    <row r="3874" spans="11:16">
      <c r="K3874" s="319">
        <v>49560</v>
      </c>
      <c r="L3874" s="157" t="s">
        <v>809</v>
      </c>
      <c r="N3874" s="157" t="s">
        <v>813</v>
      </c>
      <c r="O3874" s="157" t="s">
        <v>811</v>
      </c>
      <c r="P3874" s="157" t="s">
        <v>741</v>
      </c>
    </row>
    <row r="3875" spans="11:16">
      <c r="K3875" s="319">
        <v>49561</v>
      </c>
      <c r="L3875" s="157" t="s">
        <v>810</v>
      </c>
      <c r="N3875" s="157" t="s">
        <v>813</v>
      </c>
      <c r="O3875" s="157" t="s">
        <v>811</v>
      </c>
      <c r="P3875" s="157" t="s">
        <v>812</v>
      </c>
    </row>
    <row r="3876" spans="11:16">
      <c r="K3876" s="319">
        <v>49562</v>
      </c>
      <c r="L3876" s="157" t="s">
        <v>803</v>
      </c>
      <c r="N3876" s="157" t="s">
        <v>812</v>
      </c>
      <c r="O3876" s="157" t="s">
        <v>813</v>
      </c>
      <c r="P3876" s="157" t="s">
        <v>811</v>
      </c>
    </row>
    <row r="3877" spans="11:16">
      <c r="K3877" s="319">
        <v>49563</v>
      </c>
      <c r="L3877" s="157" t="s">
        <v>805</v>
      </c>
      <c r="N3877" s="157" t="s">
        <v>812</v>
      </c>
      <c r="O3877" s="157" t="s">
        <v>813</v>
      </c>
      <c r="P3877" s="157" t="s">
        <v>811</v>
      </c>
    </row>
    <row r="3878" spans="11:16">
      <c r="K3878" s="319">
        <v>49564</v>
      </c>
      <c r="L3878" s="157" t="s">
        <v>806</v>
      </c>
      <c r="N3878" s="157" t="s">
        <v>812</v>
      </c>
      <c r="O3878" s="157" t="s">
        <v>813</v>
      </c>
      <c r="P3878" s="157" t="s">
        <v>740</v>
      </c>
    </row>
    <row r="3879" spans="11:16">
      <c r="K3879" s="319">
        <v>49565</v>
      </c>
      <c r="L3879" s="157" t="s">
        <v>807</v>
      </c>
      <c r="N3879" s="157" t="s">
        <v>812</v>
      </c>
      <c r="O3879" s="157" t="s">
        <v>813</v>
      </c>
      <c r="P3879" s="157" t="s">
        <v>811</v>
      </c>
    </row>
    <row r="3880" spans="11:16">
      <c r="K3880" s="319">
        <v>49566</v>
      </c>
      <c r="L3880" s="157" t="s">
        <v>808</v>
      </c>
      <c r="N3880" s="157" t="s">
        <v>812</v>
      </c>
      <c r="O3880" s="157" t="s">
        <v>813</v>
      </c>
      <c r="P3880" s="157" t="s">
        <v>811</v>
      </c>
    </row>
    <row r="3881" spans="11:16">
      <c r="K3881" s="319">
        <v>49567</v>
      </c>
      <c r="L3881" s="157" t="s">
        <v>809</v>
      </c>
      <c r="N3881" s="157" t="s">
        <v>812</v>
      </c>
      <c r="O3881" s="157" t="s">
        <v>813</v>
      </c>
      <c r="P3881" s="157" t="s">
        <v>811</v>
      </c>
    </row>
    <row r="3882" spans="11:16">
      <c r="K3882" s="319">
        <v>49568</v>
      </c>
      <c r="L3882" s="157" t="s">
        <v>810</v>
      </c>
      <c r="N3882" s="157" t="s">
        <v>812</v>
      </c>
      <c r="O3882" s="157" t="s">
        <v>813</v>
      </c>
      <c r="P3882" s="157" t="s">
        <v>811</v>
      </c>
    </row>
    <row r="3883" spans="11:16">
      <c r="K3883" s="319">
        <v>49569</v>
      </c>
      <c r="L3883" s="157" t="s">
        <v>803</v>
      </c>
      <c r="N3883" s="157" t="s">
        <v>740</v>
      </c>
      <c r="O3883" s="157" t="s">
        <v>812</v>
      </c>
      <c r="P3883" s="157" t="s">
        <v>813</v>
      </c>
    </row>
    <row r="3884" spans="11:16">
      <c r="K3884" s="319">
        <v>49570</v>
      </c>
      <c r="L3884" s="157" t="s">
        <v>805</v>
      </c>
      <c r="N3884" s="157" t="s">
        <v>811</v>
      </c>
      <c r="O3884" s="157" t="s">
        <v>812</v>
      </c>
      <c r="P3884" s="157" t="s">
        <v>813</v>
      </c>
    </row>
    <row r="3885" spans="11:16">
      <c r="K3885" s="319">
        <v>49571</v>
      </c>
      <c r="L3885" s="157" t="s">
        <v>806</v>
      </c>
      <c r="N3885" s="157" t="s">
        <v>811</v>
      </c>
      <c r="O3885" s="157" t="s">
        <v>812</v>
      </c>
      <c r="P3885" s="157" t="s">
        <v>813</v>
      </c>
    </row>
    <row r="3886" spans="11:16">
      <c r="K3886" s="319">
        <v>49572</v>
      </c>
      <c r="L3886" s="157" t="s">
        <v>807</v>
      </c>
      <c r="N3886" s="157" t="s">
        <v>811</v>
      </c>
      <c r="O3886" s="157" t="s">
        <v>741</v>
      </c>
      <c r="P3886" s="157" t="s">
        <v>813</v>
      </c>
    </row>
    <row r="3887" spans="11:16">
      <c r="K3887" s="319">
        <v>49573</v>
      </c>
      <c r="L3887" s="157" t="s">
        <v>808</v>
      </c>
      <c r="N3887" s="157" t="s">
        <v>811</v>
      </c>
      <c r="O3887" s="157" t="s">
        <v>741</v>
      </c>
      <c r="P3887" s="157" t="s">
        <v>813</v>
      </c>
    </row>
    <row r="3888" spans="11:16">
      <c r="K3888" s="319">
        <v>49574</v>
      </c>
      <c r="L3888" s="157" t="s">
        <v>809</v>
      </c>
      <c r="N3888" s="157" t="s">
        <v>811</v>
      </c>
      <c r="O3888" s="157" t="s">
        <v>812</v>
      </c>
      <c r="P3888" s="157" t="s">
        <v>813</v>
      </c>
    </row>
    <row r="3889" spans="11:16">
      <c r="K3889" s="319">
        <v>49575</v>
      </c>
      <c r="L3889" s="157" t="s">
        <v>810</v>
      </c>
      <c r="N3889" s="157" t="s">
        <v>740</v>
      </c>
      <c r="O3889" s="157" t="s">
        <v>741</v>
      </c>
      <c r="P3889" s="157" t="s">
        <v>813</v>
      </c>
    </row>
    <row r="3890" spans="11:16">
      <c r="K3890" s="319">
        <v>49576</v>
      </c>
      <c r="L3890" s="157" t="s">
        <v>803</v>
      </c>
      <c r="N3890" s="157" t="s">
        <v>742</v>
      </c>
      <c r="O3890" s="157" t="s">
        <v>811</v>
      </c>
      <c r="P3890" s="157" t="s">
        <v>812</v>
      </c>
    </row>
    <row r="3891" spans="11:16">
      <c r="K3891" s="319">
        <v>49577</v>
      </c>
      <c r="L3891" s="157" t="s">
        <v>805</v>
      </c>
      <c r="N3891" s="157" t="s">
        <v>742</v>
      </c>
      <c r="O3891" s="157" t="s">
        <v>811</v>
      </c>
      <c r="P3891" s="157" t="s">
        <v>812</v>
      </c>
    </row>
    <row r="3892" spans="11:16">
      <c r="K3892" s="319">
        <v>49578</v>
      </c>
      <c r="L3892" s="157" t="s">
        <v>806</v>
      </c>
      <c r="N3892" s="157" t="s">
        <v>813</v>
      </c>
      <c r="O3892" s="157" t="s">
        <v>811</v>
      </c>
      <c r="P3892" s="157" t="s">
        <v>812</v>
      </c>
    </row>
    <row r="3893" spans="11:16">
      <c r="K3893" s="319">
        <v>49579</v>
      </c>
      <c r="L3893" s="157" t="s">
        <v>807</v>
      </c>
      <c r="N3893" s="157" t="s">
        <v>813</v>
      </c>
      <c r="O3893" s="157" t="s">
        <v>811</v>
      </c>
      <c r="P3893" s="157" t="s">
        <v>812</v>
      </c>
    </row>
    <row r="3894" spans="11:16">
      <c r="K3894" s="319">
        <v>49580</v>
      </c>
      <c r="L3894" s="157" t="s">
        <v>808</v>
      </c>
      <c r="N3894" s="157" t="s">
        <v>813</v>
      </c>
      <c r="O3894" s="157" t="s">
        <v>740</v>
      </c>
      <c r="P3894" s="157" t="s">
        <v>812</v>
      </c>
    </row>
    <row r="3895" spans="11:16">
      <c r="K3895" s="319">
        <v>49581</v>
      </c>
      <c r="L3895" s="157" t="s">
        <v>809</v>
      </c>
      <c r="N3895" s="157" t="s">
        <v>813</v>
      </c>
      <c r="O3895" s="157" t="s">
        <v>811</v>
      </c>
      <c r="P3895" s="157" t="s">
        <v>812</v>
      </c>
    </row>
    <row r="3896" spans="11:16">
      <c r="K3896" s="319">
        <v>49582</v>
      </c>
      <c r="L3896" s="157" t="s">
        <v>810</v>
      </c>
      <c r="N3896" s="157" t="s">
        <v>813</v>
      </c>
      <c r="O3896" s="157" t="s">
        <v>811</v>
      </c>
      <c r="P3896" s="157" t="s">
        <v>812</v>
      </c>
    </row>
    <row r="3897" spans="11:16">
      <c r="K3897" s="319">
        <v>49583</v>
      </c>
      <c r="L3897" s="157" t="s">
        <v>803</v>
      </c>
      <c r="N3897" s="157" t="s">
        <v>812</v>
      </c>
      <c r="O3897" s="157" t="s">
        <v>813</v>
      </c>
      <c r="P3897" s="157" t="s">
        <v>811</v>
      </c>
    </row>
    <row r="3898" spans="11:16">
      <c r="K3898" s="319">
        <v>49584</v>
      </c>
      <c r="L3898" s="157" t="s">
        <v>805</v>
      </c>
      <c r="N3898" s="157" t="s">
        <v>812</v>
      </c>
      <c r="O3898" s="157" t="s">
        <v>742</v>
      </c>
      <c r="P3898" s="157" t="s">
        <v>811</v>
      </c>
    </row>
    <row r="3899" spans="11:16">
      <c r="K3899" s="319">
        <v>49585</v>
      </c>
      <c r="L3899" s="157" t="s">
        <v>806</v>
      </c>
      <c r="N3899" s="157" t="s">
        <v>812</v>
      </c>
      <c r="O3899" s="157" t="s">
        <v>813</v>
      </c>
      <c r="P3899" s="157" t="s">
        <v>811</v>
      </c>
    </row>
    <row r="3900" spans="11:16">
      <c r="K3900" s="319">
        <v>49586</v>
      </c>
      <c r="L3900" s="157" t="s">
        <v>807</v>
      </c>
      <c r="N3900" s="157" t="s">
        <v>812</v>
      </c>
      <c r="O3900" s="157" t="s">
        <v>813</v>
      </c>
      <c r="P3900" s="157" t="s">
        <v>811</v>
      </c>
    </row>
    <row r="3901" spans="11:16">
      <c r="K3901" s="319">
        <v>49587</v>
      </c>
      <c r="L3901" s="157" t="s">
        <v>808</v>
      </c>
      <c r="N3901" s="157" t="s">
        <v>812</v>
      </c>
      <c r="O3901" s="157" t="s">
        <v>813</v>
      </c>
      <c r="P3901" s="157" t="s">
        <v>811</v>
      </c>
    </row>
    <row r="3902" spans="11:16">
      <c r="K3902" s="319">
        <v>49588</v>
      </c>
      <c r="L3902" s="157" t="s">
        <v>809</v>
      </c>
      <c r="N3902" s="157" t="s">
        <v>812</v>
      </c>
      <c r="O3902" s="157" t="s">
        <v>813</v>
      </c>
      <c r="P3902" s="157" t="s">
        <v>811</v>
      </c>
    </row>
    <row r="3903" spans="11:16">
      <c r="K3903" s="319">
        <v>49589</v>
      </c>
      <c r="L3903" s="157" t="s">
        <v>810</v>
      </c>
      <c r="N3903" s="157" t="s">
        <v>741</v>
      </c>
      <c r="O3903" s="157" t="s">
        <v>813</v>
      </c>
      <c r="P3903" s="157" t="s">
        <v>811</v>
      </c>
    </row>
    <row r="3904" spans="11:16">
      <c r="K3904" s="319">
        <v>49590</v>
      </c>
      <c r="L3904" s="157" t="s">
        <v>803</v>
      </c>
      <c r="N3904" s="157" t="s">
        <v>811</v>
      </c>
      <c r="O3904" s="157" t="s">
        <v>812</v>
      </c>
      <c r="P3904" s="157" t="s">
        <v>813</v>
      </c>
    </row>
    <row r="3905" spans="11:16">
      <c r="K3905" s="319">
        <v>49591</v>
      </c>
      <c r="L3905" s="157" t="s">
        <v>805</v>
      </c>
      <c r="N3905" s="157" t="s">
        <v>811</v>
      </c>
      <c r="O3905" s="157" t="s">
        <v>812</v>
      </c>
      <c r="P3905" s="157" t="s">
        <v>813</v>
      </c>
    </row>
    <row r="3906" spans="11:16">
      <c r="K3906" s="319">
        <v>49592</v>
      </c>
      <c r="L3906" s="157" t="s">
        <v>806</v>
      </c>
      <c r="N3906" s="157" t="s">
        <v>811</v>
      </c>
      <c r="O3906" s="157" t="s">
        <v>741</v>
      </c>
      <c r="P3906" s="157" t="s">
        <v>813</v>
      </c>
    </row>
    <row r="3907" spans="11:16">
      <c r="K3907" s="319">
        <v>49593</v>
      </c>
      <c r="L3907" s="157" t="s">
        <v>807</v>
      </c>
      <c r="N3907" s="157" t="s">
        <v>811</v>
      </c>
      <c r="O3907" s="157" t="s">
        <v>812</v>
      </c>
      <c r="P3907" s="157" t="s">
        <v>813</v>
      </c>
    </row>
    <row r="3908" spans="11:16">
      <c r="K3908" s="319">
        <v>49594</v>
      </c>
      <c r="L3908" s="157" t="s">
        <v>808</v>
      </c>
      <c r="N3908" s="157" t="s">
        <v>811</v>
      </c>
      <c r="O3908" s="157" t="s">
        <v>812</v>
      </c>
      <c r="P3908" s="157" t="s">
        <v>742</v>
      </c>
    </row>
    <row r="3909" spans="11:16">
      <c r="K3909" s="319">
        <v>49595</v>
      </c>
      <c r="L3909" s="157" t="s">
        <v>809</v>
      </c>
      <c r="N3909" s="157" t="s">
        <v>811</v>
      </c>
      <c r="O3909" s="157" t="s">
        <v>812</v>
      </c>
      <c r="P3909" s="157" t="s">
        <v>813</v>
      </c>
    </row>
    <row r="3910" spans="11:16">
      <c r="K3910" s="319">
        <v>49596</v>
      </c>
      <c r="L3910" s="157" t="s">
        <v>810</v>
      </c>
      <c r="N3910" s="157" t="s">
        <v>811</v>
      </c>
      <c r="O3910" s="157" t="s">
        <v>812</v>
      </c>
      <c r="P3910" s="157" t="s">
        <v>813</v>
      </c>
    </row>
    <row r="3911" spans="11:16">
      <c r="K3911" s="319">
        <v>49597</v>
      </c>
      <c r="L3911" s="157" t="s">
        <v>803</v>
      </c>
      <c r="N3911" s="157" t="s">
        <v>813</v>
      </c>
      <c r="O3911" s="157" t="s">
        <v>811</v>
      </c>
      <c r="P3911" s="157" t="s">
        <v>812</v>
      </c>
    </row>
    <row r="3912" spans="11:16">
      <c r="K3912" s="319">
        <v>49598</v>
      </c>
      <c r="L3912" s="157" t="s">
        <v>805</v>
      </c>
      <c r="N3912" s="157" t="s">
        <v>813</v>
      </c>
      <c r="O3912" s="157" t="s">
        <v>811</v>
      </c>
      <c r="P3912" s="157" t="s">
        <v>812</v>
      </c>
    </row>
    <row r="3913" spans="11:16">
      <c r="K3913" s="319">
        <v>49599</v>
      </c>
      <c r="L3913" s="157" t="s">
        <v>806</v>
      </c>
      <c r="N3913" s="157" t="s">
        <v>813</v>
      </c>
      <c r="O3913" s="157" t="s">
        <v>811</v>
      </c>
      <c r="P3913" s="157" t="s">
        <v>812</v>
      </c>
    </row>
    <row r="3914" spans="11:16">
      <c r="K3914" s="319">
        <v>49600</v>
      </c>
      <c r="L3914" s="157" t="s">
        <v>807</v>
      </c>
      <c r="N3914" s="157" t="s">
        <v>742</v>
      </c>
      <c r="O3914" s="157" t="s">
        <v>811</v>
      </c>
      <c r="P3914" s="157" t="s">
        <v>812</v>
      </c>
    </row>
    <row r="3915" spans="11:16">
      <c r="K3915" s="319">
        <v>49601</v>
      </c>
      <c r="L3915" s="157" t="s">
        <v>808</v>
      </c>
      <c r="N3915" s="157" t="s">
        <v>813</v>
      </c>
      <c r="O3915" s="157" t="s">
        <v>811</v>
      </c>
      <c r="P3915" s="157" t="s">
        <v>812</v>
      </c>
    </row>
    <row r="3916" spans="11:16">
      <c r="K3916" s="319">
        <v>49602</v>
      </c>
      <c r="L3916" s="157" t="s">
        <v>809</v>
      </c>
      <c r="N3916" s="157" t="s">
        <v>813</v>
      </c>
      <c r="O3916" s="157" t="s">
        <v>811</v>
      </c>
      <c r="P3916" s="157" t="s">
        <v>812</v>
      </c>
    </row>
    <row r="3917" spans="11:16">
      <c r="K3917" s="319">
        <v>49603</v>
      </c>
      <c r="L3917" s="157" t="s">
        <v>810</v>
      </c>
      <c r="N3917" s="157" t="s">
        <v>813</v>
      </c>
      <c r="O3917" s="157" t="s">
        <v>811</v>
      </c>
      <c r="P3917" s="157" t="s">
        <v>812</v>
      </c>
    </row>
    <row r="3918" spans="11:16">
      <c r="K3918" s="319">
        <v>49604</v>
      </c>
      <c r="L3918" s="157" t="s">
        <v>803</v>
      </c>
      <c r="N3918" s="157" t="s">
        <v>812</v>
      </c>
      <c r="O3918" s="157" t="s">
        <v>813</v>
      </c>
      <c r="P3918" s="157" t="s">
        <v>811</v>
      </c>
    </row>
    <row r="3919" spans="11:16">
      <c r="K3919" s="319">
        <v>49605</v>
      </c>
      <c r="L3919" s="157" t="s">
        <v>805</v>
      </c>
      <c r="N3919" s="157" t="s">
        <v>812</v>
      </c>
      <c r="O3919" s="157" t="s">
        <v>813</v>
      </c>
      <c r="P3919" s="157" t="s">
        <v>811</v>
      </c>
    </row>
    <row r="3920" spans="11:16">
      <c r="K3920" s="319">
        <v>49606</v>
      </c>
      <c r="L3920" s="157" t="s">
        <v>806</v>
      </c>
      <c r="N3920" s="157" t="s">
        <v>812</v>
      </c>
      <c r="O3920" s="157" t="s">
        <v>813</v>
      </c>
      <c r="P3920" s="157" t="s">
        <v>740</v>
      </c>
    </row>
    <row r="3921" spans="11:16">
      <c r="K3921" s="319">
        <v>49607</v>
      </c>
      <c r="L3921" s="157" t="s">
        <v>807</v>
      </c>
      <c r="N3921" s="157" t="s">
        <v>812</v>
      </c>
      <c r="O3921" s="157" t="s">
        <v>813</v>
      </c>
      <c r="P3921" s="157" t="s">
        <v>811</v>
      </c>
    </row>
    <row r="3922" spans="11:16">
      <c r="K3922" s="319">
        <v>49608</v>
      </c>
      <c r="L3922" s="157" t="s">
        <v>808</v>
      </c>
      <c r="N3922" s="157" t="s">
        <v>812</v>
      </c>
      <c r="O3922" s="157" t="s">
        <v>813</v>
      </c>
      <c r="P3922" s="157" t="s">
        <v>811</v>
      </c>
    </row>
    <row r="3923" spans="11:16">
      <c r="K3923" s="319">
        <v>49609</v>
      </c>
      <c r="L3923" s="157" t="s">
        <v>809</v>
      </c>
      <c r="N3923" s="157" t="s">
        <v>812</v>
      </c>
      <c r="O3923" s="157" t="s">
        <v>813</v>
      </c>
      <c r="P3923" s="157" t="s">
        <v>811</v>
      </c>
    </row>
    <row r="3924" spans="11:16">
      <c r="K3924" s="319">
        <v>49610</v>
      </c>
      <c r="L3924" s="157" t="s">
        <v>810</v>
      </c>
      <c r="N3924" s="157" t="s">
        <v>812</v>
      </c>
      <c r="O3924" s="157" t="s">
        <v>813</v>
      </c>
      <c r="P3924" s="157" t="s">
        <v>811</v>
      </c>
    </row>
    <row r="3925" spans="11:16">
      <c r="K3925" s="319">
        <v>49611</v>
      </c>
      <c r="L3925" s="157" t="s">
        <v>803</v>
      </c>
      <c r="N3925" s="157" t="s">
        <v>811</v>
      </c>
      <c r="O3925" s="157" t="s">
        <v>812</v>
      </c>
      <c r="P3925" s="157" t="s">
        <v>813</v>
      </c>
    </row>
    <row r="3926" spans="11:16">
      <c r="K3926" s="319">
        <v>49612</v>
      </c>
      <c r="L3926" s="157" t="s">
        <v>805</v>
      </c>
      <c r="N3926" s="157" t="s">
        <v>811</v>
      </c>
      <c r="O3926" s="157" t="s">
        <v>812</v>
      </c>
      <c r="P3926" s="157" t="s">
        <v>813</v>
      </c>
    </row>
    <row r="3927" spans="11:16">
      <c r="K3927" s="319">
        <v>49613</v>
      </c>
      <c r="L3927" s="157" t="s">
        <v>806</v>
      </c>
      <c r="N3927" s="157" t="s">
        <v>811</v>
      </c>
      <c r="O3927" s="157" t="s">
        <v>741</v>
      </c>
      <c r="P3927" s="157" t="s">
        <v>813</v>
      </c>
    </row>
    <row r="3928" spans="11:16">
      <c r="K3928" s="319">
        <v>49614</v>
      </c>
      <c r="L3928" s="157" t="s">
        <v>807</v>
      </c>
      <c r="N3928" s="157" t="s">
        <v>811</v>
      </c>
      <c r="O3928" s="157" t="s">
        <v>812</v>
      </c>
      <c r="P3928" s="157" t="s">
        <v>813</v>
      </c>
    </row>
    <row r="3929" spans="11:16">
      <c r="K3929" s="319">
        <v>49615</v>
      </c>
      <c r="L3929" s="157" t="s">
        <v>808</v>
      </c>
      <c r="N3929" s="157" t="s">
        <v>811</v>
      </c>
      <c r="O3929" s="157" t="s">
        <v>812</v>
      </c>
      <c r="P3929" s="157" t="s">
        <v>813</v>
      </c>
    </row>
    <row r="3930" spans="11:16">
      <c r="K3930" s="319">
        <v>49616</v>
      </c>
      <c r="L3930" s="157" t="s">
        <v>809</v>
      </c>
      <c r="N3930" s="157" t="s">
        <v>811</v>
      </c>
      <c r="O3930" s="157" t="s">
        <v>812</v>
      </c>
      <c r="P3930" s="157" t="s">
        <v>813</v>
      </c>
    </row>
    <row r="3931" spans="11:16">
      <c r="K3931" s="319">
        <v>49617</v>
      </c>
      <c r="L3931" s="157" t="s">
        <v>810</v>
      </c>
      <c r="N3931" s="157" t="s">
        <v>740</v>
      </c>
      <c r="O3931" s="157" t="s">
        <v>812</v>
      </c>
      <c r="P3931" s="157" t="s">
        <v>813</v>
      </c>
    </row>
    <row r="3932" spans="11:16">
      <c r="K3932" s="319">
        <v>49618</v>
      </c>
      <c r="L3932" s="157" t="s">
        <v>803</v>
      </c>
      <c r="N3932" s="157" t="s">
        <v>813</v>
      </c>
      <c r="O3932" s="157" t="s">
        <v>811</v>
      </c>
      <c r="P3932" s="157" t="s">
        <v>812</v>
      </c>
    </row>
    <row r="3933" spans="11:16">
      <c r="K3933" s="319">
        <v>49619</v>
      </c>
      <c r="L3933" s="157" t="s">
        <v>805</v>
      </c>
      <c r="N3933" s="157" t="s">
        <v>813</v>
      </c>
      <c r="O3933" s="157" t="s">
        <v>811</v>
      </c>
      <c r="P3933" s="157" t="s">
        <v>812</v>
      </c>
    </row>
    <row r="3934" spans="11:16">
      <c r="K3934" s="319">
        <v>49620</v>
      </c>
      <c r="L3934" s="157" t="s">
        <v>806</v>
      </c>
      <c r="N3934" s="157" t="s">
        <v>813</v>
      </c>
      <c r="O3934" s="157" t="s">
        <v>811</v>
      </c>
      <c r="P3934" s="157" t="s">
        <v>812</v>
      </c>
    </row>
    <row r="3935" spans="11:16">
      <c r="K3935" s="319">
        <v>49621</v>
      </c>
      <c r="L3935" s="157" t="s">
        <v>807</v>
      </c>
      <c r="N3935" s="157" t="s">
        <v>813</v>
      </c>
      <c r="O3935" s="157" t="s">
        <v>811</v>
      </c>
      <c r="P3935" s="157" t="s">
        <v>812</v>
      </c>
    </row>
    <row r="3936" spans="11:16">
      <c r="K3936" s="319">
        <v>49622</v>
      </c>
      <c r="L3936" s="157" t="s">
        <v>808</v>
      </c>
      <c r="N3936" s="157" t="s">
        <v>813</v>
      </c>
      <c r="O3936" s="157" t="s">
        <v>811</v>
      </c>
      <c r="P3936" s="157" t="s">
        <v>812</v>
      </c>
    </row>
    <row r="3937" spans="11:16">
      <c r="K3937" s="319">
        <v>49623</v>
      </c>
      <c r="L3937" s="157" t="s">
        <v>809</v>
      </c>
      <c r="N3937" s="157" t="s">
        <v>742</v>
      </c>
      <c r="O3937" s="157" t="s">
        <v>740</v>
      </c>
      <c r="P3937" s="157" t="s">
        <v>812</v>
      </c>
    </row>
    <row r="3938" spans="11:16">
      <c r="K3938" s="319">
        <v>49624</v>
      </c>
      <c r="L3938" s="157" t="s">
        <v>810</v>
      </c>
      <c r="N3938" s="157" t="s">
        <v>813</v>
      </c>
      <c r="O3938" s="157" t="s">
        <v>811</v>
      </c>
      <c r="P3938" s="157" t="s">
        <v>812</v>
      </c>
    </row>
    <row r="3939" spans="11:16">
      <c r="K3939" s="319">
        <v>49625</v>
      </c>
      <c r="L3939" s="157" t="s">
        <v>803</v>
      </c>
      <c r="N3939" s="157" t="s">
        <v>812</v>
      </c>
      <c r="O3939" s="157" t="s">
        <v>813</v>
      </c>
      <c r="P3939" s="157" t="s">
        <v>811</v>
      </c>
    </row>
    <row r="3940" spans="11:16">
      <c r="K3940" s="319">
        <v>49626</v>
      </c>
      <c r="L3940" s="157" t="s">
        <v>805</v>
      </c>
      <c r="N3940" s="157" t="s">
        <v>741</v>
      </c>
      <c r="O3940" s="157" t="s">
        <v>813</v>
      </c>
      <c r="P3940" s="157" t="s">
        <v>811</v>
      </c>
    </row>
    <row r="3941" spans="11:16">
      <c r="K3941" s="319">
        <v>49627</v>
      </c>
      <c r="L3941" s="157" t="s">
        <v>806</v>
      </c>
      <c r="N3941" s="157" t="s">
        <v>812</v>
      </c>
      <c r="O3941" s="157" t="s">
        <v>813</v>
      </c>
      <c r="P3941" s="157" t="s">
        <v>811</v>
      </c>
    </row>
    <row r="3942" spans="11:16">
      <c r="K3942" s="319">
        <v>49628</v>
      </c>
      <c r="L3942" s="157" t="s">
        <v>807</v>
      </c>
      <c r="N3942" s="157" t="s">
        <v>812</v>
      </c>
      <c r="O3942" s="157" t="s">
        <v>813</v>
      </c>
      <c r="P3942" s="157" t="s">
        <v>811</v>
      </c>
    </row>
    <row r="3943" spans="11:16">
      <c r="K3943" s="319">
        <v>49629</v>
      </c>
      <c r="L3943" s="157" t="s">
        <v>808</v>
      </c>
      <c r="N3943" s="157" t="s">
        <v>812</v>
      </c>
      <c r="O3943" s="157" t="s">
        <v>742</v>
      </c>
      <c r="P3943" s="157" t="s">
        <v>740</v>
      </c>
    </row>
    <row r="3944" spans="11:16">
      <c r="K3944" s="319">
        <v>49630</v>
      </c>
      <c r="L3944" s="157" t="s">
        <v>809</v>
      </c>
      <c r="N3944" s="157" t="s">
        <v>812</v>
      </c>
      <c r="O3944" s="157" t="s">
        <v>813</v>
      </c>
      <c r="P3944" s="157" t="s">
        <v>811</v>
      </c>
    </row>
    <row r="3945" spans="11:16">
      <c r="K3945" s="319">
        <v>49631</v>
      </c>
      <c r="L3945" s="157" t="s">
        <v>810</v>
      </c>
      <c r="N3945" s="157" t="s">
        <v>812</v>
      </c>
      <c r="O3945" s="157" t="s">
        <v>813</v>
      </c>
      <c r="P3945" s="157" t="s">
        <v>811</v>
      </c>
    </row>
    <row r="3946" spans="11:16">
      <c r="K3946" s="319">
        <v>49632</v>
      </c>
      <c r="L3946" s="157" t="s">
        <v>803</v>
      </c>
      <c r="N3946" s="157" t="s">
        <v>811</v>
      </c>
      <c r="O3946" s="157" t="s">
        <v>812</v>
      </c>
      <c r="P3946" s="157" t="s">
        <v>813</v>
      </c>
    </row>
    <row r="3947" spans="11:16">
      <c r="K3947" s="319">
        <v>49633</v>
      </c>
      <c r="L3947" s="157" t="s">
        <v>805</v>
      </c>
      <c r="N3947" s="157" t="s">
        <v>811</v>
      </c>
      <c r="O3947" s="157" t="s">
        <v>812</v>
      </c>
      <c r="P3947" s="157" t="s">
        <v>813</v>
      </c>
    </row>
    <row r="3948" spans="11:16">
      <c r="K3948" s="319">
        <v>49634</v>
      </c>
      <c r="L3948" s="157" t="s">
        <v>806</v>
      </c>
      <c r="N3948" s="157" t="s">
        <v>811</v>
      </c>
      <c r="O3948" s="157" t="s">
        <v>741</v>
      </c>
      <c r="P3948" s="157" t="s">
        <v>813</v>
      </c>
    </row>
    <row r="3949" spans="11:16">
      <c r="K3949" s="319">
        <v>49635</v>
      </c>
      <c r="L3949" s="157" t="s">
        <v>807</v>
      </c>
      <c r="N3949" s="157" t="s">
        <v>811</v>
      </c>
      <c r="O3949" s="157" t="s">
        <v>741</v>
      </c>
      <c r="P3949" s="157" t="s">
        <v>813</v>
      </c>
    </row>
    <row r="3950" spans="11:16">
      <c r="K3950" s="319">
        <v>49636</v>
      </c>
      <c r="L3950" s="157" t="s">
        <v>808</v>
      </c>
      <c r="N3950" s="157" t="s">
        <v>811</v>
      </c>
      <c r="O3950" s="157" t="s">
        <v>812</v>
      </c>
      <c r="P3950" s="157" t="s">
        <v>813</v>
      </c>
    </row>
    <row r="3951" spans="11:16">
      <c r="K3951" s="319">
        <v>49637</v>
      </c>
      <c r="L3951" s="157" t="s">
        <v>809</v>
      </c>
      <c r="N3951" s="157" t="s">
        <v>811</v>
      </c>
      <c r="O3951" s="157" t="s">
        <v>812</v>
      </c>
      <c r="P3951" s="157" t="s">
        <v>813</v>
      </c>
    </row>
    <row r="3952" spans="11:16">
      <c r="K3952" s="319">
        <v>49638</v>
      </c>
      <c r="L3952" s="157" t="s">
        <v>810</v>
      </c>
      <c r="N3952" s="157" t="s">
        <v>811</v>
      </c>
      <c r="O3952" s="157" t="s">
        <v>812</v>
      </c>
      <c r="P3952" s="157" t="s">
        <v>813</v>
      </c>
    </row>
    <row r="3953" spans="11:16">
      <c r="K3953" s="319">
        <v>49639</v>
      </c>
      <c r="L3953" s="157" t="s">
        <v>803</v>
      </c>
      <c r="N3953" s="157" t="s">
        <v>813</v>
      </c>
      <c r="O3953" s="157" t="s">
        <v>740</v>
      </c>
      <c r="P3953" s="157" t="s">
        <v>812</v>
      </c>
    </row>
    <row r="3954" spans="11:16">
      <c r="K3954" s="319">
        <v>49640</v>
      </c>
      <c r="L3954" s="157" t="s">
        <v>805</v>
      </c>
      <c r="N3954" s="157" t="s">
        <v>813</v>
      </c>
      <c r="O3954" s="157" t="s">
        <v>811</v>
      </c>
      <c r="P3954" s="157" t="s">
        <v>812</v>
      </c>
    </row>
    <row r="3955" spans="11:16">
      <c r="K3955" s="319">
        <v>49641</v>
      </c>
      <c r="L3955" s="157" t="s">
        <v>806</v>
      </c>
      <c r="N3955" s="157" t="s">
        <v>813</v>
      </c>
      <c r="O3955" s="157" t="s">
        <v>811</v>
      </c>
      <c r="P3955" s="157" t="s">
        <v>812</v>
      </c>
    </row>
    <row r="3956" spans="11:16">
      <c r="K3956" s="319">
        <v>49642</v>
      </c>
      <c r="L3956" s="157" t="s">
        <v>807</v>
      </c>
      <c r="N3956" s="157" t="s">
        <v>813</v>
      </c>
      <c r="O3956" s="157" t="s">
        <v>811</v>
      </c>
      <c r="P3956" s="157" t="s">
        <v>812</v>
      </c>
    </row>
    <row r="3957" spans="11:16">
      <c r="K3957" s="319">
        <v>49643</v>
      </c>
      <c r="L3957" s="157" t="s">
        <v>808</v>
      </c>
      <c r="N3957" s="157" t="s">
        <v>813</v>
      </c>
      <c r="O3957" s="157" t="s">
        <v>811</v>
      </c>
      <c r="P3957" s="157" t="s">
        <v>741</v>
      </c>
    </row>
    <row r="3958" spans="11:16">
      <c r="K3958" s="319">
        <v>49644</v>
      </c>
      <c r="L3958" s="157" t="s">
        <v>809</v>
      </c>
      <c r="N3958" s="157" t="s">
        <v>813</v>
      </c>
      <c r="O3958" s="157" t="s">
        <v>811</v>
      </c>
      <c r="P3958" s="157" t="s">
        <v>812</v>
      </c>
    </row>
    <row r="3959" spans="11:16">
      <c r="K3959" s="319">
        <v>49645</v>
      </c>
      <c r="L3959" s="157" t="s">
        <v>810</v>
      </c>
      <c r="N3959" s="157" t="s">
        <v>813</v>
      </c>
      <c r="O3959" s="157" t="s">
        <v>811</v>
      </c>
      <c r="P3959" s="157" t="s">
        <v>812</v>
      </c>
    </row>
    <row r="3960" spans="11:16">
      <c r="K3960" s="319">
        <v>49646</v>
      </c>
      <c r="L3960" s="157" t="s">
        <v>803</v>
      </c>
      <c r="N3960" s="157" t="s">
        <v>812</v>
      </c>
      <c r="O3960" s="157" t="s">
        <v>813</v>
      </c>
      <c r="P3960" s="157" t="s">
        <v>811</v>
      </c>
    </row>
    <row r="3961" spans="11:16">
      <c r="K3961" s="319">
        <v>49647</v>
      </c>
      <c r="L3961" s="157" t="s">
        <v>805</v>
      </c>
      <c r="N3961" s="157" t="s">
        <v>812</v>
      </c>
      <c r="O3961" s="157" t="s">
        <v>813</v>
      </c>
      <c r="P3961" s="157" t="s">
        <v>740</v>
      </c>
    </row>
    <row r="3962" spans="11:16">
      <c r="K3962" s="319">
        <v>49648</v>
      </c>
      <c r="L3962" s="157" t="s">
        <v>806</v>
      </c>
      <c r="N3962" s="157" t="s">
        <v>812</v>
      </c>
      <c r="O3962" s="157" t="s">
        <v>813</v>
      </c>
      <c r="P3962" s="157" t="s">
        <v>811</v>
      </c>
    </row>
    <row r="3963" spans="11:16">
      <c r="K3963" s="319">
        <v>49649</v>
      </c>
      <c r="L3963" s="157" t="s">
        <v>807</v>
      </c>
      <c r="N3963" s="157" t="s">
        <v>812</v>
      </c>
      <c r="O3963" s="157" t="s">
        <v>813</v>
      </c>
      <c r="P3963" s="157" t="s">
        <v>811</v>
      </c>
    </row>
    <row r="3964" spans="11:16">
      <c r="K3964" s="319">
        <v>49650</v>
      </c>
      <c r="L3964" s="157" t="s">
        <v>808</v>
      </c>
      <c r="N3964" s="157" t="s">
        <v>812</v>
      </c>
      <c r="O3964" s="157" t="s">
        <v>813</v>
      </c>
      <c r="P3964" s="157" t="s">
        <v>740</v>
      </c>
    </row>
    <row r="3965" spans="11:16">
      <c r="K3965" s="319">
        <v>49651</v>
      </c>
      <c r="L3965" s="157" t="s">
        <v>809</v>
      </c>
      <c r="N3965" s="157" t="s">
        <v>812</v>
      </c>
      <c r="O3965" s="157" t="s">
        <v>813</v>
      </c>
      <c r="P3965" s="157" t="s">
        <v>811</v>
      </c>
    </row>
    <row r="3966" spans="11:16">
      <c r="K3966" s="319">
        <v>49652</v>
      </c>
      <c r="L3966" s="157" t="s">
        <v>810</v>
      </c>
      <c r="N3966" s="157" t="s">
        <v>812</v>
      </c>
      <c r="O3966" s="157" t="s">
        <v>813</v>
      </c>
      <c r="P3966" s="157" t="s">
        <v>811</v>
      </c>
    </row>
    <row r="3967" spans="11:16">
      <c r="K3967" s="319">
        <v>49653</v>
      </c>
      <c r="L3967" s="157" t="s">
        <v>803</v>
      </c>
      <c r="N3967" s="157" t="s">
        <v>811</v>
      </c>
      <c r="O3967" s="157" t="s">
        <v>812</v>
      </c>
      <c r="P3967" s="157" t="s">
        <v>813</v>
      </c>
    </row>
    <row r="3968" spans="11:16">
      <c r="K3968" s="319">
        <v>49654</v>
      </c>
      <c r="L3968" s="157" t="s">
        <v>805</v>
      </c>
      <c r="N3968" s="157" t="s">
        <v>811</v>
      </c>
      <c r="O3968" s="157" t="s">
        <v>812</v>
      </c>
      <c r="P3968" s="157" t="s">
        <v>813</v>
      </c>
    </row>
    <row r="3969" spans="11:16">
      <c r="K3969" s="319">
        <v>49655</v>
      </c>
      <c r="L3969" s="157" t="s">
        <v>806</v>
      </c>
      <c r="N3969" s="157" t="s">
        <v>811</v>
      </c>
      <c r="O3969" s="157" t="s">
        <v>812</v>
      </c>
      <c r="P3969" s="157" t="s">
        <v>813</v>
      </c>
    </row>
    <row r="3970" spans="11:16">
      <c r="K3970" s="319">
        <v>49656</v>
      </c>
      <c r="L3970" s="157" t="s">
        <v>807</v>
      </c>
      <c r="N3970" s="157" t="s">
        <v>811</v>
      </c>
      <c r="O3970" s="157" t="s">
        <v>812</v>
      </c>
      <c r="P3970" s="157" t="s">
        <v>742</v>
      </c>
    </row>
    <row r="3971" spans="11:16">
      <c r="K3971" s="319">
        <v>49657</v>
      </c>
      <c r="L3971" s="157" t="s">
        <v>808</v>
      </c>
      <c r="N3971" s="157" t="s">
        <v>740</v>
      </c>
      <c r="O3971" s="157" t="s">
        <v>812</v>
      </c>
      <c r="P3971" s="157" t="s">
        <v>813</v>
      </c>
    </row>
    <row r="3972" spans="11:16">
      <c r="K3972" s="319">
        <v>49658</v>
      </c>
      <c r="L3972" s="157" t="s">
        <v>809</v>
      </c>
      <c r="N3972" s="157" t="s">
        <v>811</v>
      </c>
      <c r="O3972" s="157" t="s">
        <v>812</v>
      </c>
      <c r="P3972" s="157" t="s">
        <v>813</v>
      </c>
    </row>
    <row r="3973" spans="11:16">
      <c r="K3973" s="319">
        <v>49659</v>
      </c>
      <c r="L3973" s="157" t="s">
        <v>810</v>
      </c>
      <c r="N3973" s="157" t="s">
        <v>811</v>
      </c>
      <c r="O3973" s="157" t="s">
        <v>812</v>
      </c>
      <c r="P3973" s="157" t="s">
        <v>742</v>
      </c>
    </row>
    <row r="3974" spans="11:16">
      <c r="K3974" s="319">
        <v>49660</v>
      </c>
      <c r="L3974" s="157" t="s">
        <v>803</v>
      </c>
      <c r="N3974" s="157" t="s">
        <v>813</v>
      </c>
      <c r="O3974" s="157" t="s">
        <v>811</v>
      </c>
      <c r="P3974" s="157" t="s">
        <v>812</v>
      </c>
    </row>
    <row r="3975" spans="11:16">
      <c r="K3975" s="319">
        <v>49661</v>
      </c>
      <c r="L3975" s="157" t="s">
        <v>805</v>
      </c>
      <c r="N3975" s="157" t="s">
        <v>813</v>
      </c>
      <c r="O3975" s="157" t="s">
        <v>811</v>
      </c>
      <c r="P3975" s="157" t="s">
        <v>812</v>
      </c>
    </row>
    <row r="3976" spans="11:16">
      <c r="K3976" s="319">
        <v>49662</v>
      </c>
      <c r="L3976" s="157" t="s">
        <v>806</v>
      </c>
      <c r="N3976" s="157" t="s">
        <v>813</v>
      </c>
      <c r="O3976" s="157" t="s">
        <v>811</v>
      </c>
      <c r="P3976" s="157" t="s">
        <v>812</v>
      </c>
    </row>
    <row r="3977" spans="11:16">
      <c r="K3977" s="319">
        <v>49663</v>
      </c>
      <c r="L3977" s="157" t="s">
        <v>807</v>
      </c>
      <c r="N3977" s="157" t="s">
        <v>742</v>
      </c>
      <c r="O3977" s="157" t="s">
        <v>740</v>
      </c>
      <c r="P3977" s="157" t="s">
        <v>812</v>
      </c>
    </row>
    <row r="3978" spans="11:16">
      <c r="K3978" s="319">
        <v>49664</v>
      </c>
      <c r="L3978" s="157" t="s">
        <v>808</v>
      </c>
      <c r="N3978" s="157" t="s">
        <v>813</v>
      </c>
      <c r="O3978" s="157" t="s">
        <v>811</v>
      </c>
      <c r="P3978" s="157" t="s">
        <v>812</v>
      </c>
    </row>
    <row r="3979" spans="11:16">
      <c r="K3979" s="319">
        <v>49665</v>
      </c>
      <c r="L3979" s="157" t="s">
        <v>809</v>
      </c>
      <c r="N3979" s="157" t="s">
        <v>813</v>
      </c>
      <c r="O3979" s="157" t="s">
        <v>811</v>
      </c>
      <c r="P3979" s="157" t="s">
        <v>812</v>
      </c>
    </row>
    <row r="3980" spans="11:16">
      <c r="K3980" s="319">
        <v>49666</v>
      </c>
      <c r="L3980" s="157" t="s">
        <v>810</v>
      </c>
      <c r="N3980" s="157" t="s">
        <v>813</v>
      </c>
      <c r="O3980" s="157" t="s">
        <v>811</v>
      </c>
      <c r="P3980" s="157" t="s">
        <v>812</v>
      </c>
    </row>
    <row r="3981" spans="11:16">
      <c r="K3981" s="319">
        <v>49667</v>
      </c>
      <c r="L3981" s="157" t="s">
        <v>803</v>
      </c>
      <c r="N3981" s="157" t="s">
        <v>812</v>
      </c>
      <c r="O3981" s="157" t="s">
        <v>813</v>
      </c>
      <c r="P3981" s="157" t="s">
        <v>811</v>
      </c>
    </row>
    <row r="3982" spans="11:16">
      <c r="K3982" s="319">
        <v>49668</v>
      </c>
      <c r="L3982" s="157" t="s">
        <v>805</v>
      </c>
      <c r="N3982" s="157" t="s">
        <v>741</v>
      </c>
      <c r="O3982" s="157" t="s">
        <v>813</v>
      </c>
      <c r="P3982" s="157" t="s">
        <v>811</v>
      </c>
    </row>
    <row r="3983" spans="11:16">
      <c r="K3983" s="319">
        <v>49669</v>
      </c>
      <c r="L3983" s="157" t="s">
        <v>806</v>
      </c>
      <c r="N3983" s="157" t="s">
        <v>741</v>
      </c>
      <c r="O3983" s="157" t="s">
        <v>813</v>
      </c>
      <c r="P3983" s="157" t="s">
        <v>811</v>
      </c>
    </row>
    <row r="3984" spans="11:16">
      <c r="K3984" s="319">
        <v>49670</v>
      </c>
      <c r="L3984" s="157" t="s">
        <v>807</v>
      </c>
      <c r="N3984" s="157" t="s">
        <v>812</v>
      </c>
      <c r="O3984" s="157" t="s">
        <v>813</v>
      </c>
      <c r="P3984" s="157" t="s">
        <v>811</v>
      </c>
    </row>
    <row r="3985" spans="11:16">
      <c r="K3985" s="319">
        <v>49671</v>
      </c>
      <c r="L3985" s="157" t="s">
        <v>808</v>
      </c>
      <c r="N3985" s="157" t="s">
        <v>812</v>
      </c>
      <c r="O3985" s="157" t="s">
        <v>813</v>
      </c>
      <c r="P3985" s="157" t="s">
        <v>811</v>
      </c>
    </row>
    <row r="3986" spans="11:16">
      <c r="K3986" s="319">
        <v>49672</v>
      </c>
      <c r="L3986" s="157" t="s">
        <v>809</v>
      </c>
      <c r="N3986" s="157" t="s">
        <v>812</v>
      </c>
      <c r="O3986" s="157" t="s">
        <v>813</v>
      </c>
      <c r="P3986" s="157" t="s">
        <v>811</v>
      </c>
    </row>
    <row r="3987" spans="11:16">
      <c r="K3987" s="319">
        <v>49673</v>
      </c>
      <c r="L3987" s="157" t="s">
        <v>810</v>
      </c>
      <c r="N3987" s="157" t="s">
        <v>812</v>
      </c>
      <c r="O3987" s="157" t="s">
        <v>813</v>
      </c>
      <c r="P3987" s="157" t="s">
        <v>811</v>
      </c>
    </row>
    <row r="3988" spans="11:16">
      <c r="K3988" s="319">
        <v>49674</v>
      </c>
      <c r="L3988" s="157" t="s">
        <v>803</v>
      </c>
      <c r="N3988" s="157" t="s">
        <v>811</v>
      </c>
      <c r="O3988" s="157" t="s">
        <v>812</v>
      </c>
      <c r="P3988" s="157" t="s">
        <v>813</v>
      </c>
    </row>
    <row r="3989" spans="11:16">
      <c r="K3989" s="319">
        <v>49675</v>
      </c>
      <c r="L3989" s="157" t="s">
        <v>805</v>
      </c>
      <c r="N3989" s="157" t="s">
        <v>811</v>
      </c>
      <c r="O3989" s="157" t="s">
        <v>812</v>
      </c>
      <c r="P3989" s="157" t="s">
        <v>813</v>
      </c>
    </row>
    <row r="3990" spans="11:16">
      <c r="K3990" s="319">
        <v>49676</v>
      </c>
      <c r="L3990" s="157" t="s">
        <v>806</v>
      </c>
      <c r="N3990" s="157" t="s">
        <v>811</v>
      </c>
      <c r="O3990" s="157" t="s">
        <v>741</v>
      </c>
      <c r="P3990" s="157" t="s">
        <v>813</v>
      </c>
    </row>
    <row r="3991" spans="11:16">
      <c r="K3991" s="319">
        <v>49677</v>
      </c>
      <c r="L3991" s="157" t="s">
        <v>807</v>
      </c>
      <c r="N3991" s="157" t="s">
        <v>811</v>
      </c>
      <c r="O3991" s="157" t="s">
        <v>812</v>
      </c>
      <c r="P3991" s="157" t="s">
        <v>813</v>
      </c>
    </row>
    <row r="3992" spans="11:16">
      <c r="K3992" s="319">
        <v>49678</v>
      </c>
      <c r="L3992" s="157" t="s">
        <v>808</v>
      </c>
      <c r="N3992" s="157" t="s">
        <v>811</v>
      </c>
      <c r="O3992" s="157" t="s">
        <v>812</v>
      </c>
      <c r="P3992" s="157" t="s">
        <v>813</v>
      </c>
    </row>
    <row r="3993" spans="11:16">
      <c r="K3993" s="319">
        <v>49679</v>
      </c>
      <c r="L3993" s="157" t="s">
        <v>809</v>
      </c>
      <c r="N3993" s="157" t="s">
        <v>811</v>
      </c>
      <c r="O3993" s="157" t="s">
        <v>812</v>
      </c>
      <c r="P3993" s="157" t="s">
        <v>813</v>
      </c>
    </row>
    <row r="3994" spans="11:16">
      <c r="K3994" s="319">
        <v>49680</v>
      </c>
      <c r="L3994" s="157" t="s">
        <v>810</v>
      </c>
      <c r="N3994" s="157" t="s">
        <v>811</v>
      </c>
      <c r="O3994" s="157" t="s">
        <v>812</v>
      </c>
      <c r="P3994" s="157" t="s">
        <v>813</v>
      </c>
    </row>
    <row r="3995" spans="11:16">
      <c r="K3995" s="319">
        <v>49681</v>
      </c>
      <c r="L3995" s="157" t="s">
        <v>803</v>
      </c>
      <c r="N3995" s="157" t="s">
        <v>813</v>
      </c>
      <c r="O3995" s="157" t="s">
        <v>811</v>
      </c>
      <c r="P3995" s="157" t="s">
        <v>812</v>
      </c>
    </row>
    <row r="3996" spans="11:16">
      <c r="K3996" s="319">
        <v>49682</v>
      </c>
      <c r="L3996" s="157" t="s">
        <v>805</v>
      </c>
      <c r="N3996" s="157" t="s">
        <v>813</v>
      </c>
      <c r="O3996" s="157" t="s">
        <v>811</v>
      </c>
      <c r="P3996" s="157" t="s">
        <v>812</v>
      </c>
    </row>
    <row r="3997" spans="11:16">
      <c r="K3997" s="319">
        <v>49683</v>
      </c>
      <c r="L3997" s="157" t="s">
        <v>806</v>
      </c>
      <c r="N3997" s="157" t="s">
        <v>742</v>
      </c>
      <c r="O3997" s="157" t="s">
        <v>811</v>
      </c>
      <c r="P3997" s="157" t="s">
        <v>812</v>
      </c>
    </row>
    <row r="3998" spans="11:16">
      <c r="K3998" s="319">
        <v>49684</v>
      </c>
      <c r="L3998" s="157" t="s">
        <v>807</v>
      </c>
      <c r="N3998" s="157" t="s">
        <v>813</v>
      </c>
      <c r="O3998" s="157" t="s">
        <v>811</v>
      </c>
      <c r="P3998" s="157" t="s">
        <v>812</v>
      </c>
    </row>
    <row r="3999" spans="11:16">
      <c r="K3999" s="319">
        <v>49685</v>
      </c>
      <c r="L3999" s="157" t="s">
        <v>808</v>
      </c>
      <c r="N3999" s="157" t="s">
        <v>813</v>
      </c>
      <c r="O3999" s="157" t="s">
        <v>811</v>
      </c>
      <c r="P3999" s="157" t="s">
        <v>812</v>
      </c>
    </row>
    <row r="4000" spans="11:16">
      <c r="K4000" s="319">
        <v>49686</v>
      </c>
      <c r="L4000" s="157" t="s">
        <v>809</v>
      </c>
      <c r="N4000" s="157" t="s">
        <v>813</v>
      </c>
      <c r="O4000" s="157" t="s">
        <v>811</v>
      </c>
      <c r="P4000" s="157" t="s">
        <v>812</v>
      </c>
    </row>
    <row r="4001" spans="11:16">
      <c r="K4001" s="319">
        <v>49687</v>
      </c>
      <c r="L4001" s="157" t="s">
        <v>810</v>
      </c>
      <c r="N4001" s="157" t="s">
        <v>813</v>
      </c>
      <c r="O4001" s="157" t="s">
        <v>811</v>
      </c>
      <c r="P4001" s="157" t="s">
        <v>812</v>
      </c>
    </row>
    <row r="4002" spans="11:16">
      <c r="K4002" s="319">
        <v>49688</v>
      </c>
      <c r="L4002" s="157" t="s">
        <v>803</v>
      </c>
      <c r="N4002" s="157" t="s">
        <v>812</v>
      </c>
      <c r="O4002" s="157" t="s">
        <v>813</v>
      </c>
      <c r="P4002" s="157" t="s">
        <v>811</v>
      </c>
    </row>
    <row r="4003" spans="11:16">
      <c r="K4003" s="319">
        <v>49689</v>
      </c>
      <c r="L4003" s="157" t="s">
        <v>805</v>
      </c>
      <c r="N4003" s="157" t="s">
        <v>812</v>
      </c>
      <c r="O4003" s="157" t="s">
        <v>813</v>
      </c>
      <c r="P4003" s="157" t="s">
        <v>811</v>
      </c>
    </row>
    <row r="4004" spans="11:16">
      <c r="K4004" s="319">
        <v>49690</v>
      </c>
      <c r="L4004" s="157" t="s">
        <v>806</v>
      </c>
      <c r="N4004" s="157" t="s">
        <v>812</v>
      </c>
      <c r="O4004" s="157" t="s">
        <v>813</v>
      </c>
      <c r="P4004" s="157" t="s">
        <v>811</v>
      </c>
    </row>
    <row r="4005" spans="11:16">
      <c r="K4005" s="319">
        <v>49691</v>
      </c>
      <c r="L4005" s="157" t="s">
        <v>807</v>
      </c>
      <c r="N4005" s="157" t="s">
        <v>812</v>
      </c>
      <c r="O4005" s="157" t="s">
        <v>813</v>
      </c>
      <c r="P4005" s="157" t="s">
        <v>811</v>
      </c>
    </row>
    <row r="4006" spans="11:16">
      <c r="K4006" s="319">
        <v>49692</v>
      </c>
      <c r="L4006" s="157" t="s">
        <v>808</v>
      </c>
      <c r="N4006" s="157" t="s">
        <v>812</v>
      </c>
      <c r="O4006" s="157" t="s">
        <v>813</v>
      </c>
      <c r="P4006" s="157" t="s">
        <v>811</v>
      </c>
    </row>
    <row r="4007" spans="11:16">
      <c r="K4007" s="319">
        <v>49693</v>
      </c>
      <c r="L4007" s="157" t="s">
        <v>809</v>
      </c>
      <c r="N4007" s="157" t="s">
        <v>741</v>
      </c>
      <c r="O4007" s="157" t="s">
        <v>813</v>
      </c>
      <c r="P4007" s="157" t="s">
        <v>811</v>
      </c>
    </row>
    <row r="4008" spans="11:16">
      <c r="K4008" s="319">
        <v>49694</v>
      </c>
      <c r="L4008" s="157" t="s">
        <v>810</v>
      </c>
      <c r="N4008" s="157" t="s">
        <v>812</v>
      </c>
      <c r="O4008" s="157" t="s">
        <v>813</v>
      </c>
      <c r="P4008" s="157" t="s">
        <v>811</v>
      </c>
    </row>
    <row r="4009" spans="11:16">
      <c r="K4009" s="319">
        <v>49695</v>
      </c>
      <c r="L4009" s="157" t="s">
        <v>803</v>
      </c>
      <c r="N4009" s="157" t="s">
        <v>740</v>
      </c>
      <c r="O4009" s="157" t="s">
        <v>812</v>
      </c>
      <c r="P4009" s="157" t="s">
        <v>813</v>
      </c>
    </row>
    <row r="4010" spans="11:16">
      <c r="K4010" s="319">
        <v>49696</v>
      </c>
      <c r="L4010" s="157" t="s">
        <v>805</v>
      </c>
      <c r="N4010" s="157" t="s">
        <v>811</v>
      </c>
      <c r="O4010" s="157" t="s">
        <v>812</v>
      </c>
      <c r="P4010" s="157" t="s">
        <v>813</v>
      </c>
    </row>
    <row r="4011" spans="11:16">
      <c r="K4011" s="319">
        <v>49697</v>
      </c>
      <c r="L4011" s="157" t="s">
        <v>806</v>
      </c>
      <c r="N4011" s="157" t="s">
        <v>811</v>
      </c>
      <c r="O4011" s="157" t="s">
        <v>812</v>
      </c>
      <c r="P4011" s="157" t="s">
        <v>813</v>
      </c>
    </row>
    <row r="4012" spans="11:16">
      <c r="K4012" s="319">
        <v>49698</v>
      </c>
      <c r="L4012" s="157" t="s">
        <v>807</v>
      </c>
      <c r="N4012" s="157" t="s">
        <v>811</v>
      </c>
      <c r="O4012" s="157" t="s">
        <v>812</v>
      </c>
      <c r="P4012" s="157" t="s">
        <v>813</v>
      </c>
    </row>
    <row r="4013" spans="11:16">
      <c r="K4013" s="319">
        <v>49699</v>
      </c>
      <c r="L4013" s="157" t="s">
        <v>808</v>
      </c>
      <c r="N4013" s="157" t="s">
        <v>740</v>
      </c>
      <c r="O4013" s="157" t="s">
        <v>812</v>
      </c>
      <c r="P4013" s="157" t="s">
        <v>813</v>
      </c>
    </row>
    <row r="4014" spans="11:16">
      <c r="K4014" s="319">
        <v>49700</v>
      </c>
      <c r="L4014" s="157" t="s">
        <v>809</v>
      </c>
      <c r="N4014" s="157" t="s">
        <v>811</v>
      </c>
      <c r="O4014" s="157" t="s">
        <v>812</v>
      </c>
      <c r="P4014" s="157" t="s">
        <v>813</v>
      </c>
    </row>
    <row r="4015" spans="11:16">
      <c r="K4015" s="319">
        <v>49701</v>
      </c>
      <c r="L4015" s="157" t="s">
        <v>810</v>
      </c>
      <c r="N4015" s="157" t="s">
        <v>811</v>
      </c>
      <c r="O4015" s="157" t="s">
        <v>812</v>
      </c>
      <c r="P4015" s="157" t="s">
        <v>813</v>
      </c>
    </row>
    <row r="4016" spans="11:16">
      <c r="K4016" s="319">
        <v>49702</v>
      </c>
      <c r="L4016" s="157" t="s">
        <v>803</v>
      </c>
      <c r="N4016" s="157" t="s">
        <v>813</v>
      </c>
      <c r="O4016" s="157" t="s">
        <v>811</v>
      </c>
      <c r="P4016" s="157" t="s">
        <v>812</v>
      </c>
    </row>
    <row r="4017" spans="11:16">
      <c r="K4017" s="319">
        <v>49703</v>
      </c>
      <c r="L4017" s="157" t="s">
        <v>805</v>
      </c>
      <c r="N4017" s="157" t="s">
        <v>813</v>
      </c>
      <c r="O4017" s="157" t="s">
        <v>811</v>
      </c>
      <c r="P4017" s="157" t="s">
        <v>812</v>
      </c>
    </row>
    <row r="4018" spans="11:16">
      <c r="K4018" s="319">
        <v>49704</v>
      </c>
      <c r="L4018" s="157" t="s">
        <v>806</v>
      </c>
      <c r="N4018" s="157" t="s">
        <v>813</v>
      </c>
      <c r="O4018" s="157" t="s">
        <v>811</v>
      </c>
      <c r="P4018" s="157" t="s">
        <v>812</v>
      </c>
    </row>
    <row r="4019" spans="11:16">
      <c r="K4019" s="319">
        <v>49705</v>
      </c>
      <c r="L4019" s="157" t="s">
        <v>807</v>
      </c>
      <c r="N4019" s="157" t="s">
        <v>813</v>
      </c>
      <c r="O4019" s="157" t="s">
        <v>811</v>
      </c>
      <c r="P4019" s="157" t="s">
        <v>812</v>
      </c>
    </row>
    <row r="4020" spans="11:16">
      <c r="K4020" s="319">
        <v>49706</v>
      </c>
      <c r="L4020" s="157" t="s">
        <v>808</v>
      </c>
      <c r="N4020" s="157" t="s">
        <v>813</v>
      </c>
      <c r="O4020" s="157" t="s">
        <v>811</v>
      </c>
      <c r="P4020" s="157" t="s">
        <v>812</v>
      </c>
    </row>
    <row r="4021" spans="11:16">
      <c r="K4021" s="319">
        <v>49707</v>
      </c>
      <c r="L4021" s="157" t="s">
        <v>809</v>
      </c>
      <c r="N4021" s="157" t="s">
        <v>813</v>
      </c>
      <c r="O4021" s="157" t="s">
        <v>811</v>
      </c>
      <c r="P4021" s="157" t="s">
        <v>812</v>
      </c>
    </row>
    <row r="4022" spans="11:16">
      <c r="K4022" s="319">
        <v>49708</v>
      </c>
      <c r="L4022" s="157" t="s">
        <v>810</v>
      </c>
      <c r="N4022" s="157" t="s">
        <v>813</v>
      </c>
      <c r="O4022" s="157" t="s">
        <v>811</v>
      </c>
      <c r="P4022" s="157" t="s">
        <v>812</v>
      </c>
    </row>
    <row r="4023" spans="11:16">
      <c r="K4023" s="319">
        <v>49709</v>
      </c>
      <c r="L4023" s="157" t="s">
        <v>803</v>
      </c>
      <c r="N4023" s="157" t="s">
        <v>812</v>
      </c>
      <c r="O4023" s="157" t="s">
        <v>813</v>
      </c>
      <c r="P4023" s="157" t="s">
        <v>740</v>
      </c>
    </row>
    <row r="4024" spans="11:16">
      <c r="K4024" s="319">
        <v>49710</v>
      </c>
      <c r="L4024" s="157" t="s">
        <v>805</v>
      </c>
      <c r="N4024" s="157" t="s">
        <v>812</v>
      </c>
      <c r="O4024" s="157" t="s">
        <v>813</v>
      </c>
      <c r="P4024" s="157" t="s">
        <v>811</v>
      </c>
    </row>
    <row r="4025" spans="11:16">
      <c r="K4025" s="319">
        <v>49711</v>
      </c>
      <c r="L4025" s="157" t="s">
        <v>806</v>
      </c>
      <c r="N4025" s="157" t="s">
        <v>812</v>
      </c>
      <c r="O4025" s="157" t="s">
        <v>813</v>
      </c>
      <c r="P4025" s="157" t="s">
        <v>740</v>
      </c>
    </row>
    <row r="4026" spans="11:16">
      <c r="K4026" s="319">
        <v>49712</v>
      </c>
      <c r="L4026" s="157" t="s">
        <v>807</v>
      </c>
      <c r="N4026" s="157" t="s">
        <v>812</v>
      </c>
      <c r="O4026" s="157" t="s">
        <v>813</v>
      </c>
      <c r="P4026" s="157" t="s">
        <v>811</v>
      </c>
    </row>
    <row r="4027" spans="11:16">
      <c r="K4027" s="319">
        <v>49713</v>
      </c>
      <c r="L4027" s="157" t="s">
        <v>808</v>
      </c>
      <c r="N4027" s="157" t="s">
        <v>812</v>
      </c>
      <c r="O4027" s="157" t="s">
        <v>813</v>
      </c>
      <c r="P4027" s="157" t="s">
        <v>811</v>
      </c>
    </row>
    <row r="4028" spans="11:16">
      <c r="K4028" s="319">
        <v>49714</v>
      </c>
      <c r="L4028" s="157" t="s">
        <v>809</v>
      </c>
      <c r="N4028" s="157" t="s">
        <v>812</v>
      </c>
      <c r="O4028" s="157" t="s">
        <v>813</v>
      </c>
      <c r="P4028" s="157" t="s">
        <v>811</v>
      </c>
    </row>
    <row r="4029" spans="11:16">
      <c r="K4029" s="319">
        <v>49715</v>
      </c>
      <c r="L4029" s="157" t="s">
        <v>810</v>
      </c>
      <c r="N4029" s="157" t="s">
        <v>812</v>
      </c>
      <c r="O4029" s="157" t="s">
        <v>813</v>
      </c>
      <c r="P4029" s="157" t="s">
        <v>740</v>
      </c>
    </row>
    <row r="4030" spans="11:16">
      <c r="K4030" s="319">
        <v>49716</v>
      </c>
      <c r="L4030" s="157" t="s">
        <v>803</v>
      </c>
      <c r="N4030" s="157" t="s">
        <v>811</v>
      </c>
      <c r="O4030" s="157" t="s">
        <v>812</v>
      </c>
      <c r="P4030" s="157" t="s">
        <v>813</v>
      </c>
    </row>
    <row r="4031" spans="11:16">
      <c r="K4031" s="319">
        <v>49717</v>
      </c>
      <c r="L4031" s="157" t="s">
        <v>805</v>
      </c>
      <c r="N4031" s="157" t="s">
        <v>811</v>
      </c>
      <c r="O4031" s="157" t="s">
        <v>812</v>
      </c>
      <c r="P4031" s="157" t="s">
        <v>813</v>
      </c>
    </row>
    <row r="4032" spans="11:16">
      <c r="K4032" s="319">
        <v>49718</v>
      </c>
      <c r="L4032" s="157" t="s">
        <v>806</v>
      </c>
      <c r="N4032" s="157" t="s">
        <v>811</v>
      </c>
      <c r="O4032" s="157" t="s">
        <v>812</v>
      </c>
      <c r="P4032" s="157" t="s">
        <v>742</v>
      </c>
    </row>
    <row r="4033" spans="11:16">
      <c r="K4033" s="319">
        <v>49719</v>
      </c>
      <c r="L4033" s="157" t="s">
        <v>807</v>
      </c>
      <c r="N4033" s="157" t="s">
        <v>811</v>
      </c>
      <c r="O4033" s="157" t="s">
        <v>812</v>
      </c>
      <c r="P4033" s="157" t="s">
        <v>813</v>
      </c>
    </row>
    <row r="4034" spans="11:16">
      <c r="K4034" s="319">
        <v>49720</v>
      </c>
      <c r="L4034" s="157" t="s">
        <v>808</v>
      </c>
      <c r="N4034" s="157" t="s">
        <v>811</v>
      </c>
      <c r="O4034" s="157" t="s">
        <v>812</v>
      </c>
      <c r="P4034" s="157" t="s">
        <v>813</v>
      </c>
    </row>
    <row r="4035" spans="11:16">
      <c r="K4035" s="319">
        <v>49721</v>
      </c>
      <c r="L4035" s="157" t="s">
        <v>809</v>
      </c>
      <c r="N4035" s="157" t="s">
        <v>811</v>
      </c>
      <c r="O4035" s="157" t="s">
        <v>812</v>
      </c>
      <c r="P4035" s="157" t="s">
        <v>813</v>
      </c>
    </row>
    <row r="4036" spans="11:16">
      <c r="K4036" s="319">
        <v>49722</v>
      </c>
      <c r="L4036" s="157" t="s">
        <v>810</v>
      </c>
      <c r="N4036" s="157" t="s">
        <v>811</v>
      </c>
      <c r="O4036" s="157" t="s">
        <v>812</v>
      </c>
      <c r="P4036" s="157" t="s">
        <v>813</v>
      </c>
    </row>
    <row r="4037" spans="11:16">
      <c r="K4037" s="319">
        <v>49723</v>
      </c>
      <c r="L4037" s="157" t="s">
        <v>803</v>
      </c>
      <c r="N4037" s="157" t="s">
        <v>813</v>
      </c>
      <c r="O4037" s="157" t="s">
        <v>811</v>
      </c>
      <c r="P4037" s="157" t="s">
        <v>812</v>
      </c>
    </row>
    <row r="4038" spans="11:16">
      <c r="K4038" s="319">
        <v>49724</v>
      </c>
      <c r="L4038" s="157" t="s">
        <v>805</v>
      </c>
      <c r="N4038" s="157" t="s">
        <v>813</v>
      </c>
      <c r="O4038" s="157" t="s">
        <v>811</v>
      </c>
      <c r="P4038" s="157" t="s">
        <v>741</v>
      </c>
    </row>
    <row r="4039" spans="11:16">
      <c r="K4039" s="319">
        <v>49725</v>
      </c>
      <c r="L4039" s="157" t="s">
        <v>806</v>
      </c>
      <c r="N4039" s="157" t="s">
        <v>742</v>
      </c>
      <c r="O4039" s="157" t="s">
        <v>811</v>
      </c>
      <c r="P4039" s="157" t="s">
        <v>812</v>
      </c>
    </row>
    <row r="4040" spans="11:16">
      <c r="K4040" s="319">
        <v>49726</v>
      </c>
      <c r="L4040" s="157" t="s">
        <v>807</v>
      </c>
      <c r="N4040" s="157" t="s">
        <v>813</v>
      </c>
      <c r="O4040" s="157" t="s">
        <v>811</v>
      </c>
      <c r="P4040" s="157" t="s">
        <v>812</v>
      </c>
    </row>
    <row r="4041" spans="11:16">
      <c r="K4041" s="319">
        <v>49727</v>
      </c>
      <c r="L4041" s="157" t="s">
        <v>808</v>
      </c>
      <c r="N4041" s="157" t="s">
        <v>813</v>
      </c>
      <c r="O4041" s="157" t="s">
        <v>811</v>
      </c>
      <c r="P4041" s="157" t="s">
        <v>741</v>
      </c>
    </row>
    <row r="4042" spans="11:16">
      <c r="K4042" s="319">
        <v>49728</v>
      </c>
      <c r="L4042" s="157" t="s">
        <v>809</v>
      </c>
      <c r="N4042" s="157" t="s">
        <v>813</v>
      </c>
      <c r="O4042" s="157" t="s">
        <v>811</v>
      </c>
      <c r="P4042" s="157" t="s">
        <v>812</v>
      </c>
    </row>
    <row r="4043" spans="11:16">
      <c r="K4043" s="319">
        <v>49729</v>
      </c>
      <c r="L4043" s="157" t="s">
        <v>810</v>
      </c>
      <c r="N4043" s="157" t="s">
        <v>813</v>
      </c>
      <c r="O4043" s="157" t="s">
        <v>811</v>
      </c>
      <c r="P4043" s="157" t="s">
        <v>812</v>
      </c>
    </row>
    <row r="4044" spans="11:16">
      <c r="K4044" s="319">
        <v>49730</v>
      </c>
      <c r="L4044" s="157" t="s">
        <v>803</v>
      </c>
      <c r="N4044" s="157" t="s">
        <v>812</v>
      </c>
      <c r="O4044" s="157" t="s">
        <v>813</v>
      </c>
      <c r="P4044" s="157" t="s">
        <v>740</v>
      </c>
    </row>
    <row r="4045" spans="11:16">
      <c r="K4045" s="319">
        <v>49731</v>
      </c>
      <c r="L4045" s="157" t="s">
        <v>805</v>
      </c>
      <c r="N4045" s="157" t="s">
        <v>812</v>
      </c>
      <c r="O4045" s="157" t="s">
        <v>813</v>
      </c>
      <c r="P4045" s="157" t="s">
        <v>811</v>
      </c>
    </row>
    <row r="4046" spans="11:16">
      <c r="K4046" s="319">
        <v>49732</v>
      </c>
      <c r="L4046" s="157" t="s">
        <v>806</v>
      </c>
      <c r="N4046" s="157" t="s">
        <v>812</v>
      </c>
      <c r="O4046" s="157" t="s">
        <v>813</v>
      </c>
      <c r="P4046" s="157" t="s">
        <v>811</v>
      </c>
    </row>
    <row r="4047" spans="11:16">
      <c r="K4047" s="319">
        <v>49733</v>
      </c>
      <c r="L4047" s="157" t="s">
        <v>807</v>
      </c>
      <c r="N4047" s="157" t="s">
        <v>812</v>
      </c>
      <c r="O4047" s="157" t="s">
        <v>813</v>
      </c>
      <c r="P4047" s="157" t="s">
        <v>811</v>
      </c>
    </row>
    <row r="4048" spans="11:16">
      <c r="K4048" s="319">
        <v>49734</v>
      </c>
      <c r="L4048" s="157" t="s">
        <v>808</v>
      </c>
      <c r="N4048" s="157" t="s">
        <v>812</v>
      </c>
      <c r="O4048" s="157" t="s">
        <v>813</v>
      </c>
      <c r="P4048" s="157" t="s">
        <v>811</v>
      </c>
    </row>
    <row r="4049" spans="11:16">
      <c r="K4049" s="319">
        <v>49735</v>
      </c>
      <c r="L4049" s="157" t="s">
        <v>809</v>
      </c>
      <c r="N4049" s="157" t="s">
        <v>812</v>
      </c>
      <c r="O4049" s="157" t="s">
        <v>813</v>
      </c>
      <c r="P4049" s="157" t="s">
        <v>811</v>
      </c>
    </row>
    <row r="4050" spans="11:16">
      <c r="K4050" s="319">
        <v>49736</v>
      </c>
      <c r="L4050" s="157" t="s">
        <v>810</v>
      </c>
      <c r="N4050" s="157" t="s">
        <v>812</v>
      </c>
      <c r="O4050" s="157" t="s">
        <v>813</v>
      </c>
      <c r="P4050" s="157" t="s">
        <v>811</v>
      </c>
    </row>
    <row r="4051" spans="11:16">
      <c r="K4051" s="319">
        <v>49737</v>
      </c>
      <c r="L4051" s="157" t="s">
        <v>803</v>
      </c>
      <c r="N4051" s="157" t="s">
        <v>811</v>
      </c>
      <c r="O4051" s="157" t="s">
        <v>741</v>
      </c>
      <c r="P4051" s="157" t="s">
        <v>813</v>
      </c>
    </row>
    <row r="4052" spans="11:16">
      <c r="K4052" s="319">
        <v>49738</v>
      </c>
      <c r="L4052" s="157" t="s">
        <v>805</v>
      </c>
      <c r="N4052" s="157" t="s">
        <v>811</v>
      </c>
      <c r="O4052" s="157" t="s">
        <v>812</v>
      </c>
      <c r="P4052" s="157" t="s">
        <v>813</v>
      </c>
    </row>
    <row r="4053" spans="11:16">
      <c r="K4053" s="319">
        <v>49739</v>
      </c>
      <c r="L4053" s="157" t="s">
        <v>806</v>
      </c>
      <c r="N4053" s="157" t="s">
        <v>811</v>
      </c>
      <c r="O4053" s="157" t="s">
        <v>812</v>
      </c>
      <c r="P4053" s="157" t="s">
        <v>813</v>
      </c>
    </row>
    <row r="4054" spans="11:16">
      <c r="K4054" s="319">
        <v>49740</v>
      </c>
      <c r="L4054" s="157" t="s">
        <v>807</v>
      </c>
      <c r="N4054" s="157" t="s">
        <v>811</v>
      </c>
      <c r="O4054" s="157" t="s">
        <v>812</v>
      </c>
      <c r="P4054" s="157" t="s">
        <v>813</v>
      </c>
    </row>
    <row r="4055" spans="11:16">
      <c r="K4055" s="319">
        <v>49741</v>
      </c>
      <c r="L4055" s="157" t="s">
        <v>808</v>
      </c>
      <c r="N4055" s="157" t="s">
        <v>811</v>
      </c>
      <c r="O4055" s="157" t="s">
        <v>812</v>
      </c>
      <c r="P4055" s="157" t="s">
        <v>813</v>
      </c>
    </row>
    <row r="4056" spans="11:16">
      <c r="K4056" s="319">
        <v>49742</v>
      </c>
      <c r="L4056" s="157" t="s">
        <v>809</v>
      </c>
      <c r="N4056" s="157" t="s">
        <v>811</v>
      </c>
      <c r="O4056" s="157" t="s">
        <v>812</v>
      </c>
      <c r="P4056" s="157" t="s">
        <v>813</v>
      </c>
    </row>
    <row r="4057" spans="11:16">
      <c r="K4057" s="319">
        <v>49743</v>
      </c>
      <c r="L4057" s="157" t="s">
        <v>810</v>
      </c>
      <c r="N4057" s="157" t="s">
        <v>811</v>
      </c>
      <c r="O4057" s="157" t="s">
        <v>812</v>
      </c>
      <c r="P4057" s="157" t="s">
        <v>813</v>
      </c>
    </row>
    <row r="4058" spans="11:16">
      <c r="K4058" s="319">
        <v>49744</v>
      </c>
      <c r="L4058" s="157" t="s">
        <v>803</v>
      </c>
      <c r="N4058" s="157" t="s">
        <v>742</v>
      </c>
      <c r="O4058" s="157" t="s">
        <v>811</v>
      </c>
      <c r="P4058" s="157" t="s">
        <v>812</v>
      </c>
    </row>
    <row r="4059" spans="11:16">
      <c r="K4059" s="319">
        <v>49745</v>
      </c>
      <c r="L4059" s="157" t="s">
        <v>805</v>
      </c>
      <c r="N4059" s="157" t="s">
        <v>813</v>
      </c>
      <c r="O4059" s="157" t="s">
        <v>811</v>
      </c>
      <c r="P4059" s="157" t="s">
        <v>812</v>
      </c>
    </row>
    <row r="4060" spans="11:16">
      <c r="K4060" s="319">
        <v>49746</v>
      </c>
      <c r="L4060" s="157" t="s">
        <v>806</v>
      </c>
      <c r="N4060" s="157" t="s">
        <v>813</v>
      </c>
      <c r="O4060" s="157" t="s">
        <v>811</v>
      </c>
      <c r="P4060" s="157" t="s">
        <v>812</v>
      </c>
    </row>
    <row r="4061" spans="11:16">
      <c r="K4061" s="319">
        <v>49747</v>
      </c>
      <c r="L4061" s="157" t="s">
        <v>807</v>
      </c>
      <c r="N4061" s="157" t="s">
        <v>813</v>
      </c>
      <c r="O4061" s="157" t="s">
        <v>811</v>
      </c>
      <c r="P4061" s="157" t="s">
        <v>812</v>
      </c>
    </row>
    <row r="4062" spans="11:16">
      <c r="K4062" s="319">
        <v>49748</v>
      </c>
      <c r="L4062" s="157" t="s">
        <v>808</v>
      </c>
      <c r="N4062" s="157" t="s">
        <v>813</v>
      </c>
      <c r="O4062" s="157" t="s">
        <v>811</v>
      </c>
      <c r="P4062" s="157" t="s">
        <v>812</v>
      </c>
    </row>
    <row r="4063" spans="11:16">
      <c r="K4063" s="319">
        <v>49749</v>
      </c>
      <c r="L4063" s="157" t="s">
        <v>809</v>
      </c>
      <c r="N4063" s="157" t="s">
        <v>813</v>
      </c>
      <c r="O4063" s="157" t="s">
        <v>811</v>
      </c>
      <c r="P4063" s="157" t="s">
        <v>812</v>
      </c>
    </row>
    <row r="4064" spans="11:16">
      <c r="K4064" s="319">
        <v>49750</v>
      </c>
      <c r="L4064" s="157" t="s">
        <v>810</v>
      </c>
      <c r="N4064" s="157" t="s">
        <v>813</v>
      </c>
      <c r="O4064" s="157" t="s">
        <v>811</v>
      </c>
      <c r="P4064" s="157" t="s">
        <v>812</v>
      </c>
    </row>
    <row r="4065" spans="11:16">
      <c r="K4065" s="319">
        <v>49751</v>
      </c>
      <c r="L4065" s="157" t="s">
        <v>803</v>
      </c>
      <c r="N4065" s="157" t="s">
        <v>812</v>
      </c>
      <c r="O4065" s="157" t="s">
        <v>813</v>
      </c>
      <c r="P4065" s="157" t="s">
        <v>811</v>
      </c>
    </row>
    <row r="4066" spans="11:16">
      <c r="K4066" s="319">
        <v>49752</v>
      </c>
      <c r="L4066" s="157" t="s">
        <v>805</v>
      </c>
      <c r="N4066" s="157" t="s">
        <v>812</v>
      </c>
      <c r="O4066" s="157" t="s">
        <v>813</v>
      </c>
      <c r="P4066" s="157" t="s">
        <v>811</v>
      </c>
    </row>
    <row r="4067" spans="11:16">
      <c r="K4067" s="319">
        <v>49753</v>
      </c>
      <c r="L4067" s="157" t="s">
        <v>806</v>
      </c>
      <c r="N4067" s="157" t="s">
        <v>812</v>
      </c>
      <c r="O4067" s="157" t="s">
        <v>813</v>
      </c>
      <c r="P4067" s="157" t="s">
        <v>811</v>
      </c>
    </row>
    <row r="4068" spans="11:16">
      <c r="K4068" s="319">
        <v>49754</v>
      </c>
      <c r="L4068" s="157" t="s">
        <v>807</v>
      </c>
      <c r="N4068" s="157" t="s">
        <v>741</v>
      </c>
      <c r="O4068" s="157" t="s">
        <v>813</v>
      </c>
      <c r="P4068" s="157" t="s">
        <v>811</v>
      </c>
    </row>
    <row r="4069" spans="11:16">
      <c r="K4069" s="319">
        <v>49755</v>
      </c>
      <c r="L4069" s="157" t="s">
        <v>808</v>
      </c>
      <c r="N4069" s="157" t="s">
        <v>812</v>
      </c>
      <c r="O4069" s="157" t="s">
        <v>813</v>
      </c>
      <c r="P4069" s="157" t="s">
        <v>811</v>
      </c>
    </row>
    <row r="4070" spans="11:16">
      <c r="K4070" s="319">
        <v>49756</v>
      </c>
      <c r="L4070" s="157" t="s">
        <v>809</v>
      </c>
      <c r="N4070" s="157" t="s">
        <v>741</v>
      </c>
      <c r="O4070" s="157" t="s">
        <v>813</v>
      </c>
      <c r="P4070" s="157" t="s">
        <v>811</v>
      </c>
    </row>
    <row r="4071" spans="11:16">
      <c r="K4071" s="319">
        <v>49757</v>
      </c>
      <c r="L4071" s="157" t="s">
        <v>810</v>
      </c>
      <c r="N4071" s="157" t="s">
        <v>812</v>
      </c>
      <c r="O4071" s="157" t="s">
        <v>813</v>
      </c>
      <c r="P4071" s="157" t="s">
        <v>811</v>
      </c>
    </row>
    <row r="4072" spans="11:16">
      <c r="K4072" s="319">
        <v>49758</v>
      </c>
      <c r="L4072" s="157" t="s">
        <v>803</v>
      </c>
      <c r="N4072" s="157" t="s">
        <v>811</v>
      </c>
      <c r="O4072" s="157" t="s">
        <v>812</v>
      </c>
      <c r="P4072" s="157" t="s">
        <v>813</v>
      </c>
    </row>
    <row r="4073" spans="11:16">
      <c r="K4073" s="319">
        <v>49759</v>
      </c>
      <c r="L4073" s="157" t="s">
        <v>805</v>
      </c>
      <c r="N4073" s="157" t="s">
        <v>811</v>
      </c>
      <c r="O4073" s="157" t="s">
        <v>812</v>
      </c>
      <c r="P4073" s="157" t="s">
        <v>813</v>
      </c>
    </row>
    <row r="4074" spans="11:16">
      <c r="K4074" s="319">
        <v>49760</v>
      </c>
      <c r="L4074" s="157" t="s">
        <v>806</v>
      </c>
      <c r="N4074" s="157" t="s">
        <v>811</v>
      </c>
      <c r="O4074" s="157" t="s">
        <v>812</v>
      </c>
      <c r="P4074" s="157" t="s">
        <v>742</v>
      </c>
    </row>
    <row r="4075" spans="11:16">
      <c r="K4075" s="319">
        <v>49761</v>
      </c>
      <c r="L4075" s="157" t="s">
        <v>807</v>
      </c>
      <c r="N4075" s="157" t="s">
        <v>740</v>
      </c>
      <c r="O4075" s="157" t="s">
        <v>812</v>
      </c>
      <c r="P4075" s="157" t="s">
        <v>813</v>
      </c>
    </row>
    <row r="4076" spans="11:16">
      <c r="K4076" s="319">
        <v>49762</v>
      </c>
      <c r="L4076" s="157" t="s">
        <v>808</v>
      </c>
      <c r="N4076" s="157" t="s">
        <v>811</v>
      </c>
      <c r="O4076" s="157" t="s">
        <v>812</v>
      </c>
      <c r="P4076" s="157" t="s">
        <v>813</v>
      </c>
    </row>
    <row r="4077" spans="11:16">
      <c r="K4077" s="319">
        <v>49763</v>
      </c>
      <c r="L4077" s="157" t="s">
        <v>809</v>
      </c>
      <c r="N4077" s="157" t="s">
        <v>811</v>
      </c>
      <c r="O4077" s="157" t="s">
        <v>812</v>
      </c>
      <c r="P4077" s="157" t="s">
        <v>742</v>
      </c>
    </row>
    <row r="4078" spans="11:16">
      <c r="K4078" s="319">
        <v>49764</v>
      </c>
      <c r="L4078" s="157" t="s">
        <v>810</v>
      </c>
      <c r="N4078" s="157" t="s">
        <v>811</v>
      </c>
      <c r="O4078" s="157" t="s">
        <v>812</v>
      </c>
      <c r="P4078" s="157" t="s">
        <v>813</v>
      </c>
    </row>
    <row r="4079" spans="11:16">
      <c r="K4079" s="319">
        <v>49765</v>
      </c>
      <c r="L4079" s="157" t="s">
        <v>803</v>
      </c>
      <c r="N4079" s="157" t="s">
        <v>813</v>
      </c>
      <c r="O4079" s="157" t="s">
        <v>811</v>
      </c>
      <c r="P4079" s="157" t="s">
        <v>812</v>
      </c>
    </row>
    <row r="4080" spans="11:16">
      <c r="K4080" s="319">
        <v>49766</v>
      </c>
      <c r="L4080" s="157" t="s">
        <v>805</v>
      </c>
      <c r="N4080" s="157" t="s">
        <v>813</v>
      </c>
      <c r="O4080" s="157" t="s">
        <v>811</v>
      </c>
      <c r="P4080" s="157" t="s">
        <v>812</v>
      </c>
    </row>
    <row r="4081" spans="11:16">
      <c r="K4081" s="319">
        <v>49767</v>
      </c>
      <c r="L4081" s="157" t="s">
        <v>806</v>
      </c>
      <c r="N4081" s="157" t="s">
        <v>742</v>
      </c>
      <c r="O4081" s="157" t="s">
        <v>740</v>
      </c>
      <c r="P4081" s="157" t="s">
        <v>812</v>
      </c>
    </row>
    <row r="4082" spans="11:16">
      <c r="K4082" s="319">
        <v>49768</v>
      </c>
      <c r="L4082" s="157" t="s">
        <v>807</v>
      </c>
      <c r="N4082" s="157" t="s">
        <v>813</v>
      </c>
      <c r="O4082" s="157" t="s">
        <v>811</v>
      </c>
      <c r="P4082" s="157" t="s">
        <v>812</v>
      </c>
    </row>
    <row r="4083" spans="11:16">
      <c r="K4083" s="319">
        <v>49769</v>
      </c>
      <c r="L4083" s="157" t="s">
        <v>808</v>
      </c>
      <c r="N4083" s="157" t="s">
        <v>813</v>
      </c>
      <c r="O4083" s="157" t="s">
        <v>811</v>
      </c>
      <c r="P4083" s="157" t="s">
        <v>812</v>
      </c>
    </row>
    <row r="4084" spans="11:16">
      <c r="K4084" s="319">
        <v>49770</v>
      </c>
      <c r="L4084" s="157" t="s">
        <v>809</v>
      </c>
      <c r="N4084" s="157" t="s">
        <v>813</v>
      </c>
      <c r="O4084" s="157" t="s">
        <v>811</v>
      </c>
      <c r="P4084" s="157" t="s">
        <v>812</v>
      </c>
    </row>
    <row r="4085" spans="11:16">
      <c r="K4085" s="319">
        <v>49771</v>
      </c>
      <c r="L4085" s="157" t="s">
        <v>810</v>
      </c>
      <c r="N4085" s="157" t="s">
        <v>813</v>
      </c>
      <c r="O4085" s="157" t="s">
        <v>811</v>
      </c>
      <c r="P4085" s="157" t="s">
        <v>812</v>
      </c>
    </row>
    <row r="4086" spans="11:16">
      <c r="K4086" s="319">
        <v>49772</v>
      </c>
      <c r="L4086" s="157" t="s">
        <v>803</v>
      </c>
      <c r="N4086" s="157" t="s">
        <v>741</v>
      </c>
      <c r="O4086" s="157" t="s">
        <v>813</v>
      </c>
      <c r="P4086" s="157" t="s">
        <v>811</v>
      </c>
    </row>
    <row r="4087" spans="11:16">
      <c r="K4087" s="319">
        <v>49773</v>
      </c>
      <c r="L4087" s="157" t="s">
        <v>805</v>
      </c>
      <c r="N4087" s="157" t="s">
        <v>741</v>
      </c>
      <c r="O4087" s="157" t="s">
        <v>813</v>
      </c>
      <c r="P4087" s="157" t="s">
        <v>811</v>
      </c>
    </row>
    <row r="4088" spans="11:16">
      <c r="K4088" s="319">
        <v>49774</v>
      </c>
      <c r="L4088" s="157" t="s">
        <v>806</v>
      </c>
      <c r="N4088" s="157" t="s">
        <v>812</v>
      </c>
      <c r="O4088" s="157" t="s">
        <v>813</v>
      </c>
      <c r="P4088" s="157" t="s">
        <v>811</v>
      </c>
    </row>
    <row r="4089" spans="11:16">
      <c r="K4089" s="319">
        <v>49775</v>
      </c>
      <c r="L4089" s="157" t="s">
        <v>807</v>
      </c>
      <c r="N4089" s="157" t="s">
        <v>812</v>
      </c>
      <c r="O4089" s="157" t="s">
        <v>813</v>
      </c>
      <c r="P4089" s="157" t="s">
        <v>811</v>
      </c>
    </row>
    <row r="4090" spans="11:16">
      <c r="K4090" s="319">
        <v>49776</v>
      </c>
      <c r="L4090" s="157" t="s">
        <v>808</v>
      </c>
      <c r="N4090" s="157" t="s">
        <v>812</v>
      </c>
      <c r="O4090" s="157" t="s">
        <v>813</v>
      </c>
      <c r="P4090" s="157" t="s">
        <v>811</v>
      </c>
    </row>
    <row r="4091" spans="11:16">
      <c r="K4091" s="319">
        <v>49777</v>
      </c>
      <c r="L4091" s="157" t="s">
        <v>809</v>
      </c>
      <c r="N4091" s="157" t="s">
        <v>741</v>
      </c>
      <c r="O4091" s="157" t="s">
        <v>813</v>
      </c>
      <c r="P4091" s="157" t="s">
        <v>811</v>
      </c>
    </row>
    <row r="4092" spans="11:16">
      <c r="K4092" s="319">
        <v>49778</v>
      </c>
      <c r="L4092" s="157" t="s">
        <v>810</v>
      </c>
      <c r="N4092" s="157" t="s">
        <v>812</v>
      </c>
      <c r="O4092" s="157" t="s">
        <v>813</v>
      </c>
      <c r="P4092" s="157" t="s">
        <v>811</v>
      </c>
    </row>
    <row r="4093" spans="11:16">
      <c r="K4093" s="319">
        <v>49779</v>
      </c>
      <c r="L4093" s="157" t="s">
        <v>803</v>
      </c>
      <c r="N4093" s="157" t="s">
        <v>811</v>
      </c>
      <c r="O4093" s="157" t="s">
        <v>812</v>
      </c>
      <c r="P4093" s="157" t="s">
        <v>813</v>
      </c>
    </row>
    <row r="4094" spans="11:16">
      <c r="K4094" s="319">
        <v>49780</v>
      </c>
      <c r="L4094" s="157" t="s">
        <v>805</v>
      </c>
      <c r="N4094" s="157" t="s">
        <v>811</v>
      </c>
      <c r="O4094" s="157" t="s">
        <v>812</v>
      </c>
      <c r="P4094" s="157" t="s">
        <v>813</v>
      </c>
    </row>
    <row r="4095" spans="11:16">
      <c r="K4095" s="319">
        <v>49781</v>
      </c>
      <c r="L4095" s="157" t="s">
        <v>806</v>
      </c>
      <c r="N4095" s="157" t="s">
        <v>811</v>
      </c>
      <c r="O4095" s="157" t="s">
        <v>741</v>
      </c>
      <c r="P4095" s="157" t="s">
        <v>813</v>
      </c>
    </row>
    <row r="4096" spans="11:16">
      <c r="K4096" s="319">
        <v>49782</v>
      </c>
      <c r="L4096" s="157" t="s">
        <v>807</v>
      </c>
      <c r="N4096" s="157" t="s">
        <v>811</v>
      </c>
      <c r="O4096" s="157" t="s">
        <v>812</v>
      </c>
      <c r="P4096" s="157" t="s">
        <v>813</v>
      </c>
    </row>
    <row r="4097" spans="11:16">
      <c r="K4097" s="319">
        <v>49783</v>
      </c>
      <c r="L4097" s="157" t="s">
        <v>808</v>
      </c>
      <c r="N4097" s="157" t="s">
        <v>811</v>
      </c>
      <c r="O4097" s="157" t="s">
        <v>812</v>
      </c>
      <c r="P4097" s="157" t="s">
        <v>813</v>
      </c>
    </row>
    <row r="4098" spans="11:16">
      <c r="K4098" s="319">
        <v>49784</v>
      </c>
      <c r="L4098" s="157" t="s">
        <v>809</v>
      </c>
      <c r="N4098" s="157" t="s">
        <v>811</v>
      </c>
      <c r="O4098" s="157" t="s">
        <v>812</v>
      </c>
      <c r="P4098" s="157" t="s">
        <v>742</v>
      </c>
    </row>
    <row r="4099" spans="11:16">
      <c r="K4099" s="319">
        <v>49785</v>
      </c>
      <c r="L4099" s="157" t="s">
        <v>810</v>
      </c>
      <c r="N4099" s="157" t="s">
        <v>811</v>
      </c>
      <c r="O4099" s="157" t="s">
        <v>812</v>
      </c>
      <c r="P4099" s="157" t="s">
        <v>813</v>
      </c>
    </row>
    <row r="4100" spans="11:16">
      <c r="K4100" s="319">
        <v>49786</v>
      </c>
      <c r="L4100" s="157" t="s">
        <v>803</v>
      </c>
      <c r="N4100" s="157" t="s">
        <v>813</v>
      </c>
      <c r="O4100" s="157" t="s">
        <v>811</v>
      </c>
      <c r="P4100" s="157" t="s">
        <v>812</v>
      </c>
    </row>
    <row r="4101" spans="11:16">
      <c r="K4101" s="319">
        <v>49787</v>
      </c>
      <c r="L4101" s="157" t="s">
        <v>805</v>
      </c>
      <c r="N4101" s="157" t="s">
        <v>813</v>
      </c>
      <c r="O4101" s="157" t="s">
        <v>811</v>
      </c>
      <c r="P4101" s="157" t="s">
        <v>812</v>
      </c>
    </row>
    <row r="4102" spans="11:16">
      <c r="K4102" s="319">
        <v>49788</v>
      </c>
      <c r="L4102" s="157" t="s">
        <v>806</v>
      </c>
      <c r="N4102" s="157" t="s">
        <v>813</v>
      </c>
      <c r="O4102" s="157" t="s">
        <v>811</v>
      </c>
      <c r="P4102" s="157" t="s">
        <v>741</v>
      </c>
    </row>
    <row r="4103" spans="11:16">
      <c r="K4103" s="319">
        <v>49789</v>
      </c>
      <c r="L4103" s="157" t="s">
        <v>807</v>
      </c>
      <c r="N4103" s="157" t="s">
        <v>813</v>
      </c>
      <c r="O4103" s="157" t="s">
        <v>811</v>
      </c>
      <c r="P4103" s="157" t="s">
        <v>812</v>
      </c>
    </row>
    <row r="4104" spans="11:16">
      <c r="K4104" s="319">
        <v>49790</v>
      </c>
      <c r="L4104" s="157" t="s">
        <v>808</v>
      </c>
      <c r="N4104" s="157" t="s">
        <v>813</v>
      </c>
      <c r="O4104" s="157" t="s">
        <v>811</v>
      </c>
      <c r="P4104" s="157" t="s">
        <v>812</v>
      </c>
    </row>
    <row r="4105" spans="11:16">
      <c r="K4105" s="319">
        <v>49791</v>
      </c>
      <c r="L4105" s="157" t="s">
        <v>809</v>
      </c>
      <c r="N4105" s="157" t="s">
        <v>813</v>
      </c>
      <c r="O4105" s="157" t="s">
        <v>811</v>
      </c>
      <c r="P4105" s="157" t="s">
        <v>741</v>
      </c>
    </row>
    <row r="4106" spans="11:16">
      <c r="K4106" s="319">
        <v>49792</v>
      </c>
      <c r="L4106" s="157" t="s">
        <v>810</v>
      </c>
      <c r="N4106" s="157" t="s">
        <v>813</v>
      </c>
      <c r="O4106" s="157" t="s">
        <v>811</v>
      </c>
      <c r="P4106" s="157" t="s">
        <v>812</v>
      </c>
    </row>
    <row r="4107" spans="11:16">
      <c r="K4107" s="319">
        <v>49793</v>
      </c>
      <c r="L4107" s="157" t="s">
        <v>803</v>
      </c>
      <c r="N4107" s="157" t="s">
        <v>812</v>
      </c>
      <c r="O4107" s="157" t="s">
        <v>813</v>
      </c>
      <c r="P4107" s="157" t="s">
        <v>811</v>
      </c>
    </row>
    <row r="4108" spans="11:16">
      <c r="K4108" s="319">
        <v>49794</v>
      </c>
      <c r="L4108" s="157" t="s">
        <v>805</v>
      </c>
      <c r="N4108" s="157" t="s">
        <v>812</v>
      </c>
      <c r="O4108" s="157" t="s">
        <v>813</v>
      </c>
      <c r="P4108" s="157" t="s">
        <v>811</v>
      </c>
    </row>
    <row r="4109" spans="11:16">
      <c r="K4109" s="319">
        <v>49795</v>
      </c>
      <c r="L4109" s="157" t="s">
        <v>806</v>
      </c>
      <c r="N4109" s="157" t="s">
        <v>812</v>
      </c>
      <c r="O4109" s="157" t="s">
        <v>813</v>
      </c>
      <c r="P4109" s="157" t="s">
        <v>811</v>
      </c>
    </row>
    <row r="4110" spans="11:16">
      <c r="K4110" s="319">
        <v>49796</v>
      </c>
      <c r="L4110" s="157" t="s">
        <v>807</v>
      </c>
      <c r="N4110" s="157" t="s">
        <v>812</v>
      </c>
      <c r="O4110" s="157" t="s">
        <v>813</v>
      </c>
      <c r="P4110" s="157" t="s">
        <v>811</v>
      </c>
    </row>
    <row r="4111" spans="11:16">
      <c r="K4111" s="319">
        <v>49797</v>
      </c>
      <c r="L4111" s="157" t="s">
        <v>808</v>
      </c>
      <c r="N4111" s="157" t="s">
        <v>812</v>
      </c>
      <c r="O4111" s="157" t="s">
        <v>813</v>
      </c>
      <c r="P4111" s="157" t="s">
        <v>740</v>
      </c>
    </row>
    <row r="4112" spans="11:16">
      <c r="K4112" s="319">
        <v>49798</v>
      </c>
      <c r="L4112" s="157" t="s">
        <v>809</v>
      </c>
      <c r="N4112" s="157" t="s">
        <v>741</v>
      </c>
      <c r="O4112" s="157" t="s">
        <v>813</v>
      </c>
      <c r="P4112" s="157" t="s">
        <v>811</v>
      </c>
    </row>
    <row r="4113" spans="11:16">
      <c r="K4113" s="319">
        <v>49799</v>
      </c>
      <c r="L4113" s="157" t="s">
        <v>810</v>
      </c>
      <c r="N4113" s="157" t="s">
        <v>812</v>
      </c>
      <c r="O4113" s="157" t="s">
        <v>813</v>
      </c>
      <c r="P4113" s="157" t="s">
        <v>811</v>
      </c>
    </row>
    <row r="4114" spans="11:16">
      <c r="K4114" s="319">
        <v>49800</v>
      </c>
      <c r="L4114" s="157" t="s">
        <v>803</v>
      </c>
      <c r="N4114" s="157" t="s">
        <v>811</v>
      </c>
      <c r="O4114" s="157" t="s">
        <v>812</v>
      </c>
      <c r="P4114" s="157" t="s">
        <v>742</v>
      </c>
    </row>
    <row r="4115" spans="11:16">
      <c r="K4115" s="319">
        <v>49801</v>
      </c>
      <c r="L4115" s="157" t="s">
        <v>805</v>
      </c>
      <c r="N4115" s="157" t="s">
        <v>811</v>
      </c>
      <c r="O4115" s="157" t="s">
        <v>812</v>
      </c>
      <c r="P4115" s="157" t="s">
        <v>813</v>
      </c>
    </row>
    <row r="4116" spans="11:16">
      <c r="K4116" s="319">
        <v>49802</v>
      </c>
      <c r="L4116" s="157" t="s">
        <v>806</v>
      </c>
      <c r="N4116" s="157" t="s">
        <v>811</v>
      </c>
      <c r="O4116" s="157" t="s">
        <v>812</v>
      </c>
      <c r="P4116" s="157" t="s">
        <v>813</v>
      </c>
    </row>
    <row r="4117" spans="11:16">
      <c r="K4117" s="319">
        <v>49803</v>
      </c>
      <c r="L4117" s="157" t="s">
        <v>807</v>
      </c>
      <c r="N4117" s="157" t="s">
        <v>811</v>
      </c>
      <c r="O4117" s="157" t="s">
        <v>812</v>
      </c>
      <c r="P4117" s="157" t="s">
        <v>813</v>
      </c>
    </row>
    <row r="4118" spans="11:16">
      <c r="K4118" s="319">
        <v>49804</v>
      </c>
      <c r="L4118" s="157" t="s">
        <v>808</v>
      </c>
      <c r="N4118" s="157" t="s">
        <v>740</v>
      </c>
      <c r="O4118" s="157" t="s">
        <v>741</v>
      </c>
      <c r="P4118" s="157" t="s">
        <v>813</v>
      </c>
    </row>
    <row r="4119" spans="11:16">
      <c r="K4119" s="319">
        <v>49805</v>
      </c>
      <c r="L4119" s="157" t="s">
        <v>809</v>
      </c>
      <c r="N4119" s="157" t="s">
        <v>811</v>
      </c>
      <c r="O4119" s="157" t="s">
        <v>812</v>
      </c>
      <c r="P4119" s="157" t="s">
        <v>813</v>
      </c>
    </row>
    <row r="4120" spans="11:16">
      <c r="K4120" s="319">
        <v>49806</v>
      </c>
      <c r="L4120" s="157" t="s">
        <v>810</v>
      </c>
      <c r="N4120" s="157" t="s">
        <v>811</v>
      </c>
      <c r="O4120" s="157" t="s">
        <v>812</v>
      </c>
      <c r="P4120" s="157" t="s">
        <v>813</v>
      </c>
    </row>
    <row r="4121" spans="11:16">
      <c r="K4121" s="319">
        <v>49807</v>
      </c>
      <c r="L4121" s="157" t="s">
        <v>803</v>
      </c>
      <c r="N4121" s="157" t="s">
        <v>813</v>
      </c>
      <c r="O4121" s="157" t="s">
        <v>811</v>
      </c>
      <c r="P4121" s="157" t="s">
        <v>812</v>
      </c>
    </row>
    <row r="4122" spans="11:16">
      <c r="K4122" s="319">
        <v>49808</v>
      </c>
      <c r="L4122" s="157" t="s">
        <v>805</v>
      </c>
      <c r="N4122" s="157" t="s">
        <v>813</v>
      </c>
      <c r="O4122" s="157" t="s">
        <v>811</v>
      </c>
      <c r="P4122" s="157" t="s">
        <v>812</v>
      </c>
    </row>
    <row r="4123" spans="11:16">
      <c r="K4123" s="319">
        <v>49809</v>
      </c>
      <c r="L4123" s="157" t="s">
        <v>806</v>
      </c>
      <c r="N4123" s="157" t="s">
        <v>742</v>
      </c>
      <c r="O4123" s="157" t="s">
        <v>811</v>
      </c>
      <c r="P4123" s="157" t="s">
        <v>812</v>
      </c>
    </row>
    <row r="4124" spans="11:16">
      <c r="K4124" s="319">
        <v>49810</v>
      </c>
      <c r="L4124" s="157" t="s">
        <v>807</v>
      </c>
      <c r="N4124" s="157" t="s">
        <v>742</v>
      </c>
      <c r="O4124" s="157" t="s">
        <v>811</v>
      </c>
      <c r="P4124" s="157" t="s">
        <v>812</v>
      </c>
    </row>
    <row r="4125" spans="11:16">
      <c r="K4125" s="319">
        <v>49811</v>
      </c>
      <c r="L4125" s="157" t="s">
        <v>808</v>
      </c>
      <c r="N4125" s="157" t="s">
        <v>813</v>
      </c>
      <c r="O4125" s="157" t="s">
        <v>811</v>
      </c>
      <c r="P4125" s="157" t="s">
        <v>812</v>
      </c>
    </row>
    <row r="4126" spans="11:16">
      <c r="K4126" s="319">
        <v>49812</v>
      </c>
      <c r="L4126" s="157" t="s">
        <v>809</v>
      </c>
      <c r="N4126" s="157" t="s">
        <v>813</v>
      </c>
      <c r="O4126" s="157" t="s">
        <v>811</v>
      </c>
      <c r="P4126" s="157" t="s">
        <v>812</v>
      </c>
    </row>
    <row r="4127" spans="11:16">
      <c r="K4127" s="319">
        <v>49813</v>
      </c>
      <c r="L4127" s="157" t="s">
        <v>810</v>
      </c>
      <c r="N4127" s="157" t="s">
        <v>813</v>
      </c>
      <c r="O4127" s="157" t="s">
        <v>811</v>
      </c>
      <c r="P4127" s="157" t="s">
        <v>812</v>
      </c>
    </row>
    <row r="4128" spans="11:16">
      <c r="K4128" s="319">
        <v>49814</v>
      </c>
      <c r="L4128" s="157" t="s">
        <v>803</v>
      </c>
      <c r="N4128" s="157" t="s">
        <v>812</v>
      </c>
      <c r="O4128" s="157" t="s">
        <v>813</v>
      </c>
      <c r="P4128" s="157" t="s">
        <v>811</v>
      </c>
    </row>
    <row r="4129" spans="11:16">
      <c r="K4129" s="319">
        <v>49815</v>
      </c>
      <c r="L4129" s="157" t="s">
        <v>805</v>
      </c>
      <c r="N4129" s="157" t="s">
        <v>812</v>
      </c>
      <c r="O4129" s="157" t="s">
        <v>813</v>
      </c>
      <c r="P4129" s="157" t="s">
        <v>811</v>
      </c>
    </row>
    <row r="4130" spans="11:16">
      <c r="K4130" s="319">
        <v>49816</v>
      </c>
      <c r="L4130" s="157" t="s">
        <v>806</v>
      </c>
      <c r="N4130" s="157" t="s">
        <v>812</v>
      </c>
      <c r="O4130" s="157" t="s">
        <v>813</v>
      </c>
      <c r="P4130" s="157" t="s">
        <v>811</v>
      </c>
    </row>
    <row r="4131" spans="11:16">
      <c r="K4131" s="319">
        <v>49817</v>
      </c>
      <c r="L4131" s="157" t="s">
        <v>807</v>
      </c>
      <c r="N4131" s="157" t="s">
        <v>812</v>
      </c>
      <c r="O4131" s="157" t="s">
        <v>813</v>
      </c>
      <c r="P4131" s="157" t="s">
        <v>811</v>
      </c>
    </row>
    <row r="4132" spans="11:16">
      <c r="K4132" s="319">
        <v>49818</v>
      </c>
      <c r="L4132" s="157" t="s">
        <v>808</v>
      </c>
      <c r="N4132" s="157" t="s">
        <v>812</v>
      </c>
      <c r="O4132" s="157" t="s">
        <v>742</v>
      </c>
      <c r="P4132" s="157" t="s">
        <v>811</v>
      </c>
    </row>
    <row r="4133" spans="11:16">
      <c r="K4133" s="319">
        <v>49819</v>
      </c>
      <c r="L4133" s="157" t="s">
        <v>809</v>
      </c>
      <c r="N4133" s="157" t="s">
        <v>812</v>
      </c>
      <c r="O4133" s="157" t="s">
        <v>813</v>
      </c>
      <c r="P4133" s="157" t="s">
        <v>811</v>
      </c>
    </row>
    <row r="4134" spans="11:16">
      <c r="K4134" s="319">
        <v>49820</v>
      </c>
      <c r="L4134" s="157" t="s">
        <v>810</v>
      </c>
      <c r="N4134" s="157" t="s">
        <v>812</v>
      </c>
      <c r="O4134" s="157" t="s">
        <v>813</v>
      </c>
      <c r="P4134" s="157" t="s">
        <v>811</v>
      </c>
    </row>
    <row r="4135" spans="11:16">
      <c r="K4135" s="319">
        <v>49821</v>
      </c>
      <c r="L4135" s="157" t="s">
        <v>803</v>
      </c>
      <c r="N4135" s="157" t="s">
        <v>811</v>
      </c>
      <c r="O4135" s="157" t="s">
        <v>812</v>
      </c>
      <c r="P4135" s="157" t="s">
        <v>813</v>
      </c>
    </row>
    <row r="4136" spans="11:16">
      <c r="K4136" s="319">
        <v>49822</v>
      </c>
      <c r="L4136" s="157" t="s">
        <v>805</v>
      </c>
      <c r="N4136" s="157" t="s">
        <v>811</v>
      </c>
      <c r="O4136" s="157" t="s">
        <v>812</v>
      </c>
      <c r="P4136" s="157" t="s">
        <v>813</v>
      </c>
    </row>
    <row r="4137" spans="11:16">
      <c r="K4137" s="319">
        <v>49823</v>
      </c>
      <c r="L4137" s="157" t="s">
        <v>806</v>
      </c>
      <c r="N4137" s="157" t="s">
        <v>811</v>
      </c>
      <c r="O4137" s="157" t="s">
        <v>812</v>
      </c>
      <c r="P4137" s="157" t="s">
        <v>813</v>
      </c>
    </row>
    <row r="4138" spans="11:16">
      <c r="K4138" s="319">
        <v>49824</v>
      </c>
      <c r="L4138" s="157" t="s">
        <v>807</v>
      </c>
      <c r="N4138" s="157" t="s">
        <v>811</v>
      </c>
      <c r="O4138" s="157" t="s">
        <v>812</v>
      </c>
      <c r="P4138" s="157" t="s">
        <v>813</v>
      </c>
    </row>
    <row r="4139" spans="11:16">
      <c r="K4139" s="319">
        <v>49825</v>
      </c>
      <c r="L4139" s="157" t="s">
        <v>808</v>
      </c>
      <c r="N4139" s="157" t="s">
        <v>740</v>
      </c>
      <c r="O4139" s="157" t="s">
        <v>812</v>
      </c>
      <c r="P4139" s="157" t="s">
        <v>813</v>
      </c>
    </row>
    <row r="4140" spans="11:16">
      <c r="K4140" s="319">
        <v>49826</v>
      </c>
      <c r="L4140" s="157" t="s">
        <v>809</v>
      </c>
      <c r="N4140" s="157" t="s">
        <v>811</v>
      </c>
      <c r="O4140" s="157" t="s">
        <v>812</v>
      </c>
      <c r="P4140" s="157" t="s">
        <v>813</v>
      </c>
    </row>
    <row r="4141" spans="11:16">
      <c r="K4141" s="319">
        <v>49827</v>
      </c>
      <c r="L4141" s="157" t="s">
        <v>810</v>
      </c>
      <c r="N4141" s="157" t="s">
        <v>811</v>
      </c>
      <c r="O4141" s="157" t="s">
        <v>812</v>
      </c>
      <c r="P4141" s="157" t="s">
        <v>813</v>
      </c>
    </row>
    <row r="4142" spans="11:16">
      <c r="K4142" s="319">
        <v>49828</v>
      </c>
      <c r="L4142" s="157" t="s">
        <v>803</v>
      </c>
      <c r="N4142" s="157" t="s">
        <v>813</v>
      </c>
      <c r="O4142" s="157" t="s">
        <v>811</v>
      </c>
      <c r="P4142" s="157" t="s">
        <v>812</v>
      </c>
    </row>
    <row r="4143" spans="11:16">
      <c r="K4143" s="319">
        <v>49829</v>
      </c>
      <c r="L4143" s="157" t="s">
        <v>805</v>
      </c>
      <c r="N4143" s="157" t="s">
        <v>813</v>
      </c>
      <c r="O4143" s="157" t="s">
        <v>811</v>
      </c>
      <c r="P4143" s="157" t="s">
        <v>812</v>
      </c>
    </row>
    <row r="4144" spans="11:16">
      <c r="K4144" s="319">
        <v>49830</v>
      </c>
      <c r="L4144" s="157" t="s">
        <v>806</v>
      </c>
      <c r="N4144" s="157" t="s">
        <v>813</v>
      </c>
      <c r="O4144" s="157" t="s">
        <v>811</v>
      </c>
      <c r="P4144" s="157" t="s">
        <v>812</v>
      </c>
    </row>
    <row r="4145" spans="11:16">
      <c r="K4145" s="319">
        <v>49831</v>
      </c>
      <c r="L4145" s="157" t="s">
        <v>807</v>
      </c>
      <c r="N4145" s="157" t="s">
        <v>813</v>
      </c>
      <c r="O4145" s="157" t="s">
        <v>811</v>
      </c>
      <c r="P4145" s="157" t="s">
        <v>812</v>
      </c>
    </row>
    <row r="4146" spans="11:16">
      <c r="K4146" s="319">
        <v>49832</v>
      </c>
      <c r="L4146" s="157" t="s">
        <v>808</v>
      </c>
      <c r="N4146" s="157" t="s">
        <v>813</v>
      </c>
      <c r="O4146" s="157" t="s">
        <v>811</v>
      </c>
      <c r="P4146" s="157" t="s">
        <v>812</v>
      </c>
    </row>
    <row r="4147" spans="11:16">
      <c r="K4147" s="319">
        <v>49833</v>
      </c>
      <c r="L4147" s="157" t="s">
        <v>809</v>
      </c>
      <c r="N4147" s="157" t="s">
        <v>813</v>
      </c>
      <c r="O4147" s="157" t="s">
        <v>811</v>
      </c>
      <c r="P4147" s="157" t="s">
        <v>812</v>
      </c>
    </row>
    <row r="4148" spans="11:16">
      <c r="K4148" s="319">
        <v>49834</v>
      </c>
      <c r="L4148" s="157" t="s">
        <v>810</v>
      </c>
      <c r="N4148" s="157" t="s">
        <v>813</v>
      </c>
      <c r="O4148" s="157" t="s">
        <v>811</v>
      </c>
      <c r="P4148" s="157" t="s">
        <v>812</v>
      </c>
    </row>
    <row r="4149" spans="11:16">
      <c r="K4149" s="319">
        <v>49835</v>
      </c>
      <c r="L4149" s="157" t="s">
        <v>803</v>
      </c>
      <c r="N4149" s="157" t="s">
        <v>741</v>
      </c>
      <c r="O4149" s="157" t="s">
        <v>813</v>
      </c>
      <c r="P4149" s="157" t="s">
        <v>811</v>
      </c>
    </row>
    <row r="4150" spans="11:16">
      <c r="K4150" s="319">
        <v>49836</v>
      </c>
      <c r="L4150" s="157" t="s">
        <v>805</v>
      </c>
      <c r="N4150" s="157" t="s">
        <v>812</v>
      </c>
      <c r="O4150" s="157" t="s">
        <v>813</v>
      </c>
      <c r="P4150" s="157" t="s">
        <v>811</v>
      </c>
    </row>
    <row r="4151" spans="11:16">
      <c r="K4151" s="319">
        <v>49837</v>
      </c>
      <c r="L4151" s="157" t="s">
        <v>806</v>
      </c>
      <c r="N4151" s="157" t="s">
        <v>741</v>
      </c>
      <c r="O4151" s="157" t="s">
        <v>813</v>
      </c>
      <c r="P4151" s="157" t="s">
        <v>811</v>
      </c>
    </row>
    <row r="4152" spans="11:16">
      <c r="K4152" s="319">
        <v>49838</v>
      </c>
      <c r="L4152" s="157" t="s">
        <v>807</v>
      </c>
      <c r="N4152" s="157" t="s">
        <v>812</v>
      </c>
      <c r="O4152" s="157" t="s">
        <v>813</v>
      </c>
      <c r="P4152" s="157" t="s">
        <v>811</v>
      </c>
    </row>
    <row r="4153" spans="11:16">
      <c r="K4153" s="319">
        <v>49839</v>
      </c>
      <c r="L4153" s="157" t="s">
        <v>808</v>
      </c>
      <c r="N4153" s="157" t="s">
        <v>812</v>
      </c>
      <c r="O4153" s="157" t="s">
        <v>813</v>
      </c>
      <c r="P4153" s="157" t="s">
        <v>811</v>
      </c>
    </row>
    <row r="4154" spans="11:16">
      <c r="K4154" s="319">
        <v>49840</v>
      </c>
      <c r="L4154" s="157" t="s">
        <v>809</v>
      </c>
      <c r="N4154" s="157" t="s">
        <v>812</v>
      </c>
      <c r="O4154" s="157" t="s">
        <v>813</v>
      </c>
      <c r="P4154" s="157" t="s">
        <v>811</v>
      </c>
    </row>
    <row r="4155" spans="11:16">
      <c r="K4155" s="319">
        <v>49841</v>
      </c>
      <c r="L4155" s="157" t="s">
        <v>810</v>
      </c>
      <c r="N4155" s="157" t="s">
        <v>741</v>
      </c>
      <c r="O4155" s="157" t="s">
        <v>813</v>
      </c>
      <c r="P4155" s="157" t="s">
        <v>811</v>
      </c>
    </row>
    <row r="4156" spans="11:16">
      <c r="K4156" s="319">
        <v>49842</v>
      </c>
      <c r="L4156" s="157" t="s">
        <v>803</v>
      </c>
      <c r="N4156" s="157" t="s">
        <v>811</v>
      </c>
      <c r="O4156" s="157" t="s">
        <v>741</v>
      </c>
      <c r="P4156" s="157" t="s">
        <v>813</v>
      </c>
    </row>
    <row r="4157" spans="11:16">
      <c r="K4157" s="319">
        <v>49843</v>
      </c>
      <c r="L4157" s="157" t="s">
        <v>805</v>
      </c>
      <c r="N4157" s="157" t="s">
        <v>811</v>
      </c>
      <c r="O4157" s="157" t="s">
        <v>812</v>
      </c>
      <c r="P4157" s="157" t="s">
        <v>813</v>
      </c>
    </row>
    <row r="4158" spans="11:16">
      <c r="K4158" s="319">
        <v>49844</v>
      </c>
      <c r="L4158" s="157" t="s">
        <v>806</v>
      </c>
      <c r="N4158" s="157" t="s">
        <v>811</v>
      </c>
      <c r="O4158" s="157" t="s">
        <v>812</v>
      </c>
      <c r="P4158" s="157" t="s">
        <v>813</v>
      </c>
    </row>
    <row r="4159" spans="11:16">
      <c r="K4159" s="319">
        <v>49845</v>
      </c>
      <c r="L4159" s="157" t="s">
        <v>807</v>
      </c>
      <c r="N4159" s="157" t="s">
        <v>811</v>
      </c>
      <c r="O4159" s="157" t="s">
        <v>812</v>
      </c>
      <c r="P4159" s="157" t="s">
        <v>742</v>
      </c>
    </row>
    <row r="4160" spans="11:16">
      <c r="K4160" s="319">
        <v>49846</v>
      </c>
      <c r="L4160" s="157" t="s">
        <v>808</v>
      </c>
      <c r="N4160" s="157" t="s">
        <v>811</v>
      </c>
      <c r="O4160" s="157" t="s">
        <v>812</v>
      </c>
      <c r="P4160" s="157" t="s">
        <v>813</v>
      </c>
    </row>
    <row r="4161" spans="11:16">
      <c r="K4161" s="319">
        <v>49847</v>
      </c>
      <c r="L4161" s="157" t="s">
        <v>809</v>
      </c>
      <c r="N4161" s="157" t="s">
        <v>811</v>
      </c>
      <c r="O4161" s="157" t="s">
        <v>812</v>
      </c>
      <c r="P4161" s="157" t="s">
        <v>813</v>
      </c>
    </row>
    <row r="4162" spans="11:16">
      <c r="K4162" s="319">
        <v>49848</v>
      </c>
      <c r="L4162" s="157" t="s">
        <v>810</v>
      </c>
      <c r="N4162" s="157" t="s">
        <v>811</v>
      </c>
      <c r="O4162" s="157" t="s">
        <v>812</v>
      </c>
      <c r="P4162" s="157" t="s">
        <v>813</v>
      </c>
    </row>
    <row r="4163" spans="11:16">
      <c r="K4163" s="319">
        <v>49849</v>
      </c>
      <c r="L4163" s="157" t="s">
        <v>803</v>
      </c>
      <c r="N4163" s="157" t="s">
        <v>813</v>
      </c>
      <c r="O4163" s="157" t="s">
        <v>811</v>
      </c>
      <c r="P4163" s="157" t="s">
        <v>741</v>
      </c>
    </row>
    <row r="4164" spans="11:16">
      <c r="K4164" s="319">
        <v>49850</v>
      </c>
      <c r="L4164" s="157" t="s">
        <v>805</v>
      </c>
      <c r="N4164" s="157" t="s">
        <v>813</v>
      </c>
      <c r="O4164" s="157" t="s">
        <v>811</v>
      </c>
      <c r="P4164" s="157" t="s">
        <v>812</v>
      </c>
    </row>
    <row r="4165" spans="11:16">
      <c r="K4165" s="319">
        <v>49851</v>
      </c>
      <c r="L4165" s="157" t="s">
        <v>806</v>
      </c>
      <c r="N4165" s="157" t="s">
        <v>813</v>
      </c>
      <c r="O4165" s="157" t="s">
        <v>811</v>
      </c>
      <c r="P4165" s="157" t="s">
        <v>812</v>
      </c>
    </row>
    <row r="4166" spans="11:16">
      <c r="K4166" s="319">
        <v>49852</v>
      </c>
      <c r="L4166" s="157" t="s">
        <v>807</v>
      </c>
      <c r="N4166" s="157" t="s">
        <v>813</v>
      </c>
      <c r="O4166" s="157" t="s">
        <v>811</v>
      </c>
      <c r="P4166" s="157" t="s">
        <v>812</v>
      </c>
    </row>
    <row r="4167" spans="11:16">
      <c r="K4167" s="319">
        <v>49853</v>
      </c>
      <c r="L4167" s="157" t="s">
        <v>808</v>
      </c>
      <c r="N4167" s="157" t="s">
        <v>742</v>
      </c>
      <c r="O4167" s="157" t="s">
        <v>811</v>
      </c>
      <c r="P4167" s="157" t="s">
        <v>812</v>
      </c>
    </row>
    <row r="4168" spans="11:16">
      <c r="K4168" s="319">
        <v>49854</v>
      </c>
      <c r="L4168" s="157" t="s">
        <v>809</v>
      </c>
      <c r="N4168" s="157" t="s">
        <v>813</v>
      </c>
      <c r="O4168" s="157" t="s">
        <v>811</v>
      </c>
      <c r="P4168" s="157" t="s">
        <v>812</v>
      </c>
    </row>
    <row r="4169" spans="11:16">
      <c r="K4169" s="319">
        <v>49855</v>
      </c>
      <c r="L4169" s="157" t="s">
        <v>810</v>
      </c>
      <c r="N4169" s="157" t="s">
        <v>813</v>
      </c>
      <c r="O4169" s="157" t="s">
        <v>740</v>
      </c>
      <c r="P4169" s="157" t="s">
        <v>812</v>
      </c>
    </row>
    <row r="4170" spans="11:16">
      <c r="K4170" s="319">
        <v>49856</v>
      </c>
      <c r="L4170" s="157" t="s">
        <v>803</v>
      </c>
      <c r="N4170" s="157" t="s">
        <v>812</v>
      </c>
      <c r="O4170" s="157" t="s">
        <v>813</v>
      </c>
      <c r="P4170" s="157" t="s">
        <v>811</v>
      </c>
    </row>
    <row r="4171" spans="11:16">
      <c r="K4171" s="319">
        <v>49857</v>
      </c>
      <c r="L4171" s="157" t="s">
        <v>805</v>
      </c>
      <c r="N4171" s="157" t="s">
        <v>812</v>
      </c>
      <c r="O4171" s="157" t="s">
        <v>813</v>
      </c>
      <c r="P4171" s="157" t="s">
        <v>811</v>
      </c>
    </row>
    <row r="4172" spans="11:16">
      <c r="K4172" s="319">
        <v>49858</v>
      </c>
      <c r="L4172" s="157" t="s">
        <v>806</v>
      </c>
      <c r="N4172" s="157" t="s">
        <v>812</v>
      </c>
      <c r="O4172" s="157" t="s">
        <v>813</v>
      </c>
      <c r="P4172" s="157" t="s">
        <v>811</v>
      </c>
    </row>
    <row r="4173" spans="11:16">
      <c r="K4173" s="319">
        <v>49859</v>
      </c>
      <c r="L4173" s="157" t="s">
        <v>807</v>
      </c>
      <c r="N4173" s="157" t="s">
        <v>812</v>
      </c>
      <c r="O4173" s="157" t="s">
        <v>813</v>
      </c>
      <c r="P4173" s="157" t="s">
        <v>811</v>
      </c>
    </row>
    <row r="4174" spans="11:16">
      <c r="K4174" s="319">
        <v>49860</v>
      </c>
      <c r="L4174" s="157" t="s">
        <v>808</v>
      </c>
      <c r="N4174" s="157" t="s">
        <v>812</v>
      </c>
      <c r="O4174" s="157" t="s">
        <v>813</v>
      </c>
      <c r="P4174" s="157" t="s">
        <v>740</v>
      </c>
    </row>
    <row r="4175" spans="11:16">
      <c r="K4175" s="319">
        <v>49861</v>
      </c>
      <c r="L4175" s="157" t="s">
        <v>809</v>
      </c>
      <c r="N4175" s="157" t="s">
        <v>812</v>
      </c>
      <c r="O4175" s="157" t="s">
        <v>813</v>
      </c>
      <c r="P4175" s="157" t="s">
        <v>811</v>
      </c>
    </row>
    <row r="4176" spans="11:16">
      <c r="K4176" s="319">
        <v>49862</v>
      </c>
      <c r="L4176" s="157" t="s">
        <v>810</v>
      </c>
      <c r="N4176" s="157" t="s">
        <v>812</v>
      </c>
      <c r="O4176" s="157" t="s">
        <v>813</v>
      </c>
      <c r="P4176" s="157" t="s">
        <v>811</v>
      </c>
    </row>
    <row r="4177" spans="11:16">
      <c r="K4177" s="319">
        <v>49863</v>
      </c>
      <c r="L4177" s="157" t="s">
        <v>803</v>
      </c>
      <c r="N4177" s="157" t="s">
        <v>811</v>
      </c>
      <c r="O4177" s="157" t="s">
        <v>812</v>
      </c>
      <c r="P4177" s="157" t="s">
        <v>813</v>
      </c>
    </row>
    <row r="4178" spans="11:16">
      <c r="K4178" s="319">
        <v>49864</v>
      </c>
      <c r="L4178" s="157" t="s">
        <v>805</v>
      </c>
      <c r="N4178" s="157" t="s">
        <v>811</v>
      </c>
      <c r="O4178" s="157" t="s">
        <v>812</v>
      </c>
      <c r="P4178" s="157" t="s">
        <v>813</v>
      </c>
    </row>
    <row r="4179" spans="11:16">
      <c r="K4179" s="319">
        <v>49865</v>
      </c>
      <c r="L4179" s="157" t="s">
        <v>806</v>
      </c>
      <c r="N4179" s="157" t="s">
        <v>811</v>
      </c>
      <c r="O4179" s="157" t="s">
        <v>812</v>
      </c>
      <c r="P4179" s="157" t="s">
        <v>813</v>
      </c>
    </row>
    <row r="4180" spans="11:16">
      <c r="K4180" s="319">
        <v>49866</v>
      </c>
      <c r="L4180" s="157" t="s">
        <v>807</v>
      </c>
      <c r="N4180" s="157" t="s">
        <v>811</v>
      </c>
      <c r="O4180" s="157" t="s">
        <v>812</v>
      </c>
      <c r="P4180" s="157" t="s">
        <v>813</v>
      </c>
    </row>
    <row r="4181" spans="11:16">
      <c r="K4181" s="319">
        <v>49867</v>
      </c>
      <c r="L4181" s="157" t="s">
        <v>808</v>
      </c>
      <c r="N4181" s="157" t="s">
        <v>811</v>
      </c>
      <c r="O4181" s="157" t="s">
        <v>741</v>
      </c>
      <c r="P4181" s="157" t="s">
        <v>813</v>
      </c>
    </row>
    <row r="4182" spans="11:16">
      <c r="K4182" s="319">
        <v>49868</v>
      </c>
      <c r="L4182" s="157" t="s">
        <v>809</v>
      </c>
      <c r="N4182" s="157" t="s">
        <v>811</v>
      </c>
      <c r="O4182" s="157" t="s">
        <v>812</v>
      </c>
      <c r="P4182" s="157" t="s">
        <v>813</v>
      </c>
    </row>
    <row r="4183" spans="11:16">
      <c r="K4183" s="319">
        <v>49869</v>
      </c>
      <c r="L4183" s="157" t="s">
        <v>810</v>
      </c>
      <c r="N4183" s="157" t="s">
        <v>811</v>
      </c>
      <c r="O4183" s="157" t="s">
        <v>812</v>
      </c>
      <c r="P4183" s="157" t="s">
        <v>813</v>
      </c>
    </row>
    <row r="4184" spans="11:16">
      <c r="K4184" s="319">
        <v>49870</v>
      </c>
      <c r="L4184" s="157" t="s">
        <v>803</v>
      </c>
      <c r="N4184" s="157" t="s">
        <v>813</v>
      </c>
      <c r="O4184" s="157" t="s">
        <v>811</v>
      </c>
      <c r="P4184" s="157" t="s">
        <v>812</v>
      </c>
    </row>
    <row r="4185" spans="11:16">
      <c r="K4185" s="319">
        <v>49871</v>
      </c>
      <c r="L4185" s="157" t="s">
        <v>805</v>
      </c>
      <c r="N4185" s="157" t="s">
        <v>813</v>
      </c>
      <c r="O4185" s="157" t="s">
        <v>811</v>
      </c>
      <c r="P4185" s="157" t="s">
        <v>812</v>
      </c>
    </row>
    <row r="4186" spans="11:16">
      <c r="K4186" s="319">
        <v>49872</v>
      </c>
      <c r="L4186" s="157" t="s">
        <v>806</v>
      </c>
      <c r="N4186" s="157" t="s">
        <v>813</v>
      </c>
      <c r="O4186" s="157" t="s">
        <v>811</v>
      </c>
      <c r="P4186" s="157" t="s">
        <v>812</v>
      </c>
    </row>
    <row r="4187" spans="11:16">
      <c r="K4187" s="319">
        <v>49873</v>
      </c>
      <c r="L4187" s="157" t="s">
        <v>807</v>
      </c>
      <c r="N4187" s="157" t="s">
        <v>813</v>
      </c>
      <c r="O4187" s="157" t="s">
        <v>811</v>
      </c>
      <c r="P4187" s="157" t="s">
        <v>741</v>
      </c>
    </row>
    <row r="4188" spans="11:16">
      <c r="K4188" s="319">
        <v>49874</v>
      </c>
      <c r="L4188" s="157" t="s">
        <v>808</v>
      </c>
      <c r="N4188" s="157" t="s">
        <v>813</v>
      </c>
      <c r="O4188" s="157" t="s">
        <v>811</v>
      </c>
      <c r="P4188" s="157" t="s">
        <v>812</v>
      </c>
    </row>
    <row r="4189" spans="11:16">
      <c r="K4189" s="319">
        <v>49875</v>
      </c>
      <c r="L4189" s="157" t="s">
        <v>809</v>
      </c>
      <c r="N4189" s="157" t="s">
        <v>813</v>
      </c>
      <c r="O4189" s="157" t="s">
        <v>811</v>
      </c>
      <c r="P4189" s="157" t="s">
        <v>812</v>
      </c>
    </row>
    <row r="4190" spans="11:16">
      <c r="K4190" s="319">
        <v>49876</v>
      </c>
      <c r="L4190" s="157" t="s">
        <v>810</v>
      </c>
      <c r="N4190" s="157" t="s">
        <v>813</v>
      </c>
      <c r="O4190" s="157" t="s">
        <v>811</v>
      </c>
      <c r="P4190" s="157" t="s">
        <v>812</v>
      </c>
    </row>
    <row r="4191" spans="11:16">
      <c r="K4191" s="319">
        <v>49877</v>
      </c>
      <c r="L4191" s="157" t="s">
        <v>803</v>
      </c>
      <c r="N4191" s="157" t="s">
        <v>741</v>
      </c>
      <c r="O4191" s="157" t="s">
        <v>813</v>
      </c>
      <c r="P4191" s="157" t="s">
        <v>811</v>
      </c>
    </row>
    <row r="4192" spans="11:16">
      <c r="K4192" s="319">
        <v>49878</v>
      </c>
      <c r="L4192" s="157" t="s">
        <v>805</v>
      </c>
      <c r="N4192" s="157" t="s">
        <v>741</v>
      </c>
      <c r="O4192" s="157" t="s">
        <v>813</v>
      </c>
      <c r="P4192" s="157" t="s">
        <v>811</v>
      </c>
    </row>
    <row r="4193" spans="11:16">
      <c r="K4193" s="319">
        <v>49879</v>
      </c>
      <c r="L4193" s="157" t="s">
        <v>806</v>
      </c>
      <c r="N4193" s="157" t="s">
        <v>812</v>
      </c>
      <c r="O4193" s="157" t="s">
        <v>813</v>
      </c>
      <c r="P4193" s="157" t="s">
        <v>740</v>
      </c>
    </row>
    <row r="4194" spans="11:16">
      <c r="K4194" s="319">
        <v>49880</v>
      </c>
      <c r="L4194" s="157" t="s">
        <v>807</v>
      </c>
      <c r="N4194" s="157" t="s">
        <v>741</v>
      </c>
      <c r="O4194" s="157" t="s">
        <v>813</v>
      </c>
      <c r="P4194" s="157" t="s">
        <v>740</v>
      </c>
    </row>
    <row r="4195" spans="11:16">
      <c r="K4195" s="319">
        <v>49881</v>
      </c>
      <c r="L4195" s="157" t="s">
        <v>808</v>
      </c>
      <c r="N4195" s="157" t="s">
        <v>812</v>
      </c>
      <c r="O4195" s="157" t="s">
        <v>813</v>
      </c>
      <c r="P4195" s="157" t="s">
        <v>740</v>
      </c>
    </row>
    <row r="4196" spans="11:16">
      <c r="K4196" s="319">
        <v>49882</v>
      </c>
      <c r="L4196" s="157" t="s">
        <v>809</v>
      </c>
      <c r="N4196" s="157" t="s">
        <v>812</v>
      </c>
      <c r="O4196" s="157" t="s">
        <v>813</v>
      </c>
      <c r="P4196" s="157" t="s">
        <v>811</v>
      </c>
    </row>
    <row r="4197" spans="11:16">
      <c r="K4197" s="319">
        <v>49883</v>
      </c>
      <c r="L4197" s="157" t="s">
        <v>810</v>
      </c>
      <c r="N4197" s="157" t="s">
        <v>812</v>
      </c>
      <c r="O4197" s="157" t="s">
        <v>813</v>
      </c>
      <c r="P4197" s="157" t="s">
        <v>811</v>
      </c>
    </row>
    <row r="4198" spans="11:16">
      <c r="K4198" s="319">
        <v>49884</v>
      </c>
      <c r="L4198" s="157" t="s">
        <v>803</v>
      </c>
      <c r="N4198" s="157" t="s">
        <v>811</v>
      </c>
      <c r="O4198" s="157" t="s">
        <v>812</v>
      </c>
      <c r="P4198" s="157" t="s">
        <v>813</v>
      </c>
    </row>
    <row r="4199" spans="11:16">
      <c r="K4199" s="319">
        <v>49885</v>
      </c>
      <c r="L4199" s="157" t="s">
        <v>805</v>
      </c>
      <c r="N4199" s="157" t="s">
        <v>740</v>
      </c>
      <c r="O4199" s="157" t="s">
        <v>812</v>
      </c>
      <c r="P4199" s="157" t="s">
        <v>813</v>
      </c>
    </row>
    <row r="4200" spans="11:16">
      <c r="K4200" s="319">
        <v>49886</v>
      </c>
      <c r="L4200" s="157" t="s">
        <v>806</v>
      </c>
      <c r="N4200" s="157" t="s">
        <v>811</v>
      </c>
      <c r="O4200" s="157" t="s">
        <v>812</v>
      </c>
      <c r="P4200" s="157" t="s">
        <v>813</v>
      </c>
    </row>
    <row r="4201" spans="11:16">
      <c r="K4201" s="319">
        <v>49887</v>
      </c>
      <c r="L4201" s="157" t="s">
        <v>807</v>
      </c>
      <c r="N4201" s="157" t="s">
        <v>811</v>
      </c>
      <c r="O4201" s="157" t="s">
        <v>812</v>
      </c>
      <c r="P4201" s="157" t="s">
        <v>813</v>
      </c>
    </row>
    <row r="4202" spans="11:16">
      <c r="K4202" s="319">
        <v>49888</v>
      </c>
      <c r="L4202" s="157" t="s">
        <v>808</v>
      </c>
      <c r="N4202" s="157" t="s">
        <v>811</v>
      </c>
      <c r="O4202" s="157" t="s">
        <v>812</v>
      </c>
      <c r="P4202" s="157" t="s">
        <v>813</v>
      </c>
    </row>
    <row r="4203" spans="11:16">
      <c r="K4203" s="319">
        <v>49889</v>
      </c>
      <c r="L4203" s="157" t="s">
        <v>809</v>
      </c>
      <c r="N4203" s="157" t="s">
        <v>740</v>
      </c>
      <c r="O4203" s="157" t="s">
        <v>812</v>
      </c>
      <c r="P4203" s="157" t="s">
        <v>813</v>
      </c>
    </row>
    <row r="4204" spans="11:16">
      <c r="K4204" s="319">
        <v>49890</v>
      </c>
      <c r="L4204" s="157" t="s">
        <v>810</v>
      </c>
      <c r="N4204" s="157" t="s">
        <v>811</v>
      </c>
      <c r="O4204" s="157" t="s">
        <v>812</v>
      </c>
      <c r="P4204" s="157" t="s">
        <v>813</v>
      </c>
    </row>
    <row r="4205" spans="11:16">
      <c r="K4205" s="319">
        <v>49891</v>
      </c>
      <c r="L4205" s="157" t="s">
        <v>803</v>
      </c>
      <c r="N4205" s="157" t="s">
        <v>813</v>
      </c>
      <c r="O4205" s="157" t="s">
        <v>811</v>
      </c>
      <c r="P4205" s="157" t="s">
        <v>812</v>
      </c>
    </row>
    <row r="4206" spans="11:16">
      <c r="K4206" s="319">
        <v>49892</v>
      </c>
      <c r="L4206" s="157" t="s">
        <v>805</v>
      </c>
      <c r="N4206" s="157" t="s">
        <v>813</v>
      </c>
      <c r="O4206" s="157" t="s">
        <v>740</v>
      </c>
      <c r="P4206" s="157" t="s">
        <v>812</v>
      </c>
    </row>
    <row r="4207" spans="11:16">
      <c r="K4207" s="319">
        <v>49893</v>
      </c>
      <c r="L4207" s="157" t="s">
        <v>806</v>
      </c>
      <c r="N4207" s="157" t="s">
        <v>813</v>
      </c>
      <c r="O4207" s="157" t="s">
        <v>811</v>
      </c>
      <c r="P4207" s="157" t="s">
        <v>812</v>
      </c>
    </row>
    <row r="4208" spans="11:16">
      <c r="K4208" s="319">
        <v>49894</v>
      </c>
      <c r="L4208" s="157" t="s">
        <v>807</v>
      </c>
      <c r="N4208" s="157" t="s">
        <v>813</v>
      </c>
      <c r="O4208" s="157" t="s">
        <v>811</v>
      </c>
      <c r="P4208" s="157" t="s">
        <v>741</v>
      </c>
    </row>
    <row r="4209" spans="11:16">
      <c r="K4209" s="319">
        <v>49895</v>
      </c>
      <c r="L4209" s="157" t="s">
        <v>808</v>
      </c>
      <c r="N4209" s="157" t="s">
        <v>813</v>
      </c>
      <c r="O4209" s="157" t="s">
        <v>811</v>
      </c>
      <c r="P4209" s="157" t="s">
        <v>812</v>
      </c>
    </row>
    <row r="4210" spans="11:16">
      <c r="K4210" s="319">
        <v>49896</v>
      </c>
      <c r="L4210" s="157" t="s">
        <v>809</v>
      </c>
      <c r="N4210" s="157" t="s">
        <v>813</v>
      </c>
      <c r="O4210" s="157" t="s">
        <v>811</v>
      </c>
      <c r="P4210" s="157" t="s">
        <v>812</v>
      </c>
    </row>
    <row r="4211" spans="11:16">
      <c r="K4211" s="319">
        <v>49897</v>
      </c>
      <c r="L4211" s="157" t="s">
        <v>810</v>
      </c>
      <c r="N4211" s="157" t="s">
        <v>813</v>
      </c>
      <c r="O4211" s="157" t="s">
        <v>811</v>
      </c>
      <c r="P4211" s="157" t="s">
        <v>812</v>
      </c>
    </row>
    <row r="4212" spans="11:16">
      <c r="K4212" s="319">
        <v>49898</v>
      </c>
      <c r="L4212" s="157" t="s">
        <v>803</v>
      </c>
      <c r="N4212" s="157" t="s">
        <v>812</v>
      </c>
      <c r="O4212" s="157" t="s">
        <v>813</v>
      </c>
      <c r="P4212" s="157" t="s">
        <v>811</v>
      </c>
    </row>
    <row r="4213" spans="11:16">
      <c r="K4213" s="319">
        <v>49899</v>
      </c>
      <c r="L4213" s="157" t="s">
        <v>805</v>
      </c>
      <c r="N4213" s="157" t="s">
        <v>812</v>
      </c>
      <c r="O4213" s="157" t="s">
        <v>813</v>
      </c>
      <c r="P4213" s="157" t="s">
        <v>811</v>
      </c>
    </row>
    <row r="4214" spans="11:16">
      <c r="K4214" s="319">
        <v>49900</v>
      </c>
      <c r="L4214" s="157" t="s">
        <v>806</v>
      </c>
      <c r="N4214" s="157" t="s">
        <v>741</v>
      </c>
      <c r="O4214" s="157" t="s">
        <v>813</v>
      </c>
      <c r="P4214" s="157" t="s">
        <v>811</v>
      </c>
    </row>
    <row r="4215" spans="11:16">
      <c r="K4215" s="319">
        <v>49901</v>
      </c>
      <c r="L4215" s="157" t="s">
        <v>807</v>
      </c>
      <c r="N4215" s="157" t="s">
        <v>812</v>
      </c>
      <c r="O4215" s="157" t="s">
        <v>813</v>
      </c>
      <c r="P4215" s="157" t="s">
        <v>811</v>
      </c>
    </row>
    <row r="4216" spans="11:16">
      <c r="K4216" s="319">
        <v>49902</v>
      </c>
      <c r="L4216" s="157" t="s">
        <v>808</v>
      </c>
      <c r="N4216" s="157" t="s">
        <v>741</v>
      </c>
      <c r="O4216" s="157" t="s">
        <v>813</v>
      </c>
      <c r="P4216" s="157" t="s">
        <v>811</v>
      </c>
    </row>
    <row r="4217" spans="11:16">
      <c r="K4217" s="319">
        <v>49903</v>
      </c>
      <c r="L4217" s="157" t="s">
        <v>809</v>
      </c>
      <c r="N4217" s="157" t="s">
        <v>812</v>
      </c>
      <c r="O4217" s="157" t="s">
        <v>813</v>
      </c>
      <c r="P4217" s="157" t="s">
        <v>811</v>
      </c>
    </row>
    <row r="4218" spans="11:16">
      <c r="K4218" s="319">
        <v>49904</v>
      </c>
      <c r="L4218" s="157" t="s">
        <v>810</v>
      </c>
      <c r="N4218" s="157" t="s">
        <v>812</v>
      </c>
      <c r="O4218" s="157" t="s">
        <v>813</v>
      </c>
      <c r="P4218" s="157" t="s">
        <v>811</v>
      </c>
    </row>
    <row r="4219" spans="11:16">
      <c r="K4219" s="319">
        <v>49905</v>
      </c>
      <c r="L4219" s="157" t="s">
        <v>803</v>
      </c>
      <c r="N4219" s="157" t="s">
        <v>811</v>
      </c>
      <c r="O4219" s="157" t="s">
        <v>812</v>
      </c>
      <c r="P4219" s="157" t="s">
        <v>813</v>
      </c>
    </row>
    <row r="4220" spans="11:16">
      <c r="K4220" s="319">
        <v>49906</v>
      </c>
      <c r="L4220" s="157" t="s">
        <v>805</v>
      </c>
      <c r="N4220" s="157" t="s">
        <v>740</v>
      </c>
      <c r="O4220" s="157" t="s">
        <v>812</v>
      </c>
      <c r="P4220" s="157" t="s">
        <v>813</v>
      </c>
    </row>
    <row r="4221" spans="11:16">
      <c r="K4221" s="319">
        <v>49907</v>
      </c>
      <c r="L4221" s="157" t="s">
        <v>806</v>
      </c>
      <c r="N4221" s="157" t="s">
        <v>811</v>
      </c>
      <c r="O4221" s="157" t="s">
        <v>812</v>
      </c>
      <c r="P4221" s="157" t="s">
        <v>813</v>
      </c>
    </row>
    <row r="4222" spans="11:16">
      <c r="K4222" s="319">
        <v>49908</v>
      </c>
      <c r="L4222" s="157" t="s">
        <v>807</v>
      </c>
      <c r="N4222" s="157" t="s">
        <v>811</v>
      </c>
      <c r="O4222" s="157" t="s">
        <v>812</v>
      </c>
      <c r="P4222" s="157" t="s">
        <v>813</v>
      </c>
    </row>
    <row r="4223" spans="11:16">
      <c r="K4223" s="319">
        <v>49909</v>
      </c>
      <c r="L4223" s="157" t="s">
        <v>808</v>
      </c>
      <c r="N4223" s="157" t="s">
        <v>740</v>
      </c>
      <c r="O4223" s="157" t="s">
        <v>812</v>
      </c>
      <c r="P4223" s="157" t="s">
        <v>813</v>
      </c>
    </row>
    <row r="4224" spans="11:16">
      <c r="K4224" s="319">
        <v>49910</v>
      </c>
      <c r="L4224" s="157" t="s">
        <v>809</v>
      </c>
      <c r="N4224" s="157" t="s">
        <v>811</v>
      </c>
      <c r="O4224" s="157" t="s">
        <v>812</v>
      </c>
      <c r="P4224" s="157" t="s">
        <v>813</v>
      </c>
    </row>
    <row r="4225" spans="11:16">
      <c r="K4225" s="319">
        <v>49911</v>
      </c>
      <c r="L4225" s="157" t="s">
        <v>810</v>
      </c>
      <c r="N4225" s="157" t="s">
        <v>811</v>
      </c>
      <c r="O4225" s="157" t="s">
        <v>812</v>
      </c>
      <c r="P4225" s="157" t="s">
        <v>813</v>
      </c>
    </row>
    <row r="4226" spans="11:16">
      <c r="K4226" s="319">
        <v>49912</v>
      </c>
      <c r="L4226" s="157" t="s">
        <v>803</v>
      </c>
      <c r="N4226" s="157" t="s">
        <v>813</v>
      </c>
      <c r="O4226" s="157" t="s">
        <v>811</v>
      </c>
      <c r="P4226" s="157" t="s">
        <v>812</v>
      </c>
    </row>
    <row r="4227" spans="11:16">
      <c r="K4227" s="319">
        <v>49913</v>
      </c>
      <c r="L4227" s="157" t="s">
        <v>805</v>
      </c>
      <c r="N4227" s="157" t="s">
        <v>813</v>
      </c>
      <c r="O4227" s="157" t="s">
        <v>811</v>
      </c>
      <c r="P4227" s="157" t="s">
        <v>812</v>
      </c>
    </row>
    <row r="4228" spans="11:16">
      <c r="K4228" s="319">
        <v>49914</v>
      </c>
      <c r="L4228" s="157" t="s">
        <v>806</v>
      </c>
      <c r="N4228" s="157" t="s">
        <v>813</v>
      </c>
      <c r="O4228" s="157" t="s">
        <v>811</v>
      </c>
      <c r="P4228" s="157" t="s">
        <v>812</v>
      </c>
    </row>
    <row r="4229" spans="11:16">
      <c r="K4229" s="319">
        <v>49915</v>
      </c>
      <c r="L4229" s="157" t="s">
        <v>807</v>
      </c>
      <c r="N4229" s="157" t="s">
        <v>742</v>
      </c>
      <c r="O4229" s="157" t="s">
        <v>740</v>
      </c>
      <c r="P4229" s="157" t="s">
        <v>812</v>
      </c>
    </row>
    <row r="4230" spans="11:16">
      <c r="K4230" s="319">
        <v>49916</v>
      </c>
      <c r="L4230" s="157" t="s">
        <v>808</v>
      </c>
      <c r="N4230" s="157" t="s">
        <v>813</v>
      </c>
      <c r="O4230" s="157" t="s">
        <v>811</v>
      </c>
      <c r="P4230" s="157" t="s">
        <v>812</v>
      </c>
    </row>
    <row r="4231" spans="11:16">
      <c r="K4231" s="319">
        <v>49917</v>
      </c>
      <c r="L4231" s="157" t="s">
        <v>809</v>
      </c>
      <c r="N4231" s="157" t="s">
        <v>813</v>
      </c>
      <c r="O4231" s="157" t="s">
        <v>811</v>
      </c>
      <c r="P4231" s="157" t="s">
        <v>812</v>
      </c>
    </row>
    <row r="4232" spans="11:16">
      <c r="K4232" s="319">
        <v>49918</v>
      </c>
      <c r="L4232" s="157" t="s">
        <v>810</v>
      </c>
      <c r="N4232" s="157" t="s">
        <v>742</v>
      </c>
      <c r="O4232" s="157" t="s">
        <v>811</v>
      </c>
      <c r="P4232" s="157" t="s">
        <v>812</v>
      </c>
    </row>
    <row r="4233" spans="11:16">
      <c r="K4233" s="319">
        <v>49919</v>
      </c>
      <c r="L4233" s="157" t="s">
        <v>803</v>
      </c>
      <c r="N4233" s="157" t="s">
        <v>812</v>
      </c>
      <c r="O4233" s="157" t="s">
        <v>813</v>
      </c>
      <c r="P4233" s="157" t="s">
        <v>811</v>
      </c>
    </row>
    <row r="4234" spans="11:16">
      <c r="K4234" s="319">
        <v>49920</v>
      </c>
      <c r="L4234" s="157" t="s">
        <v>805</v>
      </c>
      <c r="N4234" s="157" t="s">
        <v>812</v>
      </c>
      <c r="O4234" s="157" t="s">
        <v>813</v>
      </c>
      <c r="P4234" s="157" t="s">
        <v>811</v>
      </c>
    </row>
    <row r="4235" spans="11:16">
      <c r="K4235" s="319">
        <v>49921</v>
      </c>
      <c r="L4235" s="157" t="s">
        <v>806</v>
      </c>
      <c r="N4235" s="157" t="s">
        <v>812</v>
      </c>
      <c r="O4235" s="157" t="s">
        <v>742</v>
      </c>
      <c r="P4235" s="157" t="s">
        <v>740</v>
      </c>
    </row>
    <row r="4236" spans="11:16">
      <c r="K4236" s="319">
        <v>49922</v>
      </c>
      <c r="L4236" s="157" t="s">
        <v>807</v>
      </c>
      <c r="N4236" s="157" t="s">
        <v>812</v>
      </c>
      <c r="O4236" s="157" t="s">
        <v>813</v>
      </c>
      <c r="P4236" s="157" t="s">
        <v>811</v>
      </c>
    </row>
    <row r="4237" spans="11:16">
      <c r="K4237" s="319">
        <v>49923</v>
      </c>
      <c r="L4237" s="157" t="s">
        <v>808</v>
      </c>
      <c r="N4237" s="157" t="s">
        <v>812</v>
      </c>
      <c r="O4237" s="157" t="s">
        <v>813</v>
      </c>
      <c r="P4237" s="157" t="s">
        <v>811</v>
      </c>
    </row>
    <row r="4238" spans="11:16">
      <c r="K4238" s="319">
        <v>49924</v>
      </c>
      <c r="L4238" s="157" t="s">
        <v>809</v>
      </c>
      <c r="N4238" s="157" t="s">
        <v>812</v>
      </c>
      <c r="O4238" s="157" t="s">
        <v>813</v>
      </c>
      <c r="P4238" s="157" t="s">
        <v>811</v>
      </c>
    </row>
    <row r="4239" spans="11:16">
      <c r="K4239" s="319">
        <v>49925</v>
      </c>
      <c r="L4239" s="157" t="s">
        <v>810</v>
      </c>
      <c r="N4239" s="157" t="s">
        <v>812</v>
      </c>
      <c r="O4239" s="157" t="s">
        <v>813</v>
      </c>
      <c r="P4239" s="157" t="s">
        <v>811</v>
      </c>
    </row>
    <row r="4240" spans="11:16">
      <c r="K4240" s="319">
        <v>49926</v>
      </c>
      <c r="L4240" s="157" t="s">
        <v>803</v>
      </c>
      <c r="N4240" s="157" t="s">
        <v>811</v>
      </c>
      <c r="O4240" s="157" t="s">
        <v>741</v>
      </c>
      <c r="P4240" s="157" t="s">
        <v>813</v>
      </c>
    </row>
    <row r="4241" spans="11:16">
      <c r="K4241" s="319">
        <v>49927</v>
      </c>
      <c r="L4241" s="157" t="s">
        <v>805</v>
      </c>
      <c r="N4241" s="157" t="s">
        <v>811</v>
      </c>
      <c r="O4241" s="157" t="s">
        <v>741</v>
      </c>
      <c r="P4241" s="157" t="s">
        <v>813</v>
      </c>
    </row>
    <row r="4242" spans="11:16">
      <c r="K4242" s="319">
        <v>49928</v>
      </c>
      <c r="L4242" s="157" t="s">
        <v>806</v>
      </c>
      <c r="N4242" s="157" t="s">
        <v>811</v>
      </c>
      <c r="O4242" s="157" t="s">
        <v>812</v>
      </c>
      <c r="P4242" s="157" t="s">
        <v>813</v>
      </c>
    </row>
    <row r="4243" spans="11:16">
      <c r="K4243" s="319">
        <v>49929</v>
      </c>
      <c r="L4243" s="157" t="s">
        <v>807</v>
      </c>
      <c r="N4243" s="157" t="s">
        <v>740</v>
      </c>
      <c r="O4243" s="157" t="s">
        <v>812</v>
      </c>
      <c r="P4243" s="157" t="s">
        <v>813</v>
      </c>
    </row>
    <row r="4244" spans="11:16">
      <c r="K4244" s="319">
        <v>49930</v>
      </c>
      <c r="L4244" s="157" t="s">
        <v>808</v>
      </c>
      <c r="N4244" s="157" t="s">
        <v>811</v>
      </c>
      <c r="O4244" s="157" t="s">
        <v>812</v>
      </c>
      <c r="P4244" s="157" t="s">
        <v>813</v>
      </c>
    </row>
    <row r="4245" spans="11:16">
      <c r="K4245" s="319">
        <v>49931</v>
      </c>
      <c r="L4245" s="157" t="s">
        <v>809</v>
      </c>
      <c r="N4245" s="157" t="s">
        <v>811</v>
      </c>
      <c r="O4245" s="157" t="s">
        <v>812</v>
      </c>
      <c r="P4245" s="157" t="s">
        <v>813</v>
      </c>
    </row>
    <row r="4246" spans="11:16">
      <c r="K4246" s="319">
        <v>49932</v>
      </c>
      <c r="L4246" s="157" t="s">
        <v>810</v>
      </c>
      <c r="N4246" s="157" t="s">
        <v>811</v>
      </c>
      <c r="O4246" s="157" t="s">
        <v>812</v>
      </c>
      <c r="P4246" s="157" t="s">
        <v>813</v>
      </c>
    </row>
    <row r="4247" spans="11:16">
      <c r="K4247" s="319">
        <v>49933</v>
      </c>
      <c r="L4247" s="157" t="s">
        <v>803</v>
      </c>
      <c r="N4247" s="157" t="s">
        <v>742</v>
      </c>
      <c r="O4247" s="157" t="s">
        <v>811</v>
      </c>
      <c r="P4247" s="157" t="s">
        <v>812</v>
      </c>
    </row>
    <row r="4248" spans="11:16">
      <c r="K4248" s="319">
        <v>49934</v>
      </c>
      <c r="L4248" s="157" t="s">
        <v>805</v>
      </c>
      <c r="N4248" s="157" t="s">
        <v>813</v>
      </c>
      <c r="O4248" s="157" t="s">
        <v>811</v>
      </c>
      <c r="P4248" s="157" t="s">
        <v>812</v>
      </c>
    </row>
    <row r="4249" spans="11:16">
      <c r="K4249" s="319">
        <v>49935</v>
      </c>
      <c r="L4249" s="157" t="s">
        <v>806</v>
      </c>
      <c r="N4249" s="157" t="s">
        <v>813</v>
      </c>
      <c r="O4249" s="157" t="s">
        <v>811</v>
      </c>
      <c r="P4249" s="157" t="s">
        <v>812</v>
      </c>
    </row>
    <row r="4250" spans="11:16">
      <c r="K4250" s="319">
        <v>49936</v>
      </c>
      <c r="L4250" s="157" t="s">
        <v>807</v>
      </c>
      <c r="N4250" s="157" t="s">
        <v>813</v>
      </c>
      <c r="O4250" s="157" t="s">
        <v>740</v>
      </c>
      <c r="P4250" s="157" t="s">
        <v>812</v>
      </c>
    </row>
    <row r="4251" spans="11:16">
      <c r="K4251" s="319">
        <v>49937</v>
      </c>
      <c r="L4251" s="157" t="s">
        <v>808</v>
      </c>
      <c r="N4251" s="157" t="s">
        <v>813</v>
      </c>
      <c r="O4251" s="157" t="s">
        <v>811</v>
      </c>
      <c r="P4251" s="157" t="s">
        <v>812</v>
      </c>
    </row>
    <row r="4252" spans="11:16">
      <c r="K4252" s="319">
        <v>49938</v>
      </c>
      <c r="L4252" s="157" t="s">
        <v>809</v>
      </c>
      <c r="N4252" s="157" t="s">
        <v>813</v>
      </c>
      <c r="O4252" s="157" t="s">
        <v>811</v>
      </c>
      <c r="P4252" s="157" t="s">
        <v>741</v>
      </c>
    </row>
    <row r="4253" spans="11:16">
      <c r="K4253" s="319">
        <v>49939</v>
      </c>
      <c r="L4253" s="157" t="s">
        <v>810</v>
      </c>
      <c r="N4253" s="157" t="s">
        <v>813</v>
      </c>
      <c r="O4253" s="157" t="s">
        <v>811</v>
      </c>
      <c r="P4253" s="157" t="s">
        <v>812</v>
      </c>
    </row>
    <row r="4254" spans="11:16">
      <c r="K4254" s="319">
        <v>49940</v>
      </c>
      <c r="L4254" s="157" t="s">
        <v>803</v>
      </c>
      <c r="N4254" s="157" t="s">
        <v>812</v>
      </c>
      <c r="O4254" s="157" t="s">
        <v>813</v>
      </c>
      <c r="P4254" s="157" t="s">
        <v>811</v>
      </c>
    </row>
    <row r="4255" spans="11:16">
      <c r="K4255" s="319">
        <v>49941</v>
      </c>
      <c r="L4255" s="157" t="s">
        <v>805</v>
      </c>
      <c r="N4255" s="157" t="s">
        <v>812</v>
      </c>
      <c r="O4255" s="157" t="s">
        <v>813</v>
      </c>
      <c r="P4255" s="157" t="s">
        <v>811</v>
      </c>
    </row>
    <row r="4256" spans="11:16">
      <c r="K4256" s="319">
        <v>49942</v>
      </c>
      <c r="L4256" s="157" t="s">
        <v>806</v>
      </c>
      <c r="N4256" s="157" t="s">
        <v>812</v>
      </c>
      <c r="O4256" s="157" t="s">
        <v>813</v>
      </c>
      <c r="P4256" s="157" t="s">
        <v>811</v>
      </c>
    </row>
    <row r="4257" spans="11:16">
      <c r="K4257" s="319">
        <v>49943</v>
      </c>
      <c r="L4257" s="157" t="s">
        <v>807</v>
      </c>
      <c r="N4257" s="157" t="s">
        <v>812</v>
      </c>
      <c r="O4257" s="157" t="s">
        <v>813</v>
      </c>
      <c r="P4257" s="157" t="s">
        <v>811</v>
      </c>
    </row>
    <row r="4258" spans="11:16">
      <c r="K4258" s="319">
        <v>49944</v>
      </c>
      <c r="L4258" s="157" t="s">
        <v>808</v>
      </c>
      <c r="N4258" s="157" t="s">
        <v>741</v>
      </c>
      <c r="O4258" s="157" t="s">
        <v>813</v>
      </c>
      <c r="P4258" s="157" t="s">
        <v>811</v>
      </c>
    </row>
    <row r="4259" spans="11:16">
      <c r="K4259" s="319">
        <v>49945</v>
      </c>
      <c r="L4259" s="157" t="s">
        <v>809</v>
      </c>
      <c r="N4259" s="157" t="s">
        <v>812</v>
      </c>
      <c r="O4259" s="157" t="s">
        <v>813</v>
      </c>
      <c r="P4259" s="157" t="s">
        <v>811</v>
      </c>
    </row>
    <row r="4260" spans="11:16">
      <c r="K4260" s="319">
        <v>49946</v>
      </c>
      <c r="L4260" s="157" t="s">
        <v>810</v>
      </c>
      <c r="N4260" s="157" t="s">
        <v>812</v>
      </c>
      <c r="O4260" s="157" t="s">
        <v>813</v>
      </c>
      <c r="P4260" s="157" t="s">
        <v>811</v>
      </c>
    </row>
    <row r="4261" spans="11:16">
      <c r="K4261" s="319">
        <v>49947</v>
      </c>
      <c r="L4261" s="157" t="s">
        <v>803</v>
      </c>
      <c r="N4261" s="157" t="s">
        <v>811</v>
      </c>
      <c r="O4261" s="157" t="s">
        <v>812</v>
      </c>
      <c r="P4261" s="157" t="s">
        <v>813</v>
      </c>
    </row>
    <row r="4262" spans="11:16">
      <c r="K4262" s="319">
        <v>49948</v>
      </c>
      <c r="L4262" s="157" t="s">
        <v>805</v>
      </c>
      <c r="N4262" s="157" t="s">
        <v>811</v>
      </c>
      <c r="O4262" s="157" t="s">
        <v>812</v>
      </c>
      <c r="P4262" s="157" t="s">
        <v>813</v>
      </c>
    </row>
    <row r="4263" spans="11:16">
      <c r="K4263" s="319">
        <v>49949</v>
      </c>
      <c r="L4263" s="157" t="s">
        <v>806</v>
      </c>
      <c r="N4263" s="157" t="s">
        <v>811</v>
      </c>
      <c r="O4263" s="157" t="s">
        <v>812</v>
      </c>
      <c r="P4263" s="157" t="s">
        <v>813</v>
      </c>
    </row>
    <row r="4264" spans="11:16">
      <c r="K4264" s="319">
        <v>49950</v>
      </c>
      <c r="L4264" s="157" t="s">
        <v>807</v>
      </c>
      <c r="N4264" s="157" t="s">
        <v>811</v>
      </c>
      <c r="O4264" s="157" t="s">
        <v>812</v>
      </c>
      <c r="P4264" s="157" t="s">
        <v>742</v>
      </c>
    </row>
    <row r="4265" spans="11:16">
      <c r="K4265" s="319">
        <v>49951</v>
      </c>
      <c r="L4265" s="157" t="s">
        <v>808</v>
      </c>
      <c r="N4265" s="157" t="s">
        <v>811</v>
      </c>
      <c r="O4265" s="157" t="s">
        <v>812</v>
      </c>
      <c r="P4265" s="157" t="s">
        <v>813</v>
      </c>
    </row>
    <row r="4266" spans="11:16">
      <c r="K4266" s="319">
        <v>49952</v>
      </c>
      <c r="L4266" s="157" t="s">
        <v>809</v>
      </c>
      <c r="N4266" s="157" t="s">
        <v>811</v>
      </c>
      <c r="O4266" s="157" t="s">
        <v>812</v>
      </c>
      <c r="P4266" s="157" t="s">
        <v>813</v>
      </c>
    </row>
    <row r="4267" spans="11:16">
      <c r="K4267" s="319">
        <v>49953</v>
      </c>
      <c r="L4267" s="157" t="s">
        <v>810</v>
      </c>
      <c r="N4267" s="157" t="s">
        <v>811</v>
      </c>
      <c r="O4267" s="157" t="s">
        <v>812</v>
      </c>
      <c r="P4267" s="157" t="s">
        <v>813</v>
      </c>
    </row>
    <row r="4268" spans="11:16">
      <c r="K4268" s="319">
        <v>49954</v>
      </c>
      <c r="L4268" s="157" t="s">
        <v>803</v>
      </c>
      <c r="N4268" s="157" t="s">
        <v>813</v>
      </c>
      <c r="O4268" s="157" t="s">
        <v>811</v>
      </c>
      <c r="P4268" s="157" t="s">
        <v>812</v>
      </c>
    </row>
    <row r="4269" spans="11:16">
      <c r="K4269" s="319">
        <v>49955</v>
      </c>
      <c r="L4269" s="157" t="s">
        <v>805</v>
      </c>
      <c r="N4269" s="157" t="s">
        <v>813</v>
      </c>
      <c r="O4269" s="157" t="s">
        <v>811</v>
      </c>
      <c r="P4269" s="157" t="s">
        <v>812</v>
      </c>
    </row>
    <row r="4270" spans="11:16">
      <c r="K4270" s="319">
        <v>49956</v>
      </c>
      <c r="L4270" s="157" t="s">
        <v>806</v>
      </c>
      <c r="N4270" s="157" t="s">
        <v>813</v>
      </c>
      <c r="O4270" s="157" t="s">
        <v>811</v>
      </c>
      <c r="P4270" s="157" t="s">
        <v>812</v>
      </c>
    </row>
    <row r="4271" spans="11:16">
      <c r="K4271" s="319">
        <v>49957</v>
      </c>
      <c r="L4271" s="157" t="s">
        <v>807</v>
      </c>
      <c r="N4271" s="157" t="s">
        <v>813</v>
      </c>
      <c r="O4271" s="157" t="s">
        <v>811</v>
      </c>
      <c r="P4271" s="157" t="s">
        <v>812</v>
      </c>
    </row>
    <row r="4272" spans="11:16">
      <c r="K4272" s="319">
        <v>49958</v>
      </c>
      <c r="L4272" s="157" t="s">
        <v>808</v>
      </c>
      <c r="N4272" s="157" t="s">
        <v>813</v>
      </c>
      <c r="O4272" s="157" t="s">
        <v>811</v>
      </c>
      <c r="P4272" s="157" t="s">
        <v>812</v>
      </c>
    </row>
    <row r="4273" spans="11:16">
      <c r="K4273" s="319">
        <v>49959</v>
      </c>
      <c r="L4273" s="157" t="s">
        <v>809</v>
      </c>
      <c r="N4273" s="157" t="s">
        <v>813</v>
      </c>
      <c r="O4273" s="157" t="s">
        <v>811</v>
      </c>
      <c r="P4273" s="157" t="s">
        <v>812</v>
      </c>
    </row>
    <row r="4274" spans="11:16">
      <c r="K4274" s="319">
        <v>49960</v>
      </c>
      <c r="L4274" s="157" t="s">
        <v>810</v>
      </c>
      <c r="N4274" s="157" t="s">
        <v>813</v>
      </c>
      <c r="O4274" s="157" t="s">
        <v>811</v>
      </c>
      <c r="P4274" s="157" t="s">
        <v>741</v>
      </c>
    </row>
    <row r="4275" spans="11:16">
      <c r="K4275" s="319">
        <v>49961</v>
      </c>
      <c r="L4275" s="157" t="s">
        <v>803</v>
      </c>
      <c r="N4275" s="157" t="s">
        <v>812</v>
      </c>
      <c r="O4275" s="157" t="s">
        <v>813</v>
      </c>
      <c r="P4275" s="157" t="s">
        <v>811</v>
      </c>
    </row>
    <row r="4276" spans="11:16">
      <c r="K4276" s="319">
        <v>49962</v>
      </c>
      <c r="L4276" s="157" t="s">
        <v>805</v>
      </c>
      <c r="N4276" s="157" t="s">
        <v>812</v>
      </c>
      <c r="O4276" s="157" t="s">
        <v>813</v>
      </c>
      <c r="P4276" s="157" t="s">
        <v>811</v>
      </c>
    </row>
    <row r="4277" spans="11:16">
      <c r="K4277" s="319">
        <v>49963</v>
      </c>
      <c r="L4277" s="157" t="s">
        <v>806</v>
      </c>
      <c r="N4277" s="157" t="s">
        <v>812</v>
      </c>
      <c r="O4277" s="157" t="s">
        <v>813</v>
      </c>
      <c r="P4277" s="157" t="s">
        <v>811</v>
      </c>
    </row>
    <row r="4278" spans="11:16">
      <c r="K4278" s="319">
        <v>49964</v>
      </c>
      <c r="L4278" s="157" t="s">
        <v>807</v>
      </c>
      <c r="N4278" s="157" t="s">
        <v>812</v>
      </c>
      <c r="O4278" s="157" t="s">
        <v>813</v>
      </c>
      <c r="P4278" s="157" t="s">
        <v>811</v>
      </c>
    </row>
    <row r="4279" spans="11:16">
      <c r="K4279" s="319">
        <v>49965</v>
      </c>
      <c r="L4279" s="157" t="s">
        <v>808</v>
      </c>
      <c r="N4279" s="157" t="s">
        <v>812</v>
      </c>
      <c r="O4279" s="157" t="s">
        <v>813</v>
      </c>
      <c r="P4279" s="157" t="s">
        <v>811</v>
      </c>
    </row>
    <row r="4280" spans="11:16">
      <c r="K4280" s="319">
        <v>49966</v>
      </c>
      <c r="L4280" s="157" t="s">
        <v>809</v>
      </c>
      <c r="N4280" s="157" t="s">
        <v>812</v>
      </c>
      <c r="O4280" s="157" t="s">
        <v>813</v>
      </c>
      <c r="P4280" s="157" t="s">
        <v>811</v>
      </c>
    </row>
    <row r="4281" spans="11:16">
      <c r="K4281" s="319">
        <v>49967</v>
      </c>
      <c r="L4281" s="157" t="s">
        <v>810</v>
      </c>
      <c r="N4281" s="157" t="s">
        <v>812</v>
      </c>
      <c r="O4281" s="157" t="s">
        <v>742</v>
      </c>
      <c r="P4281" s="157" t="s">
        <v>811</v>
      </c>
    </row>
    <row r="4282" spans="11:16">
      <c r="K4282" s="319">
        <v>49968</v>
      </c>
      <c r="L4282" s="157" t="s">
        <v>803</v>
      </c>
      <c r="N4282" s="157" t="s">
        <v>811</v>
      </c>
      <c r="O4282" s="157" t="s">
        <v>812</v>
      </c>
      <c r="P4282" s="157" t="s">
        <v>813</v>
      </c>
    </row>
    <row r="4283" spans="11:16">
      <c r="K4283" s="319">
        <v>49969</v>
      </c>
      <c r="L4283" s="157" t="s">
        <v>805</v>
      </c>
      <c r="N4283" s="157" t="s">
        <v>811</v>
      </c>
      <c r="O4283" s="157" t="s">
        <v>812</v>
      </c>
      <c r="P4283" s="157" t="s">
        <v>813</v>
      </c>
    </row>
    <row r="4284" spans="11:16">
      <c r="K4284" s="319">
        <v>49970</v>
      </c>
      <c r="L4284" s="157" t="s">
        <v>806</v>
      </c>
      <c r="N4284" s="157" t="s">
        <v>811</v>
      </c>
      <c r="O4284" s="157" t="s">
        <v>812</v>
      </c>
      <c r="P4284" s="157" t="s">
        <v>813</v>
      </c>
    </row>
    <row r="4285" spans="11:16">
      <c r="K4285" s="319">
        <v>49971</v>
      </c>
      <c r="L4285" s="157" t="s">
        <v>807</v>
      </c>
      <c r="N4285" s="157" t="s">
        <v>811</v>
      </c>
      <c r="O4285" s="157" t="s">
        <v>812</v>
      </c>
      <c r="P4285" s="157" t="s">
        <v>813</v>
      </c>
    </row>
    <row r="4286" spans="11:16">
      <c r="K4286" s="319">
        <v>49972</v>
      </c>
      <c r="L4286" s="157" t="s">
        <v>808</v>
      </c>
      <c r="N4286" s="157" t="s">
        <v>811</v>
      </c>
      <c r="O4286" s="157" t="s">
        <v>812</v>
      </c>
      <c r="P4286" s="157" t="s">
        <v>813</v>
      </c>
    </row>
    <row r="4287" spans="11:16">
      <c r="K4287" s="319">
        <v>49973</v>
      </c>
      <c r="L4287" s="157" t="s">
        <v>809</v>
      </c>
      <c r="N4287" s="157" t="s">
        <v>811</v>
      </c>
      <c r="O4287" s="157" t="s">
        <v>812</v>
      </c>
      <c r="P4287" s="157" t="s">
        <v>813</v>
      </c>
    </row>
    <row r="4288" spans="11:16">
      <c r="K4288" s="319">
        <v>49974</v>
      </c>
      <c r="L4288" s="157" t="s">
        <v>810</v>
      </c>
      <c r="N4288" s="157" t="s">
        <v>811</v>
      </c>
      <c r="O4288" s="157" t="s">
        <v>812</v>
      </c>
      <c r="P4288" s="157" t="s">
        <v>813</v>
      </c>
    </row>
    <row r="4289" spans="11:16">
      <c r="K4289" s="319">
        <v>49975</v>
      </c>
      <c r="L4289" s="157" t="s">
        <v>803</v>
      </c>
      <c r="N4289" s="157" t="s">
        <v>813</v>
      </c>
      <c r="O4289" s="157" t="s">
        <v>811</v>
      </c>
      <c r="P4289" s="157" t="s">
        <v>812</v>
      </c>
    </row>
    <row r="4290" spans="11:16">
      <c r="K4290" s="319">
        <v>49976</v>
      </c>
      <c r="L4290" s="157" t="s">
        <v>805</v>
      </c>
      <c r="N4290" s="157" t="s">
        <v>813</v>
      </c>
      <c r="O4290" s="157" t="s">
        <v>811</v>
      </c>
      <c r="P4290" s="157" t="s">
        <v>812</v>
      </c>
    </row>
    <row r="4291" spans="11:16">
      <c r="K4291" s="319">
        <v>49977</v>
      </c>
      <c r="L4291" s="157" t="s">
        <v>806</v>
      </c>
      <c r="N4291" s="157" t="s">
        <v>813</v>
      </c>
      <c r="O4291" s="157" t="s">
        <v>740</v>
      </c>
      <c r="P4291" s="157" t="s">
        <v>812</v>
      </c>
    </row>
    <row r="4292" spans="11:16">
      <c r="K4292" s="319">
        <v>49978</v>
      </c>
      <c r="L4292" s="157" t="s">
        <v>807</v>
      </c>
      <c r="N4292" s="157" t="s">
        <v>813</v>
      </c>
      <c r="O4292" s="157" t="s">
        <v>811</v>
      </c>
      <c r="P4292" s="157" t="s">
        <v>812</v>
      </c>
    </row>
    <row r="4293" spans="11:16">
      <c r="K4293" s="319">
        <v>49979</v>
      </c>
      <c r="L4293" s="157" t="s">
        <v>808</v>
      </c>
      <c r="N4293" s="157" t="s">
        <v>813</v>
      </c>
      <c r="O4293" s="157" t="s">
        <v>740</v>
      </c>
      <c r="P4293" s="157" t="s">
        <v>812</v>
      </c>
    </row>
    <row r="4294" spans="11:16">
      <c r="K4294" s="319">
        <v>49980</v>
      </c>
      <c r="L4294" s="157" t="s">
        <v>809</v>
      </c>
      <c r="N4294" s="157" t="s">
        <v>813</v>
      </c>
      <c r="O4294" s="157" t="s">
        <v>811</v>
      </c>
      <c r="P4294" s="157" t="s">
        <v>812</v>
      </c>
    </row>
    <row r="4295" spans="11:16">
      <c r="K4295" s="319">
        <v>49981</v>
      </c>
      <c r="L4295" s="157" t="s">
        <v>810</v>
      </c>
      <c r="N4295" s="157" t="s">
        <v>813</v>
      </c>
      <c r="O4295" s="157" t="s">
        <v>811</v>
      </c>
      <c r="P4295" s="157" t="s">
        <v>812</v>
      </c>
    </row>
    <row r="4296" spans="11:16">
      <c r="K4296" s="319">
        <v>49982</v>
      </c>
      <c r="L4296" s="157" t="s">
        <v>803</v>
      </c>
      <c r="N4296" s="157" t="s">
        <v>812</v>
      </c>
      <c r="O4296" s="157" t="s">
        <v>813</v>
      </c>
      <c r="P4296" s="157" t="s">
        <v>811</v>
      </c>
    </row>
    <row r="4297" spans="11:16">
      <c r="K4297" s="319">
        <v>49983</v>
      </c>
      <c r="L4297" s="157" t="s">
        <v>805</v>
      </c>
      <c r="N4297" s="157" t="s">
        <v>812</v>
      </c>
      <c r="O4297" s="157" t="s">
        <v>742</v>
      </c>
      <c r="P4297" s="157" t="s">
        <v>811</v>
      </c>
    </row>
    <row r="4298" spans="11:16">
      <c r="K4298" s="319">
        <v>49984</v>
      </c>
      <c r="L4298" s="157" t="s">
        <v>806</v>
      </c>
      <c r="N4298" s="157" t="s">
        <v>812</v>
      </c>
      <c r="O4298" s="157" t="s">
        <v>813</v>
      </c>
      <c r="P4298" s="157" t="s">
        <v>811</v>
      </c>
    </row>
    <row r="4299" spans="11:16">
      <c r="K4299" s="319">
        <v>49985</v>
      </c>
      <c r="L4299" s="157" t="s">
        <v>807</v>
      </c>
      <c r="N4299" s="157" t="s">
        <v>812</v>
      </c>
      <c r="O4299" s="157" t="s">
        <v>742</v>
      </c>
      <c r="P4299" s="157" t="s">
        <v>811</v>
      </c>
    </row>
    <row r="4300" spans="11:16">
      <c r="K4300" s="319">
        <v>49986</v>
      </c>
      <c r="L4300" s="157" t="s">
        <v>808</v>
      </c>
      <c r="N4300" s="157" t="s">
        <v>812</v>
      </c>
      <c r="O4300" s="157" t="s">
        <v>813</v>
      </c>
      <c r="P4300" s="157" t="s">
        <v>811</v>
      </c>
    </row>
    <row r="4301" spans="11:16">
      <c r="K4301" s="319">
        <v>49987</v>
      </c>
      <c r="L4301" s="157" t="s">
        <v>809</v>
      </c>
      <c r="N4301" s="157" t="s">
        <v>812</v>
      </c>
      <c r="O4301" s="157" t="s">
        <v>742</v>
      </c>
      <c r="P4301" s="157" t="s">
        <v>811</v>
      </c>
    </row>
    <row r="4302" spans="11:16">
      <c r="K4302" s="319">
        <v>49988</v>
      </c>
      <c r="L4302" s="157" t="s">
        <v>810</v>
      </c>
      <c r="N4302" s="157" t="s">
        <v>812</v>
      </c>
      <c r="O4302" s="157" t="s">
        <v>813</v>
      </c>
      <c r="P4302" s="157" t="s">
        <v>811</v>
      </c>
    </row>
    <row r="4303" spans="11:16">
      <c r="K4303" s="319">
        <v>49989</v>
      </c>
      <c r="L4303" s="157" t="s">
        <v>803</v>
      </c>
      <c r="N4303" s="157" t="s">
        <v>811</v>
      </c>
      <c r="O4303" s="157" t="s">
        <v>812</v>
      </c>
      <c r="P4303" s="157" t="s">
        <v>813</v>
      </c>
    </row>
    <row r="4304" spans="11:16">
      <c r="K4304" s="319">
        <v>49990</v>
      </c>
      <c r="L4304" s="157" t="s">
        <v>805</v>
      </c>
      <c r="N4304" s="157" t="s">
        <v>811</v>
      </c>
      <c r="O4304" s="157" t="s">
        <v>812</v>
      </c>
      <c r="P4304" s="157" t="s">
        <v>813</v>
      </c>
    </row>
    <row r="4305" spans="11:16">
      <c r="K4305" s="319">
        <v>49991</v>
      </c>
      <c r="L4305" s="157" t="s">
        <v>806</v>
      </c>
      <c r="N4305" s="157" t="s">
        <v>811</v>
      </c>
      <c r="O4305" s="157" t="s">
        <v>741</v>
      </c>
      <c r="P4305" s="157" t="s">
        <v>813</v>
      </c>
    </row>
    <row r="4306" spans="11:16">
      <c r="K4306" s="319">
        <v>49992</v>
      </c>
      <c r="L4306" s="157" t="s">
        <v>807</v>
      </c>
      <c r="N4306" s="157" t="s">
        <v>811</v>
      </c>
      <c r="O4306" s="157" t="s">
        <v>812</v>
      </c>
      <c r="P4306" s="157" t="s">
        <v>813</v>
      </c>
    </row>
    <row r="4307" spans="11:16">
      <c r="K4307" s="319">
        <v>49993</v>
      </c>
      <c r="L4307" s="157" t="s">
        <v>808</v>
      </c>
      <c r="N4307" s="157" t="s">
        <v>811</v>
      </c>
      <c r="O4307" s="157" t="s">
        <v>812</v>
      </c>
      <c r="P4307" s="157" t="s">
        <v>813</v>
      </c>
    </row>
    <row r="4308" spans="11:16">
      <c r="K4308" s="319">
        <v>49994</v>
      </c>
      <c r="L4308" s="157" t="s">
        <v>809</v>
      </c>
      <c r="N4308" s="157" t="s">
        <v>811</v>
      </c>
      <c r="O4308" s="157" t="s">
        <v>741</v>
      </c>
      <c r="P4308" s="157" t="s">
        <v>813</v>
      </c>
    </row>
    <row r="4309" spans="11:16">
      <c r="K4309" s="319">
        <v>49995</v>
      </c>
      <c r="L4309" s="157" t="s">
        <v>810</v>
      </c>
      <c r="N4309" s="157" t="s">
        <v>811</v>
      </c>
      <c r="O4309" s="157" t="s">
        <v>812</v>
      </c>
      <c r="P4309" s="157" t="s">
        <v>813</v>
      </c>
    </row>
    <row r="4310" spans="11:16">
      <c r="K4310" s="319">
        <v>49996</v>
      </c>
      <c r="L4310" s="157" t="s">
        <v>803</v>
      </c>
      <c r="N4310" s="157" t="s">
        <v>813</v>
      </c>
      <c r="O4310" s="157" t="s">
        <v>811</v>
      </c>
      <c r="P4310" s="157" t="s">
        <v>812</v>
      </c>
    </row>
    <row r="4311" spans="11:16">
      <c r="K4311" s="319">
        <v>49997</v>
      </c>
      <c r="L4311" s="157" t="s">
        <v>805</v>
      </c>
      <c r="N4311" s="157" t="s">
        <v>813</v>
      </c>
      <c r="O4311" s="157" t="s">
        <v>811</v>
      </c>
      <c r="P4311" s="157" t="s">
        <v>812</v>
      </c>
    </row>
    <row r="4312" spans="11:16">
      <c r="K4312" s="319">
        <v>49998</v>
      </c>
      <c r="L4312" s="157" t="s">
        <v>806</v>
      </c>
      <c r="N4312" s="157" t="s">
        <v>813</v>
      </c>
      <c r="O4312" s="157" t="s">
        <v>811</v>
      </c>
      <c r="P4312" s="157" t="s">
        <v>812</v>
      </c>
    </row>
    <row r="4313" spans="11:16">
      <c r="K4313" s="319">
        <v>49999</v>
      </c>
      <c r="L4313" s="157" t="s">
        <v>807</v>
      </c>
      <c r="N4313" s="157" t="s">
        <v>813</v>
      </c>
      <c r="O4313" s="157" t="s">
        <v>811</v>
      </c>
      <c r="P4313" s="157" t="s">
        <v>812</v>
      </c>
    </row>
    <row r="4314" spans="11:16">
      <c r="K4314" s="319">
        <v>50000</v>
      </c>
      <c r="L4314" s="157" t="s">
        <v>808</v>
      </c>
      <c r="N4314" s="157" t="s">
        <v>813</v>
      </c>
      <c r="O4314" s="157" t="s">
        <v>740</v>
      </c>
      <c r="P4314" s="157" t="s">
        <v>741</v>
      </c>
    </row>
    <row r="4315" spans="11:16">
      <c r="K4315" s="319">
        <v>50001</v>
      </c>
      <c r="L4315" s="157" t="s">
        <v>809</v>
      </c>
      <c r="N4315" s="157" t="s">
        <v>813</v>
      </c>
      <c r="O4315" s="157" t="s">
        <v>811</v>
      </c>
      <c r="P4315" s="157" t="s">
        <v>812</v>
      </c>
    </row>
    <row r="4316" spans="11:16">
      <c r="K4316" s="319">
        <v>50002</v>
      </c>
      <c r="L4316" s="157" t="s">
        <v>810</v>
      </c>
      <c r="N4316" s="157" t="s">
        <v>813</v>
      </c>
      <c r="O4316" s="157" t="s">
        <v>811</v>
      </c>
      <c r="P4316" s="157" t="s">
        <v>812</v>
      </c>
    </row>
    <row r="4317" spans="11:16">
      <c r="K4317" s="319">
        <v>50003</v>
      </c>
      <c r="L4317" s="157" t="s">
        <v>803</v>
      </c>
      <c r="N4317" s="157" t="s">
        <v>812</v>
      </c>
      <c r="O4317" s="157" t="s">
        <v>742</v>
      </c>
      <c r="P4317" s="157" t="s">
        <v>811</v>
      </c>
    </row>
    <row r="4318" spans="11:16">
      <c r="K4318" s="319">
        <v>50004</v>
      </c>
      <c r="L4318" s="157" t="s">
        <v>805</v>
      </c>
      <c r="N4318" s="157" t="s">
        <v>812</v>
      </c>
      <c r="O4318" s="157" t="s">
        <v>813</v>
      </c>
      <c r="P4318" s="157" t="s">
        <v>811</v>
      </c>
    </row>
    <row r="4319" spans="11:16">
      <c r="K4319" s="319">
        <v>50005</v>
      </c>
      <c r="L4319" s="157" t="s">
        <v>806</v>
      </c>
      <c r="N4319" s="157" t="s">
        <v>812</v>
      </c>
      <c r="O4319" s="157" t="s">
        <v>813</v>
      </c>
      <c r="P4319" s="157" t="s">
        <v>811</v>
      </c>
    </row>
    <row r="4320" spans="11:16">
      <c r="K4320" s="319">
        <v>50006</v>
      </c>
      <c r="L4320" s="157" t="s">
        <v>807</v>
      </c>
      <c r="N4320" s="157" t="s">
        <v>812</v>
      </c>
      <c r="O4320" s="157" t="s">
        <v>813</v>
      </c>
      <c r="P4320" s="157" t="s">
        <v>740</v>
      </c>
    </row>
    <row r="4321" spans="11:16">
      <c r="K4321" s="319">
        <v>50007</v>
      </c>
      <c r="L4321" s="157" t="s">
        <v>808</v>
      </c>
      <c r="N4321" s="157" t="s">
        <v>741</v>
      </c>
      <c r="O4321" s="157" t="s">
        <v>813</v>
      </c>
      <c r="P4321" s="157" t="s">
        <v>811</v>
      </c>
    </row>
    <row r="4322" spans="11:16">
      <c r="K4322" s="319">
        <v>50008</v>
      </c>
      <c r="L4322" s="157" t="s">
        <v>809</v>
      </c>
      <c r="N4322" s="157" t="s">
        <v>812</v>
      </c>
      <c r="O4322" s="157" t="s">
        <v>813</v>
      </c>
      <c r="P4322" s="157" t="s">
        <v>811</v>
      </c>
    </row>
    <row r="4323" spans="11:16">
      <c r="K4323" s="319">
        <v>50009</v>
      </c>
      <c r="L4323" s="157" t="s">
        <v>810</v>
      </c>
      <c r="N4323" s="157" t="s">
        <v>812</v>
      </c>
      <c r="O4323" s="157" t="s">
        <v>813</v>
      </c>
      <c r="P4323" s="157" t="s">
        <v>811</v>
      </c>
    </row>
    <row r="4324" spans="11:16">
      <c r="K4324" s="319">
        <v>50010</v>
      </c>
      <c r="L4324" s="157" t="s">
        <v>803</v>
      </c>
      <c r="N4324" s="157" t="s">
        <v>811</v>
      </c>
      <c r="O4324" s="157" t="s">
        <v>812</v>
      </c>
      <c r="P4324" s="157" t="s">
        <v>813</v>
      </c>
    </row>
    <row r="4325" spans="11:16">
      <c r="K4325" s="319">
        <v>50011</v>
      </c>
      <c r="L4325" s="157" t="s">
        <v>805</v>
      </c>
      <c r="N4325" s="157" t="s">
        <v>811</v>
      </c>
      <c r="O4325" s="157" t="s">
        <v>812</v>
      </c>
      <c r="P4325" s="157" t="s">
        <v>742</v>
      </c>
    </row>
    <row r="4326" spans="11:16">
      <c r="K4326" s="319">
        <v>50012</v>
      </c>
      <c r="L4326" s="157" t="s">
        <v>806</v>
      </c>
      <c r="N4326" s="157" t="s">
        <v>811</v>
      </c>
      <c r="O4326" s="157" t="s">
        <v>812</v>
      </c>
      <c r="P4326" s="157" t="s">
        <v>742</v>
      </c>
    </row>
    <row r="4327" spans="11:16">
      <c r="K4327" s="319">
        <v>50013</v>
      </c>
      <c r="L4327" s="157" t="s">
        <v>807</v>
      </c>
      <c r="N4327" s="157" t="s">
        <v>811</v>
      </c>
      <c r="O4327" s="157" t="s">
        <v>812</v>
      </c>
      <c r="P4327" s="157" t="s">
        <v>813</v>
      </c>
    </row>
    <row r="4328" spans="11:16">
      <c r="K4328" s="319">
        <v>50014</v>
      </c>
      <c r="L4328" s="157" t="s">
        <v>808</v>
      </c>
      <c r="N4328" s="157" t="s">
        <v>811</v>
      </c>
      <c r="O4328" s="157" t="s">
        <v>812</v>
      </c>
      <c r="P4328" s="157" t="s">
        <v>813</v>
      </c>
    </row>
    <row r="4329" spans="11:16">
      <c r="K4329" s="319">
        <v>50015</v>
      </c>
      <c r="L4329" s="157" t="s">
        <v>809</v>
      </c>
      <c r="N4329" s="157" t="s">
        <v>740</v>
      </c>
      <c r="O4329" s="157" t="s">
        <v>812</v>
      </c>
      <c r="P4329" s="157" t="s">
        <v>813</v>
      </c>
    </row>
    <row r="4330" spans="11:16">
      <c r="K4330" s="319">
        <v>50016</v>
      </c>
      <c r="L4330" s="157" t="s">
        <v>810</v>
      </c>
      <c r="N4330" s="157" t="s">
        <v>811</v>
      </c>
      <c r="O4330" s="157" t="s">
        <v>812</v>
      </c>
      <c r="P4330" s="157" t="s">
        <v>813</v>
      </c>
    </row>
    <row r="4331" spans="11:16">
      <c r="K4331" s="319">
        <v>50017</v>
      </c>
      <c r="L4331" s="157" t="s">
        <v>803</v>
      </c>
      <c r="N4331" s="157" t="s">
        <v>813</v>
      </c>
      <c r="O4331" s="157" t="s">
        <v>811</v>
      </c>
      <c r="P4331" s="157" t="s">
        <v>812</v>
      </c>
    </row>
    <row r="4332" spans="11:16">
      <c r="K4332" s="319">
        <v>50018</v>
      </c>
      <c r="L4332" s="157" t="s">
        <v>805</v>
      </c>
      <c r="N4332" s="157" t="s">
        <v>813</v>
      </c>
      <c r="O4332" s="157" t="s">
        <v>811</v>
      </c>
      <c r="P4332" s="157" t="s">
        <v>812</v>
      </c>
    </row>
    <row r="4333" spans="11:16">
      <c r="K4333" s="319">
        <v>50019</v>
      </c>
      <c r="L4333" s="157" t="s">
        <v>806</v>
      </c>
      <c r="N4333" s="157" t="s">
        <v>813</v>
      </c>
      <c r="O4333" s="157" t="s">
        <v>811</v>
      </c>
      <c r="P4333" s="157" t="s">
        <v>812</v>
      </c>
    </row>
    <row r="4334" spans="11:16">
      <c r="K4334" s="319">
        <v>50020</v>
      </c>
      <c r="L4334" s="157" t="s">
        <v>807</v>
      </c>
      <c r="N4334" s="157" t="s">
        <v>813</v>
      </c>
      <c r="O4334" s="157" t="s">
        <v>811</v>
      </c>
      <c r="P4334" s="157" t="s">
        <v>812</v>
      </c>
    </row>
    <row r="4335" spans="11:16">
      <c r="K4335" s="319">
        <v>50021</v>
      </c>
      <c r="L4335" s="157" t="s">
        <v>808</v>
      </c>
      <c r="N4335" s="157" t="s">
        <v>813</v>
      </c>
      <c r="O4335" s="157" t="s">
        <v>811</v>
      </c>
      <c r="P4335" s="157" t="s">
        <v>741</v>
      </c>
    </row>
    <row r="4336" spans="11:16">
      <c r="K4336" s="319">
        <v>50022</v>
      </c>
      <c r="L4336" s="157" t="s">
        <v>809</v>
      </c>
      <c r="N4336" s="157" t="s">
        <v>813</v>
      </c>
      <c r="O4336" s="157" t="s">
        <v>811</v>
      </c>
      <c r="P4336" s="157" t="s">
        <v>812</v>
      </c>
    </row>
    <row r="4337" spans="11:16">
      <c r="K4337" s="319">
        <v>50023</v>
      </c>
      <c r="L4337" s="157" t="s">
        <v>810</v>
      </c>
      <c r="N4337" s="157" t="s">
        <v>813</v>
      </c>
      <c r="O4337" s="157" t="s">
        <v>811</v>
      </c>
      <c r="P4337" s="157" t="s">
        <v>812</v>
      </c>
    </row>
    <row r="4338" spans="11:16">
      <c r="K4338" s="319">
        <v>50024</v>
      </c>
      <c r="L4338" s="157" t="s">
        <v>803</v>
      </c>
      <c r="N4338" s="157" t="s">
        <v>812</v>
      </c>
      <c r="O4338" s="157" t="s">
        <v>813</v>
      </c>
      <c r="P4338" s="157" t="s">
        <v>811</v>
      </c>
    </row>
    <row r="4339" spans="11:16">
      <c r="K4339" s="319">
        <v>50025</v>
      </c>
      <c r="L4339" s="157" t="s">
        <v>805</v>
      </c>
      <c r="N4339" s="157" t="s">
        <v>812</v>
      </c>
      <c r="O4339" s="157" t="s">
        <v>813</v>
      </c>
      <c r="P4339" s="157" t="s">
        <v>811</v>
      </c>
    </row>
    <row r="4340" spans="11:16">
      <c r="K4340" s="319">
        <v>50026</v>
      </c>
      <c r="L4340" s="157" t="s">
        <v>806</v>
      </c>
      <c r="N4340" s="157" t="s">
        <v>812</v>
      </c>
      <c r="O4340" s="157" t="s">
        <v>813</v>
      </c>
      <c r="P4340" s="157" t="s">
        <v>811</v>
      </c>
    </row>
    <row r="4341" spans="11:16">
      <c r="K4341" s="319">
        <v>50027</v>
      </c>
      <c r="L4341" s="157" t="s">
        <v>807</v>
      </c>
      <c r="N4341" s="157" t="s">
        <v>812</v>
      </c>
      <c r="O4341" s="157" t="s">
        <v>813</v>
      </c>
      <c r="P4341" s="157" t="s">
        <v>811</v>
      </c>
    </row>
    <row r="4342" spans="11:16">
      <c r="K4342" s="319">
        <v>50028</v>
      </c>
      <c r="L4342" s="157" t="s">
        <v>808</v>
      </c>
      <c r="N4342" s="157" t="s">
        <v>812</v>
      </c>
      <c r="O4342" s="157" t="s">
        <v>813</v>
      </c>
      <c r="P4342" s="157" t="s">
        <v>811</v>
      </c>
    </row>
    <row r="4343" spans="11:16">
      <c r="K4343" s="319">
        <v>50029</v>
      </c>
      <c r="L4343" s="157" t="s">
        <v>809</v>
      </c>
      <c r="N4343" s="157" t="s">
        <v>812</v>
      </c>
      <c r="O4343" s="157" t="s">
        <v>813</v>
      </c>
      <c r="P4343" s="157" t="s">
        <v>811</v>
      </c>
    </row>
    <row r="4344" spans="11:16">
      <c r="K4344" s="319">
        <v>50030</v>
      </c>
      <c r="L4344" s="157" t="s">
        <v>810</v>
      </c>
      <c r="N4344" s="157" t="s">
        <v>812</v>
      </c>
      <c r="O4344" s="157" t="s">
        <v>813</v>
      </c>
      <c r="P4344" s="157" t="s">
        <v>811</v>
      </c>
    </row>
    <row r="4345" spans="11:16">
      <c r="K4345" s="319">
        <v>50031</v>
      </c>
      <c r="L4345" s="157" t="s">
        <v>803</v>
      </c>
      <c r="N4345" s="157" t="s">
        <v>811</v>
      </c>
      <c r="O4345" s="157" t="s">
        <v>812</v>
      </c>
      <c r="P4345" s="157" t="s">
        <v>742</v>
      </c>
    </row>
    <row r="4346" spans="11:16">
      <c r="K4346" s="319">
        <v>50032</v>
      </c>
      <c r="L4346" s="157" t="s">
        <v>805</v>
      </c>
      <c r="N4346" s="157" t="s">
        <v>811</v>
      </c>
      <c r="O4346" s="157" t="s">
        <v>812</v>
      </c>
      <c r="P4346" s="157" t="s">
        <v>813</v>
      </c>
    </row>
    <row r="4347" spans="11:16">
      <c r="K4347" s="319">
        <v>50033</v>
      </c>
      <c r="L4347" s="157" t="s">
        <v>806</v>
      </c>
      <c r="N4347" s="157" t="s">
        <v>811</v>
      </c>
      <c r="O4347" s="157" t="s">
        <v>812</v>
      </c>
      <c r="P4347" s="157" t="s">
        <v>742</v>
      </c>
    </row>
    <row r="4348" spans="11:16">
      <c r="K4348" s="319">
        <v>50034</v>
      </c>
      <c r="L4348" s="157" t="s">
        <v>807</v>
      </c>
      <c r="N4348" s="157" t="s">
        <v>811</v>
      </c>
      <c r="O4348" s="157" t="s">
        <v>812</v>
      </c>
      <c r="P4348" s="157" t="s">
        <v>813</v>
      </c>
    </row>
    <row r="4349" spans="11:16">
      <c r="K4349" s="319">
        <v>50035</v>
      </c>
      <c r="L4349" s="157" t="s">
        <v>808</v>
      </c>
      <c r="N4349" s="157" t="s">
        <v>811</v>
      </c>
      <c r="O4349" s="157" t="s">
        <v>812</v>
      </c>
      <c r="P4349" s="157" t="s">
        <v>813</v>
      </c>
    </row>
    <row r="4350" spans="11:16">
      <c r="K4350" s="319">
        <v>50036</v>
      </c>
      <c r="L4350" s="157" t="s">
        <v>809</v>
      </c>
      <c r="N4350" s="157" t="s">
        <v>811</v>
      </c>
      <c r="O4350" s="157" t="s">
        <v>812</v>
      </c>
      <c r="P4350" s="157" t="s">
        <v>813</v>
      </c>
    </row>
    <row r="4351" spans="11:16">
      <c r="K4351" s="319">
        <v>50037</v>
      </c>
      <c r="L4351" s="157" t="s">
        <v>810</v>
      </c>
      <c r="N4351" s="157" t="s">
        <v>811</v>
      </c>
      <c r="O4351" s="157" t="s">
        <v>812</v>
      </c>
      <c r="P4351" s="157" t="s">
        <v>742</v>
      </c>
    </row>
    <row r="4352" spans="11:16">
      <c r="K4352" s="319">
        <v>50038</v>
      </c>
      <c r="L4352" s="157" t="s">
        <v>803</v>
      </c>
      <c r="N4352" s="157" t="s">
        <v>813</v>
      </c>
      <c r="O4352" s="157" t="s">
        <v>811</v>
      </c>
      <c r="P4352" s="157" t="s">
        <v>812</v>
      </c>
    </row>
    <row r="4353" spans="11:16">
      <c r="K4353" s="319">
        <v>50039</v>
      </c>
      <c r="L4353" s="157" t="s">
        <v>805</v>
      </c>
      <c r="N4353" s="157" t="s">
        <v>813</v>
      </c>
      <c r="O4353" s="157" t="s">
        <v>811</v>
      </c>
      <c r="P4353" s="157" t="s">
        <v>812</v>
      </c>
    </row>
    <row r="4354" spans="11:16">
      <c r="K4354" s="319">
        <v>50040</v>
      </c>
      <c r="L4354" s="157" t="s">
        <v>806</v>
      </c>
      <c r="N4354" s="157" t="s">
        <v>813</v>
      </c>
      <c r="O4354" s="157" t="s">
        <v>811</v>
      </c>
      <c r="P4354" s="157" t="s">
        <v>741</v>
      </c>
    </row>
    <row r="4355" spans="11:16">
      <c r="K4355" s="319">
        <v>50041</v>
      </c>
      <c r="L4355" s="157" t="s">
        <v>807</v>
      </c>
      <c r="N4355" s="157" t="s">
        <v>813</v>
      </c>
      <c r="O4355" s="157" t="s">
        <v>811</v>
      </c>
      <c r="P4355" s="157" t="s">
        <v>812</v>
      </c>
    </row>
    <row r="4356" spans="11:16">
      <c r="K4356" s="319">
        <v>50042</v>
      </c>
      <c r="L4356" s="157" t="s">
        <v>808</v>
      </c>
      <c r="N4356" s="157" t="s">
        <v>813</v>
      </c>
      <c r="O4356" s="157" t="s">
        <v>811</v>
      </c>
      <c r="P4356" s="157" t="s">
        <v>812</v>
      </c>
    </row>
    <row r="4357" spans="11:16">
      <c r="K4357" s="319">
        <v>50043</v>
      </c>
      <c r="L4357" s="157" t="s">
        <v>809</v>
      </c>
      <c r="N4357" s="157" t="s">
        <v>813</v>
      </c>
      <c r="O4357" s="157" t="s">
        <v>811</v>
      </c>
      <c r="P4357" s="157" t="s">
        <v>741</v>
      </c>
    </row>
    <row r="4358" spans="11:16">
      <c r="K4358" s="319">
        <v>50044</v>
      </c>
      <c r="L4358" s="157" t="s">
        <v>810</v>
      </c>
      <c r="N4358" s="157" t="s">
        <v>813</v>
      </c>
      <c r="O4358" s="157" t="s">
        <v>811</v>
      </c>
      <c r="P4358" s="157" t="s">
        <v>812</v>
      </c>
    </row>
    <row r="4359" spans="11:16">
      <c r="K4359" s="319">
        <v>50045</v>
      </c>
      <c r="L4359" s="157" t="s">
        <v>803</v>
      </c>
      <c r="N4359" s="157" t="s">
        <v>812</v>
      </c>
      <c r="O4359" s="157" t="s">
        <v>813</v>
      </c>
      <c r="P4359" s="157" t="s">
        <v>811</v>
      </c>
    </row>
    <row r="4360" spans="11:16">
      <c r="K4360" s="319">
        <v>50046</v>
      </c>
      <c r="L4360" s="157" t="s">
        <v>805</v>
      </c>
      <c r="N4360" s="157" t="s">
        <v>812</v>
      </c>
      <c r="O4360" s="157" t="s">
        <v>813</v>
      </c>
      <c r="P4360" s="157" t="s">
        <v>811</v>
      </c>
    </row>
    <row r="4361" spans="11:16">
      <c r="K4361" s="319">
        <v>50047</v>
      </c>
      <c r="L4361" s="157" t="s">
        <v>806</v>
      </c>
      <c r="N4361" s="157" t="s">
        <v>812</v>
      </c>
      <c r="O4361" s="157" t="s">
        <v>813</v>
      </c>
      <c r="P4361" s="157" t="s">
        <v>740</v>
      </c>
    </row>
    <row r="4362" spans="11:16">
      <c r="K4362" s="319">
        <v>50048</v>
      </c>
      <c r="L4362" s="157" t="s">
        <v>807</v>
      </c>
      <c r="N4362" s="157" t="s">
        <v>812</v>
      </c>
      <c r="O4362" s="157" t="s">
        <v>813</v>
      </c>
      <c r="P4362" s="157" t="s">
        <v>811</v>
      </c>
    </row>
    <row r="4363" spans="11:16">
      <c r="K4363" s="319">
        <v>50049</v>
      </c>
      <c r="L4363" s="157" t="s">
        <v>808</v>
      </c>
      <c r="N4363" s="157" t="s">
        <v>812</v>
      </c>
      <c r="O4363" s="157" t="s">
        <v>813</v>
      </c>
      <c r="P4363" s="157" t="s">
        <v>811</v>
      </c>
    </row>
    <row r="4364" spans="11:16">
      <c r="K4364" s="319">
        <v>50050</v>
      </c>
      <c r="L4364" s="157" t="s">
        <v>809</v>
      </c>
      <c r="N4364" s="157" t="s">
        <v>812</v>
      </c>
      <c r="O4364" s="157" t="s">
        <v>813</v>
      </c>
      <c r="P4364" s="157" t="s">
        <v>811</v>
      </c>
    </row>
    <row r="4365" spans="11:16">
      <c r="K4365" s="319">
        <v>50051</v>
      </c>
      <c r="L4365" s="157" t="s">
        <v>810</v>
      </c>
      <c r="N4365" s="157" t="s">
        <v>741</v>
      </c>
      <c r="O4365" s="157" t="s">
        <v>813</v>
      </c>
      <c r="P4365" s="157" t="s">
        <v>811</v>
      </c>
    </row>
    <row r="4366" spans="11:16">
      <c r="K4366" s="319">
        <v>50052</v>
      </c>
      <c r="L4366" s="157" t="s">
        <v>803</v>
      </c>
      <c r="N4366" s="157" t="s">
        <v>811</v>
      </c>
      <c r="O4366" s="157" t="s">
        <v>812</v>
      </c>
      <c r="P4366" s="157" t="s">
        <v>813</v>
      </c>
    </row>
    <row r="4367" spans="11:16">
      <c r="K4367" s="319">
        <v>50053</v>
      </c>
      <c r="L4367" s="157" t="s">
        <v>805</v>
      </c>
      <c r="N4367" s="157" t="s">
        <v>811</v>
      </c>
      <c r="O4367" s="157" t="s">
        <v>741</v>
      </c>
      <c r="P4367" s="157" t="s">
        <v>813</v>
      </c>
    </row>
    <row r="4368" spans="11:16">
      <c r="K4368" s="319">
        <v>50054</v>
      </c>
      <c r="L4368" s="157" t="s">
        <v>806</v>
      </c>
      <c r="N4368" s="157" t="s">
        <v>811</v>
      </c>
      <c r="O4368" s="157" t="s">
        <v>812</v>
      </c>
      <c r="P4368" s="157" t="s">
        <v>813</v>
      </c>
    </row>
    <row r="4369" spans="11:16">
      <c r="K4369" s="319">
        <v>50055</v>
      </c>
      <c r="L4369" s="157" t="s">
        <v>807</v>
      </c>
      <c r="N4369" s="157" t="s">
        <v>811</v>
      </c>
      <c r="O4369" s="157" t="s">
        <v>812</v>
      </c>
      <c r="P4369" s="157" t="s">
        <v>813</v>
      </c>
    </row>
    <row r="4370" spans="11:16">
      <c r="K4370" s="319">
        <v>50056</v>
      </c>
      <c r="L4370" s="157" t="s">
        <v>808</v>
      </c>
      <c r="N4370" s="157" t="s">
        <v>811</v>
      </c>
      <c r="O4370" s="157" t="s">
        <v>812</v>
      </c>
      <c r="P4370" s="157" t="s">
        <v>813</v>
      </c>
    </row>
    <row r="4371" spans="11:16">
      <c r="K4371" s="319">
        <v>50057</v>
      </c>
      <c r="L4371" s="157" t="s">
        <v>809</v>
      </c>
      <c r="N4371" s="157" t="s">
        <v>811</v>
      </c>
      <c r="O4371" s="157" t="s">
        <v>812</v>
      </c>
      <c r="P4371" s="157" t="s">
        <v>813</v>
      </c>
    </row>
    <row r="4372" spans="11:16">
      <c r="K4372" s="319">
        <v>50058</v>
      </c>
      <c r="L4372" s="157" t="s">
        <v>810</v>
      </c>
      <c r="N4372" s="157" t="s">
        <v>811</v>
      </c>
      <c r="O4372" s="157" t="s">
        <v>812</v>
      </c>
      <c r="P4372" s="157" t="s">
        <v>742</v>
      </c>
    </row>
    <row r="4373" spans="11:16">
      <c r="K4373" s="319">
        <v>50059</v>
      </c>
      <c r="L4373" s="157" t="s">
        <v>803</v>
      </c>
      <c r="N4373" s="157" t="s">
        <v>813</v>
      </c>
      <c r="O4373" s="157" t="s">
        <v>811</v>
      </c>
      <c r="P4373" s="157" t="s">
        <v>812</v>
      </c>
    </row>
    <row r="4374" spans="11:16">
      <c r="K4374" s="319">
        <v>50060</v>
      </c>
      <c r="L4374" s="157" t="s">
        <v>805</v>
      </c>
      <c r="N4374" s="157" t="s">
        <v>813</v>
      </c>
      <c r="O4374" s="157" t="s">
        <v>811</v>
      </c>
      <c r="P4374" s="157" t="s">
        <v>812</v>
      </c>
    </row>
    <row r="4375" spans="11:16">
      <c r="K4375" s="319">
        <v>50061</v>
      </c>
      <c r="L4375" s="157" t="s">
        <v>806</v>
      </c>
      <c r="N4375" s="157" t="s">
        <v>813</v>
      </c>
      <c r="O4375" s="157" t="s">
        <v>811</v>
      </c>
      <c r="P4375" s="157" t="s">
        <v>812</v>
      </c>
    </row>
    <row r="4376" spans="11:16">
      <c r="K4376" s="319">
        <v>50062</v>
      </c>
      <c r="L4376" s="157" t="s">
        <v>807</v>
      </c>
      <c r="N4376" s="157" t="s">
        <v>813</v>
      </c>
      <c r="O4376" s="157" t="s">
        <v>811</v>
      </c>
      <c r="P4376" s="157" t="s">
        <v>812</v>
      </c>
    </row>
    <row r="4377" spans="11:16">
      <c r="K4377" s="319">
        <v>50063</v>
      </c>
      <c r="L4377" s="157" t="s">
        <v>808</v>
      </c>
      <c r="N4377" s="157" t="s">
        <v>813</v>
      </c>
      <c r="O4377" s="157" t="s">
        <v>811</v>
      </c>
      <c r="P4377" s="157" t="s">
        <v>812</v>
      </c>
    </row>
    <row r="4378" spans="11:16">
      <c r="K4378" s="319">
        <v>50064</v>
      </c>
      <c r="L4378" s="157" t="s">
        <v>809</v>
      </c>
      <c r="N4378" s="157" t="s">
        <v>813</v>
      </c>
      <c r="O4378" s="157" t="s">
        <v>811</v>
      </c>
      <c r="P4378" s="157" t="s">
        <v>812</v>
      </c>
    </row>
    <row r="4379" spans="11:16">
      <c r="K4379" s="319">
        <v>50065</v>
      </c>
      <c r="L4379" s="157" t="s">
        <v>810</v>
      </c>
      <c r="N4379" s="157" t="s">
        <v>813</v>
      </c>
      <c r="O4379" s="157" t="s">
        <v>740</v>
      </c>
      <c r="P4379" s="157" t="s">
        <v>812</v>
      </c>
    </row>
    <row r="4380" spans="11:16">
      <c r="K4380" s="319">
        <v>50066</v>
      </c>
      <c r="L4380" s="157" t="s">
        <v>803</v>
      </c>
      <c r="N4380" s="157" t="s">
        <v>812</v>
      </c>
      <c r="O4380" s="157" t="s">
        <v>813</v>
      </c>
      <c r="P4380" s="157" t="s">
        <v>811</v>
      </c>
    </row>
    <row r="4381" spans="11:16">
      <c r="K4381" s="319">
        <v>50067</v>
      </c>
      <c r="L4381" s="157" t="s">
        <v>805</v>
      </c>
      <c r="N4381" s="157" t="s">
        <v>812</v>
      </c>
      <c r="O4381" s="157" t="s">
        <v>813</v>
      </c>
      <c r="P4381" s="157" t="s">
        <v>811</v>
      </c>
    </row>
    <row r="4382" spans="11:16">
      <c r="K4382" s="319">
        <v>50068</v>
      </c>
      <c r="L4382" s="157" t="s">
        <v>806</v>
      </c>
      <c r="N4382" s="157" t="s">
        <v>812</v>
      </c>
      <c r="O4382" s="157" t="s">
        <v>813</v>
      </c>
      <c r="P4382" s="157" t="s">
        <v>811</v>
      </c>
    </row>
    <row r="4383" spans="11:16">
      <c r="K4383" s="319">
        <v>50069</v>
      </c>
      <c r="L4383" s="157" t="s">
        <v>807</v>
      </c>
      <c r="N4383" s="157" t="s">
        <v>812</v>
      </c>
      <c r="O4383" s="157" t="s">
        <v>813</v>
      </c>
      <c r="P4383" s="157" t="s">
        <v>811</v>
      </c>
    </row>
    <row r="4384" spans="11:16">
      <c r="K4384" s="319">
        <v>50070</v>
      </c>
      <c r="L4384" s="157" t="s">
        <v>808</v>
      </c>
      <c r="N4384" s="157" t="s">
        <v>812</v>
      </c>
      <c r="O4384" s="157" t="s">
        <v>742</v>
      </c>
      <c r="P4384" s="157" t="s">
        <v>811</v>
      </c>
    </row>
    <row r="4385" spans="11:16">
      <c r="K4385" s="319">
        <v>50071</v>
      </c>
      <c r="L4385" s="157" t="s">
        <v>809</v>
      </c>
      <c r="N4385" s="157" t="s">
        <v>812</v>
      </c>
      <c r="O4385" s="157" t="s">
        <v>813</v>
      </c>
      <c r="P4385" s="157" t="s">
        <v>811</v>
      </c>
    </row>
    <row r="4386" spans="11:16">
      <c r="K4386" s="319">
        <v>50072</v>
      </c>
      <c r="L4386" s="157" t="s">
        <v>810</v>
      </c>
      <c r="N4386" s="157" t="s">
        <v>812</v>
      </c>
      <c r="O4386" s="157" t="s">
        <v>813</v>
      </c>
      <c r="P4386" s="157" t="s">
        <v>740</v>
      </c>
    </row>
    <row r="4387" spans="11:16">
      <c r="K4387" s="319">
        <v>50073</v>
      </c>
      <c r="L4387" s="157" t="s">
        <v>803</v>
      </c>
      <c r="N4387" s="157" t="s">
        <v>811</v>
      </c>
      <c r="O4387" s="157" t="s">
        <v>812</v>
      </c>
      <c r="P4387" s="157" t="s">
        <v>813</v>
      </c>
    </row>
    <row r="4388" spans="11:16">
      <c r="K4388" s="319">
        <v>50074</v>
      </c>
      <c r="L4388" s="157" t="s">
        <v>805</v>
      </c>
      <c r="N4388" s="157" t="s">
        <v>811</v>
      </c>
      <c r="O4388" s="157" t="s">
        <v>812</v>
      </c>
      <c r="P4388" s="157" t="s">
        <v>813</v>
      </c>
    </row>
    <row r="4389" spans="11:16">
      <c r="K4389" s="319">
        <v>50075</v>
      </c>
      <c r="L4389" s="157" t="s">
        <v>806</v>
      </c>
      <c r="N4389" s="157" t="s">
        <v>811</v>
      </c>
      <c r="O4389" s="157" t="s">
        <v>812</v>
      </c>
      <c r="P4389" s="157" t="s">
        <v>813</v>
      </c>
    </row>
    <row r="4390" spans="11:16">
      <c r="K4390" s="319">
        <v>50076</v>
      </c>
      <c r="L4390" s="157" t="s">
        <v>807</v>
      </c>
      <c r="N4390" s="157" t="s">
        <v>811</v>
      </c>
      <c r="O4390" s="157" t="s">
        <v>812</v>
      </c>
      <c r="P4390" s="157" t="s">
        <v>813</v>
      </c>
    </row>
    <row r="4391" spans="11:16">
      <c r="K4391" s="319">
        <v>50077</v>
      </c>
      <c r="L4391" s="157" t="s">
        <v>808</v>
      </c>
      <c r="N4391" s="157" t="s">
        <v>811</v>
      </c>
      <c r="O4391" s="157" t="s">
        <v>812</v>
      </c>
      <c r="P4391" s="157" t="s">
        <v>813</v>
      </c>
    </row>
    <row r="4392" spans="11:16">
      <c r="K4392" s="319">
        <v>50078</v>
      </c>
      <c r="L4392" s="157" t="s">
        <v>809</v>
      </c>
      <c r="N4392" s="157" t="s">
        <v>740</v>
      </c>
      <c r="O4392" s="157" t="s">
        <v>812</v>
      </c>
      <c r="P4392" s="157" t="s">
        <v>813</v>
      </c>
    </row>
    <row r="4393" spans="11:16">
      <c r="K4393" s="319">
        <v>50079</v>
      </c>
      <c r="L4393" s="157" t="s">
        <v>810</v>
      </c>
      <c r="N4393" s="157" t="s">
        <v>811</v>
      </c>
      <c r="O4393" s="157" t="s">
        <v>812</v>
      </c>
      <c r="P4393" s="157" t="s">
        <v>813</v>
      </c>
    </row>
    <row r="4394" spans="11:16">
      <c r="K4394" s="319">
        <v>50080</v>
      </c>
      <c r="L4394" s="157" t="s">
        <v>803</v>
      </c>
      <c r="N4394" s="157" t="s">
        <v>813</v>
      </c>
      <c r="O4394" s="157" t="s">
        <v>811</v>
      </c>
      <c r="P4394" s="157" t="s">
        <v>812</v>
      </c>
    </row>
    <row r="4395" spans="11:16">
      <c r="K4395" s="319">
        <v>50081</v>
      </c>
      <c r="L4395" s="157" t="s">
        <v>805</v>
      </c>
      <c r="N4395" s="157" t="s">
        <v>813</v>
      </c>
      <c r="O4395" s="157" t="s">
        <v>811</v>
      </c>
      <c r="P4395" s="157" t="s">
        <v>812</v>
      </c>
    </row>
    <row r="4396" spans="11:16">
      <c r="K4396" s="319">
        <v>50082</v>
      </c>
      <c r="L4396" s="157" t="s">
        <v>806</v>
      </c>
      <c r="N4396" s="157" t="s">
        <v>813</v>
      </c>
      <c r="O4396" s="157" t="s">
        <v>811</v>
      </c>
      <c r="P4396" s="157" t="s">
        <v>812</v>
      </c>
    </row>
    <row r="4397" spans="11:16">
      <c r="K4397" s="319">
        <v>50083</v>
      </c>
      <c r="L4397" s="157" t="s">
        <v>807</v>
      </c>
      <c r="N4397" s="157" t="s">
        <v>813</v>
      </c>
      <c r="O4397" s="157" t="s">
        <v>811</v>
      </c>
      <c r="P4397" s="157" t="s">
        <v>812</v>
      </c>
    </row>
    <row r="4398" spans="11:16">
      <c r="K4398" s="319">
        <v>50084</v>
      </c>
      <c r="L4398" s="157" t="s">
        <v>808</v>
      </c>
      <c r="N4398" s="157" t="s">
        <v>813</v>
      </c>
      <c r="O4398" s="157" t="s">
        <v>811</v>
      </c>
      <c r="P4398" s="157" t="s">
        <v>741</v>
      </c>
    </row>
    <row r="4399" spans="11:16">
      <c r="K4399" s="319">
        <v>50085</v>
      </c>
      <c r="L4399" s="157" t="s">
        <v>809</v>
      </c>
      <c r="N4399" s="157" t="s">
        <v>813</v>
      </c>
      <c r="O4399" s="157" t="s">
        <v>811</v>
      </c>
      <c r="P4399" s="157" t="s">
        <v>812</v>
      </c>
    </row>
    <row r="4400" spans="11:16">
      <c r="K4400" s="319">
        <v>50086</v>
      </c>
      <c r="L4400" s="157" t="s">
        <v>810</v>
      </c>
      <c r="N4400" s="157" t="s">
        <v>813</v>
      </c>
      <c r="O4400" s="157" t="s">
        <v>811</v>
      </c>
      <c r="P4400" s="157" t="s">
        <v>812</v>
      </c>
    </row>
    <row r="4401" spans="11:16">
      <c r="K4401" s="319">
        <v>50087</v>
      </c>
      <c r="L4401" s="157" t="s">
        <v>803</v>
      </c>
      <c r="N4401" s="157" t="s">
        <v>812</v>
      </c>
      <c r="O4401" s="157" t="s">
        <v>813</v>
      </c>
      <c r="P4401" s="157" t="s">
        <v>811</v>
      </c>
    </row>
    <row r="4402" spans="11:16">
      <c r="K4402" s="319">
        <v>50088</v>
      </c>
      <c r="L4402" s="157" t="s">
        <v>805</v>
      </c>
      <c r="N4402" s="157" t="s">
        <v>812</v>
      </c>
      <c r="O4402" s="157" t="s">
        <v>813</v>
      </c>
      <c r="P4402" s="157" t="s">
        <v>811</v>
      </c>
    </row>
    <row r="4403" spans="11:16">
      <c r="K4403" s="319">
        <v>50089</v>
      </c>
      <c r="L4403" s="157" t="s">
        <v>806</v>
      </c>
      <c r="N4403" s="157" t="s">
        <v>812</v>
      </c>
      <c r="O4403" s="157" t="s">
        <v>813</v>
      </c>
      <c r="P4403" s="157" t="s">
        <v>811</v>
      </c>
    </row>
    <row r="4404" spans="11:16">
      <c r="K4404" s="319">
        <v>50090</v>
      </c>
      <c r="L4404" s="157" t="s">
        <v>807</v>
      </c>
      <c r="N4404" s="157" t="s">
        <v>812</v>
      </c>
      <c r="O4404" s="157" t="s">
        <v>813</v>
      </c>
      <c r="P4404" s="157" t="s">
        <v>811</v>
      </c>
    </row>
    <row r="4405" spans="11:16">
      <c r="K4405" s="319">
        <v>50091</v>
      </c>
      <c r="L4405" s="157" t="s">
        <v>808</v>
      </c>
      <c r="N4405" s="157" t="s">
        <v>812</v>
      </c>
      <c r="O4405" s="157" t="s">
        <v>742</v>
      </c>
      <c r="P4405" s="157" t="s">
        <v>811</v>
      </c>
    </row>
    <row r="4406" spans="11:16">
      <c r="K4406" s="319">
        <v>50092</v>
      </c>
      <c r="L4406" s="157" t="s">
        <v>809</v>
      </c>
      <c r="N4406" s="157" t="s">
        <v>812</v>
      </c>
      <c r="O4406" s="157" t="s">
        <v>813</v>
      </c>
      <c r="P4406" s="157" t="s">
        <v>811</v>
      </c>
    </row>
    <row r="4407" spans="11:16">
      <c r="K4407" s="319">
        <v>50093</v>
      </c>
      <c r="L4407" s="157" t="s">
        <v>810</v>
      </c>
      <c r="N4407" s="157" t="s">
        <v>812</v>
      </c>
      <c r="O4407" s="157" t="s">
        <v>813</v>
      </c>
      <c r="P4407" s="157" t="s">
        <v>811</v>
      </c>
    </row>
    <row r="4408" spans="11:16">
      <c r="K4408" s="319">
        <v>50094</v>
      </c>
      <c r="L4408" s="157" t="s">
        <v>803</v>
      </c>
      <c r="N4408" s="157" t="s">
        <v>811</v>
      </c>
      <c r="O4408" s="157" t="s">
        <v>812</v>
      </c>
      <c r="P4408" s="157" t="s">
        <v>813</v>
      </c>
    </row>
    <row r="4409" spans="11:16">
      <c r="K4409" s="319">
        <v>50095</v>
      </c>
      <c r="L4409" s="157" t="s">
        <v>805</v>
      </c>
      <c r="N4409" s="157" t="s">
        <v>811</v>
      </c>
      <c r="O4409" s="157" t="s">
        <v>812</v>
      </c>
      <c r="P4409" s="157" t="s">
        <v>813</v>
      </c>
    </row>
    <row r="4410" spans="11:16">
      <c r="K4410" s="319">
        <v>50096</v>
      </c>
      <c r="L4410" s="157" t="s">
        <v>806</v>
      </c>
      <c r="N4410" s="157" t="s">
        <v>811</v>
      </c>
      <c r="O4410" s="157" t="s">
        <v>812</v>
      </c>
      <c r="P4410" s="157" t="s">
        <v>813</v>
      </c>
    </row>
    <row r="4411" spans="11:16">
      <c r="K4411" s="319">
        <v>50097</v>
      </c>
      <c r="L4411" s="157" t="s">
        <v>807</v>
      </c>
      <c r="N4411" s="157" t="s">
        <v>811</v>
      </c>
      <c r="O4411" s="157" t="s">
        <v>812</v>
      </c>
      <c r="P4411" s="157" t="s">
        <v>813</v>
      </c>
    </row>
    <row r="4412" spans="11:16">
      <c r="K4412" s="319">
        <v>50098</v>
      </c>
      <c r="L4412" s="157" t="s">
        <v>808</v>
      </c>
      <c r="N4412" s="157" t="s">
        <v>811</v>
      </c>
      <c r="O4412" s="157" t="s">
        <v>812</v>
      </c>
      <c r="P4412" s="157" t="s">
        <v>813</v>
      </c>
    </row>
    <row r="4413" spans="11:16">
      <c r="K4413" s="319">
        <v>50099</v>
      </c>
      <c r="L4413" s="157" t="s">
        <v>809</v>
      </c>
      <c r="N4413" s="157" t="s">
        <v>811</v>
      </c>
      <c r="O4413" s="157" t="s">
        <v>812</v>
      </c>
      <c r="P4413" s="157" t="s">
        <v>813</v>
      </c>
    </row>
    <row r="4414" spans="11:16">
      <c r="K4414" s="319">
        <v>50100</v>
      </c>
      <c r="L4414" s="157" t="s">
        <v>810</v>
      </c>
      <c r="N4414" s="157" t="s">
        <v>811</v>
      </c>
      <c r="O4414" s="157" t="s">
        <v>812</v>
      </c>
      <c r="P4414" s="157" t="s">
        <v>813</v>
      </c>
    </row>
    <row r="4415" spans="11:16">
      <c r="K4415" s="319">
        <v>50101</v>
      </c>
      <c r="L4415" s="157" t="s">
        <v>803</v>
      </c>
      <c r="N4415" s="157" t="s">
        <v>813</v>
      </c>
      <c r="O4415" s="157" t="s">
        <v>811</v>
      </c>
      <c r="P4415" s="157" t="s">
        <v>812</v>
      </c>
    </row>
    <row r="4416" spans="11:16">
      <c r="K4416" s="319">
        <v>50102</v>
      </c>
      <c r="L4416" s="157" t="s">
        <v>805</v>
      </c>
      <c r="N4416" s="157" t="s">
        <v>813</v>
      </c>
      <c r="O4416" s="157" t="s">
        <v>811</v>
      </c>
      <c r="P4416" s="157" t="s">
        <v>812</v>
      </c>
    </row>
    <row r="4417" spans="11:16">
      <c r="K4417" s="319">
        <v>50103</v>
      </c>
      <c r="L4417" s="157" t="s">
        <v>806</v>
      </c>
      <c r="N4417" s="157" t="s">
        <v>813</v>
      </c>
      <c r="O4417" s="157" t="s">
        <v>811</v>
      </c>
      <c r="P4417" s="157" t="s">
        <v>812</v>
      </c>
    </row>
    <row r="4418" spans="11:16">
      <c r="K4418" s="319">
        <v>50104</v>
      </c>
      <c r="L4418" s="157" t="s">
        <v>807</v>
      </c>
      <c r="N4418" s="157" t="s">
        <v>742</v>
      </c>
      <c r="O4418" s="157" t="s">
        <v>740</v>
      </c>
      <c r="P4418" s="157" t="s">
        <v>812</v>
      </c>
    </row>
    <row r="4419" spans="11:16">
      <c r="K4419" s="319">
        <v>50105</v>
      </c>
      <c r="L4419" s="157" t="s">
        <v>808</v>
      </c>
      <c r="N4419" s="157" t="s">
        <v>813</v>
      </c>
      <c r="O4419" s="157" t="s">
        <v>811</v>
      </c>
      <c r="P4419" s="157" t="s">
        <v>812</v>
      </c>
    </row>
    <row r="4420" spans="11:16">
      <c r="K4420" s="319">
        <v>50106</v>
      </c>
      <c r="L4420" s="157" t="s">
        <v>809</v>
      </c>
      <c r="N4420" s="157" t="s">
        <v>813</v>
      </c>
      <c r="O4420" s="157" t="s">
        <v>811</v>
      </c>
      <c r="P4420" s="157" t="s">
        <v>812</v>
      </c>
    </row>
    <row r="4421" spans="11:16">
      <c r="K4421" s="319">
        <v>50107</v>
      </c>
      <c r="L4421" s="157" t="s">
        <v>810</v>
      </c>
      <c r="N4421" s="157" t="s">
        <v>742</v>
      </c>
      <c r="O4421" s="157" t="s">
        <v>811</v>
      </c>
      <c r="P4421" s="157" t="s">
        <v>812</v>
      </c>
    </row>
    <row r="4422" spans="11:16">
      <c r="K4422" s="319">
        <v>50108</v>
      </c>
      <c r="L4422" s="157" t="s">
        <v>803</v>
      </c>
      <c r="N4422" s="157" t="s">
        <v>812</v>
      </c>
      <c r="O4422" s="157" t="s">
        <v>813</v>
      </c>
      <c r="P4422" s="157" t="s">
        <v>811</v>
      </c>
    </row>
    <row r="4423" spans="11:16">
      <c r="K4423" s="319">
        <v>50109</v>
      </c>
      <c r="L4423" s="157" t="s">
        <v>805</v>
      </c>
      <c r="N4423" s="157" t="s">
        <v>812</v>
      </c>
      <c r="O4423" s="157" t="s">
        <v>813</v>
      </c>
      <c r="P4423" s="157" t="s">
        <v>811</v>
      </c>
    </row>
    <row r="4424" spans="11:16">
      <c r="K4424" s="319">
        <v>50110</v>
      </c>
      <c r="L4424" s="157" t="s">
        <v>806</v>
      </c>
      <c r="N4424" s="157" t="s">
        <v>812</v>
      </c>
      <c r="O4424" s="157" t="s">
        <v>742</v>
      </c>
      <c r="P4424" s="157" t="s">
        <v>740</v>
      </c>
    </row>
    <row r="4425" spans="11:16">
      <c r="K4425" s="319">
        <v>50111</v>
      </c>
      <c r="L4425" s="157" t="s">
        <v>807</v>
      </c>
      <c r="N4425" s="157" t="s">
        <v>812</v>
      </c>
      <c r="O4425" s="157" t="s">
        <v>813</v>
      </c>
      <c r="P4425" s="157" t="s">
        <v>811</v>
      </c>
    </row>
    <row r="4426" spans="11:16">
      <c r="K4426" s="319">
        <v>50112</v>
      </c>
      <c r="L4426" s="157" t="s">
        <v>808</v>
      </c>
      <c r="N4426" s="157" t="s">
        <v>812</v>
      </c>
      <c r="O4426" s="157" t="s">
        <v>813</v>
      </c>
      <c r="P4426" s="157" t="s">
        <v>811</v>
      </c>
    </row>
    <row r="4427" spans="11:16">
      <c r="K4427" s="319">
        <v>50113</v>
      </c>
      <c r="L4427" s="157" t="s">
        <v>809</v>
      </c>
      <c r="N4427" s="157" t="s">
        <v>812</v>
      </c>
      <c r="O4427" s="157" t="s">
        <v>813</v>
      </c>
      <c r="P4427" s="157" t="s">
        <v>811</v>
      </c>
    </row>
    <row r="4428" spans="11:16">
      <c r="K4428" s="319">
        <v>50114</v>
      </c>
      <c r="L4428" s="157" t="s">
        <v>810</v>
      </c>
      <c r="N4428" s="157" t="s">
        <v>812</v>
      </c>
      <c r="O4428" s="157" t="s">
        <v>813</v>
      </c>
      <c r="P4428" s="157" t="s">
        <v>811</v>
      </c>
    </row>
    <row r="4429" spans="11:16">
      <c r="K4429" s="319">
        <v>50115</v>
      </c>
      <c r="L4429" s="157" t="s">
        <v>803</v>
      </c>
      <c r="N4429" s="157" t="s">
        <v>811</v>
      </c>
      <c r="O4429" s="157" t="s">
        <v>741</v>
      </c>
      <c r="P4429" s="157" t="s">
        <v>813</v>
      </c>
    </row>
    <row r="4430" spans="11:16">
      <c r="K4430" s="319">
        <v>50116</v>
      </c>
      <c r="L4430" s="157" t="s">
        <v>805</v>
      </c>
      <c r="N4430" s="157" t="s">
        <v>811</v>
      </c>
      <c r="O4430" s="157" t="s">
        <v>741</v>
      </c>
      <c r="P4430" s="157" t="s">
        <v>813</v>
      </c>
    </row>
    <row r="4431" spans="11:16">
      <c r="K4431" s="319">
        <v>50117</v>
      </c>
      <c r="L4431" s="157" t="s">
        <v>806</v>
      </c>
      <c r="N4431" s="157" t="s">
        <v>811</v>
      </c>
      <c r="O4431" s="157" t="s">
        <v>812</v>
      </c>
      <c r="P4431" s="157" t="s">
        <v>813</v>
      </c>
    </row>
    <row r="4432" spans="11:16">
      <c r="K4432" s="319">
        <v>50118</v>
      </c>
      <c r="L4432" s="157" t="s">
        <v>807</v>
      </c>
      <c r="N4432" s="157" t="s">
        <v>811</v>
      </c>
      <c r="O4432" s="157" t="s">
        <v>812</v>
      </c>
      <c r="P4432" s="157" t="s">
        <v>813</v>
      </c>
    </row>
    <row r="4433" spans="11:16">
      <c r="K4433" s="319">
        <v>50119</v>
      </c>
      <c r="L4433" s="157" t="s">
        <v>808</v>
      </c>
      <c r="N4433" s="157" t="s">
        <v>811</v>
      </c>
      <c r="O4433" s="157" t="s">
        <v>812</v>
      </c>
      <c r="P4433" s="157" t="s">
        <v>813</v>
      </c>
    </row>
    <row r="4434" spans="11:16">
      <c r="K4434" s="319">
        <v>50120</v>
      </c>
      <c r="L4434" s="157" t="s">
        <v>809</v>
      </c>
      <c r="N4434" s="157" t="s">
        <v>811</v>
      </c>
      <c r="O4434" s="157" t="s">
        <v>741</v>
      </c>
      <c r="P4434" s="157" t="s">
        <v>813</v>
      </c>
    </row>
    <row r="4435" spans="11:16">
      <c r="K4435" s="319">
        <v>50121</v>
      </c>
      <c r="L4435" s="157" t="s">
        <v>810</v>
      </c>
      <c r="N4435" s="157" t="s">
        <v>811</v>
      </c>
      <c r="O4435" s="157" t="s">
        <v>812</v>
      </c>
      <c r="P4435" s="157" t="s">
        <v>813</v>
      </c>
    </row>
    <row r="4436" spans="11:16">
      <c r="K4436" s="319">
        <v>50122</v>
      </c>
      <c r="L4436" s="157" t="s">
        <v>803</v>
      </c>
      <c r="N4436" s="157" t="s">
        <v>813</v>
      </c>
      <c r="O4436" s="157" t="s">
        <v>811</v>
      </c>
      <c r="P4436" s="157" t="s">
        <v>812</v>
      </c>
    </row>
    <row r="4437" spans="11:16">
      <c r="K4437" s="319">
        <v>50123</v>
      </c>
      <c r="L4437" s="157" t="s">
        <v>805</v>
      </c>
      <c r="N4437" s="157" t="s">
        <v>813</v>
      </c>
      <c r="O4437" s="157" t="s">
        <v>811</v>
      </c>
      <c r="P4437" s="157" t="s">
        <v>812</v>
      </c>
    </row>
    <row r="4438" spans="11:16">
      <c r="K4438" s="319">
        <v>50124</v>
      </c>
      <c r="L4438" s="157" t="s">
        <v>806</v>
      </c>
      <c r="N4438" s="157" t="s">
        <v>813</v>
      </c>
      <c r="O4438" s="157" t="s">
        <v>811</v>
      </c>
      <c r="P4438" s="157" t="s">
        <v>741</v>
      </c>
    </row>
    <row r="4439" spans="11:16">
      <c r="K4439" s="319">
        <v>50125</v>
      </c>
      <c r="L4439" s="157" t="s">
        <v>807</v>
      </c>
      <c r="N4439" s="157" t="s">
        <v>813</v>
      </c>
      <c r="O4439" s="157" t="s">
        <v>811</v>
      </c>
      <c r="P4439" s="157" t="s">
        <v>812</v>
      </c>
    </row>
    <row r="4440" spans="11:16">
      <c r="K4440" s="319">
        <v>50126</v>
      </c>
      <c r="L4440" s="157" t="s">
        <v>808</v>
      </c>
      <c r="N4440" s="157" t="s">
        <v>813</v>
      </c>
      <c r="O4440" s="157" t="s">
        <v>811</v>
      </c>
      <c r="P4440" s="157" t="s">
        <v>812</v>
      </c>
    </row>
    <row r="4441" spans="11:16">
      <c r="K4441" s="319">
        <v>50127</v>
      </c>
      <c r="L4441" s="157" t="s">
        <v>809</v>
      </c>
      <c r="N4441" s="157" t="s">
        <v>813</v>
      </c>
      <c r="O4441" s="157" t="s">
        <v>811</v>
      </c>
      <c r="P4441" s="157" t="s">
        <v>812</v>
      </c>
    </row>
    <row r="4442" spans="11:16">
      <c r="K4442" s="319">
        <v>50128</v>
      </c>
      <c r="L4442" s="157" t="s">
        <v>810</v>
      </c>
      <c r="N4442" s="157" t="s">
        <v>813</v>
      </c>
      <c r="O4442" s="157" t="s">
        <v>811</v>
      </c>
      <c r="P4442" s="157" t="s">
        <v>812</v>
      </c>
    </row>
    <row r="4443" spans="11:16">
      <c r="K4443" s="319">
        <v>50129</v>
      </c>
      <c r="L4443" s="157" t="s">
        <v>803</v>
      </c>
      <c r="N4443" s="157" t="s">
        <v>812</v>
      </c>
      <c r="O4443" s="157" t="s">
        <v>813</v>
      </c>
      <c r="P4443" s="157" t="s">
        <v>811</v>
      </c>
    </row>
    <row r="4444" spans="11:16">
      <c r="K4444" s="319">
        <v>50130</v>
      </c>
      <c r="L4444" s="157" t="s">
        <v>805</v>
      </c>
      <c r="N4444" s="157" t="s">
        <v>812</v>
      </c>
      <c r="O4444" s="157" t="s">
        <v>813</v>
      </c>
      <c r="P4444" s="157" t="s">
        <v>811</v>
      </c>
    </row>
    <row r="4445" spans="11:16">
      <c r="K4445" s="319">
        <v>50131</v>
      </c>
      <c r="L4445" s="157" t="s">
        <v>806</v>
      </c>
      <c r="N4445" s="157" t="s">
        <v>812</v>
      </c>
      <c r="O4445" s="157" t="s">
        <v>813</v>
      </c>
      <c r="P4445" s="157" t="s">
        <v>811</v>
      </c>
    </row>
    <row r="4446" spans="11:16">
      <c r="K4446" s="319">
        <v>50132</v>
      </c>
      <c r="L4446" s="157" t="s">
        <v>807</v>
      </c>
      <c r="N4446" s="157" t="s">
        <v>812</v>
      </c>
      <c r="O4446" s="157" t="s">
        <v>813</v>
      </c>
      <c r="P4446" s="157" t="s">
        <v>811</v>
      </c>
    </row>
    <row r="4447" spans="11:16">
      <c r="K4447" s="319">
        <v>50133</v>
      </c>
      <c r="L4447" s="157" t="s">
        <v>808</v>
      </c>
      <c r="N4447" s="157" t="s">
        <v>812</v>
      </c>
      <c r="O4447" s="157" t="s">
        <v>813</v>
      </c>
      <c r="P4447" s="157" t="s">
        <v>811</v>
      </c>
    </row>
    <row r="4448" spans="11:16">
      <c r="K4448" s="319">
        <v>50134</v>
      </c>
      <c r="L4448" s="157" t="s">
        <v>809</v>
      </c>
      <c r="N4448" s="157" t="s">
        <v>812</v>
      </c>
      <c r="O4448" s="157" t="s">
        <v>813</v>
      </c>
      <c r="P4448" s="157" t="s">
        <v>811</v>
      </c>
    </row>
    <row r="4449" spans="11:16">
      <c r="K4449" s="319">
        <v>50135</v>
      </c>
      <c r="L4449" s="157" t="s">
        <v>810</v>
      </c>
      <c r="N4449" s="157" t="s">
        <v>812</v>
      </c>
      <c r="O4449" s="157" t="s">
        <v>813</v>
      </c>
      <c r="P4449" s="157" t="s">
        <v>811</v>
      </c>
    </row>
    <row r="4450" spans="11:16">
      <c r="K4450" s="319">
        <v>50136</v>
      </c>
      <c r="L4450" s="157" t="s">
        <v>803</v>
      </c>
      <c r="N4450" s="157" t="s">
        <v>811</v>
      </c>
      <c r="O4450" s="157" t="s">
        <v>812</v>
      </c>
      <c r="P4450" s="157" t="s">
        <v>742</v>
      </c>
    </row>
    <row r="4451" spans="11:16">
      <c r="K4451" s="319">
        <v>50137</v>
      </c>
      <c r="L4451" s="157" t="s">
        <v>805</v>
      </c>
      <c r="N4451" s="157" t="s">
        <v>811</v>
      </c>
      <c r="O4451" s="157" t="s">
        <v>812</v>
      </c>
      <c r="P4451" s="157" t="s">
        <v>813</v>
      </c>
    </row>
    <row r="4452" spans="11:16">
      <c r="K4452" s="319">
        <v>50138</v>
      </c>
      <c r="L4452" s="157" t="s">
        <v>806</v>
      </c>
      <c r="N4452" s="157" t="s">
        <v>811</v>
      </c>
      <c r="O4452" s="157" t="s">
        <v>812</v>
      </c>
      <c r="P4452" s="157" t="s">
        <v>742</v>
      </c>
    </row>
    <row r="4453" spans="11:16">
      <c r="K4453" s="319">
        <v>50139</v>
      </c>
      <c r="L4453" s="157" t="s">
        <v>807</v>
      </c>
      <c r="N4453" s="157" t="s">
        <v>811</v>
      </c>
      <c r="O4453" s="157" t="s">
        <v>812</v>
      </c>
      <c r="P4453" s="157" t="s">
        <v>813</v>
      </c>
    </row>
    <row r="4454" spans="11:16">
      <c r="K4454" s="319">
        <v>50140</v>
      </c>
      <c r="L4454" s="157" t="s">
        <v>808</v>
      </c>
      <c r="N4454" s="157" t="s">
        <v>811</v>
      </c>
      <c r="O4454" s="157" t="s">
        <v>812</v>
      </c>
      <c r="P4454" s="157" t="s">
        <v>813</v>
      </c>
    </row>
    <row r="4455" spans="11:16">
      <c r="K4455" s="319">
        <v>50141</v>
      </c>
      <c r="L4455" s="157" t="s">
        <v>809</v>
      </c>
      <c r="N4455" s="157" t="s">
        <v>811</v>
      </c>
      <c r="O4455" s="157" t="s">
        <v>812</v>
      </c>
      <c r="P4455" s="157" t="s">
        <v>813</v>
      </c>
    </row>
    <row r="4456" spans="11:16">
      <c r="K4456" s="319">
        <v>50142</v>
      </c>
      <c r="L4456" s="157" t="s">
        <v>810</v>
      </c>
      <c r="N4456" s="157" t="s">
        <v>811</v>
      </c>
      <c r="O4456" s="157" t="s">
        <v>812</v>
      </c>
      <c r="P4456" s="157" t="s">
        <v>742</v>
      </c>
    </row>
    <row r="4457" spans="11:16">
      <c r="K4457" s="319">
        <v>50143</v>
      </c>
      <c r="L4457" s="157" t="s">
        <v>803</v>
      </c>
      <c r="N4457" s="157" t="s">
        <v>813</v>
      </c>
      <c r="O4457" s="157" t="s">
        <v>811</v>
      </c>
      <c r="P4457" s="157" t="s">
        <v>812</v>
      </c>
    </row>
    <row r="4458" spans="11:16">
      <c r="K4458" s="319">
        <v>50144</v>
      </c>
      <c r="L4458" s="157" t="s">
        <v>805</v>
      </c>
      <c r="N4458" s="157" t="s">
        <v>813</v>
      </c>
      <c r="O4458" s="157" t="s">
        <v>811</v>
      </c>
      <c r="P4458" s="157" t="s">
        <v>812</v>
      </c>
    </row>
    <row r="4459" spans="11:16">
      <c r="K4459" s="319">
        <v>50145</v>
      </c>
      <c r="L4459" s="157" t="s">
        <v>806</v>
      </c>
      <c r="N4459" s="157" t="s">
        <v>813</v>
      </c>
      <c r="O4459" s="157" t="s">
        <v>811</v>
      </c>
      <c r="P4459" s="157" t="s">
        <v>741</v>
      </c>
    </row>
    <row r="4460" spans="11:16">
      <c r="K4460" s="319">
        <v>50146</v>
      </c>
      <c r="L4460" s="157" t="s">
        <v>807</v>
      </c>
      <c r="N4460" s="157" t="s">
        <v>813</v>
      </c>
      <c r="O4460" s="157" t="s">
        <v>811</v>
      </c>
      <c r="P4460" s="157" t="s">
        <v>812</v>
      </c>
    </row>
    <row r="4461" spans="11:16">
      <c r="K4461" s="319">
        <v>50147</v>
      </c>
      <c r="L4461" s="157" t="s">
        <v>808</v>
      </c>
      <c r="N4461" s="157" t="s">
        <v>813</v>
      </c>
      <c r="O4461" s="157" t="s">
        <v>811</v>
      </c>
      <c r="P4461" s="157" t="s">
        <v>812</v>
      </c>
    </row>
    <row r="4462" spans="11:16">
      <c r="K4462" s="319">
        <v>50148</v>
      </c>
      <c r="L4462" s="157" t="s">
        <v>809</v>
      </c>
      <c r="N4462" s="157" t="s">
        <v>813</v>
      </c>
      <c r="O4462" s="157" t="s">
        <v>811</v>
      </c>
      <c r="P4462" s="157" t="s">
        <v>812</v>
      </c>
    </row>
    <row r="4463" spans="11:16">
      <c r="K4463" s="319">
        <v>50149</v>
      </c>
      <c r="L4463" s="157" t="s">
        <v>810</v>
      </c>
      <c r="N4463" s="157" t="s">
        <v>813</v>
      </c>
      <c r="O4463" s="157" t="s">
        <v>811</v>
      </c>
      <c r="P4463" s="157" t="s">
        <v>812</v>
      </c>
    </row>
    <row r="4464" spans="11:16">
      <c r="K4464" s="319">
        <v>50150</v>
      </c>
      <c r="L4464" s="157" t="s">
        <v>803</v>
      </c>
      <c r="N4464" s="157" t="s">
        <v>812</v>
      </c>
      <c r="O4464" s="157" t="s">
        <v>813</v>
      </c>
      <c r="P4464" s="157" t="s">
        <v>811</v>
      </c>
    </row>
    <row r="4465" spans="11:16">
      <c r="K4465" s="319">
        <v>50151</v>
      </c>
      <c r="L4465" s="157" t="s">
        <v>805</v>
      </c>
      <c r="N4465" s="157" t="s">
        <v>812</v>
      </c>
      <c r="O4465" s="157" t="s">
        <v>813</v>
      </c>
      <c r="P4465" s="157" t="s">
        <v>740</v>
      </c>
    </row>
    <row r="4466" spans="11:16">
      <c r="K4466" s="319">
        <v>50152</v>
      </c>
      <c r="L4466" s="157" t="s">
        <v>806</v>
      </c>
      <c r="N4466" s="157" t="s">
        <v>741</v>
      </c>
      <c r="O4466" s="157" t="s">
        <v>813</v>
      </c>
      <c r="P4466" s="157" t="s">
        <v>811</v>
      </c>
    </row>
    <row r="4467" spans="11:16">
      <c r="K4467" s="319">
        <v>50153</v>
      </c>
      <c r="L4467" s="157" t="s">
        <v>807</v>
      </c>
      <c r="N4467" s="157" t="s">
        <v>812</v>
      </c>
      <c r="O4467" s="157" t="s">
        <v>813</v>
      </c>
      <c r="P4467" s="157" t="s">
        <v>811</v>
      </c>
    </row>
    <row r="4468" spans="11:16">
      <c r="K4468" s="319">
        <v>50154</v>
      </c>
      <c r="L4468" s="157" t="s">
        <v>808</v>
      </c>
      <c r="N4468" s="157" t="s">
        <v>812</v>
      </c>
      <c r="O4468" s="157" t="s">
        <v>813</v>
      </c>
      <c r="P4468" s="157" t="s">
        <v>740</v>
      </c>
    </row>
    <row r="4469" spans="11:16">
      <c r="K4469" s="319">
        <v>50155</v>
      </c>
      <c r="L4469" s="157" t="s">
        <v>809</v>
      </c>
      <c r="N4469" s="157" t="s">
        <v>741</v>
      </c>
      <c r="O4469" s="157" t="s">
        <v>813</v>
      </c>
      <c r="P4469" s="157" t="s">
        <v>811</v>
      </c>
    </row>
    <row r="4470" spans="11:16">
      <c r="K4470" s="319">
        <v>50156</v>
      </c>
      <c r="L4470" s="157" t="s">
        <v>810</v>
      </c>
      <c r="N4470" s="157" t="s">
        <v>741</v>
      </c>
      <c r="O4470" s="157" t="s">
        <v>813</v>
      </c>
      <c r="P4470" s="157" t="s">
        <v>811</v>
      </c>
    </row>
    <row r="4471" spans="11:16">
      <c r="K4471" s="319">
        <v>50157</v>
      </c>
      <c r="L4471" s="157" t="s">
        <v>803</v>
      </c>
      <c r="N4471" s="157" t="s">
        <v>811</v>
      </c>
      <c r="O4471" s="157" t="s">
        <v>812</v>
      </c>
      <c r="P4471" s="157" t="s">
        <v>813</v>
      </c>
    </row>
    <row r="4472" spans="11:16">
      <c r="K4472" s="319">
        <v>50158</v>
      </c>
      <c r="L4472" s="157" t="s">
        <v>805</v>
      </c>
      <c r="N4472" s="157" t="s">
        <v>811</v>
      </c>
      <c r="O4472" s="157" t="s">
        <v>812</v>
      </c>
      <c r="P4472" s="157" t="s">
        <v>813</v>
      </c>
    </row>
    <row r="4473" spans="11:16">
      <c r="K4473" s="319">
        <v>50159</v>
      </c>
      <c r="L4473" s="157" t="s">
        <v>806</v>
      </c>
      <c r="N4473" s="157" t="s">
        <v>811</v>
      </c>
      <c r="O4473" s="157" t="s">
        <v>812</v>
      </c>
      <c r="P4473" s="157" t="s">
        <v>813</v>
      </c>
    </row>
    <row r="4474" spans="11:16">
      <c r="K4474" s="319">
        <v>50160</v>
      </c>
      <c r="L4474" s="157" t="s">
        <v>807</v>
      </c>
      <c r="N4474" s="157" t="s">
        <v>740</v>
      </c>
      <c r="O4474" s="157" t="s">
        <v>812</v>
      </c>
      <c r="P4474" s="157" t="s">
        <v>813</v>
      </c>
    </row>
    <row r="4475" spans="11:16">
      <c r="K4475" s="319">
        <v>50161</v>
      </c>
      <c r="L4475" s="157" t="s">
        <v>808</v>
      </c>
      <c r="N4475" s="157" t="s">
        <v>811</v>
      </c>
      <c r="O4475" s="157" t="s">
        <v>812</v>
      </c>
      <c r="P4475" s="157" t="s">
        <v>813</v>
      </c>
    </row>
    <row r="4476" spans="11:16">
      <c r="K4476" s="319">
        <v>50162</v>
      </c>
      <c r="L4476" s="157" t="s">
        <v>809</v>
      </c>
      <c r="N4476" s="157" t="s">
        <v>811</v>
      </c>
      <c r="O4476" s="157" t="s">
        <v>812</v>
      </c>
      <c r="P4476" s="157" t="s">
        <v>813</v>
      </c>
    </row>
    <row r="4477" spans="11:16">
      <c r="K4477" s="319">
        <v>50163</v>
      </c>
      <c r="L4477" s="157" t="s">
        <v>810</v>
      </c>
      <c r="N4477" s="157" t="s">
        <v>811</v>
      </c>
      <c r="O4477" s="157" t="s">
        <v>812</v>
      </c>
      <c r="P4477" s="157" t="s">
        <v>813</v>
      </c>
    </row>
    <row r="4478" spans="11:16">
      <c r="K4478" s="319">
        <v>50164</v>
      </c>
      <c r="L4478" s="157" t="s">
        <v>803</v>
      </c>
      <c r="N4478" s="157" t="s">
        <v>813</v>
      </c>
      <c r="O4478" s="157" t="s">
        <v>740</v>
      </c>
      <c r="P4478" s="157" t="s">
        <v>812</v>
      </c>
    </row>
    <row r="4479" spans="11:16">
      <c r="K4479" s="319">
        <v>50165</v>
      </c>
      <c r="L4479" s="157" t="s">
        <v>805</v>
      </c>
      <c r="N4479" s="157" t="s">
        <v>813</v>
      </c>
      <c r="O4479" s="157" t="s">
        <v>811</v>
      </c>
      <c r="P4479" s="157" t="s">
        <v>812</v>
      </c>
    </row>
    <row r="4480" spans="11:16">
      <c r="K4480" s="319">
        <v>50166</v>
      </c>
      <c r="L4480" s="157" t="s">
        <v>806</v>
      </c>
      <c r="N4480" s="157" t="s">
        <v>813</v>
      </c>
      <c r="O4480" s="157" t="s">
        <v>811</v>
      </c>
      <c r="P4480" s="157" t="s">
        <v>812</v>
      </c>
    </row>
    <row r="4481" spans="11:16">
      <c r="K4481" s="319">
        <v>50167</v>
      </c>
      <c r="L4481" s="157" t="s">
        <v>807</v>
      </c>
      <c r="N4481" s="157" t="s">
        <v>813</v>
      </c>
      <c r="O4481" s="157" t="s">
        <v>811</v>
      </c>
      <c r="P4481" s="157" t="s">
        <v>741</v>
      </c>
    </row>
    <row r="4482" spans="11:16">
      <c r="K4482" s="319">
        <v>50168</v>
      </c>
      <c r="L4482" s="157" t="s">
        <v>808</v>
      </c>
      <c r="N4482" s="157" t="s">
        <v>813</v>
      </c>
      <c r="O4482" s="157" t="s">
        <v>811</v>
      </c>
      <c r="P4482" s="157" t="s">
        <v>741</v>
      </c>
    </row>
    <row r="4483" spans="11:16">
      <c r="K4483" s="319">
        <v>50169</v>
      </c>
      <c r="L4483" s="157" t="s">
        <v>809</v>
      </c>
      <c r="N4483" s="157" t="s">
        <v>813</v>
      </c>
      <c r="O4483" s="157" t="s">
        <v>811</v>
      </c>
      <c r="P4483" s="157" t="s">
        <v>812</v>
      </c>
    </row>
    <row r="4484" spans="11:16">
      <c r="K4484" s="319">
        <v>50170</v>
      </c>
      <c r="L4484" s="157" t="s">
        <v>810</v>
      </c>
      <c r="N4484" s="157" t="s">
        <v>813</v>
      </c>
      <c r="O4484" s="157" t="s">
        <v>740</v>
      </c>
      <c r="P4484" s="157" t="s">
        <v>741</v>
      </c>
    </row>
    <row r="4485" spans="11:16">
      <c r="K4485" s="319">
        <v>50171</v>
      </c>
      <c r="L4485" s="157" t="s">
        <v>803</v>
      </c>
      <c r="N4485" s="157" t="s">
        <v>812</v>
      </c>
      <c r="O4485" s="157" t="s">
        <v>742</v>
      </c>
      <c r="P4485" s="157" t="s">
        <v>811</v>
      </c>
    </row>
    <row r="4486" spans="11:16">
      <c r="K4486" s="319">
        <v>50172</v>
      </c>
      <c r="L4486" s="157" t="s">
        <v>805</v>
      </c>
      <c r="N4486" s="157" t="s">
        <v>812</v>
      </c>
      <c r="O4486" s="157" t="s">
        <v>742</v>
      </c>
      <c r="P4486" s="157" t="s">
        <v>811</v>
      </c>
    </row>
    <row r="4487" spans="11:16">
      <c r="K4487" s="319">
        <v>50173</v>
      </c>
      <c r="L4487" s="157" t="s">
        <v>806</v>
      </c>
      <c r="N4487" s="157" t="s">
        <v>812</v>
      </c>
      <c r="O4487" s="157" t="s">
        <v>813</v>
      </c>
      <c r="P4487" s="157" t="s">
        <v>811</v>
      </c>
    </row>
    <row r="4488" spans="11:16">
      <c r="K4488" s="319">
        <v>50174</v>
      </c>
      <c r="L4488" s="157" t="s">
        <v>807</v>
      </c>
      <c r="N4488" s="157" t="s">
        <v>812</v>
      </c>
      <c r="O4488" s="157" t="s">
        <v>813</v>
      </c>
      <c r="P4488" s="157" t="s">
        <v>811</v>
      </c>
    </row>
    <row r="4489" spans="11:16">
      <c r="K4489" s="319">
        <v>50175</v>
      </c>
      <c r="L4489" s="157" t="s">
        <v>808</v>
      </c>
      <c r="N4489" s="157" t="s">
        <v>812</v>
      </c>
      <c r="O4489" s="157" t="s">
        <v>813</v>
      </c>
      <c r="P4489" s="157" t="s">
        <v>740</v>
      </c>
    </row>
    <row r="4490" spans="11:16">
      <c r="K4490" s="319">
        <v>50176</v>
      </c>
      <c r="L4490" s="157" t="s">
        <v>809</v>
      </c>
      <c r="N4490" s="157" t="s">
        <v>812</v>
      </c>
      <c r="O4490" s="157" t="s">
        <v>813</v>
      </c>
      <c r="P4490" s="157" t="s">
        <v>811</v>
      </c>
    </row>
    <row r="4491" spans="11:16">
      <c r="K4491" s="319">
        <v>50177</v>
      </c>
      <c r="L4491" s="157" t="s">
        <v>810</v>
      </c>
      <c r="N4491" s="157" t="s">
        <v>812</v>
      </c>
      <c r="O4491" s="157" t="s">
        <v>813</v>
      </c>
      <c r="P4491" s="157" t="s">
        <v>811</v>
      </c>
    </row>
    <row r="4492" spans="11:16">
      <c r="K4492" s="319">
        <v>50178</v>
      </c>
      <c r="L4492" s="157" t="s">
        <v>803</v>
      </c>
      <c r="N4492" s="157" t="s">
        <v>811</v>
      </c>
      <c r="O4492" s="157" t="s">
        <v>812</v>
      </c>
      <c r="P4492" s="157" t="s">
        <v>813</v>
      </c>
    </row>
    <row r="4493" spans="11:16">
      <c r="K4493" s="319">
        <v>50179</v>
      </c>
      <c r="L4493" s="157" t="s">
        <v>805</v>
      </c>
      <c r="N4493" s="157" t="s">
        <v>811</v>
      </c>
      <c r="O4493" s="157" t="s">
        <v>812</v>
      </c>
      <c r="P4493" s="157" t="s">
        <v>742</v>
      </c>
    </row>
    <row r="4494" spans="11:16">
      <c r="K4494" s="319">
        <v>50180</v>
      </c>
      <c r="L4494" s="157" t="s">
        <v>806</v>
      </c>
      <c r="N4494" s="157" t="s">
        <v>811</v>
      </c>
      <c r="O4494" s="157" t="s">
        <v>812</v>
      </c>
      <c r="P4494" s="157" t="s">
        <v>813</v>
      </c>
    </row>
    <row r="4495" spans="11:16">
      <c r="K4495" s="319">
        <v>50181</v>
      </c>
      <c r="L4495" s="157" t="s">
        <v>807</v>
      </c>
      <c r="N4495" s="157" t="s">
        <v>811</v>
      </c>
      <c r="O4495" s="157" t="s">
        <v>812</v>
      </c>
      <c r="P4495" s="157" t="s">
        <v>813</v>
      </c>
    </row>
    <row r="4496" spans="11:16">
      <c r="K4496" s="319">
        <v>50182</v>
      </c>
      <c r="L4496" s="157" t="s">
        <v>808</v>
      </c>
      <c r="N4496" s="157" t="s">
        <v>811</v>
      </c>
      <c r="O4496" s="157" t="s">
        <v>812</v>
      </c>
      <c r="P4496" s="157" t="s">
        <v>813</v>
      </c>
    </row>
    <row r="4497" spans="11:16">
      <c r="K4497" s="319">
        <v>50183</v>
      </c>
      <c r="L4497" s="157" t="s">
        <v>809</v>
      </c>
      <c r="N4497" s="157" t="s">
        <v>740</v>
      </c>
      <c r="O4497" s="157" t="s">
        <v>812</v>
      </c>
      <c r="P4497" s="157" t="s">
        <v>813</v>
      </c>
    </row>
    <row r="4498" spans="11:16">
      <c r="K4498" s="319">
        <v>50184</v>
      </c>
      <c r="L4498" s="157" t="s">
        <v>810</v>
      </c>
      <c r="N4498" s="157" t="s">
        <v>811</v>
      </c>
      <c r="O4498" s="157" t="s">
        <v>812</v>
      </c>
      <c r="P4498" s="157" t="s">
        <v>813</v>
      </c>
    </row>
    <row r="4499" spans="11:16">
      <c r="K4499" s="319">
        <v>50185</v>
      </c>
      <c r="L4499" s="157" t="s">
        <v>803</v>
      </c>
      <c r="N4499" s="157" t="s">
        <v>813</v>
      </c>
      <c r="O4499" s="157" t="s">
        <v>811</v>
      </c>
      <c r="P4499" s="157" t="s">
        <v>812</v>
      </c>
    </row>
    <row r="4500" spans="11:16">
      <c r="K4500" s="319">
        <v>50186</v>
      </c>
      <c r="L4500" s="157" t="s">
        <v>805</v>
      </c>
      <c r="N4500" s="157" t="s">
        <v>813</v>
      </c>
      <c r="O4500" s="157" t="s">
        <v>811</v>
      </c>
      <c r="P4500" s="157" t="s">
        <v>812</v>
      </c>
    </row>
    <row r="4501" spans="11:16">
      <c r="K4501" s="319">
        <v>50187</v>
      </c>
      <c r="L4501" s="157" t="s">
        <v>806</v>
      </c>
      <c r="N4501" s="157" t="s">
        <v>813</v>
      </c>
      <c r="O4501" s="157" t="s">
        <v>811</v>
      </c>
      <c r="P4501" s="157" t="s">
        <v>812</v>
      </c>
    </row>
    <row r="4502" spans="11:16">
      <c r="K4502" s="319">
        <v>50188</v>
      </c>
      <c r="L4502" s="157" t="s">
        <v>807</v>
      </c>
      <c r="N4502" s="157" t="s">
        <v>813</v>
      </c>
      <c r="O4502" s="157" t="s">
        <v>811</v>
      </c>
      <c r="P4502" s="157" t="s">
        <v>812</v>
      </c>
    </row>
    <row r="4503" spans="11:16">
      <c r="K4503" s="319">
        <v>50189</v>
      </c>
      <c r="L4503" s="157" t="s">
        <v>808</v>
      </c>
      <c r="N4503" s="157" t="s">
        <v>813</v>
      </c>
      <c r="O4503" s="157" t="s">
        <v>811</v>
      </c>
      <c r="P4503" s="157" t="s">
        <v>741</v>
      </c>
    </row>
    <row r="4504" spans="11:16">
      <c r="K4504" s="319">
        <v>50190</v>
      </c>
      <c r="L4504" s="157" t="s">
        <v>809</v>
      </c>
      <c r="N4504" s="157" t="s">
        <v>813</v>
      </c>
      <c r="O4504" s="157" t="s">
        <v>811</v>
      </c>
      <c r="P4504" s="157" t="s">
        <v>812</v>
      </c>
    </row>
    <row r="4505" spans="11:16">
      <c r="K4505" s="319">
        <v>50191</v>
      </c>
      <c r="L4505" s="157" t="s">
        <v>810</v>
      </c>
      <c r="N4505" s="157" t="s">
        <v>813</v>
      </c>
      <c r="O4505" s="157" t="s">
        <v>811</v>
      </c>
      <c r="P4505" s="157" t="s">
        <v>812</v>
      </c>
    </row>
    <row r="4506" spans="11:16">
      <c r="K4506" s="319">
        <v>50192</v>
      </c>
      <c r="L4506" s="157" t="s">
        <v>803</v>
      </c>
      <c r="N4506" s="157" t="s">
        <v>812</v>
      </c>
      <c r="O4506" s="157" t="s">
        <v>813</v>
      </c>
      <c r="P4506" s="157" t="s">
        <v>811</v>
      </c>
    </row>
    <row r="4507" spans="11:16">
      <c r="K4507" s="319">
        <v>50193</v>
      </c>
      <c r="L4507" s="157" t="s">
        <v>805</v>
      </c>
      <c r="N4507" s="157" t="s">
        <v>812</v>
      </c>
      <c r="O4507" s="157" t="s">
        <v>813</v>
      </c>
      <c r="P4507" s="157" t="s">
        <v>811</v>
      </c>
    </row>
    <row r="4508" spans="11:16">
      <c r="K4508" s="319">
        <v>50194</v>
      </c>
      <c r="L4508" s="157" t="s">
        <v>806</v>
      </c>
      <c r="N4508" s="157" t="s">
        <v>812</v>
      </c>
      <c r="O4508" s="157" t="s">
        <v>813</v>
      </c>
      <c r="P4508" s="157" t="s">
        <v>811</v>
      </c>
    </row>
    <row r="4509" spans="11:16">
      <c r="K4509" s="319">
        <v>50195</v>
      </c>
      <c r="L4509" s="157" t="s">
        <v>807</v>
      </c>
      <c r="N4509" s="157" t="s">
        <v>812</v>
      </c>
      <c r="O4509" s="157" t="s">
        <v>813</v>
      </c>
      <c r="P4509" s="157" t="s">
        <v>811</v>
      </c>
    </row>
    <row r="4510" spans="11:16">
      <c r="K4510" s="319">
        <v>50196</v>
      </c>
      <c r="L4510" s="157" t="s">
        <v>808</v>
      </c>
      <c r="N4510" s="157" t="s">
        <v>812</v>
      </c>
      <c r="O4510" s="157" t="s">
        <v>742</v>
      </c>
      <c r="P4510" s="157" t="s">
        <v>811</v>
      </c>
    </row>
    <row r="4511" spans="11:16">
      <c r="K4511" s="319">
        <v>50197</v>
      </c>
      <c r="L4511" s="157" t="s">
        <v>809</v>
      </c>
      <c r="N4511" s="157" t="s">
        <v>812</v>
      </c>
      <c r="O4511" s="157" t="s">
        <v>813</v>
      </c>
      <c r="P4511" s="157" t="s">
        <v>811</v>
      </c>
    </row>
    <row r="4512" spans="11:16">
      <c r="K4512" s="319">
        <v>50198</v>
      </c>
      <c r="L4512" s="157" t="s">
        <v>810</v>
      </c>
      <c r="N4512" s="157" t="s">
        <v>812</v>
      </c>
      <c r="O4512" s="157" t="s">
        <v>813</v>
      </c>
      <c r="P4512" s="157" t="s">
        <v>811</v>
      </c>
    </row>
    <row r="4513" spans="11:16">
      <c r="K4513" s="319">
        <v>50199</v>
      </c>
      <c r="L4513" s="157" t="s">
        <v>803</v>
      </c>
      <c r="N4513" s="157" t="s">
        <v>811</v>
      </c>
      <c r="O4513" s="157" t="s">
        <v>812</v>
      </c>
      <c r="P4513" s="157" t="s">
        <v>813</v>
      </c>
    </row>
    <row r="4514" spans="11:16">
      <c r="K4514" s="319">
        <v>50200</v>
      </c>
      <c r="L4514" s="157" t="s">
        <v>805</v>
      </c>
      <c r="N4514" s="157" t="s">
        <v>811</v>
      </c>
      <c r="O4514" s="157" t="s">
        <v>812</v>
      </c>
      <c r="P4514" s="157" t="s">
        <v>813</v>
      </c>
    </row>
    <row r="4515" spans="11:16">
      <c r="K4515" s="319">
        <v>50201</v>
      </c>
      <c r="L4515" s="157" t="s">
        <v>806</v>
      </c>
      <c r="N4515" s="157" t="s">
        <v>811</v>
      </c>
      <c r="O4515" s="157" t="s">
        <v>812</v>
      </c>
      <c r="P4515" s="157" t="s">
        <v>813</v>
      </c>
    </row>
    <row r="4516" spans="11:16">
      <c r="K4516" s="319">
        <v>50202</v>
      </c>
      <c r="L4516" s="157" t="s">
        <v>807</v>
      </c>
      <c r="N4516" s="157" t="s">
        <v>811</v>
      </c>
      <c r="O4516" s="157" t="s">
        <v>812</v>
      </c>
      <c r="P4516" s="157" t="s">
        <v>813</v>
      </c>
    </row>
    <row r="4517" spans="11:16">
      <c r="K4517" s="319">
        <v>50203</v>
      </c>
      <c r="L4517" s="157" t="s">
        <v>808</v>
      </c>
      <c r="N4517" s="157" t="s">
        <v>811</v>
      </c>
      <c r="O4517" s="157" t="s">
        <v>812</v>
      </c>
      <c r="P4517" s="157" t="s">
        <v>813</v>
      </c>
    </row>
    <row r="4518" spans="11:16">
      <c r="K4518" s="319">
        <v>50204</v>
      </c>
      <c r="L4518" s="157" t="s">
        <v>809</v>
      </c>
      <c r="N4518" s="157" t="s">
        <v>811</v>
      </c>
      <c r="O4518" s="157" t="s">
        <v>812</v>
      </c>
      <c r="P4518" s="157" t="s">
        <v>813</v>
      </c>
    </row>
    <row r="4519" spans="11:16">
      <c r="K4519" s="319">
        <v>50205</v>
      </c>
      <c r="L4519" s="157" t="s">
        <v>810</v>
      </c>
      <c r="N4519" s="157" t="s">
        <v>811</v>
      </c>
      <c r="O4519" s="157" t="s">
        <v>812</v>
      </c>
      <c r="P4519" s="157" t="s">
        <v>813</v>
      </c>
    </row>
    <row r="4520" spans="11:16">
      <c r="K4520" s="319">
        <v>50206</v>
      </c>
      <c r="L4520" s="157" t="s">
        <v>803</v>
      </c>
      <c r="N4520" s="157" t="s">
        <v>813</v>
      </c>
      <c r="O4520" s="157" t="s">
        <v>740</v>
      </c>
      <c r="P4520" s="157" t="s">
        <v>812</v>
      </c>
    </row>
    <row r="4521" spans="11:16">
      <c r="K4521" s="319">
        <v>50207</v>
      </c>
      <c r="L4521" s="157" t="s">
        <v>805</v>
      </c>
      <c r="N4521" s="157" t="s">
        <v>813</v>
      </c>
      <c r="O4521" s="157" t="s">
        <v>811</v>
      </c>
      <c r="P4521" s="157" t="s">
        <v>812</v>
      </c>
    </row>
    <row r="4522" spans="11:16">
      <c r="K4522" s="319">
        <v>50208</v>
      </c>
      <c r="L4522" s="157" t="s">
        <v>806</v>
      </c>
      <c r="N4522" s="157" t="s">
        <v>813</v>
      </c>
      <c r="O4522" s="157" t="s">
        <v>740</v>
      </c>
      <c r="P4522" s="157" t="s">
        <v>812</v>
      </c>
    </row>
    <row r="4523" spans="11:16">
      <c r="K4523" s="319">
        <v>50209</v>
      </c>
      <c r="L4523" s="157" t="s">
        <v>807</v>
      </c>
      <c r="N4523" s="157" t="s">
        <v>813</v>
      </c>
      <c r="O4523" s="157" t="s">
        <v>811</v>
      </c>
      <c r="P4523" s="157" t="s">
        <v>812</v>
      </c>
    </row>
    <row r="4524" spans="11:16">
      <c r="K4524" s="319">
        <v>50210</v>
      </c>
      <c r="L4524" s="157" t="s">
        <v>808</v>
      </c>
      <c r="N4524" s="157" t="s">
        <v>813</v>
      </c>
      <c r="O4524" s="157" t="s">
        <v>811</v>
      </c>
      <c r="P4524" s="157" t="s">
        <v>812</v>
      </c>
    </row>
    <row r="4525" spans="11:16">
      <c r="K4525" s="319">
        <v>50211</v>
      </c>
      <c r="L4525" s="157" t="s">
        <v>809</v>
      </c>
      <c r="N4525" s="157" t="s">
        <v>813</v>
      </c>
      <c r="O4525" s="157" t="s">
        <v>811</v>
      </c>
      <c r="P4525" s="157" t="s">
        <v>812</v>
      </c>
    </row>
    <row r="4526" spans="11:16">
      <c r="K4526" s="319">
        <v>50212</v>
      </c>
      <c r="L4526" s="157" t="s">
        <v>810</v>
      </c>
      <c r="N4526" s="157" t="s">
        <v>813</v>
      </c>
      <c r="O4526" s="157" t="s">
        <v>811</v>
      </c>
      <c r="P4526" s="157" t="s">
        <v>741</v>
      </c>
    </row>
    <row r="4527" spans="11:16">
      <c r="K4527" s="319">
        <v>50213</v>
      </c>
      <c r="L4527" s="157" t="s">
        <v>803</v>
      </c>
      <c r="N4527" s="157" t="s">
        <v>812</v>
      </c>
      <c r="O4527" s="157" t="s">
        <v>813</v>
      </c>
      <c r="P4527" s="157" t="s">
        <v>811</v>
      </c>
    </row>
    <row r="4528" spans="11:16">
      <c r="K4528" s="319">
        <v>50214</v>
      </c>
      <c r="L4528" s="157" t="s">
        <v>805</v>
      </c>
      <c r="N4528" s="157" t="s">
        <v>812</v>
      </c>
      <c r="O4528" s="157" t="s">
        <v>813</v>
      </c>
      <c r="P4528" s="157" t="s">
        <v>811</v>
      </c>
    </row>
    <row r="4529" spans="11:16">
      <c r="K4529" s="319">
        <v>50215</v>
      </c>
      <c r="L4529" s="157" t="s">
        <v>806</v>
      </c>
      <c r="N4529" s="157" t="s">
        <v>812</v>
      </c>
      <c r="O4529" s="157" t="s">
        <v>813</v>
      </c>
      <c r="P4529" s="157" t="s">
        <v>811</v>
      </c>
    </row>
    <row r="4530" spans="11:16">
      <c r="K4530" s="319">
        <v>50216</v>
      </c>
      <c r="L4530" s="157" t="s">
        <v>807</v>
      </c>
      <c r="N4530" s="157" t="s">
        <v>812</v>
      </c>
      <c r="O4530" s="157" t="s">
        <v>813</v>
      </c>
      <c r="P4530" s="157" t="s">
        <v>740</v>
      </c>
    </row>
    <row r="4531" spans="11:16">
      <c r="K4531" s="319">
        <v>50217</v>
      </c>
      <c r="L4531" s="157" t="s">
        <v>808</v>
      </c>
      <c r="N4531" s="157" t="s">
        <v>812</v>
      </c>
      <c r="O4531" s="157" t="s">
        <v>813</v>
      </c>
      <c r="P4531" s="157" t="s">
        <v>811</v>
      </c>
    </row>
    <row r="4532" spans="11:16">
      <c r="K4532" s="319">
        <v>50218</v>
      </c>
      <c r="L4532" s="157" t="s">
        <v>809</v>
      </c>
      <c r="N4532" s="157" t="s">
        <v>812</v>
      </c>
      <c r="O4532" s="157" t="s">
        <v>813</v>
      </c>
      <c r="P4532" s="157" t="s">
        <v>811</v>
      </c>
    </row>
    <row r="4533" spans="11:16">
      <c r="K4533" s="319">
        <v>50219</v>
      </c>
      <c r="L4533" s="157" t="s">
        <v>810</v>
      </c>
      <c r="N4533" s="157" t="s">
        <v>812</v>
      </c>
      <c r="O4533" s="157" t="s">
        <v>813</v>
      </c>
      <c r="P4533" s="157" t="s">
        <v>811</v>
      </c>
    </row>
    <row r="4534" spans="11:16">
      <c r="K4534" s="319">
        <v>50220</v>
      </c>
      <c r="L4534" s="157" t="s">
        <v>803</v>
      </c>
      <c r="N4534" s="157" t="s">
        <v>811</v>
      </c>
      <c r="O4534" s="157" t="s">
        <v>812</v>
      </c>
      <c r="P4534" s="157" t="s">
        <v>813</v>
      </c>
    </row>
    <row r="4535" spans="11:16">
      <c r="K4535" s="319">
        <v>50221</v>
      </c>
      <c r="L4535" s="157" t="s">
        <v>805</v>
      </c>
      <c r="N4535" s="157" t="s">
        <v>740</v>
      </c>
      <c r="O4535" s="157" t="s">
        <v>812</v>
      </c>
      <c r="P4535" s="157" t="s">
        <v>813</v>
      </c>
    </row>
    <row r="4536" spans="11:16">
      <c r="K4536" s="319">
        <v>50222</v>
      </c>
      <c r="L4536" s="157" t="s">
        <v>806</v>
      </c>
      <c r="N4536" s="157" t="s">
        <v>811</v>
      </c>
      <c r="O4536" s="157" t="s">
        <v>812</v>
      </c>
      <c r="P4536" s="157" t="s">
        <v>813</v>
      </c>
    </row>
    <row r="4537" spans="11:16">
      <c r="K4537" s="319">
        <v>50223</v>
      </c>
      <c r="L4537" s="157" t="s">
        <v>807</v>
      </c>
      <c r="N4537" s="157" t="s">
        <v>811</v>
      </c>
      <c r="O4537" s="157" t="s">
        <v>812</v>
      </c>
      <c r="P4537" s="157" t="s">
        <v>813</v>
      </c>
    </row>
    <row r="4538" spans="11:16">
      <c r="K4538" s="319">
        <v>50224</v>
      </c>
      <c r="L4538" s="157" t="s">
        <v>808</v>
      </c>
      <c r="N4538" s="157" t="s">
        <v>811</v>
      </c>
      <c r="O4538" s="157" t="s">
        <v>741</v>
      </c>
      <c r="P4538" s="157" t="s">
        <v>813</v>
      </c>
    </row>
    <row r="4539" spans="11:16">
      <c r="K4539" s="319">
        <v>50225</v>
      </c>
      <c r="L4539" s="157" t="s">
        <v>809</v>
      </c>
      <c r="N4539" s="157" t="s">
        <v>811</v>
      </c>
      <c r="O4539" s="157" t="s">
        <v>741</v>
      </c>
      <c r="P4539" s="157" t="s">
        <v>813</v>
      </c>
    </row>
    <row r="4540" spans="11:16">
      <c r="K4540" s="319">
        <v>50226</v>
      </c>
      <c r="L4540" s="157" t="s">
        <v>810</v>
      </c>
      <c r="N4540" s="157" t="s">
        <v>811</v>
      </c>
      <c r="O4540" s="157" t="s">
        <v>812</v>
      </c>
      <c r="P4540" s="157" t="s">
        <v>813</v>
      </c>
    </row>
    <row r="4541" spans="11:16">
      <c r="K4541" s="319">
        <v>50227</v>
      </c>
      <c r="L4541" s="157" t="s">
        <v>803</v>
      </c>
      <c r="N4541" s="157" t="s">
        <v>742</v>
      </c>
      <c r="O4541" s="157" t="s">
        <v>740</v>
      </c>
      <c r="P4541" s="157" t="s">
        <v>812</v>
      </c>
    </row>
    <row r="4542" spans="11:16">
      <c r="K4542" s="319">
        <v>50228</v>
      </c>
      <c r="L4542" s="157" t="s">
        <v>805</v>
      </c>
      <c r="N4542" s="157" t="s">
        <v>742</v>
      </c>
      <c r="O4542" s="157" t="s">
        <v>811</v>
      </c>
      <c r="P4542" s="157" t="s">
        <v>812</v>
      </c>
    </row>
    <row r="4543" spans="11:16">
      <c r="K4543" s="319">
        <v>50229</v>
      </c>
      <c r="L4543" s="157" t="s">
        <v>806</v>
      </c>
      <c r="N4543" s="157" t="s">
        <v>742</v>
      </c>
      <c r="O4543" s="157" t="s">
        <v>811</v>
      </c>
      <c r="P4543" s="157" t="s">
        <v>812</v>
      </c>
    </row>
    <row r="4544" spans="11:16">
      <c r="K4544" s="319">
        <v>50230</v>
      </c>
      <c r="L4544" s="157" t="s">
        <v>807</v>
      </c>
      <c r="N4544" s="157" t="s">
        <v>813</v>
      </c>
      <c r="O4544" s="157" t="s">
        <v>811</v>
      </c>
      <c r="P4544" s="157" t="s">
        <v>812</v>
      </c>
    </row>
    <row r="4545" spans="11:16">
      <c r="K4545" s="319">
        <v>50231</v>
      </c>
      <c r="L4545" s="157" t="s">
        <v>808</v>
      </c>
      <c r="N4545" s="157" t="s">
        <v>813</v>
      </c>
      <c r="O4545" s="157" t="s">
        <v>811</v>
      </c>
      <c r="P4545" s="157" t="s">
        <v>812</v>
      </c>
    </row>
    <row r="4546" spans="11:16">
      <c r="K4546" s="319">
        <v>50232</v>
      </c>
      <c r="L4546" s="157" t="s">
        <v>809</v>
      </c>
      <c r="N4546" s="157" t="s">
        <v>813</v>
      </c>
      <c r="O4546" s="157" t="s">
        <v>740</v>
      </c>
      <c r="P4546" s="157" t="s">
        <v>812</v>
      </c>
    </row>
    <row r="4547" spans="11:16">
      <c r="K4547" s="319">
        <v>50233</v>
      </c>
      <c r="L4547" s="157" t="s">
        <v>810</v>
      </c>
      <c r="N4547" s="157" t="s">
        <v>813</v>
      </c>
      <c r="O4547" s="157" t="s">
        <v>811</v>
      </c>
      <c r="P4547" s="157" t="s">
        <v>812</v>
      </c>
    </row>
    <row r="4548" spans="11:16">
      <c r="K4548" s="319">
        <v>50234</v>
      </c>
      <c r="L4548" s="157" t="s">
        <v>803</v>
      </c>
      <c r="N4548" s="157" t="s">
        <v>812</v>
      </c>
      <c r="O4548" s="157" t="s">
        <v>813</v>
      </c>
      <c r="P4548" s="157" t="s">
        <v>811</v>
      </c>
    </row>
    <row r="4549" spans="11:16">
      <c r="K4549" s="319">
        <v>50235</v>
      </c>
      <c r="L4549" s="157" t="s">
        <v>805</v>
      </c>
      <c r="N4549" s="157" t="s">
        <v>812</v>
      </c>
      <c r="O4549" s="157" t="s">
        <v>813</v>
      </c>
      <c r="P4549" s="157" t="s">
        <v>811</v>
      </c>
    </row>
    <row r="4550" spans="11:16">
      <c r="K4550" s="319">
        <v>50236</v>
      </c>
      <c r="L4550" s="157" t="s">
        <v>806</v>
      </c>
      <c r="N4550" s="157" t="s">
        <v>812</v>
      </c>
      <c r="O4550" s="157" t="s">
        <v>742</v>
      </c>
      <c r="P4550" s="157" t="s">
        <v>811</v>
      </c>
    </row>
    <row r="4551" spans="11:16">
      <c r="K4551" s="319">
        <v>50237</v>
      </c>
      <c r="L4551" s="157" t="s">
        <v>807</v>
      </c>
      <c r="N4551" s="157" t="s">
        <v>812</v>
      </c>
      <c r="O4551" s="157" t="s">
        <v>813</v>
      </c>
      <c r="P4551" s="157" t="s">
        <v>811</v>
      </c>
    </row>
    <row r="4552" spans="11:16">
      <c r="K4552" s="319">
        <v>50238</v>
      </c>
      <c r="L4552" s="157" t="s">
        <v>808</v>
      </c>
      <c r="N4552" s="157" t="s">
        <v>812</v>
      </c>
      <c r="O4552" s="157" t="s">
        <v>813</v>
      </c>
      <c r="P4552" s="157" t="s">
        <v>811</v>
      </c>
    </row>
    <row r="4553" spans="11:16">
      <c r="K4553" s="319">
        <v>50239</v>
      </c>
      <c r="L4553" s="157" t="s">
        <v>809</v>
      </c>
      <c r="N4553" s="157" t="s">
        <v>812</v>
      </c>
      <c r="O4553" s="157" t="s">
        <v>813</v>
      </c>
      <c r="P4553" s="157" t="s">
        <v>740</v>
      </c>
    </row>
    <row r="4554" spans="11:16">
      <c r="K4554" s="319">
        <v>50240</v>
      </c>
      <c r="L4554" s="157" t="s">
        <v>810</v>
      </c>
      <c r="N4554" s="157" t="s">
        <v>812</v>
      </c>
      <c r="O4554" s="157" t="s">
        <v>813</v>
      </c>
      <c r="P4554" s="157" t="s">
        <v>740</v>
      </c>
    </row>
    <row r="4555" spans="11:16">
      <c r="K4555" s="319">
        <v>50241</v>
      </c>
      <c r="L4555" s="157" t="s">
        <v>803</v>
      </c>
      <c r="N4555" s="157" t="s">
        <v>740</v>
      </c>
      <c r="O4555" s="157" t="s">
        <v>812</v>
      </c>
      <c r="P4555" s="157" t="s">
        <v>813</v>
      </c>
    </row>
    <row r="4556" spans="11:16">
      <c r="K4556" s="319">
        <v>50242</v>
      </c>
      <c r="L4556" s="157" t="s">
        <v>805</v>
      </c>
      <c r="N4556" s="157" t="s">
        <v>811</v>
      </c>
      <c r="O4556" s="157" t="s">
        <v>812</v>
      </c>
      <c r="P4556" s="157" t="s">
        <v>813</v>
      </c>
    </row>
    <row r="4557" spans="11:16">
      <c r="K4557" s="319">
        <v>50243</v>
      </c>
      <c r="L4557" s="157" t="s">
        <v>806</v>
      </c>
      <c r="N4557" s="157" t="s">
        <v>811</v>
      </c>
      <c r="O4557" s="157" t="s">
        <v>812</v>
      </c>
      <c r="P4557" s="157" t="s">
        <v>742</v>
      </c>
    </row>
    <row r="4558" spans="11:16">
      <c r="K4558" s="319">
        <v>50244</v>
      </c>
      <c r="L4558" s="157" t="s">
        <v>807</v>
      </c>
      <c r="N4558" s="157" t="s">
        <v>811</v>
      </c>
      <c r="O4558" s="157" t="s">
        <v>812</v>
      </c>
      <c r="P4558" s="157" t="s">
        <v>813</v>
      </c>
    </row>
    <row r="4559" spans="11:16">
      <c r="K4559" s="319">
        <v>50245</v>
      </c>
      <c r="L4559" s="157" t="s">
        <v>808</v>
      </c>
      <c r="N4559" s="157" t="s">
        <v>811</v>
      </c>
      <c r="O4559" s="157" t="s">
        <v>812</v>
      </c>
      <c r="P4559" s="157" t="s">
        <v>813</v>
      </c>
    </row>
    <row r="4560" spans="11:16">
      <c r="K4560" s="319">
        <v>50246</v>
      </c>
      <c r="L4560" s="157" t="s">
        <v>809</v>
      </c>
      <c r="N4560" s="157" t="s">
        <v>811</v>
      </c>
      <c r="O4560" s="157" t="s">
        <v>812</v>
      </c>
      <c r="P4560" s="157" t="s">
        <v>813</v>
      </c>
    </row>
    <row r="4561" spans="11:16">
      <c r="K4561" s="319">
        <v>50247</v>
      </c>
      <c r="L4561" s="157" t="s">
        <v>810</v>
      </c>
      <c r="N4561" s="157" t="s">
        <v>740</v>
      </c>
      <c r="O4561" s="157" t="s">
        <v>741</v>
      </c>
      <c r="P4561" s="157" t="s">
        <v>813</v>
      </c>
    </row>
    <row r="4562" spans="11:16">
      <c r="K4562" s="319">
        <v>50248</v>
      </c>
      <c r="L4562" s="157" t="s">
        <v>803</v>
      </c>
      <c r="N4562" s="157" t="s">
        <v>813</v>
      </c>
      <c r="O4562" s="157" t="s">
        <v>811</v>
      </c>
      <c r="P4562" s="157" t="s">
        <v>812</v>
      </c>
    </row>
    <row r="4563" spans="11:16">
      <c r="K4563" s="319">
        <v>50249</v>
      </c>
      <c r="L4563" s="157" t="s">
        <v>805</v>
      </c>
      <c r="N4563" s="157" t="s">
        <v>813</v>
      </c>
      <c r="O4563" s="157" t="s">
        <v>811</v>
      </c>
      <c r="P4563" s="157" t="s">
        <v>812</v>
      </c>
    </row>
    <row r="4564" spans="11:16">
      <c r="K4564" s="319">
        <v>50250</v>
      </c>
      <c r="L4564" s="157" t="s">
        <v>806</v>
      </c>
      <c r="N4564" s="157" t="s">
        <v>813</v>
      </c>
      <c r="O4564" s="157" t="s">
        <v>811</v>
      </c>
      <c r="P4564" s="157" t="s">
        <v>812</v>
      </c>
    </row>
    <row r="4565" spans="11:16">
      <c r="K4565" s="319">
        <v>50251</v>
      </c>
      <c r="L4565" s="157" t="s">
        <v>807</v>
      </c>
      <c r="N4565" s="157" t="s">
        <v>813</v>
      </c>
      <c r="O4565" s="157" t="s">
        <v>811</v>
      </c>
      <c r="P4565" s="157" t="s">
        <v>812</v>
      </c>
    </row>
    <row r="4566" spans="11:16">
      <c r="K4566" s="319">
        <v>50252</v>
      </c>
      <c r="L4566" s="157" t="s">
        <v>808</v>
      </c>
      <c r="N4566" s="157" t="s">
        <v>742</v>
      </c>
      <c r="O4566" s="157" t="s">
        <v>811</v>
      </c>
      <c r="P4566" s="157" t="s">
        <v>812</v>
      </c>
    </row>
    <row r="4567" spans="11:16">
      <c r="K4567" s="319">
        <v>50253</v>
      </c>
      <c r="L4567" s="157" t="s">
        <v>809</v>
      </c>
      <c r="N4567" s="157" t="s">
        <v>742</v>
      </c>
      <c r="O4567" s="157" t="s">
        <v>811</v>
      </c>
      <c r="P4567" s="157" t="s">
        <v>812</v>
      </c>
    </row>
    <row r="4568" spans="11:16">
      <c r="K4568" s="319">
        <v>50254</v>
      </c>
      <c r="L4568" s="157" t="s">
        <v>810</v>
      </c>
      <c r="N4568" s="157" t="s">
        <v>813</v>
      </c>
      <c r="O4568" s="157" t="s">
        <v>811</v>
      </c>
      <c r="P4568" s="157" t="s">
        <v>812</v>
      </c>
    </row>
    <row r="4569" spans="11:16">
      <c r="K4569" s="319">
        <v>50255</v>
      </c>
      <c r="L4569" s="157" t="s">
        <v>803</v>
      </c>
      <c r="N4569" s="157" t="s">
        <v>812</v>
      </c>
      <c r="O4569" s="157" t="s">
        <v>813</v>
      </c>
      <c r="P4569" s="157" t="s">
        <v>811</v>
      </c>
    </row>
    <row r="4570" spans="11:16">
      <c r="K4570" s="319">
        <v>50256</v>
      </c>
      <c r="L4570" s="157" t="s">
        <v>805</v>
      </c>
      <c r="N4570" s="157" t="s">
        <v>812</v>
      </c>
      <c r="O4570" s="157" t="s">
        <v>813</v>
      </c>
      <c r="P4570" s="157" t="s">
        <v>811</v>
      </c>
    </row>
    <row r="4571" spans="11:16">
      <c r="K4571" s="319">
        <v>50257</v>
      </c>
      <c r="L4571" s="157" t="s">
        <v>806</v>
      </c>
      <c r="N4571" s="157" t="s">
        <v>741</v>
      </c>
      <c r="O4571" s="157" t="s">
        <v>813</v>
      </c>
      <c r="P4571" s="157" t="s">
        <v>811</v>
      </c>
    </row>
    <row r="4572" spans="11:16">
      <c r="K4572" s="319">
        <v>50258</v>
      </c>
      <c r="L4572" s="157" t="s">
        <v>807</v>
      </c>
      <c r="N4572" s="157" t="s">
        <v>812</v>
      </c>
      <c r="O4572" s="157" t="s">
        <v>813</v>
      </c>
      <c r="P4572" s="157" t="s">
        <v>811</v>
      </c>
    </row>
    <row r="4573" spans="11:16">
      <c r="K4573" s="319">
        <v>50259</v>
      </c>
      <c r="L4573" s="157" t="s">
        <v>808</v>
      </c>
      <c r="N4573" s="157" t="s">
        <v>812</v>
      </c>
      <c r="O4573" s="157" t="s">
        <v>813</v>
      </c>
      <c r="P4573" s="157" t="s">
        <v>811</v>
      </c>
    </row>
    <row r="4574" spans="11:16">
      <c r="K4574" s="319">
        <v>50260</v>
      </c>
      <c r="L4574" s="157" t="s">
        <v>809</v>
      </c>
      <c r="N4574" s="157" t="s">
        <v>812</v>
      </c>
      <c r="O4574" s="157" t="s">
        <v>813</v>
      </c>
      <c r="P4574" s="157" t="s">
        <v>811</v>
      </c>
    </row>
    <row r="4575" spans="11:16">
      <c r="K4575" s="319">
        <v>50261</v>
      </c>
      <c r="L4575" s="157" t="s">
        <v>810</v>
      </c>
      <c r="N4575" s="157" t="s">
        <v>812</v>
      </c>
      <c r="O4575" s="157" t="s">
        <v>742</v>
      </c>
      <c r="P4575" s="157" t="s">
        <v>811</v>
      </c>
    </row>
    <row r="4576" spans="11:16">
      <c r="K4576" s="319">
        <v>50262</v>
      </c>
      <c r="L4576" s="157" t="s">
        <v>803</v>
      </c>
      <c r="N4576" s="157" t="s">
        <v>811</v>
      </c>
      <c r="O4576" s="157" t="s">
        <v>812</v>
      </c>
      <c r="P4576" s="157" t="s">
        <v>813</v>
      </c>
    </row>
    <row r="4577" spans="11:16">
      <c r="K4577" s="319">
        <v>50263</v>
      </c>
      <c r="L4577" s="157" t="s">
        <v>805</v>
      </c>
      <c r="N4577" s="157" t="s">
        <v>811</v>
      </c>
      <c r="O4577" s="157" t="s">
        <v>812</v>
      </c>
      <c r="P4577" s="157" t="s">
        <v>813</v>
      </c>
    </row>
    <row r="4578" spans="11:16">
      <c r="K4578" s="319">
        <v>50264</v>
      </c>
      <c r="L4578" s="157" t="s">
        <v>806</v>
      </c>
      <c r="N4578" s="157" t="s">
        <v>811</v>
      </c>
      <c r="O4578" s="157" t="s">
        <v>812</v>
      </c>
      <c r="P4578" s="157" t="s">
        <v>742</v>
      </c>
    </row>
    <row r="4579" spans="11:16">
      <c r="K4579" s="319">
        <v>50265</v>
      </c>
      <c r="L4579" s="157" t="s">
        <v>807</v>
      </c>
      <c r="N4579" s="157" t="s">
        <v>811</v>
      </c>
      <c r="O4579" s="157" t="s">
        <v>812</v>
      </c>
      <c r="P4579" s="157" t="s">
        <v>742</v>
      </c>
    </row>
    <row r="4580" spans="11:16">
      <c r="K4580" s="319">
        <v>50266</v>
      </c>
      <c r="L4580" s="157" t="s">
        <v>808</v>
      </c>
      <c r="N4580" s="157" t="s">
        <v>811</v>
      </c>
      <c r="O4580" s="157" t="s">
        <v>812</v>
      </c>
      <c r="P4580" s="157" t="s">
        <v>813</v>
      </c>
    </row>
    <row r="4581" spans="11:16">
      <c r="K4581" s="319">
        <v>50267</v>
      </c>
      <c r="L4581" s="157" t="s">
        <v>809</v>
      </c>
      <c r="N4581" s="157" t="s">
        <v>811</v>
      </c>
      <c r="O4581" s="157" t="s">
        <v>741</v>
      </c>
      <c r="P4581" s="157" t="s">
        <v>742</v>
      </c>
    </row>
    <row r="4582" spans="11:16">
      <c r="K4582" s="319">
        <v>50268</v>
      </c>
      <c r="L4582" s="157" t="s">
        <v>810</v>
      </c>
      <c r="N4582" s="157" t="s">
        <v>811</v>
      </c>
      <c r="O4582" s="157" t="s">
        <v>741</v>
      </c>
      <c r="P4582" s="157" t="s">
        <v>813</v>
      </c>
    </row>
    <row r="4583" spans="11:16">
      <c r="K4583" s="319">
        <v>50269</v>
      </c>
      <c r="L4583" s="157" t="s">
        <v>803</v>
      </c>
      <c r="N4583" s="157" t="s">
        <v>813</v>
      </c>
      <c r="O4583" s="157" t="s">
        <v>811</v>
      </c>
      <c r="P4583" s="157" t="s">
        <v>812</v>
      </c>
    </row>
    <row r="4584" spans="11:16">
      <c r="K4584" s="319">
        <v>50270</v>
      </c>
      <c r="L4584" s="157" t="s">
        <v>805</v>
      </c>
      <c r="N4584" s="157" t="s">
        <v>813</v>
      </c>
      <c r="O4584" s="157" t="s">
        <v>811</v>
      </c>
      <c r="P4584" s="157" t="s">
        <v>812</v>
      </c>
    </row>
    <row r="4585" spans="11:16">
      <c r="K4585" s="319">
        <v>50271</v>
      </c>
      <c r="L4585" s="157" t="s">
        <v>806</v>
      </c>
      <c r="N4585" s="157" t="s">
        <v>813</v>
      </c>
      <c r="O4585" s="157" t="s">
        <v>811</v>
      </c>
      <c r="P4585" s="157" t="s">
        <v>812</v>
      </c>
    </row>
    <row r="4586" spans="11:16">
      <c r="K4586" s="319">
        <v>50272</v>
      </c>
      <c r="L4586" s="157" t="s">
        <v>807</v>
      </c>
      <c r="N4586" s="157" t="s">
        <v>813</v>
      </c>
      <c r="O4586" s="157" t="s">
        <v>811</v>
      </c>
      <c r="P4586" s="157" t="s">
        <v>812</v>
      </c>
    </row>
    <row r="4587" spans="11:16">
      <c r="K4587" s="319">
        <v>50273</v>
      </c>
      <c r="L4587" s="157" t="s">
        <v>808</v>
      </c>
      <c r="N4587" s="157" t="s">
        <v>813</v>
      </c>
      <c r="O4587" s="157" t="s">
        <v>811</v>
      </c>
      <c r="P4587" s="157" t="s">
        <v>741</v>
      </c>
    </row>
    <row r="4588" spans="11:16">
      <c r="K4588" s="319">
        <v>50274</v>
      </c>
      <c r="L4588" s="157" t="s">
        <v>809</v>
      </c>
      <c r="N4588" s="157" t="s">
        <v>813</v>
      </c>
      <c r="O4588" s="157" t="s">
        <v>811</v>
      </c>
      <c r="P4588" s="157" t="s">
        <v>812</v>
      </c>
    </row>
    <row r="4589" spans="11:16">
      <c r="K4589" s="319">
        <v>50275</v>
      </c>
      <c r="L4589" s="157" t="s">
        <v>810</v>
      </c>
      <c r="N4589" s="157" t="s">
        <v>813</v>
      </c>
      <c r="O4589" s="157" t="s">
        <v>811</v>
      </c>
      <c r="P4589" s="157" t="s">
        <v>812</v>
      </c>
    </row>
    <row r="4590" spans="11:16">
      <c r="K4590" s="319">
        <v>50276</v>
      </c>
      <c r="L4590" s="157" t="s">
        <v>803</v>
      </c>
      <c r="N4590" s="157" t="s">
        <v>812</v>
      </c>
      <c r="O4590" s="157" t="s">
        <v>813</v>
      </c>
      <c r="P4590" s="157" t="s">
        <v>811</v>
      </c>
    </row>
    <row r="4591" spans="11:16">
      <c r="K4591" s="319">
        <v>50277</v>
      </c>
      <c r="L4591" s="157" t="s">
        <v>805</v>
      </c>
      <c r="N4591" s="157" t="s">
        <v>812</v>
      </c>
      <c r="O4591" s="157" t="s">
        <v>813</v>
      </c>
      <c r="P4591" s="157" t="s">
        <v>811</v>
      </c>
    </row>
    <row r="4592" spans="11:16">
      <c r="K4592" s="319">
        <v>50278</v>
      </c>
      <c r="L4592" s="157" t="s">
        <v>806</v>
      </c>
      <c r="N4592" s="157" t="s">
        <v>812</v>
      </c>
      <c r="O4592" s="157" t="s">
        <v>813</v>
      </c>
      <c r="P4592" s="157" t="s">
        <v>811</v>
      </c>
    </row>
    <row r="4593" spans="11:16">
      <c r="K4593" s="319">
        <v>50279</v>
      </c>
      <c r="L4593" s="157" t="s">
        <v>807</v>
      </c>
      <c r="N4593" s="157" t="s">
        <v>812</v>
      </c>
      <c r="O4593" s="157" t="s">
        <v>813</v>
      </c>
      <c r="P4593" s="157" t="s">
        <v>811</v>
      </c>
    </row>
    <row r="4594" spans="11:16">
      <c r="K4594" s="319">
        <v>50280</v>
      </c>
      <c r="L4594" s="157" t="s">
        <v>808</v>
      </c>
      <c r="N4594" s="157" t="s">
        <v>812</v>
      </c>
      <c r="O4594" s="157" t="s">
        <v>813</v>
      </c>
      <c r="P4594" s="157" t="s">
        <v>811</v>
      </c>
    </row>
    <row r="4595" spans="11:16">
      <c r="K4595" s="319">
        <v>50281</v>
      </c>
      <c r="L4595" s="157" t="s">
        <v>809</v>
      </c>
      <c r="N4595" s="157" t="s">
        <v>812</v>
      </c>
      <c r="O4595" s="157" t="s">
        <v>813</v>
      </c>
      <c r="P4595" s="157" t="s">
        <v>811</v>
      </c>
    </row>
    <row r="4596" spans="11:16">
      <c r="K4596" s="319">
        <v>50282</v>
      </c>
      <c r="L4596" s="157" t="s">
        <v>810</v>
      </c>
      <c r="N4596" s="157" t="s">
        <v>812</v>
      </c>
      <c r="O4596" s="157" t="s">
        <v>813</v>
      </c>
      <c r="P4596" s="157" t="s">
        <v>811</v>
      </c>
    </row>
    <row r="4597" spans="11:16">
      <c r="K4597" s="319">
        <v>50283</v>
      </c>
      <c r="L4597" s="157" t="s">
        <v>803</v>
      </c>
      <c r="N4597" s="157" t="s">
        <v>811</v>
      </c>
      <c r="O4597" s="157" t="s">
        <v>812</v>
      </c>
      <c r="P4597" s="157" t="s">
        <v>742</v>
      </c>
    </row>
    <row r="4598" spans="11:16">
      <c r="K4598" s="319">
        <v>50284</v>
      </c>
      <c r="L4598" s="157" t="s">
        <v>805</v>
      </c>
      <c r="N4598" s="157" t="s">
        <v>811</v>
      </c>
      <c r="O4598" s="157" t="s">
        <v>812</v>
      </c>
      <c r="P4598" s="157" t="s">
        <v>813</v>
      </c>
    </row>
    <row r="4599" spans="11:16">
      <c r="K4599" s="319">
        <v>50285</v>
      </c>
      <c r="L4599" s="157" t="s">
        <v>806</v>
      </c>
      <c r="N4599" s="157" t="s">
        <v>811</v>
      </c>
      <c r="O4599" s="157" t="s">
        <v>812</v>
      </c>
      <c r="P4599" s="157" t="s">
        <v>742</v>
      </c>
    </row>
    <row r="4600" spans="11:16">
      <c r="K4600" s="319">
        <v>50286</v>
      </c>
      <c r="L4600" s="157" t="s">
        <v>807</v>
      </c>
      <c r="N4600" s="157" t="s">
        <v>811</v>
      </c>
      <c r="O4600" s="157" t="s">
        <v>812</v>
      </c>
      <c r="P4600" s="157" t="s">
        <v>813</v>
      </c>
    </row>
    <row r="4601" spans="11:16">
      <c r="K4601" s="319">
        <v>50287</v>
      </c>
      <c r="L4601" s="157" t="s">
        <v>808</v>
      </c>
      <c r="N4601" s="157" t="s">
        <v>811</v>
      </c>
      <c r="O4601" s="157" t="s">
        <v>812</v>
      </c>
      <c r="P4601" s="157" t="s">
        <v>813</v>
      </c>
    </row>
    <row r="4602" spans="11:16">
      <c r="K4602" s="319">
        <v>50288</v>
      </c>
      <c r="L4602" s="157" t="s">
        <v>809</v>
      </c>
      <c r="N4602" s="157" t="s">
        <v>811</v>
      </c>
      <c r="O4602" s="157" t="s">
        <v>812</v>
      </c>
      <c r="P4602" s="157" t="s">
        <v>813</v>
      </c>
    </row>
    <row r="4603" spans="11:16">
      <c r="K4603" s="319">
        <v>50289</v>
      </c>
      <c r="L4603" s="157" t="s">
        <v>810</v>
      </c>
      <c r="N4603" s="157" t="s">
        <v>811</v>
      </c>
      <c r="O4603" s="157" t="s">
        <v>812</v>
      </c>
      <c r="P4603" s="157" t="s">
        <v>742</v>
      </c>
    </row>
    <row r="4604" spans="11:16">
      <c r="K4604" s="319">
        <v>50290</v>
      </c>
      <c r="L4604" s="157" t="s">
        <v>803</v>
      </c>
      <c r="N4604" s="157" t="s">
        <v>813</v>
      </c>
      <c r="O4604" s="157" t="s">
        <v>811</v>
      </c>
      <c r="P4604" s="157" t="s">
        <v>812</v>
      </c>
    </row>
    <row r="4605" spans="11:16">
      <c r="K4605" s="319">
        <v>50291</v>
      </c>
      <c r="L4605" s="157" t="s">
        <v>805</v>
      </c>
      <c r="N4605" s="157" t="s">
        <v>813</v>
      </c>
      <c r="O4605" s="157" t="s">
        <v>811</v>
      </c>
      <c r="P4605" s="157" t="s">
        <v>812</v>
      </c>
    </row>
    <row r="4606" spans="11:16">
      <c r="K4606" s="319">
        <v>50292</v>
      </c>
      <c r="L4606" s="157" t="s">
        <v>806</v>
      </c>
      <c r="N4606" s="157" t="s">
        <v>813</v>
      </c>
      <c r="O4606" s="157" t="s">
        <v>811</v>
      </c>
      <c r="P4606" s="157" t="s">
        <v>741</v>
      </c>
    </row>
    <row r="4607" spans="11:16">
      <c r="K4607" s="319">
        <v>50293</v>
      </c>
      <c r="L4607" s="157" t="s">
        <v>807</v>
      </c>
      <c r="N4607" s="157" t="s">
        <v>813</v>
      </c>
      <c r="O4607" s="157" t="s">
        <v>811</v>
      </c>
      <c r="P4607" s="157" t="s">
        <v>812</v>
      </c>
    </row>
    <row r="4608" spans="11:16">
      <c r="K4608" s="319">
        <v>50294</v>
      </c>
      <c r="L4608" s="157" t="s">
        <v>808</v>
      </c>
      <c r="N4608" s="157" t="s">
        <v>813</v>
      </c>
      <c r="O4608" s="157" t="s">
        <v>811</v>
      </c>
      <c r="P4608" s="157" t="s">
        <v>812</v>
      </c>
    </row>
    <row r="4609" spans="11:16">
      <c r="K4609" s="319">
        <v>50295</v>
      </c>
      <c r="L4609" s="157" t="s">
        <v>809</v>
      </c>
      <c r="N4609" s="157" t="s">
        <v>813</v>
      </c>
      <c r="O4609" s="157" t="s">
        <v>811</v>
      </c>
      <c r="P4609" s="157" t="s">
        <v>812</v>
      </c>
    </row>
    <row r="4610" spans="11:16">
      <c r="K4610" s="319">
        <v>50296</v>
      </c>
      <c r="L4610" s="157" t="s">
        <v>810</v>
      </c>
      <c r="N4610" s="157" t="s">
        <v>813</v>
      </c>
      <c r="O4610" s="157" t="s">
        <v>811</v>
      </c>
      <c r="P4610" s="157" t="s">
        <v>812</v>
      </c>
    </row>
    <row r="4611" spans="11:16">
      <c r="K4611" s="319">
        <v>50297</v>
      </c>
      <c r="L4611" s="157" t="s">
        <v>803</v>
      </c>
      <c r="N4611" s="157" t="s">
        <v>812</v>
      </c>
      <c r="O4611" s="157" t="s">
        <v>813</v>
      </c>
      <c r="P4611" s="157" t="s">
        <v>811</v>
      </c>
    </row>
    <row r="4612" spans="11:16">
      <c r="K4612" s="319">
        <v>50298</v>
      </c>
      <c r="L4612" s="157" t="s">
        <v>805</v>
      </c>
      <c r="N4612" s="157" t="s">
        <v>812</v>
      </c>
      <c r="O4612" s="157" t="s">
        <v>813</v>
      </c>
      <c r="P4612" s="157" t="s">
        <v>740</v>
      </c>
    </row>
    <row r="4613" spans="11:16">
      <c r="K4613" s="319">
        <v>50299</v>
      </c>
      <c r="L4613" s="157" t="s">
        <v>806</v>
      </c>
      <c r="N4613" s="157" t="s">
        <v>812</v>
      </c>
      <c r="O4613" s="157" t="s">
        <v>813</v>
      </c>
      <c r="P4613" s="157" t="s">
        <v>811</v>
      </c>
    </row>
    <row r="4614" spans="11:16">
      <c r="K4614" s="319">
        <v>50300</v>
      </c>
      <c r="L4614" s="157" t="s">
        <v>807</v>
      </c>
      <c r="N4614" s="157" t="s">
        <v>812</v>
      </c>
      <c r="O4614" s="157" t="s">
        <v>813</v>
      </c>
      <c r="P4614" s="157" t="s">
        <v>811</v>
      </c>
    </row>
    <row r="4615" spans="11:16">
      <c r="K4615" s="319">
        <v>50301</v>
      </c>
      <c r="L4615" s="157" t="s">
        <v>808</v>
      </c>
      <c r="N4615" s="157" t="s">
        <v>812</v>
      </c>
      <c r="O4615" s="157" t="s">
        <v>813</v>
      </c>
      <c r="P4615" s="157" t="s">
        <v>811</v>
      </c>
    </row>
    <row r="4616" spans="11:16">
      <c r="K4616" s="319">
        <v>50302</v>
      </c>
      <c r="L4616" s="157" t="s">
        <v>809</v>
      </c>
      <c r="N4616" s="157" t="s">
        <v>741</v>
      </c>
      <c r="O4616" s="157" t="s">
        <v>813</v>
      </c>
      <c r="P4616" s="157" t="s">
        <v>811</v>
      </c>
    </row>
    <row r="4617" spans="11:16">
      <c r="K4617" s="319">
        <v>50303</v>
      </c>
      <c r="L4617" s="157" t="s">
        <v>810</v>
      </c>
      <c r="N4617" s="157" t="s">
        <v>741</v>
      </c>
      <c r="O4617" s="157" t="s">
        <v>813</v>
      </c>
      <c r="P4617" s="157" t="s">
        <v>811</v>
      </c>
    </row>
    <row r="4618" spans="11:16">
      <c r="K4618" s="319">
        <v>50304</v>
      </c>
      <c r="L4618" s="157" t="s">
        <v>803</v>
      </c>
      <c r="N4618" s="157" t="s">
        <v>811</v>
      </c>
      <c r="O4618" s="157" t="s">
        <v>812</v>
      </c>
      <c r="P4618" s="157" t="s">
        <v>742</v>
      </c>
    </row>
    <row r="4619" spans="11:16">
      <c r="K4619" s="319">
        <v>50305</v>
      </c>
      <c r="L4619" s="157" t="s">
        <v>805</v>
      </c>
      <c r="N4619" s="157" t="s">
        <v>740</v>
      </c>
      <c r="O4619" s="157" t="s">
        <v>812</v>
      </c>
      <c r="P4619" s="157" t="s">
        <v>742</v>
      </c>
    </row>
    <row r="4620" spans="11:16">
      <c r="K4620" s="319">
        <v>50306</v>
      </c>
      <c r="L4620" s="157" t="s">
        <v>806</v>
      </c>
      <c r="N4620" s="157" t="s">
        <v>811</v>
      </c>
      <c r="O4620" s="157" t="s">
        <v>812</v>
      </c>
      <c r="P4620" s="157" t="s">
        <v>742</v>
      </c>
    </row>
    <row r="4621" spans="11:16">
      <c r="K4621" s="319">
        <v>50307</v>
      </c>
      <c r="L4621" s="157" t="s">
        <v>807</v>
      </c>
      <c r="N4621" s="157" t="s">
        <v>811</v>
      </c>
      <c r="O4621" s="157" t="s">
        <v>812</v>
      </c>
      <c r="P4621" s="157" t="s">
        <v>813</v>
      </c>
    </row>
    <row r="4622" spans="11:16">
      <c r="K4622" s="319">
        <v>50308</v>
      </c>
      <c r="L4622" s="157" t="s">
        <v>808</v>
      </c>
      <c r="N4622" s="157" t="s">
        <v>811</v>
      </c>
      <c r="O4622" s="157" t="s">
        <v>812</v>
      </c>
      <c r="P4622" s="157" t="s">
        <v>813</v>
      </c>
    </row>
    <row r="4623" spans="11:16">
      <c r="K4623" s="319">
        <v>50309</v>
      </c>
      <c r="L4623" s="157" t="s">
        <v>809</v>
      </c>
      <c r="N4623" s="157" t="s">
        <v>811</v>
      </c>
      <c r="O4623" s="157" t="s">
        <v>812</v>
      </c>
      <c r="P4623" s="157" t="s">
        <v>813</v>
      </c>
    </row>
    <row r="4624" spans="11:16">
      <c r="K4624" s="319">
        <v>50310</v>
      </c>
      <c r="L4624" s="157" t="s">
        <v>810</v>
      </c>
      <c r="N4624" s="157" t="s">
        <v>740</v>
      </c>
      <c r="O4624" s="157" t="s">
        <v>812</v>
      </c>
      <c r="P4624" s="157" t="s">
        <v>813</v>
      </c>
    </row>
    <row r="4625" spans="11:16">
      <c r="K4625" s="319">
        <v>50311</v>
      </c>
      <c r="L4625" s="157" t="s">
        <v>803</v>
      </c>
      <c r="N4625" s="157" t="s">
        <v>813</v>
      </c>
      <c r="O4625" s="157" t="s">
        <v>811</v>
      </c>
      <c r="P4625" s="157" t="s">
        <v>812</v>
      </c>
    </row>
    <row r="4626" spans="11:16">
      <c r="K4626" s="319">
        <v>50312</v>
      </c>
      <c r="L4626" s="157" t="s">
        <v>805</v>
      </c>
      <c r="N4626" s="157" t="s">
        <v>813</v>
      </c>
      <c r="O4626" s="157" t="s">
        <v>811</v>
      </c>
      <c r="P4626" s="157" t="s">
        <v>812</v>
      </c>
    </row>
    <row r="4627" spans="11:16">
      <c r="K4627" s="319">
        <v>50313</v>
      </c>
      <c r="L4627" s="157" t="s">
        <v>806</v>
      </c>
      <c r="N4627" s="157" t="s">
        <v>813</v>
      </c>
      <c r="O4627" s="157" t="s">
        <v>811</v>
      </c>
      <c r="P4627" s="157" t="s">
        <v>812</v>
      </c>
    </row>
    <row r="4628" spans="11:16">
      <c r="K4628" s="319">
        <v>50314</v>
      </c>
      <c r="L4628" s="157" t="s">
        <v>807</v>
      </c>
      <c r="N4628" s="157" t="s">
        <v>742</v>
      </c>
      <c r="O4628" s="157" t="s">
        <v>811</v>
      </c>
      <c r="P4628" s="157" t="s">
        <v>812</v>
      </c>
    </row>
    <row r="4629" spans="11:16">
      <c r="K4629" s="319">
        <v>50315</v>
      </c>
      <c r="L4629" s="157" t="s">
        <v>808</v>
      </c>
      <c r="N4629" s="157" t="s">
        <v>813</v>
      </c>
      <c r="O4629" s="157" t="s">
        <v>811</v>
      </c>
      <c r="P4629" s="157" t="s">
        <v>812</v>
      </c>
    </row>
    <row r="4630" spans="11:16">
      <c r="K4630" s="319">
        <v>50316</v>
      </c>
      <c r="L4630" s="157" t="s">
        <v>809</v>
      </c>
      <c r="N4630" s="157" t="s">
        <v>813</v>
      </c>
      <c r="O4630" s="157" t="s">
        <v>811</v>
      </c>
      <c r="P4630" s="157" t="s">
        <v>812</v>
      </c>
    </row>
    <row r="4631" spans="11:16">
      <c r="K4631" s="319">
        <v>50317</v>
      </c>
      <c r="L4631" s="157" t="s">
        <v>810</v>
      </c>
      <c r="N4631" s="157" t="s">
        <v>813</v>
      </c>
      <c r="O4631" s="157" t="s">
        <v>740</v>
      </c>
      <c r="P4631" s="157" t="s">
        <v>812</v>
      </c>
    </row>
    <row r="4632" spans="11:16">
      <c r="K4632" s="319">
        <v>50318</v>
      </c>
      <c r="L4632" s="157" t="s">
        <v>803</v>
      </c>
      <c r="N4632" s="157" t="s">
        <v>812</v>
      </c>
      <c r="O4632" s="157" t="s">
        <v>813</v>
      </c>
      <c r="P4632" s="157" t="s">
        <v>811</v>
      </c>
    </row>
    <row r="4633" spans="11:16">
      <c r="K4633" s="319">
        <v>50319</v>
      </c>
      <c r="L4633" s="157" t="s">
        <v>805</v>
      </c>
      <c r="N4633" s="157" t="s">
        <v>812</v>
      </c>
      <c r="O4633" s="157" t="s">
        <v>813</v>
      </c>
      <c r="P4633" s="157" t="s">
        <v>740</v>
      </c>
    </row>
    <row r="4634" spans="11:16">
      <c r="K4634" s="319">
        <v>50320</v>
      </c>
      <c r="L4634" s="157" t="s">
        <v>806</v>
      </c>
      <c r="N4634" s="157" t="s">
        <v>812</v>
      </c>
      <c r="O4634" s="157" t="s">
        <v>813</v>
      </c>
      <c r="P4634" s="157" t="s">
        <v>811</v>
      </c>
    </row>
    <row r="4635" spans="11:16">
      <c r="K4635" s="319">
        <v>50321</v>
      </c>
      <c r="L4635" s="157" t="s">
        <v>807</v>
      </c>
      <c r="N4635" s="157" t="s">
        <v>812</v>
      </c>
      <c r="O4635" s="157" t="s">
        <v>813</v>
      </c>
      <c r="P4635" s="157" t="s">
        <v>811</v>
      </c>
    </row>
    <row r="4636" spans="11:16">
      <c r="K4636" s="319">
        <v>50322</v>
      </c>
      <c r="L4636" s="157" t="s">
        <v>808</v>
      </c>
      <c r="N4636" s="157" t="s">
        <v>812</v>
      </c>
      <c r="O4636" s="157" t="s">
        <v>813</v>
      </c>
      <c r="P4636" s="157" t="s">
        <v>811</v>
      </c>
    </row>
    <row r="4637" spans="11:16">
      <c r="K4637" s="319">
        <v>50323</v>
      </c>
      <c r="L4637" s="157" t="s">
        <v>809</v>
      </c>
      <c r="N4637" s="157" t="s">
        <v>812</v>
      </c>
      <c r="O4637" s="157" t="s">
        <v>813</v>
      </c>
      <c r="P4637" s="157" t="s">
        <v>811</v>
      </c>
    </row>
    <row r="4638" spans="11:16">
      <c r="K4638" s="319">
        <v>50324</v>
      </c>
      <c r="L4638" s="157" t="s">
        <v>810</v>
      </c>
      <c r="N4638" s="157" t="s">
        <v>812</v>
      </c>
      <c r="O4638" s="157" t="s">
        <v>813</v>
      </c>
      <c r="P4638" s="157" t="s">
        <v>811</v>
      </c>
    </row>
    <row r="4639" spans="11:16">
      <c r="K4639" s="319">
        <v>50325</v>
      </c>
      <c r="L4639" s="157" t="s">
        <v>803</v>
      </c>
      <c r="N4639" s="157" t="s">
        <v>740</v>
      </c>
      <c r="O4639" s="157" t="s">
        <v>812</v>
      </c>
      <c r="P4639" s="157" t="s">
        <v>813</v>
      </c>
    </row>
    <row r="4640" spans="11:16">
      <c r="K4640" s="319">
        <v>50326</v>
      </c>
      <c r="L4640" s="157" t="s">
        <v>805</v>
      </c>
      <c r="N4640" s="157" t="s">
        <v>811</v>
      </c>
      <c r="O4640" s="157" t="s">
        <v>812</v>
      </c>
      <c r="P4640" s="157" t="s">
        <v>813</v>
      </c>
    </row>
    <row r="4641" spans="11:16">
      <c r="K4641" s="319">
        <v>50327</v>
      </c>
      <c r="L4641" s="157" t="s">
        <v>806</v>
      </c>
      <c r="N4641" s="157" t="s">
        <v>811</v>
      </c>
      <c r="O4641" s="157" t="s">
        <v>812</v>
      </c>
      <c r="P4641" s="157" t="s">
        <v>813</v>
      </c>
    </row>
    <row r="4642" spans="11:16">
      <c r="K4642" s="319">
        <v>50328</v>
      </c>
      <c r="L4642" s="157" t="s">
        <v>807</v>
      </c>
      <c r="N4642" s="157" t="s">
        <v>811</v>
      </c>
      <c r="O4642" s="157" t="s">
        <v>812</v>
      </c>
      <c r="P4642" s="157" t="s">
        <v>813</v>
      </c>
    </row>
    <row r="4643" spans="11:16">
      <c r="K4643" s="319">
        <v>50329</v>
      </c>
      <c r="L4643" s="157" t="s">
        <v>808</v>
      </c>
      <c r="N4643" s="157" t="s">
        <v>811</v>
      </c>
      <c r="O4643" s="157" t="s">
        <v>812</v>
      </c>
      <c r="P4643" s="157" t="s">
        <v>813</v>
      </c>
    </row>
    <row r="4644" spans="11:16">
      <c r="K4644" s="319">
        <v>50330</v>
      </c>
      <c r="L4644" s="157" t="s">
        <v>809</v>
      </c>
      <c r="N4644" s="157" t="s">
        <v>740</v>
      </c>
      <c r="O4644" s="157" t="s">
        <v>812</v>
      </c>
      <c r="P4644" s="157" t="s">
        <v>813</v>
      </c>
    </row>
    <row r="4645" spans="11:16">
      <c r="K4645" s="319">
        <v>50331</v>
      </c>
      <c r="L4645" s="157" t="s">
        <v>810</v>
      </c>
      <c r="N4645" s="157" t="s">
        <v>811</v>
      </c>
      <c r="O4645" s="157" t="s">
        <v>812</v>
      </c>
      <c r="P4645" s="157" t="s">
        <v>813</v>
      </c>
    </row>
    <row r="4646" spans="11:16">
      <c r="K4646" s="319">
        <v>50332</v>
      </c>
      <c r="L4646" s="157" t="s">
        <v>803</v>
      </c>
      <c r="N4646" s="157" t="s">
        <v>742</v>
      </c>
      <c r="O4646" s="157" t="s">
        <v>811</v>
      </c>
      <c r="P4646" s="157" t="s">
        <v>812</v>
      </c>
    </row>
    <row r="4647" spans="11:16">
      <c r="K4647" s="319">
        <v>50333</v>
      </c>
      <c r="L4647" s="157" t="s">
        <v>805</v>
      </c>
      <c r="N4647" s="157" t="s">
        <v>813</v>
      </c>
      <c r="O4647" s="157" t="s">
        <v>811</v>
      </c>
      <c r="P4647" s="157" t="s">
        <v>812</v>
      </c>
    </row>
    <row r="4648" spans="11:16">
      <c r="K4648" s="319">
        <v>50334</v>
      </c>
      <c r="L4648" s="157" t="s">
        <v>806</v>
      </c>
      <c r="N4648" s="157" t="s">
        <v>813</v>
      </c>
      <c r="O4648" s="157" t="s">
        <v>811</v>
      </c>
      <c r="P4648" s="157" t="s">
        <v>812</v>
      </c>
    </row>
    <row r="4649" spans="11:16">
      <c r="K4649" s="319">
        <v>50335</v>
      </c>
      <c r="L4649" s="157" t="s">
        <v>807</v>
      </c>
      <c r="N4649" s="157" t="s">
        <v>813</v>
      </c>
      <c r="O4649" s="157" t="s">
        <v>811</v>
      </c>
      <c r="P4649" s="157" t="s">
        <v>812</v>
      </c>
    </row>
    <row r="4650" spans="11:16">
      <c r="K4650" s="319">
        <v>50336</v>
      </c>
      <c r="L4650" s="157" t="s">
        <v>808</v>
      </c>
      <c r="N4650" s="157" t="s">
        <v>742</v>
      </c>
      <c r="O4650" s="157" t="s">
        <v>811</v>
      </c>
      <c r="P4650" s="157" t="s">
        <v>812</v>
      </c>
    </row>
    <row r="4651" spans="11:16">
      <c r="K4651" s="319">
        <v>50337</v>
      </c>
      <c r="L4651" s="157" t="s">
        <v>809</v>
      </c>
      <c r="N4651" s="157" t="s">
        <v>813</v>
      </c>
      <c r="O4651" s="157" t="s">
        <v>811</v>
      </c>
      <c r="P4651" s="157" t="s">
        <v>812</v>
      </c>
    </row>
    <row r="4652" spans="11:16">
      <c r="K4652" s="319">
        <v>50338</v>
      </c>
      <c r="L4652" s="157" t="s">
        <v>810</v>
      </c>
      <c r="N4652" s="157" t="s">
        <v>813</v>
      </c>
      <c r="O4652" s="157" t="s">
        <v>811</v>
      </c>
      <c r="P4652" s="157" t="s">
        <v>812</v>
      </c>
    </row>
    <row r="4653" spans="11:16">
      <c r="K4653" s="319">
        <v>50339</v>
      </c>
      <c r="L4653" s="157" t="s">
        <v>803</v>
      </c>
      <c r="N4653" s="157" t="s">
        <v>741</v>
      </c>
      <c r="O4653" s="157" t="s">
        <v>813</v>
      </c>
      <c r="P4653" s="157" t="s">
        <v>811</v>
      </c>
    </row>
    <row r="4654" spans="11:16">
      <c r="K4654" s="319">
        <v>50340</v>
      </c>
      <c r="L4654" s="157" t="s">
        <v>805</v>
      </c>
      <c r="N4654" s="157" t="s">
        <v>812</v>
      </c>
      <c r="O4654" s="157" t="s">
        <v>813</v>
      </c>
      <c r="P4654" s="157" t="s">
        <v>811</v>
      </c>
    </row>
    <row r="4655" spans="11:16">
      <c r="K4655" s="319">
        <v>50341</v>
      </c>
      <c r="L4655" s="157" t="s">
        <v>806</v>
      </c>
      <c r="N4655" s="157" t="s">
        <v>812</v>
      </c>
      <c r="O4655" s="157" t="s">
        <v>813</v>
      </c>
      <c r="P4655" s="157" t="s">
        <v>811</v>
      </c>
    </row>
    <row r="4656" spans="11:16">
      <c r="K4656" s="319">
        <v>50342</v>
      </c>
      <c r="L4656" s="157" t="s">
        <v>807</v>
      </c>
      <c r="N4656" s="157" t="s">
        <v>812</v>
      </c>
      <c r="O4656" s="157" t="s">
        <v>813</v>
      </c>
      <c r="P4656" s="157" t="s">
        <v>811</v>
      </c>
    </row>
    <row r="4657" spans="11:16">
      <c r="K4657" s="319">
        <v>50343</v>
      </c>
      <c r="L4657" s="157" t="s">
        <v>808</v>
      </c>
      <c r="N4657" s="157" t="s">
        <v>812</v>
      </c>
      <c r="O4657" s="157" t="s">
        <v>813</v>
      </c>
      <c r="P4657" s="157" t="s">
        <v>811</v>
      </c>
    </row>
    <row r="4658" spans="11:16">
      <c r="K4658" s="319">
        <v>50344</v>
      </c>
      <c r="L4658" s="157" t="s">
        <v>809</v>
      </c>
      <c r="N4658" s="157" t="s">
        <v>812</v>
      </c>
      <c r="O4658" s="157" t="s">
        <v>813</v>
      </c>
      <c r="P4658" s="157" t="s">
        <v>811</v>
      </c>
    </row>
    <row r="4659" spans="11:16">
      <c r="K4659" s="319">
        <v>50345</v>
      </c>
      <c r="L4659" s="157" t="s">
        <v>810</v>
      </c>
      <c r="N4659" s="157" t="s">
        <v>741</v>
      </c>
      <c r="O4659" s="157" t="s">
        <v>742</v>
      </c>
      <c r="P4659" s="157" t="s">
        <v>811</v>
      </c>
    </row>
    <row r="4660" spans="11:16">
      <c r="K4660" s="319">
        <v>50346</v>
      </c>
      <c r="L4660" s="157" t="s">
        <v>803</v>
      </c>
      <c r="N4660" s="157" t="s">
        <v>811</v>
      </c>
      <c r="O4660" s="157" t="s">
        <v>812</v>
      </c>
      <c r="P4660" s="157" t="s">
        <v>813</v>
      </c>
    </row>
    <row r="4661" spans="11:16">
      <c r="K4661" s="319">
        <v>50347</v>
      </c>
      <c r="L4661" s="157" t="s">
        <v>805</v>
      </c>
      <c r="N4661" s="157" t="s">
        <v>811</v>
      </c>
      <c r="O4661" s="157" t="s">
        <v>812</v>
      </c>
      <c r="P4661" s="157" t="s">
        <v>813</v>
      </c>
    </row>
    <row r="4662" spans="11:16">
      <c r="K4662" s="319">
        <v>50348</v>
      </c>
      <c r="L4662" s="157" t="s">
        <v>806</v>
      </c>
      <c r="N4662" s="157" t="s">
        <v>740</v>
      </c>
      <c r="O4662" s="157" t="s">
        <v>812</v>
      </c>
      <c r="P4662" s="157" t="s">
        <v>813</v>
      </c>
    </row>
    <row r="4663" spans="11:16">
      <c r="K4663" s="319">
        <v>50349</v>
      </c>
      <c r="L4663" s="157" t="s">
        <v>807</v>
      </c>
      <c r="N4663" s="157" t="s">
        <v>811</v>
      </c>
      <c r="O4663" s="157" t="s">
        <v>812</v>
      </c>
      <c r="P4663" s="157" t="s">
        <v>813</v>
      </c>
    </row>
    <row r="4664" spans="11:16">
      <c r="K4664" s="319">
        <v>50350</v>
      </c>
      <c r="L4664" s="157" t="s">
        <v>808</v>
      </c>
      <c r="N4664" s="157" t="s">
        <v>811</v>
      </c>
      <c r="O4664" s="157" t="s">
        <v>812</v>
      </c>
      <c r="P4664" s="157" t="s">
        <v>813</v>
      </c>
    </row>
    <row r="4665" spans="11:16">
      <c r="K4665" s="319">
        <v>50351</v>
      </c>
      <c r="L4665" s="157" t="s">
        <v>809</v>
      </c>
      <c r="N4665" s="157" t="s">
        <v>811</v>
      </c>
      <c r="O4665" s="157" t="s">
        <v>741</v>
      </c>
      <c r="P4665" s="157" t="s">
        <v>742</v>
      </c>
    </row>
    <row r="4666" spans="11:16">
      <c r="K4666" s="319">
        <v>50352</v>
      </c>
      <c r="L4666" s="157" t="s">
        <v>810</v>
      </c>
      <c r="N4666" s="157" t="s">
        <v>811</v>
      </c>
      <c r="O4666" s="157" t="s">
        <v>812</v>
      </c>
      <c r="P4666" s="157" t="s">
        <v>813</v>
      </c>
    </row>
    <row r="4667" spans="11:16">
      <c r="K4667" s="319">
        <v>50353</v>
      </c>
      <c r="L4667" s="157" t="s">
        <v>803</v>
      </c>
      <c r="N4667" s="157" t="s">
        <v>813</v>
      </c>
      <c r="O4667" s="157" t="s">
        <v>811</v>
      </c>
      <c r="P4667" s="157" t="s">
        <v>812</v>
      </c>
    </row>
    <row r="4668" spans="11:16">
      <c r="K4668" s="319">
        <v>50354</v>
      </c>
      <c r="L4668" s="157" t="s">
        <v>805</v>
      </c>
      <c r="N4668" s="157" t="s">
        <v>813</v>
      </c>
      <c r="O4668" s="157" t="s">
        <v>811</v>
      </c>
      <c r="P4668" s="157" t="s">
        <v>812</v>
      </c>
    </row>
    <row r="4669" spans="11:16">
      <c r="K4669" s="319">
        <v>50355</v>
      </c>
      <c r="L4669" s="157" t="s">
        <v>806</v>
      </c>
      <c r="N4669" s="157" t="s">
        <v>813</v>
      </c>
      <c r="O4669" s="157" t="s">
        <v>811</v>
      </c>
      <c r="P4669" s="157" t="s">
        <v>812</v>
      </c>
    </row>
    <row r="4670" spans="11:16">
      <c r="K4670" s="319">
        <v>50356</v>
      </c>
      <c r="L4670" s="157" t="s">
        <v>807</v>
      </c>
      <c r="N4670" s="157" t="s">
        <v>813</v>
      </c>
      <c r="O4670" s="157" t="s">
        <v>811</v>
      </c>
      <c r="P4670" s="157" t="s">
        <v>812</v>
      </c>
    </row>
    <row r="4671" spans="11:16">
      <c r="K4671" s="319">
        <v>50357</v>
      </c>
      <c r="L4671" s="157" t="s">
        <v>808</v>
      </c>
      <c r="N4671" s="157" t="s">
        <v>813</v>
      </c>
      <c r="O4671" s="157" t="s">
        <v>740</v>
      </c>
      <c r="P4671" s="157" t="s">
        <v>812</v>
      </c>
    </row>
    <row r="4672" spans="11:16">
      <c r="K4672" s="319">
        <v>50358</v>
      </c>
      <c r="L4672" s="157" t="s">
        <v>809</v>
      </c>
      <c r="N4672" s="157" t="s">
        <v>813</v>
      </c>
      <c r="O4672" s="157" t="s">
        <v>811</v>
      </c>
      <c r="P4672" s="157" t="s">
        <v>812</v>
      </c>
    </row>
    <row r="4673" spans="11:16">
      <c r="K4673" s="319">
        <v>50359</v>
      </c>
      <c r="L4673" s="157" t="s">
        <v>810</v>
      </c>
      <c r="N4673" s="157" t="s">
        <v>813</v>
      </c>
      <c r="O4673" s="157" t="s">
        <v>740</v>
      </c>
      <c r="P4673" s="157" t="s">
        <v>812</v>
      </c>
    </row>
    <row r="4674" spans="11:16">
      <c r="K4674" s="319">
        <v>50360</v>
      </c>
      <c r="L4674" s="157" t="s">
        <v>803</v>
      </c>
      <c r="N4674" s="157" t="s">
        <v>812</v>
      </c>
      <c r="O4674" s="157" t="s">
        <v>813</v>
      </c>
      <c r="P4674" s="157" t="s">
        <v>811</v>
      </c>
    </row>
    <row r="4675" spans="11:16">
      <c r="K4675" s="319">
        <v>50361</v>
      </c>
      <c r="L4675" s="157" t="s">
        <v>805</v>
      </c>
      <c r="N4675" s="157" t="s">
        <v>812</v>
      </c>
      <c r="O4675" s="157" t="s">
        <v>813</v>
      </c>
      <c r="P4675" s="157" t="s">
        <v>811</v>
      </c>
    </row>
    <row r="4676" spans="11:16">
      <c r="K4676" s="319">
        <v>50362</v>
      </c>
      <c r="L4676" s="157" t="s">
        <v>806</v>
      </c>
      <c r="N4676" s="157" t="s">
        <v>812</v>
      </c>
      <c r="O4676" s="157" t="s">
        <v>813</v>
      </c>
      <c r="P4676" s="157" t="s">
        <v>811</v>
      </c>
    </row>
    <row r="4677" spans="11:16">
      <c r="K4677" s="319">
        <v>50363</v>
      </c>
      <c r="L4677" s="157" t="s">
        <v>807</v>
      </c>
      <c r="N4677" s="157" t="s">
        <v>812</v>
      </c>
      <c r="O4677" s="157" t="s">
        <v>742</v>
      </c>
      <c r="P4677" s="157" t="s">
        <v>811</v>
      </c>
    </row>
    <row r="4678" spans="11:16">
      <c r="K4678" s="319">
        <v>50364</v>
      </c>
      <c r="L4678" s="157" t="s">
        <v>808</v>
      </c>
      <c r="N4678" s="157" t="s">
        <v>812</v>
      </c>
      <c r="O4678" s="157" t="s">
        <v>813</v>
      </c>
      <c r="P4678" s="157" t="s">
        <v>811</v>
      </c>
    </row>
    <row r="4679" spans="11:16">
      <c r="K4679" s="319">
        <v>50365</v>
      </c>
      <c r="L4679" s="157" t="s">
        <v>809</v>
      </c>
      <c r="N4679" s="157" t="s">
        <v>812</v>
      </c>
      <c r="O4679" s="157" t="s">
        <v>813</v>
      </c>
      <c r="P4679" s="157" t="s">
        <v>811</v>
      </c>
    </row>
    <row r="4680" spans="11:16">
      <c r="K4680" s="319">
        <v>50366</v>
      </c>
      <c r="L4680" s="157" t="s">
        <v>810</v>
      </c>
      <c r="N4680" s="157" t="s">
        <v>812</v>
      </c>
      <c r="O4680" s="157" t="s">
        <v>742</v>
      </c>
      <c r="P4680" s="157" t="s">
        <v>811</v>
      </c>
    </row>
    <row r="4681" spans="11:16">
      <c r="K4681" s="319">
        <v>50367</v>
      </c>
      <c r="L4681" s="157" t="s">
        <v>803</v>
      </c>
      <c r="N4681" s="157" t="s">
        <v>811</v>
      </c>
      <c r="O4681" s="157" t="s">
        <v>812</v>
      </c>
      <c r="P4681" s="157" t="s">
        <v>813</v>
      </c>
    </row>
    <row r="4682" spans="11:16">
      <c r="K4682" s="319">
        <v>50368</v>
      </c>
      <c r="L4682" s="157" t="s">
        <v>805</v>
      </c>
      <c r="N4682" s="157" t="s">
        <v>811</v>
      </c>
      <c r="O4682" s="157" t="s">
        <v>812</v>
      </c>
      <c r="P4682" s="157" t="s">
        <v>813</v>
      </c>
    </row>
    <row r="4683" spans="11:16">
      <c r="K4683" s="319">
        <v>50369</v>
      </c>
      <c r="L4683" s="157" t="s">
        <v>806</v>
      </c>
      <c r="N4683" s="157" t="s">
        <v>811</v>
      </c>
      <c r="O4683" s="157" t="s">
        <v>812</v>
      </c>
      <c r="P4683" s="157" t="s">
        <v>813</v>
      </c>
    </row>
    <row r="4684" spans="11:16">
      <c r="K4684" s="319">
        <v>50370</v>
      </c>
      <c r="L4684" s="157" t="s">
        <v>807</v>
      </c>
      <c r="N4684" s="157" t="s">
        <v>811</v>
      </c>
      <c r="O4684" s="157" t="s">
        <v>812</v>
      </c>
      <c r="P4684" s="157" t="s">
        <v>813</v>
      </c>
    </row>
    <row r="4685" spans="11:16">
      <c r="K4685" s="319">
        <v>50371</v>
      </c>
      <c r="L4685" s="157" t="s">
        <v>808</v>
      </c>
      <c r="N4685" s="157" t="s">
        <v>811</v>
      </c>
      <c r="O4685" s="157" t="s">
        <v>812</v>
      </c>
      <c r="P4685" s="157" t="s">
        <v>813</v>
      </c>
    </row>
    <row r="4686" spans="11:16">
      <c r="K4686" s="319">
        <v>50372</v>
      </c>
      <c r="L4686" s="157" t="s">
        <v>809</v>
      </c>
      <c r="N4686" s="157" t="s">
        <v>811</v>
      </c>
      <c r="O4686" s="157" t="s">
        <v>741</v>
      </c>
      <c r="P4686" s="157" t="s">
        <v>742</v>
      </c>
    </row>
    <row r="4687" spans="11:16">
      <c r="K4687" s="319">
        <v>50373</v>
      </c>
      <c r="L4687" s="157" t="s">
        <v>810</v>
      </c>
      <c r="N4687" s="157" t="s">
        <v>811</v>
      </c>
      <c r="O4687" s="157" t="s">
        <v>812</v>
      </c>
      <c r="P4687" s="157" t="s">
        <v>813</v>
      </c>
    </row>
    <row r="4688" spans="11:16">
      <c r="K4688" s="319">
        <v>50374</v>
      </c>
      <c r="L4688" s="157" t="s">
        <v>803</v>
      </c>
      <c r="N4688" s="157" t="s">
        <v>813</v>
      </c>
      <c r="O4688" s="157" t="s">
        <v>811</v>
      </c>
      <c r="P4688" s="157" t="s">
        <v>812</v>
      </c>
    </row>
    <row r="4689" spans="11:16">
      <c r="K4689" s="319">
        <v>50375</v>
      </c>
      <c r="L4689" s="157" t="s">
        <v>805</v>
      </c>
      <c r="N4689" s="157" t="s">
        <v>813</v>
      </c>
      <c r="O4689" s="157" t="s">
        <v>740</v>
      </c>
      <c r="P4689" s="157" t="s">
        <v>812</v>
      </c>
    </row>
    <row r="4690" spans="11:16">
      <c r="K4690" s="319">
        <v>50376</v>
      </c>
      <c r="L4690" s="157" t="s">
        <v>806</v>
      </c>
      <c r="N4690" s="157" t="s">
        <v>813</v>
      </c>
      <c r="O4690" s="157" t="s">
        <v>811</v>
      </c>
      <c r="P4690" s="157" t="s">
        <v>812</v>
      </c>
    </row>
    <row r="4691" spans="11:16">
      <c r="K4691" s="319">
        <v>50377</v>
      </c>
      <c r="L4691" s="157" t="s">
        <v>807</v>
      </c>
      <c r="N4691" s="157" t="s">
        <v>813</v>
      </c>
      <c r="O4691" s="157" t="s">
        <v>811</v>
      </c>
      <c r="P4691" s="157" t="s">
        <v>812</v>
      </c>
    </row>
    <row r="4692" spans="11:16">
      <c r="K4692" s="319">
        <v>50378</v>
      </c>
      <c r="L4692" s="157" t="s">
        <v>808</v>
      </c>
      <c r="N4692" s="157" t="s">
        <v>813</v>
      </c>
      <c r="O4692" s="157" t="s">
        <v>811</v>
      </c>
      <c r="P4692" s="157" t="s">
        <v>741</v>
      </c>
    </row>
    <row r="4693" spans="11:16">
      <c r="K4693" s="319">
        <v>50379</v>
      </c>
      <c r="L4693" s="157" t="s">
        <v>809</v>
      </c>
      <c r="N4693" s="157" t="s">
        <v>742</v>
      </c>
      <c r="O4693" s="157" t="s">
        <v>811</v>
      </c>
      <c r="P4693" s="157" t="s">
        <v>812</v>
      </c>
    </row>
    <row r="4694" spans="11:16">
      <c r="K4694" s="319">
        <v>50380</v>
      </c>
      <c r="L4694" s="157" t="s">
        <v>810</v>
      </c>
      <c r="N4694" s="157" t="s">
        <v>813</v>
      </c>
      <c r="O4694" s="157" t="s">
        <v>811</v>
      </c>
      <c r="P4694" s="157" t="s">
        <v>812</v>
      </c>
    </row>
    <row r="4695" spans="11:16">
      <c r="K4695" s="319">
        <v>50381</v>
      </c>
      <c r="L4695" s="157" t="s">
        <v>803</v>
      </c>
      <c r="N4695" s="157" t="s">
        <v>812</v>
      </c>
      <c r="O4695" s="157" t="s">
        <v>813</v>
      </c>
      <c r="P4695" s="157" t="s">
        <v>811</v>
      </c>
    </row>
    <row r="4696" spans="11:16">
      <c r="K4696" s="319">
        <v>50382</v>
      </c>
      <c r="L4696" s="157" t="s">
        <v>805</v>
      </c>
      <c r="N4696" s="157" t="s">
        <v>812</v>
      </c>
      <c r="O4696" s="157" t="s">
        <v>813</v>
      </c>
      <c r="P4696" s="157" t="s">
        <v>811</v>
      </c>
    </row>
    <row r="4697" spans="11:16">
      <c r="K4697" s="319">
        <v>50383</v>
      </c>
      <c r="L4697" s="157" t="s">
        <v>806</v>
      </c>
      <c r="N4697" s="157" t="s">
        <v>812</v>
      </c>
      <c r="O4697" s="157" t="s">
        <v>742</v>
      </c>
      <c r="P4697" s="157" t="s">
        <v>811</v>
      </c>
    </row>
    <row r="4698" spans="11:16">
      <c r="K4698" s="319">
        <v>50384</v>
      </c>
      <c r="L4698" s="157" t="s">
        <v>807</v>
      </c>
      <c r="N4698" s="157" t="s">
        <v>812</v>
      </c>
      <c r="O4698" s="157" t="s">
        <v>742</v>
      </c>
      <c r="P4698" s="157" t="s">
        <v>811</v>
      </c>
    </row>
    <row r="4699" spans="11:16">
      <c r="K4699" s="319">
        <v>50385</v>
      </c>
      <c r="L4699" s="157" t="s">
        <v>808</v>
      </c>
      <c r="N4699" s="157" t="s">
        <v>812</v>
      </c>
      <c r="O4699" s="157" t="s">
        <v>813</v>
      </c>
      <c r="P4699" s="157" t="s">
        <v>811</v>
      </c>
    </row>
    <row r="4700" spans="11:16">
      <c r="K4700" s="319">
        <v>50386</v>
      </c>
      <c r="L4700" s="157" t="s">
        <v>809</v>
      </c>
      <c r="N4700" s="157" t="s">
        <v>812</v>
      </c>
      <c r="O4700" s="157" t="s">
        <v>813</v>
      </c>
      <c r="P4700" s="157" t="s">
        <v>811</v>
      </c>
    </row>
    <row r="4701" spans="11:16">
      <c r="K4701" s="319">
        <v>50387</v>
      </c>
      <c r="L4701" s="157" t="s">
        <v>810</v>
      </c>
      <c r="N4701" s="157" t="s">
        <v>812</v>
      </c>
      <c r="O4701" s="157" t="s">
        <v>813</v>
      </c>
      <c r="P4701" s="157" t="s">
        <v>811</v>
      </c>
    </row>
    <row r="4702" spans="11:16">
      <c r="K4702" s="319">
        <v>50388</v>
      </c>
      <c r="L4702" s="157" t="s">
        <v>803</v>
      </c>
      <c r="N4702" s="157" t="s">
        <v>811</v>
      </c>
      <c r="O4702" s="157" t="s">
        <v>741</v>
      </c>
      <c r="P4702" s="157" t="s">
        <v>813</v>
      </c>
    </row>
    <row r="4703" spans="11:16">
      <c r="K4703" s="319">
        <v>50389</v>
      </c>
      <c r="L4703" s="157" t="s">
        <v>805</v>
      </c>
      <c r="N4703" s="157" t="s">
        <v>811</v>
      </c>
      <c r="O4703" s="157" t="s">
        <v>812</v>
      </c>
      <c r="P4703" s="157" t="s">
        <v>813</v>
      </c>
    </row>
    <row r="4704" spans="11:16">
      <c r="K4704" s="319">
        <v>50390</v>
      </c>
      <c r="L4704" s="157" t="s">
        <v>806</v>
      </c>
      <c r="N4704" s="157" t="s">
        <v>811</v>
      </c>
      <c r="O4704" s="157" t="s">
        <v>812</v>
      </c>
      <c r="P4704" s="157" t="s">
        <v>813</v>
      </c>
    </row>
    <row r="4705" spans="11:16">
      <c r="K4705" s="319">
        <v>50391</v>
      </c>
      <c r="L4705" s="157" t="s">
        <v>807</v>
      </c>
      <c r="N4705" s="157" t="s">
        <v>811</v>
      </c>
      <c r="O4705" s="157" t="s">
        <v>812</v>
      </c>
      <c r="P4705" s="157" t="s">
        <v>813</v>
      </c>
    </row>
    <row r="4706" spans="11:16">
      <c r="K4706" s="319">
        <v>50392</v>
      </c>
      <c r="L4706" s="157" t="s">
        <v>808</v>
      </c>
      <c r="N4706" s="157" t="s">
        <v>811</v>
      </c>
      <c r="O4706" s="157" t="s">
        <v>812</v>
      </c>
      <c r="P4706" s="157" t="s">
        <v>742</v>
      </c>
    </row>
    <row r="4707" spans="11:16">
      <c r="K4707" s="319">
        <v>50393</v>
      </c>
      <c r="L4707" s="157" t="s">
        <v>809</v>
      </c>
      <c r="N4707" s="157" t="s">
        <v>811</v>
      </c>
      <c r="O4707" s="157" t="s">
        <v>812</v>
      </c>
      <c r="P4707" s="157" t="s">
        <v>813</v>
      </c>
    </row>
    <row r="4708" spans="11:16">
      <c r="K4708" s="319">
        <v>50394</v>
      </c>
      <c r="L4708" s="157" t="s">
        <v>810</v>
      </c>
      <c r="N4708" s="157" t="s">
        <v>811</v>
      </c>
      <c r="O4708" s="157" t="s">
        <v>812</v>
      </c>
      <c r="P4708" s="157" t="s">
        <v>813</v>
      </c>
    </row>
    <row r="4709" spans="11:16">
      <c r="K4709" s="319">
        <v>50395</v>
      </c>
      <c r="L4709" s="157" t="s">
        <v>803</v>
      </c>
      <c r="N4709" s="157" t="s">
        <v>813</v>
      </c>
      <c r="O4709" s="157" t="s">
        <v>811</v>
      </c>
      <c r="P4709" s="157" t="s">
        <v>812</v>
      </c>
    </row>
    <row r="4710" spans="11:16">
      <c r="K4710" s="319">
        <v>50396</v>
      </c>
      <c r="L4710" s="157" t="s">
        <v>805</v>
      </c>
      <c r="N4710" s="157" t="s">
        <v>742</v>
      </c>
      <c r="O4710" s="157" t="s">
        <v>811</v>
      </c>
      <c r="P4710" s="157" t="s">
        <v>812</v>
      </c>
    </row>
    <row r="4711" spans="11:16">
      <c r="K4711" s="319">
        <v>50397</v>
      </c>
      <c r="L4711" s="157" t="s">
        <v>806</v>
      </c>
      <c r="N4711" s="157" t="s">
        <v>742</v>
      </c>
      <c r="O4711" s="157" t="s">
        <v>811</v>
      </c>
      <c r="P4711" s="157" t="s">
        <v>812</v>
      </c>
    </row>
    <row r="4712" spans="11:16">
      <c r="K4712" s="319">
        <v>50398</v>
      </c>
      <c r="L4712" s="157" t="s">
        <v>807</v>
      </c>
      <c r="N4712" s="157" t="s">
        <v>813</v>
      </c>
      <c r="O4712" s="157" t="s">
        <v>811</v>
      </c>
      <c r="P4712" s="157" t="s">
        <v>741</v>
      </c>
    </row>
    <row r="4713" spans="11:16">
      <c r="K4713" s="319">
        <v>50399</v>
      </c>
      <c r="L4713" s="157" t="s">
        <v>808</v>
      </c>
      <c r="N4713" s="157" t="s">
        <v>742</v>
      </c>
      <c r="O4713" s="157" t="s">
        <v>811</v>
      </c>
      <c r="P4713" s="157" t="s">
        <v>741</v>
      </c>
    </row>
    <row r="4714" spans="11:16">
      <c r="K4714" s="319">
        <v>50400</v>
      </c>
      <c r="L4714" s="157" t="s">
        <v>809</v>
      </c>
      <c r="N4714" s="157" t="s">
        <v>813</v>
      </c>
      <c r="O4714" s="157" t="s">
        <v>811</v>
      </c>
      <c r="P4714" s="157" t="s">
        <v>741</v>
      </c>
    </row>
    <row r="4715" spans="11:16">
      <c r="K4715" s="319">
        <v>50401</v>
      </c>
      <c r="L4715" s="157" t="s">
        <v>810</v>
      </c>
      <c r="N4715" s="157" t="s">
        <v>813</v>
      </c>
      <c r="O4715" s="157" t="s">
        <v>811</v>
      </c>
      <c r="P4715" s="157" t="s">
        <v>812</v>
      </c>
    </row>
    <row r="4716" spans="11:16">
      <c r="K4716" s="319">
        <v>50402</v>
      </c>
      <c r="L4716" s="157" t="s">
        <v>803</v>
      </c>
      <c r="N4716" s="157" t="s">
        <v>812</v>
      </c>
      <c r="O4716" s="157" t="s">
        <v>813</v>
      </c>
      <c r="P4716" s="157" t="s">
        <v>811</v>
      </c>
    </row>
    <row r="4717" spans="11:16">
      <c r="K4717" s="319">
        <v>50403</v>
      </c>
      <c r="L4717" s="157" t="s">
        <v>805</v>
      </c>
      <c r="N4717" s="157" t="s">
        <v>812</v>
      </c>
      <c r="O4717" s="157" t="s">
        <v>813</v>
      </c>
      <c r="P4717" s="157" t="s">
        <v>811</v>
      </c>
    </row>
    <row r="4718" spans="11:16">
      <c r="K4718" s="319">
        <v>50404</v>
      </c>
      <c r="L4718" s="157" t="s">
        <v>806</v>
      </c>
      <c r="N4718" s="157" t="s">
        <v>741</v>
      </c>
      <c r="O4718" s="157" t="s">
        <v>813</v>
      </c>
      <c r="P4718" s="157" t="s">
        <v>811</v>
      </c>
    </row>
    <row r="4719" spans="11:16">
      <c r="K4719" s="319">
        <v>50405</v>
      </c>
      <c r="L4719" s="157" t="s">
        <v>807</v>
      </c>
      <c r="N4719" s="157" t="s">
        <v>812</v>
      </c>
      <c r="O4719" s="157" t="s">
        <v>813</v>
      </c>
      <c r="P4719" s="157" t="s">
        <v>811</v>
      </c>
    </row>
    <row r="4720" spans="11:16">
      <c r="K4720" s="319">
        <v>50406</v>
      </c>
      <c r="L4720" s="157" t="s">
        <v>808</v>
      </c>
      <c r="N4720" s="157" t="s">
        <v>812</v>
      </c>
      <c r="O4720" s="157" t="s">
        <v>813</v>
      </c>
      <c r="P4720" s="157" t="s">
        <v>811</v>
      </c>
    </row>
    <row r="4721" spans="11:16">
      <c r="K4721" s="319">
        <v>50407</v>
      </c>
      <c r="L4721" s="157" t="s">
        <v>809</v>
      </c>
      <c r="N4721" s="157" t="s">
        <v>812</v>
      </c>
      <c r="O4721" s="157" t="s">
        <v>813</v>
      </c>
      <c r="P4721" s="157" t="s">
        <v>811</v>
      </c>
    </row>
    <row r="4722" spans="11:16">
      <c r="K4722" s="319">
        <v>50408</v>
      </c>
      <c r="L4722" s="157" t="s">
        <v>810</v>
      </c>
      <c r="N4722" s="157" t="s">
        <v>741</v>
      </c>
      <c r="O4722" s="157" t="s">
        <v>813</v>
      </c>
      <c r="P4722" s="157" t="s">
        <v>811</v>
      </c>
    </row>
    <row r="4723" spans="11:16">
      <c r="K4723" s="319">
        <v>50409</v>
      </c>
      <c r="L4723" s="157" t="s">
        <v>803</v>
      </c>
      <c r="N4723" s="157" t="s">
        <v>811</v>
      </c>
      <c r="O4723" s="157" t="s">
        <v>812</v>
      </c>
      <c r="P4723" s="157" t="s">
        <v>813</v>
      </c>
    </row>
    <row r="4724" spans="11:16">
      <c r="K4724" s="319">
        <v>50410</v>
      </c>
      <c r="L4724" s="157" t="s">
        <v>805</v>
      </c>
      <c r="N4724" s="157" t="s">
        <v>811</v>
      </c>
      <c r="O4724" s="157" t="s">
        <v>812</v>
      </c>
      <c r="P4724" s="157" t="s">
        <v>813</v>
      </c>
    </row>
    <row r="4725" spans="11:16">
      <c r="K4725" s="319">
        <v>50411</v>
      </c>
      <c r="L4725" s="157" t="s">
        <v>806</v>
      </c>
      <c r="N4725" s="157" t="s">
        <v>811</v>
      </c>
      <c r="O4725" s="157" t="s">
        <v>812</v>
      </c>
      <c r="P4725" s="157" t="s">
        <v>813</v>
      </c>
    </row>
    <row r="4726" spans="11:16">
      <c r="K4726" s="319">
        <v>50412</v>
      </c>
      <c r="L4726" s="157" t="s">
        <v>807</v>
      </c>
      <c r="N4726" s="157" t="s">
        <v>811</v>
      </c>
      <c r="O4726" s="157" t="s">
        <v>812</v>
      </c>
      <c r="P4726" s="157" t="s">
        <v>813</v>
      </c>
    </row>
    <row r="4727" spans="11:16">
      <c r="K4727" s="319">
        <v>50413</v>
      </c>
      <c r="L4727" s="157" t="s">
        <v>808</v>
      </c>
      <c r="N4727" s="157" t="s">
        <v>811</v>
      </c>
      <c r="O4727" s="157" t="s">
        <v>812</v>
      </c>
      <c r="P4727" s="157" t="s">
        <v>813</v>
      </c>
    </row>
    <row r="4728" spans="11:16">
      <c r="K4728" s="319">
        <v>50414</v>
      </c>
      <c r="L4728" s="157" t="s">
        <v>809</v>
      </c>
      <c r="N4728" s="157" t="s">
        <v>811</v>
      </c>
      <c r="O4728" s="157" t="s">
        <v>812</v>
      </c>
      <c r="P4728" s="157" t="s">
        <v>813</v>
      </c>
    </row>
    <row r="4729" spans="11:16">
      <c r="K4729" s="319">
        <v>50415</v>
      </c>
      <c r="L4729" s="157" t="s">
        <v>810</v>
      </c>
      <c r="N4729" s="157" t="s">
        <v>811</v>
      </c>
      <c r="O4729" s="157" t="s">
        <v>812</v>
      </c>
      <c r="P4729" s="157" t="s">
        <v>742</v>
      </c>
    </row>
    <row r="4730" spans="11:16">
      <c r="K4730" s="319">
        <v>50416</v>
      </c>
      <c r="L4730" s="157" t="s">
        <v>803</v>
      </c>
      <c r="N4730" s="157" t="s">
        <v>813</v>
      </c>
      <c r="O4730" s="157" t="s">
        <v>811</v>
      </c>
      <c r="P4730" s="157" t="s">
        <v>812</v>
      </c>
    </row>
    <row r="4731" spans="11:16">
      <c r="K4731" s="319">
        <v>50417</v>
      </c>
      <c r="L4731" s="157" t="s">
        <v>805</v>
      </c>
      <c r="N4731" s="157" t="s">
        <v>813</v>
      </c>
      <c r="O4731" s="157" t="s">
        <v>811</v>
      </c>
      <c r="P4731" s="157" t="s">
        <v>741</v>
      </c>
    </row>
    <row r="4732" spans="11:16">
      <c r="K4732" s="319">
        <v>50418</v>
      </c>
      <c r="L4732" s="157" t="s">
        <v>806</v>
      </c>
      <c r="N4732" s="157" t="s">
        <v>813</v>
      </c>
      <c r="O4732" s="157" t="s">
        <v>811</v>
      </c>
      <c r="P4732" s="157" t="s">
        <v>812</v>
      </c>
    </row>
    <row r="4733" spans="11:16">
      <c r="K4733" s="319">
        <v>50419</v>
      </c>
      <c r="L4733" s="157" t="s">
        <v>807</v>
      </c>
      <c r="N4733" s="157" t="s">
        <v>813</v>
      </c>
      <c r="O4733" s="157" t="s">
        <v>811</v>
      </c>
      <c r="P4733" s="157" t="s">
        <v>812</v>
      </c>
    </row>
    <row r="4734" spans="11:16">
      <c r="K4734" s="319">
        <v>50420</v>
      </c>
      <c r="L4734" s="157" t="s">
        <v>808</v>
      </c>
      <c r="N4734" s="157" t="s">
        <v>813</v>
      </c>
      <c r="O4734" s="157" t="s">
        <v>811</v>
      </c>
      <c r="P4734" s="157" t="s">
        <v>812</v>
      </c>
    </row>
    <row r="4735" spans="11:16">
      <c r="K4735" s="319">
        <v>50421</v>
      </c>
      <c r="L4735" s="157" t="s">
        <v>809</v>
      </c>
      <c r="N4735" s="157" t="s">
        <v>813</v>
      </c>
      <c r="O4735" s="157" t="s">
        <v>811</v>
      </c>
      <c r="P4735" s="157" t="s">
        <v>741</v>
      </c>
    </row>
    <row r="4736" spans="11:16">
      <c r="K4736" s="319">
        <v>50422</v>
      </c>
      <c r="L4736" s="157" t="s">
        <v>810</v>
      </c>
      <c r="N4736" s="157" t="s">
        <v>813</v>
      </c>
      <c r="O4736" s="157" t="s">
        <v>811</v>
      </c>
      <c r="P4736" s="157" t="s">
        <v>812</v>
      </c>
    </row>
    <row r="4737" spans="11:16">
      <c r="K4737" s="319">
        <v>50423</v>
      </c>
      <c r="L4737" s="157" t="s">
        <v>803</v>
      </c>
      <c r="N4737" s="157" t="s">
        <v>812</v>
      </c>
      <c r="O4737" s="157" t="s">
        <v>813</v>
      </c>
      <c r="P4737" s="157" t="s">
        <v>811</v>
      </c>
    </row>
    <row r="4738" spans="11:16">
      <c r="K4738" s="319">
        <v>50424</v>
      </c>
      <c r="L4738" s="157" t="s">
        <v>805</v>
      </c>
      <c r="N4738" s="157" t="s">
        <v>812</v>
      </c>
      <c r="O4738" s="157" t="s">
        <v>813</v>
      </c>
      <c r="P4738" s="157" t="s">
        <v>740</v>
      </c>
    </row>
    <row r="4739" spans="11:16">
      <c r="K4739" s="319">
        <v>50425</v>
      </c>
      <c r="L4739" s="157" t="s">
        <v>806</v>
      </c>
      <c r="N4739" s="157" t="s">
        <v>812</v>
      </c>
      <c r="O4739" s="157" t="s">
        <v>813</v>
      </c>
      <c r="P4739" s="157" t="s">
        <v>811</v>
      </c>
    </row>
    <row r="4740" spans="11:16">
      <c r="K4740" s="319">
        <v>50426</v>
      </c>
      <c r="L4740" s="157" t="s">
        <v>807</v>
      </c>
      <c r="N4740" s="157" t="s">
        <v>812</v>
      </c>
      <c r="O4740" s="157" t="s">
        <v>813</v>
      </c>
      <c r="P4740" s="157" t="s">
        <v>811</v>
      </c>
    </row>
    <row r="4741" spans="11:16">
      <c r="K4741" s="319">
        <v>50427</v>
      </c>
      <c r="L4741" s="157" t="s">
        <v>808</v>
      </c>
      <c r="N4741" s="157" t="s">
        <v>812</v>
      </c>
      <c r="O4741" s="157" t="s">
        <v>813</v>
      </c>
      <c r="P4741" s="157" t="s">
        <v>811</v>
      </c>
    </row>
    <row r="4742" spans="11:16">
      <c r="K4742" s="319">
        <v>50428</v>
      </c>
      <c r="L4742" s="157" t="s">
        <v>809</v>
      </c>
      <c r="N4742" s="157" t="s">
        <v>812</v>
      </c>
      <c r="O4742" s="157" t="s">
        <v>813</v>
      </c>
      <c r="P4742" s="157" t="s">
        <v>811</v>
      </c>
    </row>
    <row r="4743" spans="11:16">
      <c r="K4743" s="319">
        <v>50429</v>
      </c>
      <c r="L4743" s="157" t="s">
        <v>810</v>
      </c>
      <c r="N4743" s="157" t="s">
        <v>812</v>
      </c>
      <c r="O4743" s="157" t="s">
        <v>813</v>
      </c>
      <c r="P4743" s="157" t="s">
        <v>811</v>
      </c>
    </row>
    <row r="4744" spans="11:16">
      <c r="K4744" s="319">
        <v>50430</v>
      </c>
      <c r="L4744" s="157" t="s">
        <v>803</v>
      </c>
      <c r="N4744" s="157" t="s">
        <v>811</v>
      </c>
      <c r="O4744" s="157" t="s">
        <v>812</v>
      </c>
      <c r="P4744" s="157" t="s">
        <v>742</v>
      </c>
    </row>
    <row r="4745" spans="11:16">
      <c r="K4745" s="319">
        <v>50431</v>
      </c>
      <c r="L4745" s="157" t="s">
        <v>805</v>
      </c>
      <c r="N4745" s="157" t="s">
        <v>740</v>
      </c>
      <c r="O4745" s="157" t="s">
        <v>812</v>
      </c>
      <c r="P4745" s="157" t="s">
        <v>813</v>
      </c>
    </row>
    <row r="4746" spans="11:16">
      <c r="K4746" s="319">
        <v>50432</v>
      </c>
      <c r="L4746" s="157" t="s">
        <v>806</v>
      </c>
      <c r="N4746" s="157" t="s">
        <v>811</v>
      </c>
      <c r="O4746" s="157" t="s">
        <v>812</v>
      </c>
      <c r="P4746" s="157" t="s">
        <v>813</v>
      </c>
    </row>
    <row r="4747" spans="11:16">
      <c r="K4747" s="319">
        <v>50433</v>
      </c>
      <c r="L4747" s="157" t="s">
        <v>807</v>
      </c>
      <c r="N4747" s="157" t="s">
        <v>811</v>
      </c>
      <c r="O4747" s="157" t="s">
        <v>812</v>
      </c>
      <c r="P4747" s="157" t="s">
        <v>742</v>
      </c>
    </row>
    <row r="4748" spans="11:16">
      <c r="K4748" s="319">
        <v>50434</v>
      </c>
      <c r="L4748" s="157" t="s">
        <v>808</v>
      </c>
      <c r="N4748" s="157" t="s">
        <v>811</v>
      </c>
      <c r="O4748" s="157" t="s">
        <v>812</v>
      </c>
      <c r="P4748" s="157" t="s">
        <v>813</v>
      </c>
    </row>
    <row r="4749" spans="11:16">
      <c r="K4749" s="319">
        <v>50435</v>
      </c>
      <c r="L4749" s="157" t="s">
        <v>809</v>
      </c>
      <c r="N4749" s="157" t="s">
        <v>811</v>
      </c>
      <c r="O4749" s="157" t="s">
        <v>812</v>
      </c>
      <c r="P4749" s="157" t="s">
        <v>813</v>
      </c>
    </row>
    <row r="4750" spans="11:16">
      <c r="K4750" s="319">
        <v>50436</v>
      </c>
      <c r="L4750" s="157" t="s">
        <v>810</v>
      </c>
      <c r="N4750" s="157" t="s">
        <v>811</v>
      </c>
      <c r="O4750" s="157" t="s">
        <v>812</v>
      </c>
      <c r="P4750" s="157" t="s">
        <v>813</v>
      </c>
    </row>
    <row r="4751" spans="11:16">
      <c r="K4751" s="319">
        <v>50437</v>
      </c>
      <c r="L4751" s="157" t="s">
        <v>803</v>
      </c>
      <c r="N4751" s="157" t="s">
        <v>742</v>
      </c>
      <c r="O4751" s="157" t="s">
        <v>740</v>
      </c>
      <c r="P4751" s="157" t="s">
        <v>812</v>
      </c>
    </row>
    <row r="4752" spans="11:16">
      <c r="K4752" s="319">
        <v>50438</v>
      </c>
      <c r="L4752" s="157" t="s">
        <v>805</v>
      </c>
      <c r="N4752" s="157" t="s">
        <v>813</v>
      </c>
      <c r="O4752" s="157" t="s">
        <v>811</v>
      </c>
      <c r="P4752" s="157" t="s">
        <v>812</v>
      </c>
    </row>
    <row r="4753" spans="11:16">
      <c r="K4753" s="319">
        <v>50439</v>
      </c>
      <c r="L4753" s="157" t="s">
        <v>806</v>
      </c>
      <c r="N4753" s="157" t="s">
        <v>813</v>
      </c>
      <c r="O4753" s="157" t="s">
        <v>811</v>
      </c>
      <c r="P4753" s="157" t="s">
        <v>812</v>
      </c>
    </row>
    <row r="4754" spans="11:16">
      <c r="K4754" s="319">
        <v>50440</v>
      </c>
      <c r="L4754" s="157" t="s">
        <v>807</v>
      </c>
      <c r="N4754" s="157" t="s">
        <v>742</v>
      </c>
      <c r="O4754" s="157" t="s">
        <v>811</v>
      </c>
      <c r="P4754" s="157" t="s">
        <v>812</v>
      </c>
    </row>
    <row r="4755" spans="11:16">
      <c r="K4755" s="319">
        <v>50441</v>
      </c>
      <c r="L4755" s="157" t="s">
        <v>808</v>
      </c>
      <c r="N4755" s="157" t="s">
        <v>813</v>
      </c>
      <c r="O4755" s="157" t="s">
        <v>811</v>
      </c>
      <c r="P4755" s="157" t="s">
        <v>812</v>
      </c>
    </row>
    <row r="4756" spans="11:16">
      <c r="K4756" s="319">
        <v>50442</v>
      </c>
      <c r="L4756" s="157" t="s">
        <v>809</v>
      </c>
      <c r="N4756" s="157" t="s">
        <v>813</v>
      </c>
      <c r="O4756" s="157" t="s">
        <v>811</v>
      </c>
      <c r="P4756" s="157" t="s">
        <v>812</v>
      </c>
    </row>
    <row r="4757" spans="11:16">
      <c r="K4757" s="319">
        <v>50443</v>
      </c>
      <c r="L4757" s="157" t="s">
        <v>810</v>
      </c>
      <c r="N4757" s="157" t="s">
        <v>813</v>
      </c>
      <c r="O4757" s="157" t="s">
        <v>740</v>
      </c>
      <c r="P4757" s="157" t="s">
        <v>812</v>
      </c>
    </row>
    <row r="4758" spans="11:16">
      <c r="K4758" s="319">
        <v>50444</v>
      </c>
      <c r="L4758" s="157" t="s">
        <v>803</v>
      </c>
      <c r="N4758" s="157" t="s">
        <v>812</v>
      </c>
      <c r="O4758" s="157" t="s">
        <v>742</v>
      </c>
      <c r="P4758" s="157" t="s">
        <v>811</v>
      </c>
    </row>
    <row r="4759" spans="11:16">
      <c r="K4759" s="319">
        <v>50445</v>
      </c>
      <c r="L4759" s="157" t="s">
        <v>805</v>
      </c>
      <c r="N4759" s="157" t="s">
        <v>812</v>
      </c>
      <c r="O4759" s="157" t="s">
        <v>813</v>
      </c>
      <c r="P4759" s="157" t="s">
        <v>811</v>
      </c>
    </row>
    <row r="4760" spans="11:16">
      <c r="K4760" s="319">
        <v>50446</v>
      </c>
      <c r="L4760" s="157" t="s">
        <v>806</v>
      </c>
      <c r="N4760" s="157" t="s">
        <v>741</v>
      </c>
      <c r="O4760" s="157" t="s">
        <v>742</v>
      </c>
      <c r="P4760" s="157" t="s">
        <v>811</v>
      </c>
    </row>
    <row r="4761" spans="11:16">
      <c r="K4761" s="319">
        <v>50447</v>
      </c>
      <c r="L4761" s="157" t="s">
        <v>807</v>
      </c>
      <c r="N4761" s="157" t="s">
        <v>741</v>
      </c>
      <c r="O4761" s="157" t="s">
        <v>813</v>
      </c>
      <c r="P4761" s="157" t="s">
        <v>811</v>
      </c>
    </row>
    <row r="4762" spans="11:16">
      <c r="K4762" s="319">
        <v>50448</v>
      </c>
      <c r="L4762" s="157" t="s">
        <v>808</v>
      </c>
      <c r="N4762" s="157" t="s">
        <v>741</v>
      </c>
      <c r="O4762" s="157" t="s">
        <v>813</v>
      </c>
      <c r="P4762" s="157" t="s">
        <v>811</v>
      </c>
    </row>
    <row r="4763" spans="11:16">
      <c r="K4763" s="319">
        <v>50449</v>
      </c>
      <c r="L4763" s="157" t="s">
        <v>809</v>
      </c>
      <c r="N4763" s="157" t="s">
        <v>812</v>
      </c>
      <c r="O4763" s="157" t="s">
        <v>813</v>
      </c>
      <c r="P4763" s="157" t="s">
        <v>811</v>
      </c>
    </row>
    <row r="4764" spans="11:16">
      <c r="K4764" s="319">
        <v>50450</v>
      </c>
      <c r="L4764" s="157" t="s">
        <v>810</v>
      </c>
      <c r="N4764" s="157" t="s">
        <v>812</v>
      </c>
      <c r="O4764" s="157" t="s">
        <v>813</v>
      </c>
      <c r="P4764" s="157" t="s">
        <v>811</v>
      </c>
    </row>
    <row r="4765" spans="11:16">
      <c r="K4765" s="319">
        <v>50451</v>
      </c>
      <c r="L4765" s="157" t="s">
        <v>803</v>
      </c>
      <c r="N4765" s="157" t="s">
        <v>811</v>
      </c>
      <c r="O4765" s="157" t="s">
        <v>741</v>
      </c>
      <c r="P4765" s="157" t="s">
        <v>813</v>
      </c>
    </row>
    <row r="4766" spans="11:16">
      <c r="K4766" s="319">
        <v>50452</v>
      </c>
      <c r="L4766" s="157" t="s">
        <v>805</v>
      </c>
      <c r="N4766" s="157" t="s">
        <v>811</v>
      </c>
      <c r="O4766" s="157" t="s">
        <v>812</v>
      </c>
      <c r="P4766" s="157" t="s">
        <v>813</v>
      </c>
    </row>
    <row r="4767" spans="11:16">
      <c r="K4767" s="319">
        <v>50453</v>
      </c>
      <c r="L4767" s="157" t="s">
        <v>806</v>
      </c>
      <c r="N4767" s="157" t="s">
        <v>811</v>
      </c>
      <c r="O4767" s="157" t="s">
        <v>812</v>
      </c>
      <c r="P4767" s="157" t="s">
        <v>813</v>
      </c>
    </row>
    <row r="4768" spans="11:16">
      <c r="K4768" s="319">
        <v>50454</v>
      </c>
      <c r="L4768" s="157" t="s">
        <v>807</v>
      </c>
      <c r="N4768" s="157" t="s">
        <v>811</v>
      </c>
      <c r="O4768" s="157" t="s">
        <v>812</v>
      </c>
      <c r="P4768" s="157" t="s">
        <v>813</v>
      </c>
    </row>
    <row r="4769" spans="11:16">
      <c r="K4769" s="319">
        <v>50455</v>
      </c>
      <c r="L4769" s="157" t="s">
        <v>808</v>
      </c>
      <c r="N4769" s="157" t="s">
        <v>811</v>
      </c>
      <c r="O4769" s="157" t="s">
        <v>741</v>
      </c>
      <c r="P4769" s="157" t="s">
        <v>813</v>
      </c>
    </row>
    <row r="4770" spans="11:16">
      <c r="K4770" s="319">
        <v>50456</v>
      </c>
      <c r="L4770" s="157" t="s">
        <v>809</v>
      </c>
      <c r="N4770" s="157" t="s">
        <v>811</v>
      </c>
      <c r="O4770" s="157" t="s">
        <v>812</v>
      </c>
      <c r="P4770" s="157" t="s">
        <v>813</v>
      </c>
    </row>
    <row r="4771" spans="11:16">
      <c r="K4771" s="319">
        <v>50457</v>
      </c>
      <c r="L4771" s="157" t="s">
        <v>810</v>
      </c>
      <c r="N4771" s="157" t="s">
        <v>811</v>
      </c>
      <c r="O4771" s="157" t="s">
        <v>812</v>
      </c>
      <c r="P4771" s="157" t="s">
        <v>813</v>
      </c>
    </row>
    <row r="4772" spans="11:16">
      <c r="K4772" s="319">
        <v>50458</v>
      </c>
      <c r="L4772" s="157" t="s">
        <v>803</v>
      </c>
      <c r="N4772" s="157" t="s">
        <v>813</v>
      </c>
      <c r="O4772" s="157" t="s">
        <v>811</v>
      </c>
      <c r="P4772" s="157" t="s">
        <v>741</v>
      </c>
    </row>
    <row r="4773" spans="11:16">
      <c r="K4773" s="319">
        <v>50459</v>
      </c>
      <c r="L4773" s="157" t="s">
        <v>805</v>
      </c>
      <c r="N4773" s="157" t="s">
        <v>813</v>
      </c>
      <c r="O4773" s="157" t="s">
        <v>811</v>
      </c>
      <c r="P4773" s="157" t="s">
        <v>812</v>
      </c>
    </row>
    <row r="4774" spans="11:16">
      <c r="K4774" s="319">
        <v>50460</v>
      </c>
      <c r="L4774" s="157" t="s">
        <v>806</v>
      </c>
      <c r="N4774" s="157" t="s">
        <v>813</v>
      </c>
      <c r="O4774" s="157" t="s">
        <v>811</v>
      </c>
      <c r="P4774" s="157" t="s">
        <v>812</v>
      </c>
    </row>
    <row r="4775" spans="11:16">
      <c r="K4775" s="319">
        <v>50461</v>
      </c>
      <c r="L4775" s="157" t="s">
        <v>807</v>
      </c>
      <c r="N4775" s="157" t="s">
        <v>742</v>
      </c>
      <c r="O4775" s="157" t="s">
        <v>811</v>
      </c>
      <c r="P4775" s="157" t="s">
        <v>812</v>
      </c>
    </row>
    <row r="4776" spans="11:16">
      <c r="K4776" s="319">
        <v>50462</v>
      </c>
      <c r="L4776" s="157" t="s">
        <v>808</v>
      </c>
      <c r="N4776" s="157" t="s">
        <v>813</v>
      </c>
      <c r="O4776" s="157" t="s">
        <v>811</v>
      </c>
      <c r="P4776" s="157" t="s">
        <v>812</v>
      </c>
    </row>
    <row r="4777" spans="11:16">
      <c r="K4777" s="319">
        <v>50463</v>
      </c>
      <c r="L4777" s="157" t="s">
        <v>809</v>
      </c>
      <c r="N4777" s="157" t="s">
        <v>813</v>
      </c>
      <c r="O4777" s="157" t="s">
        <v>811</v>
      </c>
      <c r="P4777" s="157" t="s">
        <v>812</v>
      </c>
    </row>
    <row r="4778" spans="11:16">
      <c r="K4778" s="319">
        <v>50464</v>
      </c>
      <c r="L4778" s="157" t="s">
        <v>810</v>
      </c>
      <c r="N4778" s="157" t="s">
        <v>813</v>
      </c>
      <c r="O4778" s="157" t="s">
        <v>811</v>
      </c>
      <c r="P4778" s="157" t="s">
        <v>812</v>
      </c>
    </row>
    <row r="4779" spans="11:16">
      <c r="K4779" s="319">
        <v>50465</v>
      </c>
      <c r="L4779" s="157" t="s">
        <v>803</v>
      </c>
      <c r="N4779" s="157" t="s">
        <v>812</v>
      </c>
      <c r="O4779" s="157" t="s">
        <v>813</v>
      </c>
      <c r="P4779" s="157" t="s">
        <v>811</v>
      </c>
    </row>
    <row r="4780" spans="11:16">
      <c r="K4780" s="319">
        <v>50466</v>
      </c>
      <c r="L4780" s="157" t="s">
        <v>805</v>
      </c>
      <c r="N4780" s="157" t="s">
        <v>812</v>
      </c>
      <c r="O4780" s="157" t="s">
        <v>742</v>
      </c>
      <c r="P4780" s="157" t="s">
        <v>811</v>
      </c>
    </row>
    <row r="4781" spans="11:16">
      <c r="K4781" s="319">
        <v>50467</v>
      </c>
      <c r="L4781" s="157" t="s">
        <v>806</v>
      </c>
      <c r="N4781" s="157" t="s">
        <v>812</v>
      </c>
      <c r="O4781" s="157" t="s">
        <v>813</v>
      </c>
      <c r="P4781" s="157" t="s">
        <v>811</v>
      </c>
    </row>
    <row r="4782" spans="11:16">
      <c r="K4782" s="319">
        <v>50468</v>
      </c>
      <c r="L4782" s="157" t="s">
        <v>807</v>
      </c>
      <c r="N4782" s="157" t="s">
        <v>812</v>
      </c>
      <c r="O4782" s="157" t="s">
        <v>813</v>
      </c>
      <c r="P4782" s="157" t="s">
        <v>811</v>
      </c>
    </row>
    <row r="4783" spans="11:16">
      <c r="K4783" s="319">
        <v>50469</v>
      </c>
      <c r="L4783" s="157" t="s">
        <v>808</v>
      </c>
      <c r="N4783" s="157" t="s">
        <v>812</v>
      </c>
      <c r="O4783" s="157" t="s">
        <v>813</v>
      </c>
      <c r="P4783" s="157" t="s">
        <v>811</v>
      </c>
    </row>
    <row r="4784" spans="11:16">
      <c r="K4784" s="319">
        <v>50470</v>
      </c>
      <c r="L4784" s="157" t="s">
        <v>809</v>
      </c>
      <c r="N4784" s="157" t="s">
        <v>812</v>
      </c>
      <c r="O4784" s="157" t="s">
        <v>813</v>
      </c>
      <c r="P4784" s="157" t="s">
        <v>811</v>
      </c>
    </row>
    <row r="4785" spans="11:16">
      <c r="K4785" s="319">
        <v>50471</v>
      </c>
      <c r="L4785" s="157" t="s">
        <v>810</v>
      </c>
      <c r="N4785" s="157" t="s">
        <v>741</v>
      </c>
      <c r="O4785" s="157" t="s">
        <v>813</v>
      </c>
      <c r="P4785" s="157" t="s">
        <v>811</v>
      </c>
    </row>
    <row r="4786" spans="11:16">
      <c r="K4786" s="319">
        <v>50472</v>
      </c>
      <c r="L4786" s="157" t="s">
        <v>803</v>
      </c>
      <c r="N4786" s="157" t="s">
        <v>811</v>
      </c>
      <c r="O4786" s="157" t="s">
        <v>812</v>
      </c>
      <c r="P4786" s="157" t="s">
        <v>813</v>
      </c>
    </row>
    <row r="4787" spans="11:16">
      <c r="K4787" s="319">
        <v>50473</v>
      </c>
      <c r="L4787" s="157" t="s">
        <v>805</v>
      </c>
      <c r="N4787" s="157" t="s">
        <v>811</v>
      </c>
      <c r="O4787" s="157" t="s">
        <v>812</v>
      </c>
      <c r="P4787" s="157" t="s">
        <v>813</v>
      </c>
    </row>
    <row r="4788" spans="11:16">
      <c r="K4788" s="319">
        <v>50474</v>
      </c>
      <c r="L4788" s="157" t="s">
        <v>806</v>
      </c>
      <c r="N4788" s="157" t="s">
        <v>811</v>
      </c>
      <c r="O4788" s="157" t="s">
        <v>812</v>
      </c>
      <c r="P4788" s="157" t="s">
        <v>813</v>
      </c>
    </row>
    <row r="4789" spans="11:16">
      <c r="K4789" s="319">
        <v>50475</v>
      </c>
      <c r="L4789" s="157" t="s">
        <v>807</v>
      </c>
      <c r="N4789" s="157" t="s">
        <v>811</v>
      </c>
      <c r="O4789" s="157" t="s">
        <v>812</v>
      </c>
      <c r="P4789" s="157" t="s">
        <v>813</v>
      </c>
    </row>
    <row r="4790" spans="11:16">
      <c r="K4790" s="319">
        <v>50476</v>
      </c>
      <c r="L4790" s="157" t="s">
        <v>808</v>
      </c>
      <c r="N4790" s="157" t="s">
        <v>811</v>
      </c>
      <c r="O4790" s="157" t="s">
        <v>812</v>
      </c>
      <c r="P4790" s="157" t="s">
        <v>813</v>
      </c>
    </row>
    <row r="4791" spans="11:16">
      <c r="K4791" s="319">
        <v>50477</v>
      </c>
      <c r="L4791" s="157" t="s">
        <v>809</v>
      </c>
      <c r="N4791" s="157" t="s">
        <v>811</v>
      </c>
      <c r="O4791" s="157" t="s">
        <v>812</v>
      </c>
      <c r="P4791" s="157" t="s">
        <v>742</v>
      </c>
    </row>
    <row r="4792" spans="11:16">
      <c r="K4792" s="319">
        <v>50478</v>
      </c>
      <c r="L4792" s="157" t="s">
        <v>810</v>
      </c>
      <c r="N4792" s="157" t="s">
        <v>811</v>
      </c>
      <c r="O4792" s="157" t="s">
        <v>812</v>
      </c>
      <c r="P4792" s="157" t="s">
        <v>813</v>
      </c>
    </row>
    <row r="4793" spans="11:16">
      <c r="K4793" s="319">
        <v>50479</v>
      </c>
      <c r="L4793" s="157" t="s">
        <v>803</v>
      </c>
      <c r="N4793" s="157" t="s">
        <v>813</v>
      </c>
      <c r="O4793" s="157" t="s">
        <v>811</v>
      </c>
      <c r="P4793" s="157" t="s">
        <v>812</v>
      </c>
    </row>
    <row r="4794" spans="11:16">
      <c r="K4794" s="319">
        <v>50480</v>
      </c>
      <c r="L4794" s="157" t="s">
        <v>805</v>
      </c>
      <c r="N4794" s="157" t="s">
        <v>813</v>
      </c>
      <c r="O4794" s="157" t="s">
        <v>811</v>
      </c>
      <c r="P4794" s="157" t="s">
        <v>812</v>
      </c>
    </row>
    <row r="4795" spans="11:16">
      <c r="K4795" s="319">
        <v>50481</v>
      </c>
      <c r="L4795" s="157" t="s">
        <v>806</v>
      </c>
      <c r="N4795" s="157" t="s">
        <v>813</v>
      </c>
      <c r="O4795" s="157" t="s">
        <v>811</v>
      </c>
      <c r="P4795" s="157" t="s">
        <v>812</v>
      </c>
    </row>
    <row r="4796" spans="11:16">
      <c r="K4796" s="319">
        <v>50482</v>
      </c>
      <c r="L4796" s="157" t="s">
        <v>807</v>
      </c>
      <c r="N4796" s="157" t="s">
        <v>813</v>
      </c>
      <c r="O4796" s="157" t="s">
        <v>811</v>
      </c>
      <c r="P4796" s="157" t="s">
        <v>812</v>
      </c>
    </row>
    <row r="4797" spans="11:16">
      <c r="K4797" s="319">
        <v>50483</v>
      </c>
      <c r="L4797" s="157" t="s">
        <v>808</v>
      </c>
      <c r="N4797" s="157" t="s">
        <v>813</v>
      </c>
      <c r="O4797" s="157" t="s">
        <v>811</v>
      </c>
      <c r="P4797" s="157" t="s">
        <v>812</v>
      </c>
    </row>
    <row r="4798" spans="11:16">
      <c r="K4798" s="319">
        <v>50484</v>
      </c>
      <c r="L4798" s="157" t="s">
        <v>809</v>
      </c>
      <c r="N4798" s="157" t="s">
        <v>813</v>
      </c>
      <c r="O4798" s="157" t="s">
        <v>811</v>
      </c>
      <c r="P4798" s="157" t="s">
        <v>812</v>
      </c>
    </row>
    <row r="4799" spans="11:16">
      <c r="K4799" s="319">
        <v>50485</v>
      </c>
      <c r="L4799" s="157" t="s">
        <v>810</v>
      </c>
      <c r="N4799" s="157" t="s">
        <v>813</v>
      </c>
      <c r="O4799" s="157" t="s">
        <v>811</v>
      </c>
      <c r="P4799" s="157" t="s">
        <v>812</v>
      </c>
    </row>
    <row r="4800" spans="11:16">
      <c r="K4800" s="319">
        <v>50486</v>
      </c>
      <c r="L4800" s="157" t="s">
        <v>803</v>
      </c>
      <c r="N4800" s="157" t="s">
        <v>812</v>
      </c>
      <c r="O4800" s="157" t="s">
        <v>813</v>
      </c>
      <c r="P4800" s="157" t="s">
        <v>811</v>
      </c>
    </row>
    <row r="4801" spans="11:16">
      <c r="K4801" s="319">
        <v>50487</v>
      </c>
      <c r="L4801" s="157" t="s">
        <v>805</v>
      </c>
      <c r="N4801" s="157" t="s">
        <v>812</v>
      </c>
      <c r="O4801" s="157" t="s">
        <v>813</v>
      </c>
      <c r="P4801" s="157" t="s">
        <v>740</v>
      </c>
    </row>
    <row r="4802" spans="11:16">
      <c r="K4802" s="319">
        <v>50488</v>
      </c>
      <c r="L4802" s="157" t="s">
        <v>806</v>
      </c>
      <c r="N4802" s="157" t="s">
        <v>812</v>
      </c>
      <c r="O4802" s="157" t="s">
        <v>813</v>
      </c>
      <c r="P4802" s="157" t="s">
        <v>811</v>
      </c>
    </row>
    <row r="4803" spans="11:16">
      <c r="K4803" s="319">
        <v>50489</v>
      </c>
      <c r="L4803" s="157" t="s">
        <v>807</v>
      </c>
      <c r="N4803" s="157" t="s">
        <v>812</v>
      </c>
      <c r="O4803" s="157" t="s">
        <v>813</v>
      </c>
      <c r="P4803" s="157" t="s">
        <v>740</v>
      </c>
    </row>
    <row r="4804" spans="11:16">
      <c r="K4804" s="319">
        <v>50490</v>
      </c>
      <c r="L4804" s="157" t="s">
        <v>808</v>
      </c>
      <c r="N4804" s="157" t="s">
        <v>812</v>
      </c>
      <c r="O4804" s="157" t="s">
        <v>813</v>
      </c>
      <c r="P4804" s="157" t="s">
        <v>811</v>
      </c>
    </row>
    <row r="4805" spans="11:16">
      <c r="K4805" s="319">
        <v>50491</v>
      </c>
      <c r="L4805" s="157" t="s">
        <v>809</v>
      </c>
      <c r="N4805" s="157" t="s">
        <v>812</v>
      </c>
      <c r="O4805" s="157" t="s">
        <v>813</v>
      </c>
      <c r="P4805" s="157" t="s">
        <v>811</v>
      </c>
    </row>
    <row r="4806" spans="11:16">
      <c r="K4806" s="319">
        <v>50492</v>
      </c>
      <c r="L4806" s="157" t="s">
        <v>810</v>
      </c>
      <c r="N4806" s="157" t="s">
        <v>812</v>
      </c>
      <c r="O4806" s="157" t="s">
        <v>813</v>
      </c>
      <c r="P4806" s="157" t="s">
        <v>811</v>
      </c>
    </row>
    <row r="4807" spans="11:16">
      <c r="K4807" s="319">
        <v>50493</v>
      </c>
      <c r="L4807" s="157" t="s">
        <v>803</v>
      </c>
      <c r="N4807" s="157" t="s">
        <v>811</v>
      </c>
      <c r="O4807" s="157" t="s">
        <v>812</v>
      </c>
      <c r="P4807" s="157" t="s">
        <v>742</v>
      </c>
    </row>
    <row r="4808" spans="11:16">
      <c r="K4808" s="319">
        <v>50494</v>
      </c>
      <c r="L4808" s="157" t="s">
        <v>805</v>
      </c>
      <c r="N4808" s="157" t="s">
        <v>811</v>
      </c>
      <c r="O4808" s="157" t="s">
        <v>812</v>
      </c>
      <c r="P4808" s="157" t="s">
        <v>813</v>
      </c>
    </row>
    <row r="4809" spans="11:16">
      <c r="K4809" s="319">
        <v>50495</v>
      </c>
      <c r="L4809" s="157" t="s">
        <v>806</v>
      </c>
      <c r="N4809" s="157" t="s">
        <v>811</v>
      </c>
      <c r="O4809" s="157" t="s">
        <v>812</v>
      </c>
      <c r="P4809" s="157" t="s">
        <v>813</v>
      </c>
    </row>
    <row r="4810" spans="11:16">
      <c r="K4810" s="319">
        <v>50496</v>
      </c>
      <c r="L4810" s="157" t="s">
        <v>807</v>
      </c>
      <c r="N4810" s="157" t="s">
        <v>811</v>
      </c>
      <c r="O4810" s="157" t="s">
        <v>812</v>
      </c>
      <c r="P4810" s="157" t="s">
        <v>813</v>
      </c>
    </row>
    <row r="4811" spans="11:16">
      <c r="K4811" s="319">
        <v>50497</v>
      </c>
      <c r="L4811" s="157" t="s">
        <v>808</v>
      </c>
      <c r="N4811" s="157" t="s">
        <v>811</v>
      </c>
      <c r="O4811" s="157" t="s">
        <v>812</v>
      </c>
      <c r="P4811" s="157" t="s">
        <v>813</v>
      </c>
    </row>
    <row r="4812" spans="11:16">
      <c r="K4812" s="319">
        <v>50498</v>
      </c>
      <c r="L4812" s="157" t="s">
        <v>809</v>
      </c>
      <c r="N4812" s="157" t="s">
        <v>811</v>
      </c>
      <c r="O4812" s="157" t="s">
        <v>812</v>
      </c>
      <c r="P4812" s="157" t="s">
        <v>813</v>
      </c>
    </row>
    <row r="4813" spans="11:16">
      <c r="K4813" s="319">
        <v>50499</v>
      </c>
      <c r="L4813" s="157" t="s">
        <v>810</v>
      </c>
      <c r="N4813" s="157" t="s">
        <v>811</v>
      </c>
      <c r="O4813" s="157" t="s">
        <v>812</v>
      </c>
      <c r="P4813" s="157" t="s">
        <v>813</v>
      </c>
    </row>
    <row r="4814" spans="11:16">
      <c r="K4814" s="319">
        <v>50500</v>
      </c>
      <c r="L4814" s="157" t="s">
        <v>803</v>
      </c>
      <c r="N4814" s="157" t="s">
        <v>742</v>
      </c>
      <c r="O4814" s="157" t="s">
        <v>811</v>
      </c>
      <c r="P4814" s="157" t="s">
        <v>812</v>
      </c>
    </row>
    <row r="4815" spans="11:16">
      <c r="K4815" s="319">
        <v>50501</v>
      </c>
      <c r="L4815" s="157" t="s">
        <v>805</v>
      </c>
      <c r="N4815" s="157" t="s">
        <v>813</v>
      </c>
      <c r="O4815" s="157" t="s">
        <v>811</v>
      </c>
      <c r="P4815" s="157" t="s">
        <v>812</v>
      </c>
    </row>
    <row r="4816" spans="11:16">
      <c r="K4816" s="319">
        <v>50502</v>
      </c>
      <c r="L4816" s="157" t="s">
        <v>806</v>
      </c>
      <c r="N4816" s="157" t="s">
        <v>813</v>
      </c>
      <c r="O4816" s="157" t="s">
        <v>811</v>
      </c>
      <c r="P4816" s="157" t="s">
        <v>812</v>
      </c>
    </row>
    <row r="4817" spans="11:16">
      <c r="K4817" s="319">
        <v>50503</v>
      </c>
      <c r="L4817" s="157" t="s">
        <v>807</v>
      </c>
      <c r="N4817" s="157" t="s">
        <v>813</v>
      </c>
      <c r="O4817" s="157" t="s">
        <v>740</v>
      </c>
      <c r="P4817" s="157" t="s">
        <v>812</v>
      </c>
    </row>
    <row r="4818" spans="11:16">
      <c r="K4818" s="319">
        <v>50504</v>
      </c>
      <c r="L4818" s="157" t="s">
        <v>808</v>
      </c>
      <c r="N4818" s="157" t="s">
        <v>813</v>
      </c>
      <c r="O4818" s="157" t="s">
        <v>740</v>
      </c>
      <c r="P4818" s="157" t="s">
        <v>812</v>
      </c>
    </row>
    <row r="4819" spans="11:16">
      <c r="K4819" s="319">
        <v>50505</v>
      </c>
      <c r="L4819" s="157" t="s">
        <v>809</v>
      </c>
      <c r="N4819" s="157" t="s">
        <v>813</v>
      </c>
      <c r="O4819" s="157" t="s">
        <v>811</v>
      </c>
      <c r="P4819" s="157" t="s">
        <v>812</v>
      </c>
    </row>
    <row r="4820" spans="11:16">
      <c r="K4820" s="319">
        <v>50506</v>
      </c>
      <c r="L4820" s="157" t="s">
        <v>810</v>
      </c>
      <c r="N4820" s="157" t="s">
        <v>742</v>
      </c>
      <c r="O4820" s="157" t="s">
        <v>740</v>
      </c>
      <c r="P4820" s="157" t="s">
        <v>812</v>
      </c>
    </row>
    <row r="4821" spans="11:16">
      <c r="K4821" s="319">
        <v>50507</v>
      </c>
      <c r="L4821" s="157" t="s">
        <v>803</v>
      </c>
      <c r="N4821" s="157" t="s">
        <v>741</v>
      </c>
      <c r="O4821" s="157" t="s">
        <v>813</v>
      </c>
      <c r="P4821" s="157" t="s">
        <v>811</v>
      </c>
    </row>
    <row r="4822" spans="11:16">
      <c r="K4822" s="319">
        <v>50508</v>
      </c>
      <c r="L4822" s="157" t="s">
        <v>805</v>
      </c>
      <c r="N4822" s="157" t="s">
        <v>741</v>
      </c>
      <c r="O4822" s="157" t="s">
        <v>813</v>
      </c>
      <c r="P4822" s="157" t="s">
        <v>811</v>
      </c>
    </row>
    <row r="4823" spans="11:16">
      <c r="K4823" s="319">
        <v>50509</v>
      </c>
      <c r="L4823" s="157" t="s">
        <v>806</v>
      </c>
      <c r="N4823" s="157" t="s">
        <v>812</v>
      </c>
      <c r="O4823" s="157" t="s">
        <v>813</v>
      </c>
      <c r="P4823" s="157" t="s">
        <v>811</v>
      </c>
    </row>
    <row r="4824" spans="11:16">
      <c r="K4824" s="319">
        <v>50510</v>
      </c>
      <c r="L4824" s="157" t="s">
        <v>807</v>
      </c>
      <c r="N4824" s="157" t="s">
        <v>812</v>
      </c>
      <c r="O4824" s="157" t="s">
        <v>813</v>
      </c>
      <c r="P4824" s="157" t="s">
        <v>811</v>
      </c>
    </row>
    <row r="4825" spans="11:16">
      <c r="K4825" s="319">
        <v>50511</v>
      </c>
      <c r="L4825" s="157" t="s">
        <v>808</v>
      </c>
      <c r="N4825" s="157" t="s">
        <v>812</v>
      </c>
      <c r="O4825" s="157" t="s">
        <v>742</v>
      </c>
      <c r="P4825" s="157" t="s">
        <v>811</v>
      </c>
    </row>
    <row r="4826" spans="11:16">
      <c r="K4826" s="319">
        <v>50512</v>
      </c>
      <c r="L4826" s="157" t="s">
        <v>809</v>
      </c>
      <c r="N4826" s="157" t="s">
        <v>812</v>
      </c>
      <c r="O4826" s="157" t="s">
        <v>813</v>
      </c>
      <c r="P4826" s="157" t="s">
        <v>811</v>
      </c>
    </row>
    <row r="4827" spans="11:16">
      <c r="K4827" s="319">
        <v>50513</v>
      </c>
      <c r="L4827" s="157" t="s">
        <v>810</v>
      </c>
      <c r="N4827" s="157" t="s">
        <v>812</v>
      </c>
      <c r="O4827" s="157" t="s">
        <v>813</v>
      </c>
      <c r="P4827" s="157" t="s">
        <v>811</v>
      </c>
    </row>
    <row r="4828" spans="11:16">
      <c r="K4828" s="319">
        <v>50514</v>
      </c>
      <c r="L4828" s="157" t="s">
        <v>803</v>
      </c>
      <c r="N4828" s="157" t="s">
        <v>811</v>
      </c>
      <c r="O4828" s="157" t="s">
        <v>812</v>
      </c>
      <c r="P4828" s="157" t="s">
        <v>813</v>
      </c>
    </row>
    <row r="4829" spans="11:16">
      <c r="K4829" s="319">
        <v>50515</v>
      </c>
      <c r="L4829" s="157" t="s">
        <v>805</v>
      </c>
      <c r="N4829" s="157" t="s">
        <v>811</v>
      </c>
      <c r="O4829" s="157" t="s">
        <v>741</v>
      </c>
      <c r="P4829" s="157" t="s">
        <v>813</v>
      </c>
    </row>
    <row r="4830" spans="11:16">
      <c r="K4830" s="319">
        <v>50516</v>
      </c>
      <c r="L4830" s="157" t="s">
        <v>806</v>
      </c>
      <c r="N4830" s="157" t="s">
        <v>811</v>
      </c>
      <c r="O4830" s="157" t="s">
        <v>812</v>
      </c>
      <c r="P4830" s="157" t="s">
        <v>813</v>
      </c>
    </row>
    <row r="4831" spans="11:16">
      <c r="K4831" s="319">
        <v>50517</v>
      </c>
      <c r="L4831" s="157" t="s">
        <v>807</v>
      </c>
      <c r="N4831" s="157" t="s">
        <v>811</v>
      </c>
      <c r="O4831" s="157" t="s">
        <v>812</v>
      </c>
      <c r="P4831" s="157" t="s">
        <v>813</v>
      </c>
    </row>
    <row r="4832" spans="11:16">
      <c r="K4832" s="319">
        <v>50518</v>
      </c>
      <c r="L4832" s="157" t="s">
        <v>808</v>
      </c>
      <c r="N4832" s="157" t="s">
        <v>811</v>
      </c>
      <c r="O4832" s="157" t="s">
        <v>812</v>
      </c>
      <c r="P4832" s="157" t="s">
        <v>742</v>
      </c>
    </row>
    <row r="4833" spans="11:16">
      <c r="K4833" s="319">
        <v>50519</v>
      </c>
      <c r="L4833" s="157" t="s">
        <v>809</v>
      </c>
      <c r="N4833" s="157" t="s">
        <v>811</v>
      </c>
      <c r="O4833" s="157" t="s">
        <v>812</v>
      </c>
      <c r="P4833" s="157" t="s">
        <v>813</v>
      </c>
    </row>
    <row r="4834" spans="11:16">
      <c r="K4834" s="319">
        <v>50520</v>
      </c>
      <c r="L4834" s="157" t="s">
        <v>810</v>
      </c>
      <c r="N4834" s="157" t="s">
        <v>811</v>
      </c>
      <c r="O4834" s="157" t="s">
        <v>812</v>
      </c>
      <c r="P4834" s="157" t="s">
        <v>813</v>
      </c>
    </row>
    <row r="4835" spans="11:16">
      <c r="K4835" s="319">
        <v>50521</v>
      </c>
      <c r="L4835" s="157" t="s">
        <v>803</v>
      </c>
      <c r="N4835" s="157" t="s">
        <v>742</v>
      </c>
      <c r="O4835" s="157" t="s">
        <v>811</v>
      </c>
      <c r="P4835" s="157" t="s">
        <v>812</v>
      </c>
    </row>
    <row r="4836" spans="11:16">
      <c r="K4836" s="319">
        <v>50522</v>
      </c>
      <c r="L4836" s="157" t="s">
        <v>805</v>
      </c>
      <c r="N4836" s="157" t="s">
        <v>813</v>
      </c>
      <c r="O4836" s="157" t="s">
        <v>811</v>
      </c>
      <c r="P4836" s="157" t="s">
        <v>812</v>
      </c>
    </row>
    <row r="4837" spans="11:16">
      <c r="K4837" s="319">
        <v>50523</v>
      </c>
      <c r="L4837" s="157" t="s">
        <v>806</v>
      </c>
      <c r="N4837" s="157" t="s">
        <v>813</v>
      </c>
      <c r="O4837" s="157" t="s">
        <v>811</v>
      </c>
      <c r="P4837" s="157" t="s">
        <v>812</v>
      </c>
    </row>
    <row r="4838" spans="11:16">
      <c r="K4838" s="319">
        <v>50524</v>
      </c>
      <c r="L4838" s="157" t="s">
        <v>807</v>
      </c>
      <c r="N4838" s="157" t="s">
        <v>813</v>
      </c>
      <c r="O4838" s="157" t="s">
        <v>811</v>
      </c>
      <c r="P4838" s="157" t="s">
        <v>812</v>
      </c>
    </row>
    <row r="4839" spans="11:16">
      <c r="K4839" s="319">
        <v>50525</v>
      </c>
      <c r="L4839" s="157" t="s">
        <v>808</v>
      </c>
      <c r="N4839" s="157" t="s">
        <v>813</v>
      </c>
      <c r="O4839" s="157" t="s">
        <v>811</v>
      </c>
      <c r="P4839" s="157" t="s">
        <v>812</v>
      </c>
    </row>
    <row r="4840" spans="11:16">
      <c r="K4840" s="319">
        <v>50526</v>
      </c>
      <c r="L4840" s="157" t="s">
        <v>809</v>
      </c>
      <c r="N4840" s="157" t="s">
        <v>813</v>
      </c>
      <c r="O4840" s="157" t="s">
        <v>811</v>
      </c>
      <c r="P4840" s="157" t="s">
        <v>812</v>
      </c>
    </row>
    <row r="4841" spans="11:16">
      <c r="K4841" s="319">
        <v>50527</v>
      </c>
      <c r="L4841" s="157" t="s">
        <v>810</v>
      </c>
      <c r="N4841" s="157" t="s">
        <v>813</v>
      </c>
      <c r="O4841" s="157" t="s">
        <v>811</v>
      </c>
      <c r="P4841" s="157" t="s">
        <v>812</v>
      </c>
    </row>
    <row r="4842" spans="11:16">
      <c r="K4842" s="319">
        <v>50528</v>
      </c>
      <c r="L4842" s="157" t="s">
        <v>803</v>
      </c>
      <c r="N4842" s="157" t="s">
        <v>812</v>
      </c>
      <c r="O4842" s="157" t="s">
        <v>813</v>
      </c>
      <c r="P4842" s="157" t="s">
        <v>811</v>
      </c>
    </row>
    <row r="4843" spans="11:16">
      <c r="K4843" s="319">
        <v>50529</v>
      </c>
      <c r="L4843" s="157" t="s">
        <v>805</v>
      </c>
      <c r="N4843" s="157" t="s">
        <v>812</v>
      </c>
      <c r="O4843" s="157" t="s">
        <v>813</v>
      </c>
      <c r="P4843" s="157" t="s">
        <v>811</v>
      </c>
    </row>
    <row r="4844" spans="11:16">
      <c r="K4844" s="319">
        <v>50530</v>
      </c>
      <c r="L4844" s="157" t="s">
        <v>806</v>
      </c>
      <c r="N4844" s="157" t="s">
        <v>812</v>
      </c>
      <c r="O4844" s="157" t="s">
        <v>813</v>
      </c>
      <c r="P4844" s="157" t="s">
        <v>811</v>
      </c>
    </row>
    <row r="4845" spans="11:16">
      <c r="K4845" s="319">
        <v>50531</v>
      </c>
      <c r="L4845" s="157" t="s">
        <v>807</v>
      </c>
      <c r="N4845" s="157" t="s">
        <v>741</v>
      </c>
      <c r="O4845" s="157" t="s">
        <v>813</v>
      </c>
      <c r="P4845" s="157" t="s">
        <v>811</v>
      </c>
    </row>
    <row r="4846" spans="11:16">
      <c r="K4846" s="319">
        <v>50532</v>
      </c>
      <c r="L4846" s="157" t="s">
        <v>808</v>
      </c>
      <c r="N4846" s="157" t="s">
        <v>812</v>
      </c>
      <c r="O4846" s="157" t="s">
        <v>813</v>
      </c>
      <c r="P4846" s="157" t="s">
        <v>811</v>
      </c>
    </row>
    <row r="4847" spans="11:16">
      <c r="K4847" s="319">
        <v>50533</v>
      </c>
      <c r="L4847" s="157" t="s">
        <v>809</v>
      </c>
      <c r="N4847" s="157" t="s">
        <v>812</v>
      </c>
      <c r="O4847" s="157" t="s">
        <v>813</v>
      </c>
      <c r="P4847" s="157" t="s">
        <v>811</v>
      </c>
    </row>
    <row r="4848" spans="11:16">
      <c r="K4848" s="319">
        <v>50534</v>
      </c>
      <c r="L4848" s="157" t="s">
        <v>810</v>
      </c>
      <c r="N4848" s="157" t="s">
        <v>812</v>
      </c>
      <c r="O4848" s="157" t="s">
        <v>813</v>
      </c>
      <c r="P4848" s="157" t="s">
        <v>811</v>
      </c>
    </row>
    <row r="4849" spans="11:16">
      <c r="K4849" s="319">
        <v>50535</v>
      </c>
      <c r="L4849" s="157" t="s">
        <v>803</v>
      </c>
      <c r="N4849" s="157" t="s">
        <v>811</v>
      </c>
      <c r="O4849" s="157" t="s">
        <v>812</v>
      </c>
      <c r="P4849" s="157" t="s">
        <v>813</v>
      </c>
    </row>
    <row r="4850" spans="11:16">
      <c r="K4850" s="319">
        <v>50536</v>
      </c>
      <c r="L4850" s="157" t="s">
        <v>805</v>
      </c>
      <c r="N4850" s="157" t="s">
        <v>811</v>
      </c>
      <c r="O4850" s="157" t="s">
        <v>812</v>
      </c>
      <c r="P4850" s="157" t="s">
        <v>813</v>
      </c>
    </row>
    <row r="4851" spans="11:16">
      <c r="K4851" s="319">
        <v>50537</v>
      </c>
      <c r="L4851" s="157" t="s">
        <v>806</v>
      </c>
      <c r="N4851" s="157" t="s">
        <v>811</v>
      </c>
      <c r="O4851" s="157" t="s">
        <v>812</v>
      </c>
      <c r="P4851" s="157" t="s">
        <v>742</v>
      </c>
    </row>
    <row r="4852" spans="11:16">
      <c r="K4852" s="319">
        <v>50538</v>
      </c>
      <c r="L4852" s="157" t="s">
        <v>807</v>
      </c>
      <c r="N4852" s="157" t="s">
        <v>811</v>
      </c>
      <c r="O4852" s="157" t="s">
        <v>812</v>
      </c>
      <c r="P4852" s="157" t="s">
        <v>813</v>
      </c>
    </row>
    <row r="4853" spans="11:16">
      <c r="K4853" s="319">
        <v>50539</v>
      </c>
      <c r="L4853" s="157" t="s">
        <v>808</v>
      </c>
      <c r="N4853" s="157" t="s">
        <v>811</v>
      </c>
      <c r="O4853" s="157" t="s">
        <v>812</v>
      </c>
      <c r="P4853" s="157" t="s">
        <v>813</v>
      </c>
    </row>
    <row r="4854" spans="11:16">
      <c r="K4854" s="319">
        <v>50540</v>
      </c>
      <c r="L4854" s="157" t="s">
        <v>809</v>
      </c>
      <c r="N4854" s="157" t="s">
        <v>811</v>
      </c>
      <c r="O4854" s="157" t="s">
        <v>812</v>
      </c>
      <c r="P4854" s="157" t="s">
        <v>813</v>
      </c>
    </row>
    <row r="4855" spans="11:16">
      <c r="K4855" s="319">
        <v>50541</v>
      </c>
      <c r="L4855" s="157" t="s">
        <v>810</v>
      </c>
      <c r="N4855" s="157" t="s">
        <v>811</v>
      </c>
      <c r="O4855" s="157" t="s">
        <v>812</v>
      </c>
      <c r="P4855" s="157" t="s">
        <v>813</v>
      </c>
    </row>
    <row r="4856" spans="11:16">
      <c r="K4856" s="319">
        <v>50542</v>
      </c>
      <c r="L4856" s="157" t="s">
        <v>803</v>
      </c>
      <c r="N4856" s="157" t="s">
        <v>813</v>
      </c>
      <c r="O4856" s="157" t="s">
        <v>811</v>
      </c>
      <c r="P4856" s="157" t="s">
        <v>812</v>
      </c>
    </row>
    <row r="4857" spans="11:16">
      <c r="K4857" s="319">
        <v>50543</v>
      </c>
      <c r="L4857" s="157" t="s">
        <v>805</v>
      </c>
      <c r="N4857" s="157" t="s">
        <v>813</v>
      </c>
      <c r="O4857" s="157" t="s">
        <v>811</v>
      </c>
      <c r="P4857" s="157" t="s">
        <v>812</v>
      </c>
    </row>
    <row r="4858" spans="11:16">
      <c r="K4858" s="319">
        <v>50544</v>
      </c>
      <c r="L4858" s="157" t="s">
        <v>806</v>
      </c>
      <c r="N4858" s="157" t="s">
        <v>813</v>
      </c>
      <c r="O4858" s="157" t="s">
        <v>811</v>
      </c>
      <c r="P4858" s="157" t="s">
        <v>812</v>
      </c>
    </row>
    <row r="4859" spans="11:16">
      <c r="K4859" s="319">
        <v>50545</v>
      </c>
      <c r="L4859" s="157" t="s">
        <v>807</v>
      </c>
      <c r="N4859" s="157" t="s">
        <v>813</v>
      </c>
      <c r="O4859" s="157" t="s">
        <v>811</v>
      </c>
      <c r="P4859" s="157" t="s">
        <v>812</v>
      </c>
    </row>
    <row r="4860" spans="11:16">
      <c r="K4860" s="319">
        <v>50546</v>
      </c>
      <c r="L4860" s="157" t="s">
        <v>808</v>
      </c>
      <c r="N4860" s="157" t="s">
        <v>813</v>
      </c>
      <c r="O4860" s="157" t="s">
        <v>811</v>
      </c>
      <c r="P4860" s="157" t="s">
        <v>812</v>
      </c>
    </row>
    <row r="4861" spans="11:16">
      <c r="K4861" s="319">
        <v>50547</v>
      </c>
      <c r="L4861" s="157" t="s">
        <v>809</v>
      </c>
      <c r="N4861" s="157" t="s">
        <v>813</v>
      </c>
      <c r="O4861" s="157" t="s">
        <v>811</v>
      </c>
      <c r="P4861" s="157" t="s">
        <v>741</v>
      </c>
    </row>
    <row r="4862" spans="11:16">
      <c r="K4862" s="319">
        <v>50548</v>
      </c>
      <c r="L4862" s="157" t="s">
        <v>810</v>
      </c>
      <c r="N4862" s="157" t="s">
        <v>813</v>
      </c>
      <c r="O4862" s="157" t="s">
        <v>811</v>
      </c>
      <c r="P4862" s="157" t="s">
        <v>812</v>
      </c>
    </row>
    <row r="4863" spans="11:16">
      <c r="K4863" s="319">
        <v>50549</v>
      </c>
      <c r="L4863" s="157" t="s">
        <v>803</v>
      </c>
      <c r="N4863" s="157" t="s">
        <v>812</v>
      </c>
      <c r="O4863" s="157" t="s">
        <v>813</v>
      </c>
      <c r="P4863" s="157" t="s">
        <v>740</v>
      </c>
    </row>
    <row r="4864" spans="11:16">
      <c r="K4864" s="319">
        <v>50550</v>
      </c>
      <c r="L4864" s="157" t="s">
        <v>805</v>
      </c>
      <c r="N4864" s="157" t="s">
        <v>812</v>
      </c>
      <c r="O4864" s="157" t="s">
        <v>813</v>
      </c>
      <c r="P4864" s="157" t="s">
        <v>811</v>
      </c>
    </row>
    <row r="4865" spans="11:16">
      <c r="K4865" s="319">
        <v>50551</v>
      </c>
      <c r="L4865" s="157" t="s">
        <v>806</v>
      </c>
      <c r="N4865" s="157" t="s">
        <v>812</v>
      </c>
      <c r="O4865" s="157" t="s">
        <v>813</v>
      </c>
      <c r="P4865" s="157" t="s">
        <v>811</v>
      </c>
    </row>
    <row r="4866" spans="11:16">
      <c r="K4866" s="319">
        <v>50552</v>
      </c>
      <c r="L4866" s="157" t="s">
        <v>807</v>
      </c>
      <c r="N4866" s="157" t="s">
        <v>812</v>
      </c>
      <c r="O4866" s="157" t="s">
        <v>813</v>
      </c>
      <c r="P4866" s="157" t="s">
        <v>811</v>
      </c>
    </row>
    <row r="4867" spans="11:16">
      <c r="K4867" s="319">
        <v>50553</v>
      </c>
      <c r="L4867" s="157" t="s">
        <v>808</v>
      </c>
      <c r="N4867" s="157" t="s">
        <v>812</v>
      </c>
      <c r="O4867" s="157" t="s">
        <v>813</v>
      </c>
      <c r="P4867" s="157" t="s">
        <v>811</v>
      </c>
    </row>
    <row r="4868" spans="11:16">
      <c r="K4868" s="319">
        <v>50554</v>
      </c>
      <c r="L4868" s="157" t="s">
        <v>809</v>
      </c>
      <c r="N4868" s="157" t="s">
        <v>812</v>
      </c>
      <c r="O4868" s="157" t="s">
        <v>742</v>
      </c>
      <c r="P4868" s="157" t="s">
        <v>811</v>
      </c>
    </row>
    <row r="4869" spans="11:16">
      <c r="K4869" s="319">
        <v>50555</v>
      </c>
      <c r="L4869" s="157" t="s">
        <v>810</v>
      </c>
      <c r="N4869" s="157" t="s">
        <v>812</v>
      </c>
      <c r="O4869" s="157" t="s">
        <v>813</v>
      </c>
      <c r="P4869" s="157" t="s">
        <v>811</v>
      </c>
    </row>
    <row r="4870" spans="11:16">
      <c r="K4870" s="319">
        <v>50556</v>
      </c>
      <c r="L4870" s="157" t="s">
        <v>803</v>
      </c>
      <c r="N4870" s="157" t="s">
        <v>811</v>
      </c>
      <c r="O4870" s="157" t="s">
        <v>812</v>
      </c>
      <c r="P4870" s="157" t="s">
        <v>813</v>
      </c>
    </row>
    <row r="4871" spans="11:16">
      <c r="K4871" s="319">
        <v>50557</v>
      </c>
      <c r="L4871" s="157" t="s">
        <v>805</v>
      </c>
      <c r="N4871" s="157" t="s">
        <v>811</v>
      </c>
      <c r="O4871" s="157" t="s">
        <v>812</v>
      </c>
      <c r="P4871" s="157" t="s">
        <v>742</v>
      </c>
    </row>
    <row r="4872" spans="11:16">
      <c r="K4872" s="319">
        <v>50558</v>
      </c>
      <c r="L4872" s="157" t="s">
        <v>806</v>
      </c>
      <c r="N4872" s="157" t="s">
        <v>740</v>
      </c>
      <c r="O4872" s="157" t="s">
        <v>812</v>
      </c>
      <c r="P4872" s="157" t="s">
        <v>813</v>
      </c>
    </row>
    <row r="4873" spans="11:16">
      <c r="K4873" s="319">
        <v>50559</v>
      </c>
      <c r="L4873" s="157" t="s">
        <v>807</v>
      </c>
      <c r="N4873" s="157" t="s">
        <v>811</v>
      </c>
      <c r="O4873" s="157" t="s">
        <v>812</v>
      </c>
      <c r="P4873" s="157" t="s">
        <v>813</v>
      </c>
    </row>
    <row r="4874" spans="11:16">
      <c r="K4874" s="319">
        <v>50560</v>
      </c>
      <c r="L4874" s="157" t="s">
        <v>808</v>
      </c>
      <c r="N4874" s="157" t="s">
        <v>811</v>
      </c>
      <c r="O4874" s="157" t="s">
        <v>812</v>
      </c>
      <c r="P4874" s="157" t="s">
        <v>813</v>
      </c>
    </row>
    <row r="4875" spans="11:16">
      <c r="K4875" s="319">
        <v>50561</v>
      </c>
      <c r="L4875" s="157" t="s">
        <v>809</v>
      </c>
      <c r="N4875" s="157" t="s">
        <v>811</v>
      </c>
      <c r="O4875" s="157" t="s">
        <v>812</v>
      </c>
      <c r="P4875" s="157" t="s">
        <v>813</v>
      </c>
    </row>
    <row r="4876" spans="11:16">
      <c r="K4876" s="319">
        <v>50562</v>
      </c>
      <c r="L4876" s="157" t="s">
        <v>810</v>
      </c>
      <c r="N4876" s="157" t="s">
        <v>811</v>
      </c>
      <c r="O4876" s="157" t="s">
        <v>812</v>
      </c>
      <c r="P4876" s="157" t="s">
        <v>742</v>
      </c>
    </row>
    <row r="4877" spans="11:16">
      <c r="K4877" s="319">
        <v>50563</v>
      </c>
      <c r="L4877" s="157" t="s">
        <v>803</v>
      </c>
      <c r="N4877" s="157" t="s">
        <v>813</v>
      </c>
      <c r="O4877" s="157" t="s">
        <v>811</v>
      </c>
      <c r="P4877" s="157" t="s">
        <v>741</v>
      </c>
    </row>
    <row r="4878" spans="11:16">
      <c r="K4878" s="319">
        <v>50564</v>
      </c>
      <c r="L4878" s="157" t="s">
        <v>805</v>
      </c>
      <c r="N4878" s="157" t="s">
        <v>813</v>
      </c>
      <c r="O4878" s="157" t="s">
        <v>811</v>
      </c>
      <c r="P4878" s="157" t="s">
        <v>812</v>
      </c>
    </row>
    <row r="4879" spans="11:16">
      <c r="K4879" s="319">
        <v>50565</v>
      </c>
      <c r="L4879" s="157" t="s">
        <v>806</v>
      </c>
      <c r="N4879" s="157" t="s">
        <v>813</v>
      </c>
      <c r="O4879" s="157" t="s">
        <v>811</v>
      </c>
      <c r="P4879" s="157" t="s">
        <v>812</v>
      </c>
    </row>
    <row r="4880" spans="11:16">
      <c r="K4880" s="319">
        <v>50566</v>
      </c>
      <c r="L4880" s="157" t="s">
        <v>807</v>
      </c>
      <c r="N4880" s="157" t="s">
        <v>813</v>
      </c>
      <c r="O4880" s="157" t="s">
        <v>811</v>
      </c>
      <c r="P4880" s="157" t="s">
        <v>812</v>
      </c>
    </row>
    <row r="4881" spans="11:16">
      <c r="K4881" s="319">
        <v>50567</v>
      </c>
      <c r="L4881" s="157" t="s">
        <v>808</v>
      </c>
      <c r="N4881" s="157" t="s">
        <v>813</v>
      </c>
      <c r="O4881" s="157" t="s">
        <v>811</v>
      </c>
      <c r="P4881" s="157" t="s">
        <v>741</v>
      </c>
    </row>
    <row r="4882" spans="11:16">
      <c r="K4882" s="319">
        <v>50568</v>
      </c>
      <c r="L4882" s="157" t="s">
        <v>809</v>
      </c>
      <c r="N4882" s="157" t="s">
        <v>813</v>
      </c>
      <c r="O4882" s="157" t="s">
        <v>811</v>
      </c>
      <c r="P4882" s="157" t="s">
        <v>812</v>
      </c>
    </row>
    <row r="4883" spans="11:16">
      <c r="K4883" s="319">
        <v>50569</v>
      </c>
      <c r="L4883" s="157" t="s">
        <v>810</v>
      </c>
      <c r="N4883" s="157" t="s">
        <v>813</v>
      </c>
      <c r="O4883" s="157" t="s">
        <v>811</v>
      </c>
      <c r="P4883" s="157" t="s">
        <v>812</v>
      </c>
    </row>
    <row r="4884" spans="11:16">
      <c r="K4884" s="319">
        <v>50570</v>
      </c>
      <c r="L4884" s="157" t="s">
        <v>803</v>
      </c>
      <c r="N4884" s="157" t="s">
        <v>812</v>
      </c>
      <c r="O4884" s="157" t="s">
        <v>813</v>
      </c>
      <c r="P4884" s="157" t="s">
        <v>811</v>
      </c>
    </row>
    <row r="4885" spans="11:16">
      <c r="K4885" s="319">
        <v>50571</v>
      </c>
      <c r="L4885" s="157" t="s">
        <v>805</v>
      </c>
      <c r="N4885" s="157" t="s">
        <v>812</v>
      </c>
      <c r="O4885" s="157" t="s">
        <v>813</v>
      </c>
      <c r="P4885" s="157" t="s">
        <v>811</v>
      </c>
    </row>
    <row r="4886" spans="11:16">
      <c r="K4886" s="319">
        <v>50572</v>
      </c>
      <c r="L4886" s="157" t="s">
        <v>806</v>
      </c>
      <c r="N4886" s="157" t="s">
        <v>741</v>
      </c>
      <c r="O4886" s="157" t="s">
        <v>813</v>
      </c>
      <c r="P4886" s="157" t="s">
        <v>811</v>
      </c>
    </row>
    <row r="4887" spans="11:16">
      <c r="K4887" s="319">
        <v>50573</v>
      </c>
      <c r="L4887" s="157" t="s">
        <v>807</v>
      </c>
      <c r="N4887" s="157" t="s">
        <v>812</v>
      </c>
      <c r="O4887" s="157" t="s">
        <v>813</v>
      </c>
      <c r="P4887" s="157" t="s">
        <v>811</v>
      </c>
    </row>
    <row r="4888" spans="11:16">
      <c r="K4888" s="319">
        <v>50574</v>
      </c>
      <c r="L4888" s="157" t="s">
        <v>808</v>
      </c>
      <c r="N4888" s="157" t="s">
        <v>812</v>
      </c>
      <c r="O4888" s="157" t="s">
        <v>813</v>
      </c>
      <c r="P4888" s="157" t="s">
        <v>811</v>
      </c>
    </row>
    <row r="4889" spans="11:16">
      <c r="K4889" s="319">
        <v>50575</v>
      </c>
      <c r="L4889" s="157" t="s">
        <v>809</v>
      </c>
      <c r="N4889" s="157" t="s">
        <v>812</v>
      </c>
      <c r="O4889" s="157" t="s">
        <v>742</v>
      </c>
      <c r="P4889" s="157" t="s">
        <v>811</v>
      </c>
    </row>
    <row r="4890" spans="11:16">
      <c r="K4890" s="319">
        <v>50576</v>
      </c>
      <c r="L4890" s="157" t="s">
        <v>810</v>
      </c>
      <c r="N4890" s="157" t="s">
        <v>812</v>
      </c>
      <c r="O4890" s="157" t="s">
        <v>742</v>
      </c>
      <c r="P4890" s="157" t="s">
        <v>811</v>
      </c>
    </row>
    <row r="4891" spans="11:16">
      <c r="K4891" s="319">
        <v>50577</v>
      </c>
      <c r="L4891" s="157" t="s">
        <v>803</v>
      </c>
      <c r="N4891" s="157" t="s">
        <v>811</v>
      </c>
      <c r="O4891" s="157" t="s">
        <v>812</v>
      </c>
      <c r="P4891" s="157" t="s">
        <v>813</v>
      </c>
    </row>
    <row r="4892" spans="11:16">
      <c r="K4892" s="319">
        <v>50578</v>
      </c>
      <c r="L4892" s="157" t="s">
        <v>805</v>
      </c>
      <c r="N4892" s="157" t="s">
        <v>740</v>
      </c>
      <c r="O4892" s="157" t="s">
        <v>741</v>
      </c>
      <c r="P4892" s="157" t="s">
        <v>813</v>
      </c>
    </row>
    <row r="4893" spans="11:16">
      <c r="K4893" s="319">
        <v>50579</v>
      </c>
      <c r="L4893" s="157" t="s">
        <v>806</v>
      </c>
      <c r="N4893" s="157" t="s">
        <v>740</v>
      </c>
      <c r="O4893" s="157" t="s">
        <v>812</v>
      </c>
      <c r="P4893" s="157" t="s">
        <v>813</v>
      </c>
    </row>
    <row r="4894" spans="11:16">
      <c r="K4894" s="319">
        <v>50580</v>
      </c>
      <c r="L4894" s="157" t="s">
        <v>807</v>
      </c>
      <c r="N4894" s="157" t="s">
        <v>740</v>
      </c>
      <c r="O4894" s="157" t="s">
        <v>812</v>
      </c>
      <c r="P4894" s="157" t="s">
        <v>813</v>
      </c>
    </row>
    <row r="4895" spans="11:16">
      <c r="K4895" s="319">
        <v>50581</v>
      </c>
      <c r="L4895" s="157" t="s">
        <v>808</v>
      </c>
      <c r="N4895" s="157" t="s">
        <v>811</v>
      </c>
      <c r="O4895" s="157" t="s">
        <v>812</v>
      </c>
      <c r="P4895" s="157" t="s">
        <v>813</v>
      </c>
    </row>
    <row r="4896" spans="11:16">
      <c r="K4896" s="319">
        <v>50582</v>
      </c>
      <c r="L4896" s="157" t="s">
        <v>809</v>
      </c>
      <c r="N4896" s="157" t="s">
        <v>811</v>
      </c>
      <c r="O4896" s="157" t="s">
        <v>812</v>
      </c>
      <c r="P4896" s="157" t="s">
        <v>813</v>
      </c>
    </row>
    <row r="4897" spans="11:16">
      <c r="K4897" s="319">
        <v>50583</v>
      </c>
      <c r="L4897" s="157" t="s">
        <v>810</v>
      </c>
      <c r="N4897" s="157" t="s">
        <v>811</v>
      </c>
      <c r="O4897" s="157" t="s">
        <v>741</v>
      </c>
      <c r="P4897" s="157" t="s">
        <v>813</v>
      </c>
    </row>
    <row r="4898" spans="11:16">
      <c r="K4898" s="319">
        <v>50584</v>
      </c>
      <c r="L4898" s="157" t="s">
        <v>803</v>
      </c>
      <c r="N4898" s="157" t="s">
        <v>813</v>
      </c>
      <c r="O4898" s="157" t="s">
        <v>811</v>
      </c>
      <c r="P4898" s="157" t="s">
        <v>812</v>
      </c>
    </row>
    <row r="4899" spans="11:16">
      <c r="K4899" s="319">
        <v>50585</v>
      </c>
      <c r="L4899" s="157" t="s">
        <v>805</v>
      </c>
      <c r="N4899" s="157" t="s">
        <v>813</v>
      </c>
      <c r="O4899" s="157" t="s">
        <v>811</v>
      </c>
      <c r="P4899" s="157" t="s">
        <v>812</v>
      </c>
    </row>
    <row r="4900" spans="11:16">
      <c r="K4900" s="319">
        <v>50586</v>
      </c>
      <c r="L4900" s="157" t="s">
        <v>806</v>
      </c>
      <c r="N4900" s="157" t="s">
        <v>813</v>
      </c>
      <c r="O4900" s="157" t="s">
        <v>740</v>
      </c>
      <c r="P4900" s="157" t="s">
        <v>812</v>
      </c>
    </row>
    <row r="4901" spans="11:16">
      <c r="K4901" s="319">
        <v>50587</v>
      </c>
      <c r="L4901" s="157" t="s">
        <v>807</v>
      </c>
      <c r="N4901" s="157" t="s">
        <v>813</v>
      </c>
      <c r="O4901" s="157" t="s">
        <v>811</v>
      </c>
      <c r="P4901" s="157" t="s">
        <v>812</v>
      </c>
    </row>
    <row r="4902" spans="11:16">
      <c r="K4902" s="319">
        <v>50588</v>
      </c>
      <c r="L4902" s="157" t="s">
        <v>808</v>
      </c>
      <c r="N4902" s="157" t="s">
        <v>813</v>
      </c>
      <c r="O4902" s="157" t="s">
        <v>811</v>
      </c>
      <c r="P4902" s="157" t="s">
        <v>812</v>
      </c>
    </row>
    <row r="4903" spans="11:16">
      <c r="K4903" s="319">
        <v>50589</v>
      </c>
      <c r="L4903" s="157" t="s">
        <v>809</v>
      </c>
      <c r="N4903" s="157" t="s">
        <v>813</v>
      </c>
      <c r="O4903" s="157" t="s">
        <v>811</v>
      </c>
      <c r="P4903" s="157" t="s">
        <v>812</v>
      </c>
    </row>
    <row r="4904" spans="11:16">
      <c r="K4904" s="319">
        <v>50590</v>
      </c>
      <c r="L4904" s="157" t="s">
        <v>810</v>
      </c>
      <c r="N4904" s="157" t="s">
        <v>813</v>
      </c>
      <c r="O4904" s="157" t="s">
        <v>811</v>
      </c>
      <c r="P4904" s="157" t="s">
        <v>812</v>
      </c>
    </row>
    <row r="4905" spans="11:16">
      <c r="K4905" s="319">
        <v>50591</v>
      </c>
      <c r="L4905" s="157" t="s">
        <v>803</v>
      </c>
      <c r="N4905" s="157" t="s">
        <v>812</v>
      </c>
      <c r="O4905" s="157" t="s">
        <v>813</v>
      </c>
      <c r="P4905" s="157" t="s">
        <v>811</v>
      </c>
    </row>
    <row r="4906" spans="11:16">
      <c r="K4906" s="319">
        <v>50592</v>
      </c>
      <c r="L4906" s="157" t="s">
        <v>805</v>
      </c>
      <c r="N4906" s="157" t="s">
        <v>812</v>
      </c>
      <c r="O4906" s="157" t="s">
        <v>742</v>
      </c>
      <c r="P4906" s="157" t="s">
        <v>740</v>
      </c>
    </row>
    <row r="4907" spans="11:16">
      <c r="K4907" s="319">
        <v>50593</v>
      </c>
      <c r="L4907" s="157" t="s">
        <v>806</v>
      </c>
      <c r="N4907" s="157" t="s">
        <v>812</v>
      </c>
      <c r="O4907" s="157" t="s">
        <v>813</v>
      </c>
      <c r="P4907" s="157" t="s">
        <v>811</v>
      </c>
    </row>
    <row r="4908" spans="11:16">
      <c r="K4908" s="319">
        <v>50594</v>
      </c>
      <c r="L4908" s="157" t="s">
        <v>807</v>
      </c>
      <c r="N4908" s="157" t="s">
        <v>812</v>
      </c>
      <c r="O4908" s="157" t="s">
        <v>813</v>
      </c>
      <c r="P4908" s="157" t="s">
        <v>811</v>
      </c>
    </row>
    <row r="4909" spans="11:16">
      <c r="K4909" s="319">
        <v>50595</v>
      </c>
      <c r="L4909" s="157" t="s">
        <v>808</v>
      </c>
      <c r="N4909" s="157" t="s">
        <v>812</v>
      </c>
      <c r="O4909" s="157" t="s">
        <v>742</v>
      </c>
      <c r="P4909" s="157" t="s">
        <v>811</v>
      </c>
    </row>
    <row r="4910" spans="11:16">
      <c r="K4910" s="319">
        <v>50596</v>
      </c>
      <c r="L4910" s="157" t="s">
        <v>809</v>
      </c>
      <c r="N4910" s="157" t="s">
        <v>812</v>
      </c>
      <c r="O4910" s="157" t="s">
        <v>813</v>
      </c>
      <c r="P4910" s="157" t="s">
        <v>811</v>
      </c>
    </row>
    <row r="4911" spans="11:16">
      <c r="K4911" s="319">
        <v>50597</v>
      </c>
      <c r="L4911" s="157" t="s">
        <v>810</v>
      </c>
      <c r="N4911" s="157" t="s">
        <v>812</v>
      </c>
      <c r="O4911" s="157" t="s">
        <v>813</v>
      </c>
      <c r="P4911" s="157" t="s">
        <v>811</v>
      </c>
    </row>
    <row r="4912" spans="11:16">
      <c r="K4912" s="319">
        <v>50598</v>
      </c>
      <c r="L4912" s="157" t="s">
        <v>803</v>
      </c>
      <c r="N4912" s="157" t="s">
        <v>811</v>
      </c>
      <c r="O4912" s="157" t="s">
        <v>812</v>
      </c>
      <c r="P4912" s="157" t="s">
        <v>742</v>
      </c>
    </row>
    <row r="4913" spans="11:16">
      <c r="K4913" s="319">
        <v>50599</v>
      </c>
      <c r="L4913" s="157" t="s">
        <v>805</v>
      </c>
      <c r="N4913" s="157" t="s">
        <v>740</v>
      </c>
      <c r="O4913" s="157" t="s">
        <v>812</v>
      </c>
      <c r="P4913" s="157" t="s">
        <v>813</v>
      </c>
    </row>
    <row r="4914" spans="11:16">
      <c r="K4914" s="319">
        <v>50600</v>
      </c>
      <c r="L4914" s="157" t="s">
        <v>806</v>
      </c>
      <c r="N4914" s="157" t="s">
        <v>811</v>
      </c>
      <c r="O4914" s="157" t="s">
        <v>812</v>
      </c>
      <c r="P4914" s="157" t="s">
        <v>813</v>
      </c>
    </row>
    <row r="4915" spans="11:16">
      <c r="K4915" s="319">
        <v>50601</v>
      </c>
      <c r="L4915" s="157" t="s">
        <v>807</v>
      </c>
      <c r="N4915" s="157" t="s">
        <v>811</v>
      </c>
      <c r="O4915" s="157" t="s">
        <v>812</v>
      </c>
      <c r="P4915" s="157" t="s">
        <v>813</v>
      </c>
    </row>
    <row r="4916" spans="11:16">
      <c r="K4916" s="319">
        <v>50602</v>
      </c>
      <c r="L4916" s="157" t="s">
        <v>808</v>
      </c>
      <c r="N4916" s="157" t="s">
        <v>811</v>
      </c>
      <c r="O4916" s="157" t="s">
        <v>812</v>
      </c>
      <c r="P4916" s="157" t="s">
        <v>813</v>
      </c>
    </row>
    <row r="4917" spans="11:16">
      <c r="K4917" s="319">
        <v>50603</v>
      </c>
      <c r="L4917" s="157" t="s">
        <v>809</v>
      </c>
      <c r="N4917" s="157" t="s">
        <v>811</v>
      </c>
      <c r="O4917" s="157" t="s">
        <v>812</v>
      </c>
      <c r="P4917" s="157" t="s">
        <v>742</v>
      </c>
    </row>
    <row r="4918" spans="11:16">
      <c r="K4918" s="319">
        <v>50604</v>
      </c>
      <c r="L4918" s="157" t="s">
        <v>810</v>
      </c>
      <c r="N4918" s="157" t="s">
        <v>811</v>
      </c>
      <c r="O4918" s="157" t="s">
        <v>812</v>
      </c>
      <c r="P4918" s="157" t="s">
        <v>742</v>
      </c>
    </row>
    <row r="4919" spans="11:16">
      <c r="K4919" s="319">
        <v>50605</v>
      </c>
      <c r="L4919" s="157" t="s">
        <v>803</v>
      </c>
      <c r="N4919" s="157" t="s">
        <v>813</v>
      </c>
      <c r="O4919" s="157" t="s">
        <v>811</v>
      </c>
      <c r="P4919" s="157" t="s">
        <v>812</v>
      </c>
    </row>
    <row r="4920" spans="11:16">
      <c r="K4920" s="319">
        <v>50606</v>
      </c>
      <c r="L4920" s="157" t="s">
        <v>805</v>
      </c>
      <c r="N4920" s="157" t="s">
        <v>813</v>
      </c>
      <c r="O4920" s="157" t="s">
        <v>811</v>
      </c>
      <c r="P4920" s="157" t="s">
        <v>812</v>
      </c>
    </row>
    <row r="4921" spans="11:16">
      <c r="K4921" s="319">
        <v>50607</v>
      </c>
      <c r="L4921" s="157" t="s">
        <v>806</v>
      </c>
      <c r="N4921" s="157" t="s">
        <v>813</v>
      </c>
      <c r="O4921" s="157" t="s">
        <v>811</v>
      </c>
      <c r="P4921" s="157" t="s">
        <v>812</v>
      </c>
    </row>
    <row r="4922" spans="11:16">
      <c r="K4922" s="319">
        <v>50608</v>
      </c>
      <c r="L4922" s="157" t="s">
        <v>807</v>
      </c>
      <c r="N4922" s="157" t="s">
        <v>813</v>
      </c>
      <c r="O4922" s="157" t="s">
        <v>811</v>
      </c>
      <c r="P4922" s="157" t="s">
        <v>741</v>
      </c>
    </row>
    <row r="4923" spans="11:16">
      <c r="K4923" s="319">
        <v>50609</v>
      </c>
      <c r="L4923" s="157" t="s">
        <v>808</v>
      </c>
      <c r="N4923" s="157" t="s">
        <v>813</v>
      </c>
      <c r="O4923" s="157" t="s">
        <v>811</v>
      </c>
      <c r="P4923" s="157" t="s">
        <v>812</v>
      </c>
    </row>
    <row r="4924" spans="11:16">
      <c r="K4924" s="319">
        <v>50610</v>
      </c>
      <c r="L4924" s="157" t="s">
        <v>809</v>
      </c>
      <c r="N4924" s="157" t="s">
        <v>813</v>
      </c>
      <c r="O4924" s="157" t="s">
        <v>811</v>
      </c>
      <c r="P4924" s="157" t="s">
        <v>812</v>
      </c>
    </row>
    <row r="4925" spans="11:16">
      <c r="K4925" s="319">
        <v>50611</v>
      </c>
      <c r="L4925" s="157" t="s">
        <v>810</v>
      </c>
      <c r="N4925" s="157" t="s">
        <v>813</v>
      </c>
      <c r="O4925" s="157" t="s">
        <v>811</v>
      </c>
      <c r="P4925" s="157" t="s">
        <v>812</v>
      </c>
    </row>
    <row r="4926" spans="11:16">
      <c r="K4926" s="319">
        <v>50612</v>
      </c>
      <c r="L4926" s="157" t="s">
        <v>803</v>
      </c>
      <c r="N4926" s="157" t="s">
        <v>741</v>
      </c>
      <c r="O4926" s="157" t="s">
        <v>742</v>
      </c>
      <c r="P4926" s="157" t="s">
        <v>811</v>
      </c>
    </row>
    <row r="4927" spans="11:16">
      <c r="K4927" s="319">
        <v>50613</v>
      </c>
      <c r="L4927" s="157" t="s">
        <v>805</v>
      </c>
      <c r="N4927" s="157" t="s">
        <v>812</v>
      </c>
      <c r="O4927" s="157" t="s">
        <v>813</v>
      </c>
      <c r="P4927" s="157" t="s">
        <v>811</v>
      </c>
    </row>
    <row r="4928" spans="11:16">
      <c r="K4928" s="319">
        <v>50614</v>
      </c>
      <c r="L4928" s="157" t="s">
        <v>806</v>
      </c>
      <c r="N4928" s="157" t="s">
        <v>812</v>
      </c>
      <c r="O4928" s="157" t="s">
        <v>813</v>
      </c>
      <c r="P4928" s="157" t="s">
        <v>811</v>
      </c>
    </row>
    <row r="4929" spans="11:16">
      <c r="K4929" s="319">
        <v>50615</v>
      </c>
      <c r="L4929" s="157" t="s">
        <v>807</v>
      </c>
      <c r="N4929" s="157" t="s">
        <v>741</v>
      </c>
      <c r="O4929" s="157" t="s">
        <v>813</v>
      </c>
      <c r="P4929" s="157" t="s">
        <v>811</v>
      </c>
    </row>
    <row r="4930" spans="11:16">
      <c r="K4930" s="319">
        <v>50616</v>
      </c>
      <c r="L4930" s="157" t="s">
        <v>808</v>
      </c>
      <c r="N4930" s="157" t="s">
        <v>812</v>
      </c>
      <c r="O4930" s="157" t="s">
        <v>813</v>
      </c>
      <c r="P4930" s="157" t="s">
        <v>811</v>
      </c>
    </row>
    <row r="4931" spans="11:16">
      <c r="K4931" s="319">
        <v>50617</v>
      </c>
      <c r="L4931" s="157" t="s">
        <v>809</v>
      </c>
      <c r="N4931" s="157" t="s">
        <v>812</v>
      </c>
      <c r="O4931" s="157" t="s">
        <v>813</v>
      </c>
      <c r="P4931" s="157" t="s">
        <v>811</v>
      </c>
    </row>
    <row r="4932" spans="11:16">
      <c r="K4932" s="319">
        <v>50618</v>
      </c>
      <c r="L4932" s="157" t="s">
        <v>810</v>
      </c>
      <c r="N4932" s="157" t="s">
        <v>812</v>
      </c>
      <c r="O4932" s="157" t="s">
        <v>742</v>
      </c>
      <c r="P4932" s="157" t="s">
        <v>740</v>
      </c>
    </row>
    <row r="4933" spans="11:16">
      <c r="K4933" s="319">
        <v>50619</v>
      </c>
      <c r="L4933" s="157" t="s">
        <v>803</v>
      </c>
      <c r="N4933" s="157" t="s">
        <v>811</v>
      </c>
      <c r="O4933" s="157" t="s">
        <v>812</v>
      </c>
      <c r="P4933" s="157" t="s">
        <v>813</v>
      </c>
    </row>
    <row r="4934" spans="11:16">
      <c r="K4934" s="319">
        <v>50620</v>
      </c>
      <c r="L4934" s="157" t="s">
        <v>805</v>
      </c>
      <c r="N4934" s="157" t="s">
        <v>811</v>
      </c>
      <c r="O4934" s="157" t="s">
        <v>812</v>
      </c>
      <c r="P4934" s="157" t="s">
        <v>813</v>
      </c>
    </row>
    <row r="4935" spans="11:16">
      <c r="K4935" s="319">
        <v>50621</v>
      </c>
      <c r="L4935" s="157" t="s">
        <v>806</v>
      </c>
      <c r="N4935" s="157" t="s">
        <v>811</v>
      </c>
      <c r="O4935" s="157" t="s">
        <v>812</v>
      </c>
      <c r="P4935" s="157" t="s">
        <v>813</v>
      </c>
    </row>
    <row r="4936" spans="11:16">
      <c r="K4936" s="319">
        <v>50622</v>
      </c>
      <c r="L4936" s="157" t="s">
        <v>807</v>
      </c>
      <c r="N4936" s="157" t="s">
        <v>811</v>
      </c>
      <c r="O4936" s="157" t="s">
        <v>812</v>
      </c>
      <c r="P4936" s="157" t="s">
        <v>813</v>
      </c>
    </row>
    <row r="4937" spans="11:16">
      <c r="K4937" s="319">
        <v>50623</v>
      </c>
      <c r="L4937" s="157" t="s">
        <v>808</v>
      </c>
      <c r="N4937" s="157" t="s">
        <v>811</v>
      </c>
      <c r="O4937" s="157" t="s">
        <v>741</v>
      </c>
      <c r="P4937" s="157" t="s">
        <v>813</v>
      </c>
    </row>
    <row r="4938" spans="11:16">
      <c r="K4938" s="319">
        <v>50624</v>
      </c>
      <c r="L4938" s="157" t="s">
        <v>809</v>
      </c>
      <c r="N4938" s="157" t="s">
        <v>811</v>
      </c>
      <c r="O4938" s="157" t="s">
        <v>741</v>
      </c>
      <c r="P4938" s="157" t="s">
        <v>813</v>
      </c>
    </row>
    <row r="4939" spans="11:16">
      <c r="K4939" s="319">
        <v>50625</v>
      </c>
      <c r="L4939" s="157" t="s">
        <v>810</v>
      </c>
      <c r="N4939" s="157" t="s">
        <v>811</v>
      </c>
      <c r="O4939" s="157" t="s">
        <v>812</v>
      </c>
      <c r="P4939" s="157" t="s">
        <v>813</v>
      </c>
    </row>
    <row r="4940" spans="11:16">
      <c r="K4940" s="319">
        <v>50626</v>
      </c>
      <c r="L4940" s="157" t="s">
        <v>803</v>
      </c>
      <c r="N4940" s="157" t="s">
        <v>813</v>
      </c>
      <c r="O4940" s="157" t="s">
        <v>811</v>
      </c>
      <c r="P4940" s="157" t="s">
        <v>812</v>
      </c>
    </row>
    <row r="4941" spans="11:16">
      <c r="K4941" s="319">
        <v>50627</v>
      </c>
      <c r="L4941" s="157" t="s">
        <v>805</v>
      </c>
      <c r="N4941" s="157" t="s">
        <v>813</v>
      </c>
      <c r="O4941" s="157" t="s">
        <v>811</v>
      </c>
      <c r="P4941" s="157" t="s">
        <v>812</v>
      </c>
    </row>
    <row r="4942" spans="11:16">
      <c r="K4942" s="319">
        <v>50628</v>
      </c>
      <c r="L4942" s="157" t="s">
        <v>806</v>
      </c>
      <c r="N4942" s="157" t="s">
        <v>813</v>
      </c>
      <c r="O4942" s="157" t="s">
        <v>740</v>
      </c>
      <c r="P4942" s="157" t="s">
        <v>812</v>
      </c>
    </row>
    <row r="4943" spans="11:16">
      <c r="K4943" s="319">
        <v>50629</v>
      </c>
      <c r="L4943" s="157" t="s">
        <v>807</v>
      </c>
      <c r="N4943" s="157" t="s">
        <v>813</v>
      </c>
      <c r="O4943" s="157" t="s">
        <v>811</v>
      </c>
      <c r="P4943" s="157" t="s">
        <v>812</v>
      </c>
    </row>
    <row r="4944" spans="11:16">
      <c r="K4944" s="319">
        <v>50630</v>
      </c>
      <c r="L4944" s="157" t="s">
        <v>808</v>
      </c>
      <c r="N4944" s="157" t="s">
        <v>813</v>
      </c>
      <c r="O4944" s="157" t="s">
        <v>811</v>
      </c>
      <c r="P4944" s="157" t="s">
        <v>812</v>
      </c>
    </row>
    <row r="4945" spans="11:16">
      <c r="K4945" s="319">
        <v>50631</v>
      </c>
      <c r="L4945" s="157" t="s">
        <v>809</v>
      </c>
      <c r="N4945" s="157" t="s">
        <v>813</v>
      </c>
      <c r="O4945" s="157" t="s">
        <v>811</v>
      </c>
      <c r="P4945" s="157" t="s">
        <v>812</v>
      </c>
    </row>
    <row r="4946" spans="11:16">
      <c r="K4946" s="319">
        <v>50632</v>
      </c>
      <c r="L4946" s="157" t="s">
        <v>810</v>
      </c>
      <c r="N4946" s="157" t="s">
        <v>813</v>
      </c>
      <c r="O4946" s="157" t="s">
        <v>811</v>
      </c>
      <c r="P4946" s="157" t="s">
        <v>741</v>
      </c>
    </row>
    <row r="4947" spans="11:16">
      <c r="K4947" s="319">
        <v>50633</v>
      </c>
      <c r="L4947" s="157" t="s">
        <v>803</v>
      </c>
      <c r="N4947" s="157" t="s">
        <v>812</v>
      </c>
      <c r="O4947" s="157" t="s">
        <v>813</v>
      </c>
      <c r="P4947" s="157" t="s">
        <v>811</v>
      </c>
    </row>
    <row r="4948" spans="11:16">
      <c r="K4948" s="319">
        <v>50634</v>
      </c>
      <c r="L4948" s="157" t="s">
        <v>805</v>
      </c>
      <c r="N4948" s="157" t="s">
        <v>812</v>
      </c>
      <c r="O4948" s="157" t="s">
        <v>813</v>
      </c>
      <c r="P4948" s="157" t="s">
        <v>811</v>
      </c>
    </row>
    <row r="4949" spans="11:16">
      <c r="K4949" s="319">
        <v>50635</v>
      </c>
      <c r="L4949" s="157" t="s">
        <v>806</v>
      </c>
      <c r="N4949" s="157" t="s">
        <v>812</v>
      </c>
      <c r="O4949" s="157" t="s">
        <v>813</v>
      </c>
      <c r="P4949" s="157" t="s">
        <v>811</v>
      </c>
    </row>
    <row r="4950" spans="11:16">
      <c r="K4950" s="319">
        <v>50636</v>
      </c>
      <c r="L4950" s="157" t="s">
        <v>807</v>
      </c>
      <c r="N4950" s="157" t="s">
        <v>741</v>
      </c>
      <c r="O4950" s="157" t="s">
        <v>813</v>
      </c>
      <c r="P4950" s="157" t="s">
        <v>811</v>
      </c>
    </row>
    <row r="4951" spans="11:16">
      <c r="K4951" s="319">
        <v>50637</v>
      </c>
      <c r="L4951" s="157" t="s">
        <v>808</v>
      </c>
      <c r="N4951" s="157" t="s">
        <v>741</v>
      </c>
      <c r="O4951" s="157" t="s">
        <v>813</v>
      </c>
      <c r="P4951" s="157" t="s">
        <v>811</v>
      </c>
    </row>
    <row r="4952" spans="11:16">
      <c r="K4952" s="319">
        <v>50638</v>
      </c>
      <c r="L4952" s="157" t="s">
        <v>809</v>
      </c>
      <c r="N4952" s="157" t="s">
        <v>812</v>
      </c>
      <c r="O4952" s="157" t="s">
        <v>813</v>
      </c>
      <c r="P4952" s="157" t="s">
        <v>811</v>
      </c>
    </row>
    <row r="4953" spans="11:16">
      <c r="K4953" s="319">
        <v>50639</v>
      </c>
      <c r="L4953" s="157" t="s">
        <v>810</v>
      </c>
      <c r="N4953" s="157" t="s">
        <v>741</v>
      </c>
      <c r="O4953" s="157" t="s">
        <v>813</v>
      </c>
      <c r="P4953" s="157" t="s">
        <v>811</v>
      </c>
    </row>
    <row r="4954" spans="11:16">
      <c r="K4954" s="319">
        <v>50640</v>
      </c>
      <c r="L4954" s="157" t="s">
        <v>803</v>
      </c>
      <c r="N4954" s="157" t="s">
        <v>811</v>
      </c>
      <c r="O4954" s="157" t="s">
        <v>812</v>
      </c>
      <c r="P4954" s="157" t="s">
        <v>813</v>
      </c>
    </row>
    <row r="4955" spans="11:16">
      <c r="K4955" s="319">
        <v>50641</v>
      </c>
      <c r="L4955" s="157" t="s">
        <v>805</v>
      </c>
      <c r="N4955" s="157" t="s">
        <v>740</v>
      </c>
      <c r="O4955" s="157" t="s">
        <v>812</v>
      </c>
      <c r="P4955" s="157" t="s">
        <v>813</v>
      </c>
    </row>
    <row r="4956" spans="11:16">
      <c r="K4956" s="319">
        <v>50642</v>
      </c>
      <c r="L4956" s="157" t="s">
        <v>806</v>
      </c>
      <c r="N4956" s="157" t="s">
        <v>811</v>
      </c>
      <c r="O4956" s="157" t="s">
        <v>812</v>
      </c>
      <c r="P4956" s="157" t="s">
        <v>813</v>
      </c>
    </row>
    <row r="4957" spans="11:16">
      <c r="K4957" s="319">
        <v>50643</v>
      </c>
      <c r="L4957" s="157" t="s">
        <v>807</v>
      </c>
      <c r="N4957" s="157" t="s">
        <v>811</v>
      </c>
      <c r="O4957" s="157" t="s">
        <v>812</v>
      </c>
      <c r="P4957" s="157" t="s">
        <v>813</v>
      </c>
    </row>
    <row r="4958" spans="11:16">
      <c r="K4958" s="319">
        <v>50644</v>
      </c>
      <c r="L4958" s="157" t="s">
        <v>808</v>
      </c>
      <c r="N4958" s="157" t="s">
        <v>811</v>
      </c>
      <c r="O4958" s="157" t="s">
        <v>812</v>
      </c>
      <c r="P4958" s="157" t="s">
        <v>813</v>
      </c>
    </row>
    <row r="4959" spans="11:16">
      <c r="K4959" s="319">
        <v>50645</v>
      </c>
      <c r="L4959" s="157" t="s">
        <v>809</v>
      </c>
      <c r="N4959" s="157" t="s">
        <v>740</v>
      </c>
      <c r="O4959" s="157" t="s">
        <v>812</v>
      </c>
      <c r="P4959" s="157" t="s">
        <v>813</v>
      </c>
    </row>
    <row r="4960" spans="11:16">
      <c r="K4960" s="319">
        <v>50646</v>
      </c>
      <c r="L4960" s="157" t="s">
        <v>810</v>
      </c>
      <c r="N4960" s="157" t="s">
        <v>811</v>
      </c>
      <c r="O4960" s="157" t="s">
        <v>812</v>
      </c>
      <c r="P4960" s="157" t="s">
        <v>813</v>
      </c>
    </row>
    <row r="4961" spans="11:16">
      <c r="K4961" s="319">
        <v>50647</v>
      </c>
      <c r="L4961" s="157" t="s">
        <v>803</v>
      </c>
      <c r="N4961" s="157" t="s">
        <v>813</v>
      </c>
      <c r="O4961" s="157" t="s">
        <v>811</v>
      </c>
      <c r="P4961" s="157" t="s">
        <v>812</v>
      </c>
    </row>
    <row r="4962" spans="11:16">
      <c r="K4962" s="319">
        <v>50648</v>
      </c>
      <c r="L4962" s="157" t="s">
        <v>805</v>
      </c>
      <c r="N4962" s="157" t="s">
        <v>742</v>
      </c>
      <c r="O4962" s="157" t="s">
        <v>811</v>
      </c>
      <c r="P4962" s="157" t="s">
        <v>812</v>
      </c>
    </row>
    <row r="4963" spans="11:16">
      <c r="K4963" s="319">
        <v>50649</v>
      </c>
      <c r="L4963" s="157" t="s">
        <v>806</v>
      </c>
      <c r="N4963" s="157" t="s">
        <v>813</v>
      </c>
      <c r="O4963" s="157" t="s">
        <v>811</v>
      </c>
      <c r="P4963" s="157" t="s">
        <v>812</v>
      </c>
    </row>
    <row r="4964" spans="11:16">
      <c r="K4964" s="319">
        <v>50650</v>
      </c>
      <c r="L4964" s="157" t="s">
        <v>807</v>
      </c>
      <c r="N4964" s="157" t="s">
        <v>813</v>
      </c>
      <c r="O4964" s="157" t="s">
        <v>811</v>
      </c>
      <c r="P4964" s="157" t="s">
        <v>812</v>
      </c>
    </row>
    <row r="4965" spans="11:16">
      <c r="K4965" s="319">
        <v>50651</v>
      </c>
      <c r="L4965" s="157" t="s">
        <v>808</v>
      </c>
      <c r="N4965" s="157" t="s">
        <v>813</v>
      </c>
      <c r="O4965" s="157" t="s">
        <v>811</v>
      </c>
      <c r="P4965" s="157" t="s">
        <v>812</v>
      </c>
    </row>
    <row r="4966" spans="11:16">
      <c r="K4966" s="319">
        <v>50652</v>
      </c>
      <c r="L4966" s="157" t="s">
        <v>809</v>
      </c>
      <c r="N4966" s="157" t="s">
        <v>813</v>
      </c>
      <c r="O4966" s="157" t="s">
        <v>811</v>
      </c>
      <c r="P4966" s="157" t="s">
        <v>812</v>
      </c>
    </row>
    <row r="4967" spans="11:16">
      <c r="K4967" s="319">
        <v>50653</v>
      </c>
      <c r="L4967" s="157" t="s">
        <v>810</v>
      </c>
      <c r="N4967" s="157" t="s">
        <v>813</v>
      </c>
      <c r="O4967" s="157" t="s">
        <v>811</v>
      </c>
      <c r="P4967" s="157" t="s">
        <v>812</v>
      </c>
    </row>
    <row r="4968" spans="11:16">
      <c r="K4968" s="319">
        <v>50654</v>
      </c>
      <c r="L4968" s="157" t="s">
        <v>803</v>
      </c>
      <c r="N4968" s="157" t="s">
        <v>741</v>
      </c>
      <c r="O4968" s="157" t="s">
        <v>742</v>
      </c>
      <c r="P4968" s="157" t="s">
        <v>811</v>
      </c>
    </row>
    <row r="4969" spans="11:16">
      <c r="K4969" s="319">
        <v>50655</v>
      </c>
      <c r="L4969" s="157" t="s">
        <v>805</v>
      </c>
      <c r="N4969" s="157" t="s">
        <v>812</v>
      </c>
      <c r="O4969" s="157" t="s">
        <v>813</v>
      </c>
      <c r="P4969" s="157" t="s">
        <v>811</v>
      </c>
    </row>
    <row r="4970" spans="11:16">
      <c r="K4970" s="319">
        <v>50656</v>
      </c>
      <c r="L4970" s="157" t="s">
        <v>806</v>
      </c>
      <c r="N4970" s="157" t="s">
        <v>812</v>
      </c>
      <c r="O4970" s="157" t="s">
        <v>813</v>
      </c>
      <c r="P4970" s="157" t="s">
        <v>811</v>
      </c>
    </row>
    <row r="4971" spans="11:16">
      <c r="K4971" s="319">
        <v>50657</v>
      </c>
      <c r="L4971" s="157" t="s">
        <v>807</v>
      </c>
      <c r="N4971" s="157" t="s">
        <v>741</v>
      </c>
      <c r="O4971" s="157" t="s">
        <v>813</v>
      </c>
      <c r="P4971" s="157" t="s">
        <v>811</v>
      </c>
    </row>
    <row r="4972" spans="11:16">
      <c r="K4972" s="319">
        <v>50658</v>
      </c>
      <c r="L4972" s="157" t="s">
        <v>808</v>
      </c>
      <c r="N4972" s="157" t="s">
        <v>812</v>
      </c>
      <c r="O4972" s="157" t="s">
        <v>813</v>
      </c>
      <c r="P4972" s="157" t="s">
        <v>811</v>
      </c>
    </row>
    <row r="4973" spans="11:16">
      <c r="K4973" s="319">
        <v>50659</v>
      </c>
      <c r="L4973" s="157" t="s">
        <v>809</v>
      </c>
      <c r="N4973" s="157" t="s">
        <v>812</v>
      </c>
      <c r="O4973" s="157" t="s">
        <v>813</v>
      </c>
      <c r="P4973" s="157" t="s">
        <v>811</v>
      </c>
    </row>
    <row r="4974" spans="11:16">
      <c r="K4974" s="319">
        <v>50660</v>
      </c>
      <c r="L4974" s="157" t="s">
        <v>810</v>
      </c>
      <c r="N4974" s="157" t="s">
        <v>812</v>
      </c>
      <c r="O4974" s="157" t="s">
        <v>742</v>
      </c>
      <c r="P4974" s="157" t="s">
        <v>740</v>
      </c>
    </row>
    <row r="4975" spans="11:16">
      <c r="K4975" s="319">
        <v>50661</v>
      </c>
      <c r="L4975" s="157" t="s">
        <v>803</v>
      </c>
      <c r="N4975" s="157" t="s">
        <v>811</v>
      </c>
      <c r="O4975" s="157" t="s">
        <v>812</v>
      </c>
      <c r="P4975" s="157" t="s">
        <v>813</v>
      </c>
    </row>
    <row r="4976" spans="11:16">
      <c r="K4976" s="319">
        <v>50662</v>
      </c>
      <c r="L4976" s="157" t="s">
        <v>805</v>
      </c>
      <c r="N4976" s="157" t="s">
        <v>811</v>
      </c>
      <c r="O4976" s="157" t="s">
        <v>812</v>
      </c>
      <c r="P4976" s="157" t="s">
        <v>813</v>
      </c>
    </row>
    <row r="4977" spans="11:16">
      <c r="K4977" s="319">
        <v>50663</v>
      </c>
      <c r="L4977" s="157" t="s">
        <v>806</v>
      </c>
      <c r="N4977" s="157" t="s">
        <v>811</v>
      </c>
      <c r="O4977" s="157" t="s">
        <v>812</v>
      </c>
      <c r="P4977" s="157" t="s">
        <v>813</v>
      </c>
    </row>
    <row r="4978" spans="11:16">
      <c r="K4978" s="319">
        <v>50664</v>
      </c>
      <c r="L4978" s="157" t="s">
        <v>807</v>
      </c>
      <c r="N4978" s="157" t="s">
        <v>811</v>
      </c>
      <c r="O4978" s="157" t="s">
        <v>812</v>
      </c>
      <c r="P4978" s="157" t="s">
        <v>813</v>
      </c>
    </row>
    <row r="4979" spans="11:16">
      <c r="K4979" s="319">
        <v>50665</v>
      </c>
      <c r="L4979" s="157" t="s">
        <v>808</v>
      </c>
      <c r="N4979" s="157" t="s">
        <v>811</v>
      </c>
      <c r="O4979" s="157" t="s">
        <v>741</v>
      </c>
      <c r="P4979" s="157" t="s">
        <v>813</v>
      </c>
    </row>
    <row r="4980" spans="11:16">
      <c r="K4980" s="319">
        <v>50666</v>
      </c>
      <c r="L4980" s="157" t="s">
        <v>809</v>
      </c>
      <c r="N4980" s="157" t="s">
        <v>811</v>
      </c>
      <c r="O4980" s="157" t="s">
        <v>741</v>
      </c>
      <c r="P4980" s="157" t="s">
        <v>813</v>
      </c>
    </row>
    <row r="4981" spans="11:16">
      <c r="K4981" s="319">
        <v>50667</v>
      </c>
      <c r="L4981" s="157" t="s">
        <v>810</v>
      </c>
      <c r="N4981" s="157" t="s">
        <v>811</v>
      </c>
      <c r="O4981" s="157" t="s">
        <v>812</v>
      </c>
      <c r="P4981" s="157" t="s">
        <v>742</v>
      </c>
    </row>
    <row r="4982" spans="11:16">
      <c r="K4982" s="319">
        <v>50668</v>
      </c>
      <c r="L4982" s="157" t="s">
        <v>803</v>
      </c>
      <c r="N4982" s="157" t="s">
        <v>813</v>
      </c>
      <c r="O4982" s="157" t="s">
        <v>811</v>
      </c>
      <c r="P4982" s="157" t="s">
        <v>812</v>
      </c>
    </row>
    <row r="4983" spans="11:16">
      <c r="K4983" s="319">
        <v>50669</v>
      </c>
      <c r="L4983" s="157" t="s">
        <v>805</v>
      </c>
      <c r="N4983" s="157" t="s">
        <v>813</v>
      </c>
      <c r="O4983" s="157" t="s">
        <v>811</v>
      </c>
      <c r="P4983" s="157" t="s">
        <v>812</v>
      </c>
    </row>
    <row r="4984" spans="11:16">
      <c r="K4984" s="319">
        <v>50670</v>
      </c>
      <c r="L4984" s="157" t="s">
        <v>806</v>
      </c>
      <c r="N4984" s="157" t="s">
        <v>813</v>
      </c>
      <c r="O4984" s="157" t="s">
        <v>811</v>
      </c>
      <c r="P4984" s="157" t="s">
        <v>812</v>
      </c>
    </row>
    <row r="4985" spans="11:16">
      <c r="K4985" s="319">
        <v>50671</v>
      </c>
      <c r="L4985" s="157" t="s">
        <v>807</v>
      </c>
      <c r="N4985" s="157" t="s">
        <v>813</v>
      </c>
      <c r="O4985" s="157" t="s">
        <v>811</v>
      </c>
      <c r="P4985" s="157" t="s">
        <v>812</v>
      </c>
    </row>
    <row r="4986" spans="11:16">
      <c r="K4986" s="319">
        <v>50672</v>
      </c>
      <c r="L4986" s="157" t="s">
        <v>808</v>
      </c>
      <c r="N4986" s="157" t="s">
        <v>813</v>
      </c>
      <c r="O4986" s="157" t="s">
        <v>811</v>
      </c>
      <c r="P4986" s="157" t="s">
        <v>812</v>
      </c>
    </row>
    <row r="4987" spans="11:16">
      <c r="K4987" s="319">
        <v>50673</v>
      </c>
      <c r="L4987" s="157" t="s">
        <v>809</v>
      </c>
      <c r="N4987" s="157" t="s">
        <v>813</v>
      </c>
      <c r="O4987" s="157" t="s">
        <v>811</v>
      </c>
      <c r="P4987" s="157" t="s">
        <v>812</v>
      </c>
    </row>
    <row r="4988" spans="11:16">
      <c r="K4988" s="319">
        <v>50674</v>
      </c>
      <c r="L4988" s="157" t="s">
        <v>810</v>
      </c>
      <c r="N4988" s="157" t="s">
        <v>813</v>
      </c>
      <c r="O4988" s="157" t="s">
        <v>740</v>
      </c>
      <c r="P4988" s="157" t="s">
        <v>812</v>
      </c>
    </row>
    <row r="4989" spans="11:16">
      <c r="K4989" s="319">
        <v>50675</v>
      </c>
      <c r="L4989" s="157" t="s">
        <v>803</v>
      </c>
      <c r="N4989" s="157" t="s">
        <v>812</v>
      </c>
      <c r="O4989" s="157" t="s">
        <v>813</v>
      </c>
      <c r="P4989" s="157" t="s">
        <v>811</v>
      </c>
    </row>
    <row r="4990" spans="11:16">
      <c r="K4990" s="319">
        <v>50676</v>
      </c>
      <c r="L4990" s="157" t="s">
        <v>805</v>
      </c>
      <c r="N4990" s="157" t="s">
        <v>812</v>
      </c>
      <c r="O4990" s="157" t="s">
        <v>813</v>
      </c>
      <c r="P4990" s="157" t="s">
        <v>811</v>
      </c>
    </row>
    <row r="4991" spans="11:16">
      <c r="K4991" s="319">
        <v>50677</v>
      </c>
      <c r="L4991" s="157" t="s">
        <v>806</v>
      </c>
      <c r="N4991" s="157" t="s">
        <v>812</v>
      </c>
      <c r="O4991" s="157" t="s">
        <v>813</v>
      </c>
      <c r="P4991" s="157" t="s">
        <v>811</v>
      </c>
    </row>
    <row r="4992" spans="11:16">
      <c r="K4992" s="319">
        <v>50678</v>
      </c>
      <c r="L4992" s="157" t="s">
        <v>807</v>
      </c>
      <c r="N4992" s="157" t="s">
        <v>812</v>
      </c>
      <c r="O4992" s="157" t="s">
        <v>813</v>
      </c>
      <c r="P4992" s="157" t="s">
        <v>811</v>
      </c>
    </row>
    <row r="4993" spans="11:16">
      <c r="K4993" s="319">
        <v>50679</v>
      </c>
      <c r="L4993" s="157" t="s">
        <v>808</v>
      </c>
      <c r="N4993" s="157" t="s">
        <v>812</v>
      </c>
      <c r="O4993" s="157" t="s">
        <v>813</v>
      </c>
      <c r="P4993" s="157" t="s">
        <v>811</v>
      </c>
    </row>
    <row r="4994" spans="11:16">
      <c r="K4994" s="319">
        <v>50680</v>
      </c>
      <c r="L4994" s="157" t="s">
        <v>809</v>
      </c>
      <c r="N4994" s="157" t="s">
        <v>812</v>
      </c>
      <c r="O4994" s="157" t="s">
        <v>813</v>
      </c>
      <c r="P4994" s="157" t="s">
        <v>811</v>
      </c>
    </row>
    <row r="4995" spans="11:16">
      <c r="K4995" s="319">
        <v>50681</v>
      </c>
      <c r="L4995" s="157" t="s">
        <v>810</v>
      </c>
      <c r="N4995" s="157" t="s">
        <v>741</v>
      </c>
      <c r="O4995" s="157" t="s">
        <v>813</v>
      </c>
      <c r="P4995" s="157" t="s">
        <v>811</v>
      </c>
    </row>
    <row r="4996" spans="11:16">
      <c r="K4996" s="319">
        <v>50682</v>
      </c>
      <c r="L4996" s="157" t="s">
        <v>803</v>
      </c>
      <c r="N4996" s="157" t="s">
        <v>811</v>
      </c>
      <c r="O4996" s="157" t="s">
        <v>812</v>
      </c>
      <c r="P4996" s="157" t="s">
        <v>813</v>
      </c>
    </row>
    <row r="4997" spans="11:16">
      <c r="K4997" s="319">
        <v>50683</v>
      </c>
      <c r="L4997" s="157" t="s">
        <v>805</v>
      </c>
      <c r="N4997" s="157" t="s">
        <v>811</v>
      </c>
      <c r="O4997" s="157" t="s">
        <v>812</v>
      </c>
      <c r="P4997" s="157" t="s">
        <v>813</v>
      </c>
    </row>
    <row r="4998" spans="11:16">
      <c r="K4998" s="319">
        <v>50684</v>
      </c>
      <c r="L4998" s="157" t="s">
        <v>806</v>
      </c>
      <c r="N4998" s="157" t="s">
        <v>811</v>
      </c>
      <c r="O4998" s="157" t="s">
        <v>812</v>
      </c>
      <c r="P4998" s="157" t="s">
        <v>813</v>
      </c>
    </row>
    <row r="4999" spans="11:16">
      <c r="K4999" s="319">
        <v>50685</v>
      </c>
      <c r="L4999" s="157" t="s">
        <v>807</v>
      </c>
      <c r="N4999" s="157" t="s">
        <v>811</v>
      </c>
      <c r="O4999" s="157" t="s">
        <v>812</v>
      </c>
      <c r="P4999" s="157" t="s">
        <v>813</v>
      </c>
    </row>
    <row r="5000" spans="11:16">
      <c r="K5000" s="319">
        <v>50686</v>
      </c>
      <c r="L5000" s="157" t="s">
        <v>808</v>
      </c>
      <c r="N5000" s="157" t="s">
        <v>811</v>
      </c>
      <c r="O5000" s="157" t="s">
        <v>812</v>
      </c>
      <c r="P5000" s="157" t="s">
        <v>813</v>
      </c>
    </row>
    <row r="5001" spans="11:16">
      <c r="K5001" s="319">
        <v>50687</v>
      </c>
      <c r="L5001" s="157" t="s">
        <v>809</v>
      </c>
      <c r="N5001" s="157" t="s">
        <v>811</v>
      </c>
      <c r="O5001" s="157" t="s">
        <v>812</v>
      </c>
      <c r="P5001" s="157" t="s">
        <v>813</v>
      </c>
    </row>
    <row r="5002" spans="11:16">
      <c r="K5002" s="319">
        <v>50688</v>
      </c>
      <c r="L5002" s="157" t="s">
        <v>810</v>
      </c>
      <c r="N5002" s="157" t="s">
        <v>811</v>
      </c>
      <c r="O5002" s="157" t="s">
        <v>812</v>
      </c>
      <c r="P5002" s="157" t="s">
        <v>813</v>
      </c>
    </row>
    <row r="5003" spans="11:16">
      <c r="K5003" s="319">
        <v>50689</v>
      </c>
      <c r="L5003" s="157" t="s">
        <v>803</v>
      </c>
      <c r="N5003" s="157" t="s">
        <v>813</v>
      </c>
      <c r="O5003" s="157" t="s">
        <v>811</v>
      </c>
      <c r="P5003" s="157" t="s">
        <v>812</v>
      </c>
    </row>
    <row r="5004" spans="11:16">
      <c r="K5004" s="319">
        <v>50690</v>
      </c>
      <c r="L5004" s="157" t="s">
        <v>805</v>
      </c>
      <c r="N5004" s="157" t="s">
        <v>813</v>
      </c>
      <c r="O5004" s="157" t="s">
        <v>811</v>
      </c>
      <c r="P5004" s="157" t="s">
        <v>812</v>
      </c>
    </row>
    <row r="5005" spans="11:16">
      <c r="K5005" s="319">
        <v>50691</v>
      </c>
      <c r="L5005" s="157" t="s">
        <v>806</v>
      </c>
      <c r="N5005" s="157" t="s">
        <v>742</v>
      </c>
      <c r="O5005" s="157" t="s">
        <v>811</v>
      </c>
      <c r="P5005" s="157" t="s">
        <v>812</v>
      </c>
    </row>
    <row r="5006" spans="11:16">
      <c r="K5006" s="319">
        <v>50692</v>
      </c>
      <c r="L5006" s="157" t="s">
        <v>807</v>
      </c>
      <c r="N5006" s="157" t="s">
        <v>813</v>
      </c>
      <c r="O5006" s="157" t="s">
        <v>811</v>
      </c>
      <c r="P5006" s="157" t="s">
        <v>812</v>
      </c>
    </row>
    <row r="5007" spans="11:16">
      <c r="K5007" s="319">
        <v>50693</v>
      </c>
      <c r="L5007" s="157" t="s">
        <v>808</v>
      </c>
      <c r="N5007" s="157" t="s">
        <v>742</v>
      </c>
      <c r="O5007" s="157" t="s">
        <v>811</v>
      </c>
      <c r="P5007" s="157" t="s">
        <v>812</v>
      </c>
    </row>
    <row r="5008" spans="11:16">
      <c r="K5008" s="319">
        <v>50694</v>
      </c>
      <c r="L5008" s="157" t="s">
        <v>809</v>
      </c>
      <c r="N5008" s="157" t="s">
        <v>813</v>
      </c>
      <c r="O5008" s="157" t="s">
        <v>811</v>
      </c>
      <c r="P5008" s="157" t="s">
        <v>812</v>
      </c>
    </row>
    <row r="5009" spans="11:16">
      <c r="K5009" s="319">
        <v>50695</v>
      </c>
      <c r="L5009" s="157" t="s">
        <v>810</v>
      </c>
      <c r="N5009" s="157" t="s">
        <v>813</v>
      </c>
      <c r="O5009" s="157" t="s">
        <v>811</v>
      </c>
      <c r="P5009" s="157" t="s">
        <v>812</v>
      </c>
    </row>
    <row r="5010" spans="11:16">
      <c r="K5010" s="319">
        <v>50696</v>
      </c>
      <c r="L5010" s="157" t="s">
        <v>803</v>
      </c>
      <c r="N5010" s="157" t="s">
        <v>812</v>
      </c>
      <c r="O5010" s="157" t="s">
        <v>813</v>
      </c>
      <c r="P5010" s="157" t="s">
        <v>811</v>
      </c>
    </row>
    <row r="5011" spans="11:16">
      <c r="K5011" s="319">
        <v>50697</v>
      </c>
      <c r="L5011" s="157" t="s">
        <v>805</v>
      </c>
      <c r="N5011" s="157" t="s">
        <v>812</v>
      </c>
      <c r="O5011" s="157" t="s">
        <v>813</v>
      </c>
      <c r="P5011" s="157" t="s">
        <v>811</v>
      </c>
    </row>
    <row r="5012" spans="11:16">
      <c r="K5012" s="319">
        <v>50698</v>
      </c>
      <c r="L5012" s="157" t="s">
        <v>806</v>
      </c>
      <c r="N5012" s="157" t="s">
        <v>812</v>
      </c>
      <c r="O5012" s="157" t="s">
        <v>742</v>
      </c>
      <c r="P5012" s="157" t="s">
        <v>811</v>
      </c>
    </row>
    <row r="5013" spans="11:16">
      <c r="K5013" s="319">
        <v>50699</v>
      </c>
      <c r="L5013" s="157" t="s">
        <v>807</v>
      </c>
      <c r="N5013" s="157" t="s">
        <v>812</v>
      </c>
      <c r="O5013" s="157" t="s">
        <v>813</v>
      </c>
      <c r="P5013" s="157" t="s">
        <v>811</v>
      </c>
    </row>
    <row r="5014" spans="11:16">
      <c r="K5014" s="319">
        <v>50700</v>
      </c>
      <c r="L5014" s="157" t="s">
        <v>808</v>
      </c>
      <c r="N5014" s="157" t="s">
        <v>812</v>
      </c>
      <c r="O5014" s="157" t="s">
        <v>813</v>
      </c>
      <c r="P5014" s="157" t="s">
        <v>740</v>
      </c>
    </row>
    <row r="5015" spans="11:16">
      <c r="K5015" s="319">
        <v>50701</v>
      </c>
      <c r="L5015" s="157" t="s">
        <v>809</v>
      </c>
      <c r="N5015" s="157" t="s">
        <v>812</v>
      </c>
      <c r="O5015" s="157" t="s">
        <v>813</v>
      </c>
      <c r="P5015" s="157" t="s">
        <v>811</v>
      </c>
    </row>
    <row r="5016" spans="11:16">
      <c r="K5016" s="319">
        <v>50702</v>
      </c>
      <c r="L5016" s="157" t="s">
        <v>810</v>
      </c>
      <c r="N5016" s="157" t="s">
        <v>812</v>
      </c>
      <c r="O5016" s="157" t="s">
        <v>813</v>
      </c>
      <c r="P5016" s="157" t="s">
        <v>811</v>
      </c>
    </row>
    <row r="5017" spans="11:16">
      <c r="K5017" s="319">
        <v>50703</v>
      </c>
      <c r="L5017" s="157" t="s">
        <v>803</v>
      </c>
      <c r="N5017" s="157" t="s">
        <v>811</v>
      </c>
      <c r="O5017" s="157" t="s">
        <v>812</v>
      </c>
      <c r="P5017" s="157" t="s">
        <v>813</v>
      </c>
    </row>
    <row r="5018" spans="11:16">
      <c r="K5018" s="319">
        <v>50704</v>
      </c>
      <c r="L5018" s="157" t="s">
        <v>805</v>
      </c>
      <c r="N5018" s="157" t="s">
        <v>811</v>
      </c>
      <c r="O5018" s="157" t="s">
        <v>812</v>
      </c>
      <c r="P5018" s="157" t="s">
        <v>813</v>
      </c>
    </row>
    <row r="5019" spans="11:16">
      <c r="K5019" s="319">
        <v>50705</v>
      </c>
      <c r="L5019" s="157" t="s">
        <v>806</v>
      </c>
      <c r="N5019" s="157" t="s">
        <v>811</v>
      </c>
      <c r="O5019" s="157" t="s">
        <v>812</v>
      </c>
      <c r="P5019" s="157" t="s">
        <v>813</v>
      </c>
    </row>
    <row r="5020" spans="11:16">
      <c r="K5020" s="319">
        <v>50706</v>
      </c>
      <c r="L5020" s="157" t="s">
        <v>807</v>
      </c>
      <c r="N5020" s="157" t="s">
        <v>740</v>
      </c>
      <c r="O5020" s="157" t="s">
        <v>812</v>
      </c>
      <c r="P5020" s="157" t="s">
        <v>813</v>
      </c>
    </row>
    <row r="5021" spans="11:16">
      <c r="K5021" s="319">
        <v>50707</v>
      </c>
      <c r="L5021" s="157" t="s">
        <v>808</v>
      </c>
      <c r="N5021" s="157" t="s">
        <v>811</v>
      </c>
      <c r="O5021" s="157" t="s">
        <v>812</v>
      </c>
      <c r="P5021" s="157" t="s">
        <v>813</v>
      </c>
    </row>
    <row r="5022" spans="11:16">
      <c r="K5022" s="319">
        <v>50708</v>
      </c>
      <c r="L5022" s="157" t="s">
        <v>809</v>
      </c>
      <c r="N5022" s="157" t="s">
        <v>811</v>
      </c>
      <c r="O5022" s="157" t="s">
        <v>812</v>
      </c>
      <c r="P5022" s="157" t="s">
        <v>813</v>
      </c>
    </row>
    <row r="5023" spans="11:16">
      <c r="K5023" s="319">
        <v>50709</v>
      </c>
      <c r="L5023" s="157" t="s">
        <v>810</v>
      </c>
      <c r="N5023" s="157" t="s">
        <v>811</v>
      </c>
      <c r="O5023" s="157" t="s">
        <v>812</v>
      </c>
      <c r="P5023" s="157" t="s">
        <v>813</v>
      </c>
    </row>
    <row r="5024" spans="11:16">
      <c r="K5024" s="319">
        <v>50710</v>
      </c>
      <c r="L5024" s="157" t="s">
        <v>803</v>
      </c>
      <c r="N5024" s="157" t="s">
        <v>813</v>
      </c>
      <c r="O5024" s="157" t="s">
        <v>811</v>
      </c>
      <c r="P5024" s="157" t="s">
        <v>812</v>
      </c>
    </row>
    <row r="5025" spans="11:16">
      <c r="K5025" s="319">
        <v>50711</v>
      </c>
      <c r="L5025" s="157" t="s">
        <v>805</v>
      </c>
      <c r="N5025" s="157" t="s">
        <v>813</v>
      </c>
      <c r="O5025" s="157" t="s">
        <v>811</v>
      </c>
      <c r="P5025" s="157" t="s">
        <v>812</v>
      </c>
    </row>
    <row r="5026" spans="11:16">
      <c r="K5026" s="319">
        <v>50712</v>
      </c>
      <c r="L5026" s="157" t="s">
        <v>806</v>
      </c>
      <c r="N5026" s="157" t="s">
        <v>813</v>
      </c>
      <c r="O5026" s="157" t="s">
        <v>811</v>
      </c>
      <c r="P5026" s="157" t="s">
        <v>741</v>
      </c>
    </row>
    <row r="5027" spans="11:16">
      <c r="K5027" s="319">
        <v>50713</v>
      </c>
      <c r="L5027" s="157" t="s">
        <v>807</v>
      </c>
      <c r="N5027" s="157" t="s">
        <v>813</v>
      </c>
      <c r="O5027" s="157" t="s">
        <v>811</v>
      </c>
      <c r="P5027" s="157" t="s">
        <v>812</v>
      </c>
    </row>
    <row r="5028" spans="11:16">
      <c r="K5028" s="319">
        <v>50714</v>
      </c>
      <c r="L5028" s="157" t="s">
        <v>808</v>
      </c>
      <c r="N5028" s="157" t="s">
        <v>813</v>
      </c>
      <c r="O5028" s="157" t="s">
        <v>811</v>
      </c>
      <c r="P5028" s="157" t="s">
        <v>812</v>
      </c>
    </row>
    <row r="5029" spans="11:16">
      <c r="K5029" s="319">
        <v>50715</v>
      </c>
      <c r="L5029" s="157" t="s">
        <v>809</v>
      </c>
      <c r="N5029" s="157" t="s">
        <v>813</v>
      </c>
      <c r="O5029" s="157" t="s">
        <v>811</v>
      </c>
      <c r="P5029" s="157" t="s">
        <v>812</v>
      </c>
    </row>
    <row r="5030" spans="11:16">
      <c r="K5030" s="319">
        <v>50716</v>
      </c>
      <c r="L5030" s="157" t="s">
        <v>810</v>
      </c>
      <c r="N5030" s="157" t="s">
        <v>813</v>
      </c>
      <c r="O5030" s="157" t="s">
        <v>811</v>
      </c>
      <c r="P5030" s="157" t="s">
        <v>812</v>
      </c>
    </row>
    <row r="5031" spans="11:16">
      <c r="K5031" s="319">
        <v>50717</v>
      </c>
      <c r="L5031" s="157" t="s">
        <v>803</v>
      </c>
      <c r="N5031" s="157" t="s">
        <v>812</v>
      </c>
      <c r="O5031" s="157" t="s">
        <v>813</v>
      </c>
      <c r="P5031" s="157" t="s">
        <v>811</v>
      </c>
    </row>
    <row r="5032" spans="11:16">
      <c r="K5032" s="319">
        <v>50718</v>
      </c>
      <c r="L5032" s="157" t="s">
        <v>805</v>
      </c>
      <c r="N5032" s="157" t="s">
        <v>812</v>
      </c>
      <c r="O5032" s="157" t="s">
        <v>813</v>
      </c>
      <c r="P5032" s="157" t="s">
        <v>811</v>
      </c>
    </row>
    <row r="5033" spans="11:16">
      <c r="K5033" s="319">
        <v>50719</v>
      </c>
      <c r="L5033" s="157" t="s">
        <v>806</v>
      </c>
      <c r="N5033" s="157" t="s">
        <v>812</v>
      </c>
      <c r="O5033" s="157" t="s">
        <v>742</v>
      </c>
      <c r="P5033" s="157" t="s">
        <v>811</v>
      </c>
    </row>
    <row r="5034" spans="11:16">
      <c r="K5034" s="319">
        <v>50720</v>
      </c>
      <c r="L5034" s="157" t="s">
        <v>807</v>
      </c>
      <c r="N5034" s="157" t="s">
        <v>812</v>
      </c>
      <c r="O5034" s="157" t="s">
        <v>813</v>
      </c>
      <c r="P5034" s="157" t="s">
        <v>811</v>
      </c>
    </row>
    <row r="5035" spans="11:16">
      <c r="K5035" s="319">
        <v>50721</v>
      </c>
      <c r="L5035" s="157" t="s">
        <v>808</v>
      </c>
      <c r="N5035" s="157" t="s">
        <v>812</v>
      </c>
      <c r="O5035" s="157" t="s">
        <v>813</v>
      </c>
      <c r="P5035" s="157" t="s">
        <v>811</v>
      </c>
    </row>
    <row r="5036" spans="11:16">
      <c r="K5036" s="319">
        <v>50722</v>
      </c>
      <c r="L5036" s="157" t="s">
        <v>809</v>
      </c>
      <c r="N5036" s="157" t="s">
        <v>812</v>
      </c>
      <c r="O5036" s="157" t="s">
        <v>813</v>
      </c>
      <c r="P5036" s="157" t="s">
        <v>811</v>
      </c>
    </row>
    <row r="5037" spans="11:16">
      <c r="K5037" s="319">
        <v>50723</v>
      </c>
      <c r="L5037" s="157" t="s">
        <v>810</v>
      </c>
      <c r="N5037" s="157" t="s">
        <v>812</v>
      </c>
      <c r="O5037" s="157" t="s">
        <v>813</v>
      </c>
      <c r="P5037" s="157" t="s">
        <v>811</v>
      </c>
    </row>
    <row r="5038" spans="11:16">
      <c r="K5038" s="319">
        <v>50724</v>
      </c>
      <c r="L5038" s="157" t="s">
        <v>803</v>
      </c>
      <c r="N5038" s="157" t="s">
        <v>811</v>
      </c>
      <c r="O5038" s="157" t="s">
        <v>812</v>
      </c>
      <c r="P5038" s="157" t="s">
        <v>813</v>
      </c>
    </row>
    <row r="5039" spans="11:16">
      <c r="K5039" s="319">
        <v>50725</v>
      </c>
      <c r="L5039" s="157" t="s">
        <v>805</v>
      </c>
      <c r="N5039" s="157" t="s">
        <v>811</v>
      </c>
      <c r="O5039" s="157" t="s">
        <v>741</v>
      </c>
      <c r="P5039" s="157" t="s">
        <v>813</v>
      </c>
    </row>
    <row r="5040" spans="11:16">
      <c r="K5040" s="319">
        <v>50726</v>
      </c>
      <c r="L5040" s="157" t="s">
        <v>806</v>
      </c>
      <c r="N5040" s="157" t="s">
        <v>811</v>
      </c>
      <c r="O5040" s="157" t="s">
        <v>812</v>
      </c>
      <c r="P5040" s="157" t="s">
        <v>813</v>
      </c>
    </row>
    <row r="5041" spans="11:16">
      <c r="K5041" s="319">
        <v>50727</v>
      </c>
      <c r="L5041" s="157" t="s">
        <v>807</v>
      </c>
      <c r="N5041" s="157" t="s">
        <v>811</v>
      </c>
      <c r="O5041" s="157" t="s">
        <v>812</v>
      </c>
      <c r="P5041" s="157" t="s">
        <v>813</v>
      </c>
    </row>
    <row r="5042" spans="11:16">
      <c r="K5042" s="319">
        <v>50728</v>
      </c>
      <c r="L5042" s="157" t="s">
        <v>808</v>
      </c>
      <c r="N5042" s="157" t="s">
        <v>811</v>
      </c>
      <c r="O5042" s="157" t="s">
        <v>741</v>
      </c>
      <c r="P5042" s="157" t="s">
        <v>813</v>
      </c>
    </row>
    <row r="5043" spans="11:16">
      <c r="K5043" s="319">
        <v>50729</v>
      </c>
      <c r="L5043" s="157" t="s">
        <v>809</v>
      </c>
      <c r="N5043" s="157" t="s">
        <v>811</v>
      </c>
      <c r="O5043" s="157" t="s">
        <v>812</v>
      </c>
      <c r="P5043" s="157" t="s">
        <v>813</v>
      </c>
    </row>
    <row r="5044" spans="11:16">
      <c r="K5044" s="319">
        <v>50730</v>
      </c>
      <c r="L5044" s="157" t="s">
        <v>810</v>
      </c>
      <c r="N5044" s="157" t="s">
        <v>811</v>
      </c>
      <c r="O5044" s="157" t="s">
        <v>812</v>
      </c>
      <c r="P5044" s="157" t="s">
        <v>813</v>
      </c>
    </row>
    <row r="5045" spans="11:16">
      <c r="K5045" s="319">
        <v>50731</v>
      </c>
      <c r="L5045" s="157" t="s">
        <v>803</v>
      </c>
      <c r="N5045" s="157" t="s">
        <v>813</v>
      </c>
      <c r="O5045" s="157" t="s">
        <v>811</v>
      </c>
      <c r="P5045" s="157" t="s">
        <v>812</v>
      </c>
    </row>
    <row r="5046" spans="11:16">
      <c r="K5046" s="319">
        <v>50732</v>
      </c>
      <c r="L5046" s="157" t="s">
        <v>805</v>
      </c>
      <c r="N5046" s="157" t="s">
        <v>813</v>
      </c>
      <c r="O5046" s="157" t="s">
        <v>811</v>
      </c>
      <c r="P5046" s="157" t="s">
        <v>812</v>
      </c>
    </row>
    <row r="5047" spans="11:16">
      <c r="K5047" s="319">
        <v>50733</v>
      </c>
      <c r="L5047" s="157" t="s">
        <v>806</v>
      </c>
      <c r="N5047" s="157" t="s">
        <v>813</v>
      </c>
      <c r="O5047" s="157" t="s">
        <v>811</v>
      </c>
      <c r="P5047" s="157" t="s">
        <v>812</v>
      </c>
    </row>
    <row r="5048" spans="11:16">
      <c r="K5048" s="319">
        <v>50734</v>
      </c>
      <c r="L5048" s="157" t="s">
        <v>807</v>
      </c>
      <c r="N5048" s="157" t="s">
        <v>813</v>
      </c>
      <c r="O5048" s="157" t="s">
        <v>740</v>
      </c>
      <c r="P5048" s="157" t="s">
        <v>741</v>
      </c>
    </row>
    <row r="5049" spans="11:16">
      <c r="K5049" s="319">
        <v>50735</v>
      </c>
      <c r="L5049" s="157" t="s">
        <v>808</v>
      </c>
      <c r="N5049" s="157" t="s">
        <v>813</v>
      </c>
      <c r="O5049" s="157" t="s">
        <v>811</v>
      </c>
      <c r="P5049" s="157" t="s">
        <v>812</v>
      </c>
    </row>
    <row r="5050" spans="11:16">
      <c r="K5050" s="319">
        <v>50736</v>
      </c>
      <c r="L5050" s="157" t="s">
        <v>809</v>
      </c>
      <c r="N5050" s="157" t="s">
        <v>813</v>
      </c>
      <c r="O5050" s="157" t="s">
        <v>811</v>
      </c>
      <c r="P5050" s="157" t="s">
        <v>812</v>
      </c>
    </row>
    <row r="5051" spans="11:16">
      <c r="K5051" s="319">
        <v>50737</v>
      </c>
      <c r="L5051" s="157" t="s">
        <v>810</v>
      </c>
      <c r="N5051" s="157" t="s">
        <v>813</v>
      </c>
      <c r="O5051" s="157" t="s">
        <v>740</v>
      </c>
      <c r="P5051" s="157" t="s">
        <v>812</v>
      </c>
    </row>
    <row r="5052" spans="11:16">
      <c r="K5052" s="319">
        <v>50738</v>
      </c>
      <c r="L5052" s="157" t="s">
        <v>803</v>
      </c>
      <c r="N5052" s="157" t="s">
        <v>812</v>
      </c>
      <c r="O5052" s="157" t="s">
        <v>813</v>
      </c>
      <c r="P5052" s="157" t="s">
        <v>811</v>
      </c>
    </row>
    <row r="5053" spans="11:16">
      <c r="K5053" s="319">
        <v>50739</v>
      </c>
      <c r="L5053" s="157" t="s">
        <v>805</v>
      </c>
      <c r="N5053" s="157" t="s">
        <v>812</v>
      </c>
      <c r="O5053" s="157" t="s">
        <v>813</v>
      </c>
      <c r="P5053" s="157" t="s">
        <v>811</v>
      </c>
    </row>
    <row r="5054" spans="11:16">
      <c r="K5054" s="319">
        <v>50740</v>
      </c>
      <c r="L5054" s="157" t="s">
        <v>806</v>
      </c>
      <c r="N5054" s="157" t="s">
        <v>812</v>
      </c>
      <c r="O5054" s="157" t="s">
        <v>813</v>
      </c>
      <c r="P5054" s="157" t="s">
        <v>740</v>
      </c>
    </row>
    <row r="5055" spans="11:16">
      <c r="K5055" s="319">
        <v>50741</v>
      </c>
      <c r="L5055" s="157" t="s">
        <v>807</v>
      </c>
      <c r="N5055" s="157" t="s">
        <v>741</v>
      </c>
      <c r="O5055" s="157" t="s">
        <v>813</v>
      </c>
      <c r="P5055" s="157" t="s">
        <v>811</v>
      </c>
    </row>
    <row r="5056" spans="11:16">
      <c r="K5056" s="319">
        <v>50742</v>
      </c>
      <c r="L5056" s="157" t="s">
        <v>808</v>
      </c>
      <c r="N5056" s="157" t="s">
        <v>812</v>
      </c>
      <c r="O5056" s="157" t="s">
        <v>813</v>
      </c>
      <c r="P5056" s="157" t="s">
        <v>811</v>
      </c>
    </row>
    <row r="5057" spans="11:16">
      <c r="K5057" s="319">
        <v>50743</v>
      </c>
      <c r="L5057" s="157" t="s">
        <v>809</v>
      </c>
      <c r="N5057" s="157" t="s">
        <v>812</v>
      </c>
      <c r="O5057" s="157" t="s">
        <v>813</v>
      </c>
      <c r="P5057" s="157" t="s">
        <v>811</v>
      </c>
    </row>
    <row r="5058" spans="11:16">
      <c r="K5058" s="319">
        <v>50744</v>
      </c>
      <c r="L5058" s="157" t="s">
        <v>810</v>
      </c>
      <c r="N5058" s="157" t="s">
        <v>812</v>
      </c>
      <c r="O5058" s="157" t="s">
        <v>813</v>
      </c>
      <c r="P5058" s="157" t="s">
        <v>811</v>
      </c>
    </row>
    <row r="5059" spans="11:16">
      <c r="K5059" s="319">
        <v>50745</v>
      </c>
      <c r="L5059" s="157" t="s">
        <v>803</v>
      </c>
      <c r="N5059" s="157" t="s">
        <v>811</v>
      </c>
      <c r="O5059" s="157" t="s">
        <v>812</v>
      </c>
      <c r="P5059" s="157" t="s">
        <v>742</v>
      </c>
    </row>
    <row r="5060" spans="11:16">
      <c r="K5060" s="319">
        <v>50746</v>
      </c>
      <c r="L5060" s="157" t="s">
        <v>805</v>
      </c>
      <c r="N5060" s="157" t="s">
        <v>811</v>
      </c>
      <c r="O5060" s="157" t="s">
        <v>812</v>
      </c>
      <c r="P5060" s="157" t="s">
        <v>742</v>
      </c>
    </row>
    <row r="5061" spans="11:16">
      <c r="K5061" s="319">
        <v>50747</v>
      </c>
      <c r="L5061" s="157" t="s">
        <v>806</v>
      </c>
      <c r="N5061" s="157" t="s">
        <v>811</v>
      </c>
      <c r="O5061" s="157" t="s">
        <v>812</v>
      </c>
      <c r="P5061" s="157" t="s">
        <v>813</v>
      </c>
    </row>
    <row r="5062" spans="11:16">
      <c r="K5062" s="319">
        <v>50748</v>
      </c>
      <c r="L5062" s="157" t="s">
        <v>807</v>
      </c>
      <c r="N5062" s="157" t="s">
        <v>811</v>
      </c>
      <c r="O5062" s="157" t="s">
        <v>812</v>
      </c>
      <c r="P5062" s="157" t="s">
        <v>813</v>
      </c>
    </row>
    <row r="5063" spans="11:16">
      <c r="K5063" s="319">
        <v>50749</v>
      </c>
      <c r="L5063" s="157" t="s">
        <v>808</v>
      </c>
      <c r="N5063" s="157" t="s">
        <v>811</v>
      </c>
      <c r="O5063" s="157" t="s">
        <v>812</v>
      </c>
      <c r="P5063" s="157" t="s">
        <v>813</v>
      </c>
    </row>
    <row r="5064" spans="11:16">
      <c r="K5064" s="319">
        <v>50750</v>
      </c>
      <c r="L5064" s="157" t="s">
        <v>809</v>
      </c>
      <c r="N5064" s="157" t="s">
        <v>811</v>
      </c>
      <c r="O5064" s="157" t="s">
        <v>812</v>
      </c>
      <c r="P5064" s="157" t="s">
        <v>742</v>
      </c>
    </row>
    <row r="5065" spans="11:16">
      <c r="K5065" s="319">
        <v>50751</v>
      </c>
      <c r="L5065" s="157" t="s">
        <v>810</v>
      </c>
      <c r="N5065" s="157" t="s">
        <v>811</v>
      </c>
      <c r="O5065" s="157" t="s">
        <v>812</v>
      </c>
      <c r="P5065" s="157" t="s">
        <v>813</v>
      </c>
    </row>
    <row r="5066" spans="11:16">
      <c r="K5066" s="319">
        <v>50752</v>
      </c>
      <c r="L5066" s="157" t="s">
        <v>803</v>
      </c>
      <c r="N5066" s="157" t="s">
        <v>813</v>
      </c>
      <c r="O5066" s="157" t="s">
        <v>811</v>
      </c>
      <c r="P5066" s="157" t="s">
        <v>812</v>
      </c>
    </row>
    <row r="5067" spans="11:16">
      <c r="K5067" s="319">
        <v>50753</v>
      </c>
      <c r="L5067" s="157" t="s">
        <v>805</v>
      </c>
      <c r="N5067" s="157" t="s">
        <v>813</v>
      </c>
      <c r="O5067" s="157" t="s">
        <v>811</v>
      </c>
      <c r="P5067" s="157" t="s">
        <v>812</v>
      </c>
    </row>
    <row r="5068" spans="11:16">
      <c r="K5068" s="319">
        <v>50754</v>
      </c>
      <c r="L5068" s="157" t="s">
        <v>806</v>
      </c>
      <c r="N5068" s="157" t="s">
        <v>813</v>
      </c>
      <c r="O5068" s="157" t="s">
        <v>811</v>
      </c>
      <c r="P5068" s="157" t="s">
        <v>812</v>
      </c>
    </row>
    <row r="5069" spans="11:16">
      <c r="K5069" s="319">
        <v>50755</v>
      </c>
      <c r="L5069" s="157" t="s">
        <v>807</v>
      </c>
      <c r="N5069" s="157" t="s">
        <v>813</v>
      </c>
      <c r="O5069" s="157" t="s">
        <v>811</v>
      </c>
      <c r="P5069" s="157" t="s">
        <v>812</v>
      </c>
    </row>
    <row r="5070" spans="11:16">
      <c r="K5070" s="319">
        <v>50756</v>
      </c>
      <c r="L5070" s="157" t="s">
        <v>808</v>
      </c>
      <c r="N5070" s="157" t="s">
        <v>813</v>
      </c>
      <c r="O5070" s="157" t="s">
        <v>811</v>
      </c>
      <c r="P5070" s="157" t="s">
        <v>741</v>
      </c>
    </row>
    <row r="5071" spans="11:16">
      <c r="K5071" s="319">
        <v>50757</v>
      </c>
      <c r="L5071" s="157" t="s">
        <v>809</v>
      </c>
      <c r="N5071" s="157" t="s">
        <v>813</v>
      </c>
      <c r="O5071" s="157" t="s">
        <v>811</v>
      </c>
      <c r="P5071" s="157" t="s">
        <v>812</v>
      </c>
    </row>
    <row r="5072" spans="11:16">
      <c r="K5072" s="319">
        <v>50758</v>
      </c>
      <c r="L5072" s="157" t="s">
        <v>810</v>
      </c>
      <c r="N5072" s="157" t="s">
        <v>813</v>
      </c>
      <c r="O5072" s="157" t="s">
        <v>811</v>
      </c>
      <c r="P5072" s="157" t="s">
        <v>741</v>
      </c>
    </row>
    <row r="5073" spans="11:16">
      <c r="K5073" s="319">
        <v>50759</v>
      </c>
      <c r="L5073" s="157" t="s">
        <v>803</v>
      </c>
      <c r="N5073" s="157" t="s">
        <v>812</v>
      </c>
      <c r="O5073" s="157" t="s">
        <v>813</v>
      </c>
      <c r="P5073" s="157" t="s">
        <v>811</v>
      </c>
    </row>
    <row r="5074" spans="11:16">
      <c r="K5074" s="319">
        <v>50760</v>
      </c>
      <c r="L5074" s="157" t="s">
        <v>805</v>
      </c>
      <c r="N5074" s="157" t="s">
        <v>812</v>
      </c>
      <c r="O5074" s="157" t="s">
        <v>813</v>
      </c>
      <c r="P5074" s="157" t="s">
        <v>811</v>
      </c>
    </row>
    <row r="5075" spans="11:16">
      <c r="K5075" s="319">
        <v>50761</v>
      </c>
      <c r="L5075" s="157" t="s">
        <v>806</v>
      </c>
      <c r="N5075" s="157" t="s">
        <v>812</v>
      </c>
      <c r="O5075" s="157" t="s">
        <v>813</v>
      </c>
      <c r="P5075" s="157" t="s">
        <v>811</v>
      </c>
    </row>
    <row r="5076" spans="11:16">
      <c r="K5076" s="319">
        <v>50762</v>
      </c>
      <c r="L5076" s="157" t="s">
        <v>807</v>
      </c>
      <c r="N5076" s="157" t="s">
        <v>812</v>
      </c>
      <c r="O5076" s="157" t="s">
        <v>813</v>
      </c>
      <c r="P5076" s="157" t="s">
        <v>740</v>
      </c>
    </row>
    <row r="5077" spans="11:16">
      <c r="K5077" s="319">
        <v>50763</v>
      </c>
      <c r="L5077" s="157" t="s">
        <v>808</v>
      </c>
      <c r="N5077" s="157" t="s">
        <v>812</v>
      </c>
      <c r="O5077" s="157" t="s">
        <v>813</v>
      </c>
      <c r="P5077" s="157" t="s">
        <v>811</v>
      </c>
    </row>
    <row r="5078" spans="11:16">
      <c r="K5078" s="319">
        <v>50764</v>
      </c>
      <c r="L5078" s="157" t="s">
        <v>809</v>
      </c>
      <c r="N5078" s="157" t="s">
        <v>812</v>
      </c>
      <c r="O5078" s="157" t="s">
        <v>813</v>
      </c>
      <c r="P5078" s="157" t="s">
        <v>811</v>
      </c>
    </row>
    <row r="5079" spans="11:16">
      <c r="K5079" s="319">
        <v>50765</v>
      </c>
      <c r="L5079" s="157" t="s">
        <v>810</v>
      </c>
      <c r="N5079" s="157" t="s">
        <v>812</v>
      </c>
      <c r="O5079" s="157" t="s">
        <v>813</v>
      </c>
      <c r="P5079" s="157" t="s">
        <v>740</v>
      </c>
    </row>
    <row r="5080" spans="11:16">
      <c r="K5080" s="319">
        <v>50766</v>
      </c>
      <c r="L5080" s="157" t="s">
        <v>803</v>
      </c>
      <c r="N5080" s="157" t="s">
        <v>811</v>
      </c>
      <c r="O5080" s="157" t="s">
        <v>812</v>
      </c>
      <c r="P5080" s="157" t="s">
        <v>813</v>
      </c>
    </row>
    <row r="5081" spans="11:16">
      <c r="K5081" s="319">
        <v>50767</v>
      </c>
      <c r="L5081" s="157" t="s">
        <v>805</v>
      </c>
      <c r="N5081" s="157" t="s">
        <v>811</v>
      </c>
      <c r="O5081" s="157" t="s">
        <v>812</v>
      </c>
      <c r="P5081" s="157" t="s">
        <v>813</v>
      </c>
    </row>
    <row r="5082" spans="11:16">
      <c r="K5082" s="319">
        <v>50768</v>
      </c>
      <c r="L5082" s="157" t="s">
        <v>806</v>
      </c>
      <c r="N5082" s="157" t="s">
        <v>811</v>
      </c>
      <c r="O5082" s="157" t="s">
        <v>812</v>
      </c>
      <c r="P5082" s="157" t="s">
        <v>813</v>
      </c>
    </row>
    <row r="5083" spans="11:16">
      <c r="K5083" s="319">
        <v>50769</v>
      </c>
      <c r="L5083" s="157" t="s">
        <v>807</v>
      </c>
      <c r="N5083" s="157" t="s">
        <v>811</v>
      </c>
      <c r="O5083" s="157" t="s">
        <v>812</v>
      </c>
      <c r="P5083" s="157" t="s">
        <v>813</v>
      </c>
    </row>
    <row r="5084" spans="11:16">
      <c r="K5084" s="319">
        <v>50770</v>
      </c>
      <c r="L5084" s="157" t="s">
        <v>808</v>
      </c>
      <c r="N5084" s="157" t="s">
        <v>811</v>
      </c>
      <c r="O5084" s="157" t="s">
        <v>812</v>
      </c>
      <c r="P5084" s="157" t="s">
        <v>813</v>
      </c>
    </row>
    <row r="5085" spans="11:16">
      <c r="K5085" s="319">
        <v>50771</v>
      </c>
      <c r="L5085" s="157" t="s">
        <v>809</v>
      </c>
      <c r="N5085" s="157" t="s">
        <v>811</v>
      </c>
      <c r="O5085" s="157" t="s">
        <v>812</v>
      </c>
      <c r="P5085" s="157" t="s">
        <v>742</v>
      </c>
    </row>
    <row r="5086" spans="11:16">
      <c r="K5086" s="319">
        <v>50772</v>
      </c>
      <c r="L5086" s="157" t="s">
        <v>810</v>
      </c>
      <c r="N5086" s="157" t="s">
        <v>740</v>
      </c>
      <c r="O5086" s="157" t="s">
        <v>812</v>
      </c>
      <c r="P5086" s="157" t="s">
        <v>813</v>
      </c>
    </row>
    <row r="5087" spans="11:16">
      <c r="K5087" s="319">
        <v>50773</v>
      </c>
      <c r="L5087" s="157" t="s">
        <v>803</v>
      </c>
      <c r="N5087" s="157" t="s">
        <v>813</v>
      </c>
      <c r="O5087" s="157" t="s">
        <v>811</v>
      </c>
      <c r="P5087" s="157" t="s">
        <v>812</v>
      </c>
    </row>
    <row r="5088" spans="11:16">
      <c r="K5088" s="319">
        <v>50774</v>
      </c>
      <c r="L5088" s="157" t="s">
        <v>805</v>
      </c>
      <c r="N5088" s="157" t="s">
        <v>813</v>
      </c>
      <c r="O5088" s="157" t="s">
        <v>811</v>
      </c>
      <c r="P5088" s="157" t="s">
        <v>741</v>
      </c>
    </row>
    <row r="5089" spans="11:16">
      <c r="K5089" s="319">
        <v>50775</v>
      </c>
      <c r="L5089" s="157" t="s">
        <v>806</v>
      </c>
      <c r="N5089" s="157" t="s">
        <v>813</v>
      </c>
      <c r="O5089" s="157" t="s">
        <v>811</v>
      </c>
      <c r="P5089" s="157" t="s">
        <v>812</v>
      </c>
    </row>
    <row r="5090" spans="11:16">
      <c r="K5090" s="319">
        <v>50776</v>
      </c>
      <c r="L5090" s="157" t="s">
        <v>807</v>
      </c>
      <c r="N5090" s="157" t="s">
        <v>813</v>
      </c>
      <c r="O5090" s="157" t="s">
        <v>811</v>
      </c>
      <c r="P5090" s="157" t="s">
        <v>812</v>
      </c>
    </row>
    <row r="5091" spans="11:16">
      <c r="K5091" s="319">
        <v>50777</v>
      </c>
      <c r="L5091" s="157" t="s">
        <v>808</v>
      </c>
      <c r="N5091" s="157" t="s">
        <v>813</v>
      </c>
      <c r="O5091" s="157" t="s">
        <v>811</v>
      </c>
      <c r="P5091" s="157" t="s">
        <v>812</v>
      </c>
    </row>
    <row r="5092" spans="11:16">
      <c r="K5092" s="319">
        <v>50778</v>
      </c>
      <c r="L5092" s="157" t="s">
        <v>809</v>
      </c>
      <c r="N5092" s="157" t="s">
        <v>742</v>
      </c>
      <c r="O5092" s="157" t="s">
        <v>740</v>
      </c>
      <c r="P5092" s="157" t="s">
        <v>812</v>
      </c>
    </row>
    <row r="5093" spans="11:16">
      <c r="K5093" s="319">
        <v>50779</v>
      </c>
      <c r="L5093" s="157" t="s">
        <v>810</v>
      </c>
      <c r="N5093" s="157" t="s">
        <v>813</v>
      </c>
      <c r="O5093" s="157" t="s">
        <v>811</v>
      </c>
      <c r="P5093" s="157" t="s">
        <v>812</v>
      </c>
    </row>
    <row r="5094" spans="11:16">
      <c r="K5094" s="319">
        <v>50780</v>
      </c>
      <c r="L5094" s="157" t="s">
        <v>803</v>
      </c>
      <c r="N5094" s="157" t="s">
        <v>812</v>
      </c>
      <c r="O5094" s="157" t="s">
        <v>813</v>
      </c>
      <c r="P5094" s="157" t="s">
        <v>811</v>
      </c>
    </row>
    <row r="5095" spans="11:16">
      <c r="K5095" s="319">
        <v>50781</v>
      </c>
      <c r="L5095" s="157" t="s">
        <v>805</v>
      </c>
      <c r="N5095" s="157" t="s">
        <v>812</v>
      </c>
      <c r="O5095" s="157" t="s">
        <v>813</v>
      </c>
      <c r="P5095" s="157" t="s">
        <v>740</v>
      </c>
    </row>
    <row r="5096" spans="11:16">
      <c r="K5096" s="319">
        <v>50782</v>
      </c>
      <c r="L5096" s="157" t="s">
        <v>806</v>
      </c>
      <c r="N5096" s="157" t="s">
        <v>812</v>
      </c>
      <c r="O5096" s="157" t="s">
        <v>813</v>
      </c>
      <c r="P5096" s="157" t="s">
        <v>811</v>
      </c>
    </row>
    <row r="5097" spans="11:16">
      <c r="K5097" s="319">
        <v>50783</v>
      </c>
      <c r="L5097" s="157" t="s">
        <v>807</v>
      </c>
      <c r="N5097" s="157" t="s">
        <v>812</v>
      </c>
      <c r="O5097" s="157" t="s">
        <v>813</v>
      </c>
      <c r="P5097" s="157" t="s">
        <v>811</v>
      </c>
    </row>
    <row r="5098" spans="11:16">
      <c r="K5098" s="319">
        <v>50784</v>
      </c>
      <c r="L5098" s="157" t="s">
        <v>808</v>
      </c>
      <c r="N5098" s="157" t="s">
        <v>812</v>
      </c>
      <c r="O5098" s="157" t="s">
        <v>813</v>
      </c>
      <c r="P5098" s="157" t="s">
        <v>811</v>
      </c>
    </row>
    <row r="5099" spans="11:16">
      <c r="K5099" s="319">
        <v>50785</v>
      </c>
      <c r="L5099" s="157" t="s">
        <v>809</v>
      </c>
      <c r="N5099" s="157" t="s">
        <v>812</v>
      </c>
      <c r="O5099" s="157" t="s">
        <v>813</v>
      </c>
      <c r="P5099" s="157" t="s">
        <v>740</v>
      </c>
    </row>
    <row r="5100" spans="11:16">
      <c r="K5100" s="319">
        <v>50786</v>
      </c>
      <c r="L5100" s="157" t="s">
        <v>810</v>
      </c>
      <c r="N5100" s="157" t="s">
        <v>812</v>
      </c>
      <c r="O5100" s="157" t="s">
        <v>813</v>
      </c>
      <c r="P5100" s="157" t="s">
        <v>811</v>
      </c>
    </row>
    <row r="5101" spans="11:16">
      <c r="K5101" s="319">
        <v>50787</v>
      </c>
      <c r="L5101" s="157" t="s">
        <v>803</v>
      </c>
      <c r="N5101" s="157" t="s">
        <v>811</v>
      </c>
      <c r="O5101" s="157" t="s">
        <v>812</v>
      </c>
      <c r="P5101" s="157" t="s">
        <v>813</v>
      </c>
    </row>
    <row r="5102" spans="11:16">
      <c r="K5102" s="319">
        <v>50788</v>
      </c>
      <c r="L5102" s="157" t="s">
        <v>805</v>
      </c>
      <c r="N5102" s="157" t="s">
        <v>811</v>
      </c>
      <c r="O5102" s="157" t="s">
        <v>812</v>
      </c>
      <c r="P5102" s="157" t="s">
        <v>742</v>
      </c>
    </row>
    <row r="5103" spans="11:16">
      <c r="K5103" s="319">
        <v>50789</v>
      </c>
      <c r="L5103" s="157" t="s">
        <v>806</v>
      </c>
      <c r="N5103" s="157" t="s">
        <v>811</v>
      </c>
      <c r="O5103" s="157" t="s">
        <v>812</v>
      </c>
      <c r="P5103" s="157" t="s">
        <v>813</v>
      </c>
    </row>
    <row r="5104" spans="11:16">
      <c r="K5104" s="319">
        <v>50790</v>
      </c>
      <c r="L5104" s="157" t="s">
        <v>807</v>
      </c>
      <c r="N5104" s="157" t="s">
        <v>811</v>
      </c>
      <c r="O5104" s="157" t="s">
        <v>812</v>
      </c>
      <c r="P5104" s="157" t="s">
        <v>813</v>
      </c>
    </row>
    <row r="5105" spans="11:16">
      <c r="K5105" s="319">
        <v>50791</v>
      </c>
      <c r="L5105" s="157" t="s">
        <v>808</v>
      </c>
      <c r="N5105" s="157" t="s">
        <v>811</v>
      </c>
      <c r="O5105" s="157" t="s">
        <v>812</v>
      </c>
      <c r="P5105" s="157" t="s">
        <v>813</v>
      </c>
    </row>
    <row r="5106" spans="11:16">
      <c r="K5106" s="319">
        <v>50792</v>
      </c>
      <c r="L5106" s="157" t="s">
        <v>809</v>
      </c>
      <c r="N5106" s="157" t="s">
        <v>811</v>
      </c>
      <c r="O5106" s="157" t="s">
        <v>812</v>
      </c>
      <c r="P5106" s="157" t="s">
        <v>813</v>
      </c>
    </row>
    <row r="5107" spans="11:16">
      <c r="K5107" s="319">
        <v>50793</v>
      </c>
      <c r="L5107" s="157" t="s">
        <v>810</v>
      </c>
      <c r="N5107" s="157" t="s">
        <v>811</v>
      </c>
      <c r="O5107" s="157" t="s">
        <v>812</v>
      </c>
      <c r="P5107" s="157" t="s">
        <v>813</v>
      </c>
    </row>
    <row r="5108" spans="11:16">
      <c r="K5108" s="319">
        <v>50794</v>
      </c>
      <c r="L5108" s="157" t="s">
        <v>803</v>
      </c>
      <c r="N5108" s="157" t="s">
        <v>813</v>
      </c>
      <c r="O5108" s="157" t="s">
        <v>811</v>
      </c>
      <c r="P5108" s="157" t="s">
        <v>741</v>
      </c>
    </row>
    <row r="5109" spans="11:16">
      <c r="K5109" s="319">
        <v>50795</v>
      </c>
      <c r="L5109" s="157" t="s">
        <v>805</v>
      </c>
      <c r="N5109" s="157" t="s">
        <v>742</v>
      </c>
      <c r="O5109" s="157" t="s">
        <v>811</v>
      </c>
      <c r="P5109" s="157" t="s">
        <v>812</v>
      </c>
    </row>
    <row r="5110" spans="11:16">
      <c r="K5110" s="319">
        <v>50796</v>
      </c>
      <c r="L5110" s="157" t="s">
        <v>806</v>
      </c>
      <c r="N5110" s="157" t="s">
        <v>813</v>
      </c>
      <c r="O5110" s="157" t="s">
        <v>811</v>
      </c>
      <c r="P5110" s="157" t="s">
        <v>812</v>
      </c>
    </row>
    <row r="5111" spans="11:16">
      <c r="K5111" s="319">
        <v>50797</v>
      </c>
      <c r="L5111" s="157" t="s">
        <v>807</v>
      </c>
      <c r="N5111" s="157" t="s">
        <v>813</v>
      </c>
      <c r="O5111" s="157" t="s">
        <v>811</v>
      </c>
      <c r="P5111" s="157" t="s">
        <v>741</v>
      </c>
    </row>
    <row r="5112" spans="11:16">
      <c r="K5112" s="319">
        <v>50798</v>
      </c>
      <c r="L5112" s="157" t="s">
        <v>808</v>
      </c>
      <c r="N5112" s="157" t="s">
        <v>813</v>
      </c>
      <c r="O5112" s="157" t="s">
        <v>811</v>
      </c>
      <c r="P5112" s="157" t="s">
        <v>812</v>
      </c>
    </row>
    <row r="5113" spans="11:16">
      <c r="K5113" s="319">
        <v>50799</v>
      </c>
      <c r="L5113" s="157" t="s">
        <v>809</v>
      </c>
      <c r="N5113" s="157" t="s">
        <v>813</v>
      </c>
      <c r="O5113" s="157" t="s">
        <v>811</v>
      </c>
      <c r="P5113" s="157" t="s">
        <v>812</v>
      </c>
    </row>
    <row r="5114" spans="11:16">
      <c r="K5114" s="319">
        <v>50800</v>
      </c>
      <c r="L5114" s="157" t="s">
        <v>810</v>
      </c>
      <c r="N5114" s="157" t="s">
        <v>813</v>
      </c>
      <c r="O5114" s="157" t="s">
        <v>811</v>
      </c>
      <c r="P5114" s="157" t="s">
        <v>812</v>
      </c>
    </row>
    <row r="5115" spans="11:16">
      <c r="K5115" s="319">
        <v>50801</v>
      </c>
      <c r="L5115" s="157" t="s">
        <v>803</v>
      </c>
      <c r="N5115" s="157" t="s">
        <v>741</v>
      </c>
      <c r="O5115" s="157" t="s">
        <v>742</v>
      </c>
      <c r="P5115" s="157" t="s">
        <v>811</v>
      </c>
    </row>
    <row r="5116" spans="11:16">
      <c r="K5116" s="319">
        <v>50802</v>
      </c>
      <c r="L5116" s="157" t="s">
        <v>805</v>
      </c>
      <c r="N5116" s="157" t="s">
        <v>812</v>
      </c>
      <c r="O5116" s="157" t="s">
        <v>813</v>
      </c>
      <c r="P5116" s="157" t="s">
        <v>811</v>
      </c>
    </row>
    <row r="5117" spans="11:16">
      <c r="K5117" s="319">
        <v>50803</v>
      </c>
      <c r="L5117" s="157" t="s">
        <v>806</v>
      </c>
      <c r="N5117" s="157" t="s">
        <v>812</v>
      </c>
      <c r="O5117" s="157" t="s">
        <v>813</v>
      </c>
      <c r="P5117" s="157" t="s">
        <v>811</v>
      </c>
    </row>
    <row r="5118" spans="11:16">
      <c r="K5118" s="319">
        <v>50804</v>
      </c>
      <c r="L5118" s="157" t="s">
        <v>807</v>
      </c>
      <c r="N5118" s="157" t="s">
        <v>812</v>
      </c>
      <c r="O5118" s="157" t="s">
        <v>813</v>
      </c>
      <c r="P5118" s="157" t="s">
        <v>811</v>
      </c>
    </row>
    <row r="5119" spans="11:16">
      <c r="K5119" s="319">
        <v>50805</v>
      </c>
      <c r="L5119" s="157" t="s">
        <v>808</v>
      </c>
      <c r="N5119" s="157" t="s">
        <v>812</v>
      </c>
      <c r="O5119" s="157" t="s">
        <v>813</v>
      </c>
      <c r="P5119" s="157" t="s">
        <v>811</v>
      </c>
    </row>
    <row r="5120" spans="11:16">
      <c r="K5120" s="319">
        <v>50806</v>
      </c>
      <c r="L5120" s="157" t="s">
        <v>809</v>
      </c>
      <c r="N5120" s="157" t="s">
        <v>741</v>
      </c>
      <c r="O5120" s="157" t="s">
        <v>813</v>
      </c>
      <c r="P5120" s="157" t="s">
        <v>811</v>
      </c>
    </row>
    <row r="5121" spans="11:16">
      <c r="K5121" s="319">
        <v>50807</v>
      </c>
      <c r="L5121" s="157" t="s">
        <v>810</v>
      </c>
      <c r="N5121" s="157" t="s">
        <v>741</v>
      </c>
      <c r="O5121" s="157" t="s">
        <v>813</v>
      </c>
      <c r="P5121" s="157" t="s">
        <v>811</v>
      </c>
    </row>
    <row r="5122" spans="11:16">
      <c r="K5122" s="319">
        <v>50808</v>
      </c>
      <c r="L5122" s="157" t="s">
        <v>803</v>
      </c>
      <c r="N5122" s="157" t="s">
        <v>811</v>
      </c>
      <c r="O5122" s="157" t="s">
        <v>812</v>
      </c>
      <c r="P5122" s="157" t="s">
        <v>813</v>
      </c>
    </row>
    <row r="5123" spans="11:16">
      <c r="K5123" s="319">
        <v>50809</v>
      </c>
      <c r="L5123" s="157" t="s">
        <v>805</v>
      </c>
      <c r="N5123" s="157" t="s">
        <v>811</v>
      </c>
      <c r="O5123" s="157" t="s">
        <v>812</v>
      </c>
      <c r="P5123" s="157" t="s">
        <v>813</v>
      </c>
    </row>
    <row r="5124" spans="11:16">
      <c r="K5124" s="319">
        <v>50810</v>
      </c>
      <c r="L5124" s="157" t="s">
        <v>806</v>
      </c>
      <c r="N5124" s="157" t="s">
        <v>811</v>
      </c>
      <c r="O5124" s="157" t="s">
        <v>812</v>
      </c>
      <c r="P5124" s="157" t="s">
        <v>813</v>
      </c>
    </row>
    <row r="5125" spans="11:16">
      <c r="K5125" s="319">
        <v>50811</v>
      </c>
      <c r="L5125" s="157" t="s">
        <v>807</v>
      </c>
      <c r="N5125" s="157" t="s">
        <v>811</v>
      </c>
      <c r="O5125" s="157" t="s">
        <v>812</v>
      </c>
      <c r="P5125" s="157" t="s">
        <v>813</v>
      </c>
    </row>
    <row r="5126" spans="11:16">
      <c r="K5126" s="319">
        <v>50812</v>
      </c>
      <c r="L5126" s="157" t="s">
        <v>808</v>
      </c>
      <c r="N5126" s="157" t="s">
        <v>811</v>
      </c>
      <c r="O5126" s="157" t="s">
        <v>812</v>
      </c>
      <c r="P5126" s="157" t="s">
        <v>813</v>
      </c>
    </row>
    <row r="5127" spans="11:16">
      <c r="K5127" s="319">
        <v>50813</v>
      </c>
      <c r="L5127" s="157" t="s">
        <v>809</v>
      </c>
      <c r="N5127" s="157" t="s">
        <v>811</v>
      </c>
      <c r="O5127" s="157" t="s">
        <v>812</v>
      </c>
      <c r="P5127" s="157" t="s">
        <v>813</v>
      </c>
    </row>
    <row r="5128" spans="11:16">
      <c r="K5128" s="319">
        <v>50814</v>
      </c>
      <c r="L5128" s="157" t="s">
        <v>810</v>
      </c>
      <c r="N5128" s="157" t="s">
        <v>811</v>
      </c>
      <c r="O5128" s="157" t="s">
        <v>812</v>
      </c>
      <c r="P5128" s="157" t="s">
        <v>813</v>
      </c>
    </row>
    <row r="5129" spans="11:16">
      <c r="K5129" s="319">
        <v>50815</v>
      </c>
      <c r="L5129" s="157" t="s">
        <v>803</v>
      </c>
      <c r="N5129" s="157" t="s">
        <v>813</v>
      </c>
      <c r="O5129" s="157" t="s">
        <v>811</v>
      </c>
      <c r="P5129" s="157" t="s">
        <v>812</v>
      </c>
    </row>
    <row r="5130" spans="11:16">
      <c r="K5130" s="319">
        <v>50816</v>
      </c>
      <c r="L5130" s="157" t="s">
        <v>805</v>
      </c>
      <c r="N5130" s="157" t="s">
        <v>813</v>
      </c>
      <c r="O5130" s="157" t="s">
        <v>740</v>
      </c>
      <c r="P5130" s="157" t="s">
        <v>812</v>
      </c>
    </row>
    <row r="5131" spans="11:16">
      <c r="K5131" s="319">
        <v>50817</v>
      </c>
      <c r="L5131" s="157" t="s">
        <v>806</v>
      </c>
      <c r="N5131" s="157" t="s">
        <v>813</v>
      </c>
      <c r="O5131" s="157" t="s">
        <v>811</v>
      </c>
      <c r="P5131" s="157" t="s">
        <v>812</v>
      </c>
    </row>
    <row r="5132" spans="11:16">
      <c r="K5132" s="319">
        <v>50818</v>
      </c>
      <c r="L5132" s="157" t="s">
        <v>807</v>
      </c>
      <c r="N5132" s="157" t="s">
        <v>813</v>
      </c>
      <c r="O5132" s="157" t="s">
        <v>740</v>
      </c>
      <c r="P5132" s="157" t="s">
        <v>812</v>
      </c>
    </row>
    <row r="5133" spans="11:16">
      <c r="K5133" s="319">
        <v>50819</v>
      </c>
      <c r="L5133" s="157" t="s">
        <v>808</v>
      </c>
      <c r="N5133" s="157" t="s">
        <v>813</v>
      </c>
      <c r="O5133" s="157" t="s">
        <v>811</v>
      </c>
      <c r="P5133" s="157" t="s">
        <v>812</v>
      </c>
    </row>
    <row r="5134" spans="11:16">
      <c r="K5134" s="319">
        <v>50820</v>
      </c>
      <c r="L5134" s="157" t="s">
        <v>809</v>
      </c>
      <c r="N5134" s="157" t="s">
        <v>813</v>
      </c>
      <c r="O5134" s="157" t="s">
        <v>811</v>
      </c>
      <c r="P5134" s="157" t="s">
        <v>812</v>
      </c>
    </row>
    <row r="5135" spans="11:16">
      <c r="K5135" s="319">
        <v>50821</v>
      </c>
      <c r="L5135" s="157" t="s">
        <v>810</v>
      </c>
      <c r="N5135" s="157" t="s">
        <v>813</v>
      </c>
      <c r="O5135" s="157" t="s">
        <v>811</v>
      </c>
      <c r="P5135" s="157" t="s">
        <v>812</v>
      </c>
    </row>
    <row r="5136" spans="11:16">
      <c r="K5136" s="319">
        <v>50822</v>
      </c>
      <c r="L5136" s="157" t="s">
        <v>803</v>
      </c>
      <c r="N5136" s="157" t="s">
        <v>812</v>
      </c>
      <c r="O5136" s="157" t="s">
        <v>742</v>
      </c>
      <c r="P5136" s="157" t="s">
        <v>811</v>
      </c>
    </row>
    <row r="5137" spans="11:16">
      <c r="K5137" s="319">
        <v>50823</v>
      </c>
      <c r="L5137" s="157" t="s">
        <v>805</v>
      </c>
      <c r="N5137" s="157" t="s">
        <v>812</v>
      </c>
      <c r="O5137" s="157" t="s">
        <v>813</v>
      </c>
      <c r="P5137" s="157" t="s">
        <v>811</v>
      </c>
    </row>
    <row r="5138" spans="11:16">
      <c r="K5138" s="319">
        <v>50824</v>
      </c>
      <c r="L5138" s="157" t="s">
        <v>806</v>
      </c>
      <c r="N5138" s="157" t="s">
        <v>812</v>
      </c>
      <c r="O5138" s="157" t="s">
        <v>813</v>
      </c>
      <c r="P5138" s="157" t="s">
        <v>811</v>
      </c>
    </row>
    <row r="5139" spans="11:16">
      <c r="K5139" s="319">
        <v>50825</v>
      </c>
      <c r="L5139" s="157" t="s">
        <v>807</v>
      </c>
      <c r="N5139" s="157" t="s">
        <v>812</v>
      </c>
      <c r="O5139" s="157" t="s">
        <v>742</v>
      </c>
      <c r="P5139" s="157" t="s">
        <v>811</v>
      </c>
    </row>
    <row r="5140" spans="11:16">
      <c r="K5140" s="319">
        <v>50826</v>
      </c>
      <c r="L5140" s="157" t="s">
        <v>808</v>
      </c>
      <c r="N5140" s="157" t="s">
        <v>812</v>
      </c>
      <c r="O5140" s="157" t="s">
        <v>813</v>
      </c>
      <c r="P5140" s="157" t="s">
        <v>811</v>
      </c>
    </row>
    <row r="5141" spans="11:16">
      <c r="K5141" s="319">
        <v>50827</v>
      </c>
      <c r="L5141" s="157" t="s">
        <v>809</v>
      </c>
      <c r="N5141" s="157" t="s">
        <v>812</v>
      </c>
      <c r="O5141" s="157" t="s">
        <v>813</v>
      </c>
      <c r="P5141" s="157" t="s">
        <v>811</v>
      </c>
    </row>
    <row r="5142" spans="11:16">
      <c r="K5142" s="319">
        <v>50828</v>
      </c>
      <c r="L5142" s="157" t="s">
        <v>810</v>
      </c>
      <c r="N5142" s="157" t="s">
        <v>812</v>
      </c>
      <c r="O5142" s="157" t="s">
        <v>813</v>
      </c>
      <c r="P5142" s="157" t="s">
        <v>811</v>
      </c>
    </row>
    <row r="5143" spans="11:16">
      <c r="K5143" s="319">
        <v>50829</v>
      </c>
      <c r="L5143" s="157" t="s">
        <v>803</v>
      </c>
      <c r="N5143" s="157" t="s">
        <v>811</v>
      </c>
      <c r="O5143" s="157" t="s">
        <v>812</v>
      </c>
      <c r="P5143" s="157" t="s">
        <v>813</v>
      </c>
    </row>
    <row r="5144" spans="11:16">
      <c r="K5144" s="319">
        <v>50830</v>
      </c>
      <c r="L5144" s="157" t="s">
        <v>805</v>
      </c>
      <c r="N5144" s="157" t="s">
        <v>811</v>
      </c>
      <c r="O5144" s="157" t="s">
        <v>812</v>
      </c>
      <c r="P5144" s="157" t="s">
        <v>813</v>
      </c>
    </row>
    <row r="5145" spans="11:16">
      <c r="K5145" s="319">
        <v>50831</v>
      </c>
      <c r="L5145" s="157" t="s">
        <v>806</v>
      </c>
      <c r="N5145" s="157" t="s">
        <v>811</v>
      </c>
      <c r="O5145" s="157" t="s">
        <v>741</v>
      </c>
      <c r="P5145" s="157" t="s">
        <v>742</v>
      </c>
    </row>
    <row r="5146" spans="11:16">
      <c r="K5146" s="319">
        <v>50832</v>
      </c>
      <c r="L5146" s="157" t="s">
        <v>807</v>
      </c>
      <c r="N5146" s="157" t="s">
        <v>811</v>
      </c>
      <c r="O5146" s="157" t="s">
        <v>812</v>
      </c>
      <c r="P5146" s="157" t="s">
        <v>813</v>
      </c>
    </row>
    <row r="5147" spans="11:16">
      <c r="K5147" s="319">
        <v>50833</v>
      </c>
      <c r="L5147" s="157" t="s">
        <v>808</v>
      </c>
      <c r="N5147" s="157" t="s">
        <v>811</v>
      </c>
      <c r="O5147" s="157" t="s">
        <v>812</v>
      </c>
      <c r="P5147" s="157" t="s">
        <v>813</v>
      </c>
    </row>
    <row r="5148" spans="11:16">
      <c r="K5148" s="319">
        <v>50834</v>
      </c>
      <c r="L5148" s="157" t="s">
        <v>809</v>
      </c>
      <c r="N5148" s="157" t="s">
        <v>811</v>
      </c>
      <c r="O5148" s="157" t="s">
        <v>741</v>
      </c>
      <c r="P5148" s="157" t="s">
        <v>813</v>
      </c>
    </row>
    <row r="5149" spans="11:16">
      <c r="K5149" s="319">
        <v>50835</v>
      </c>
      <c r="L5149" s="157" t="s">
        <v>810</v>
      </c>
      <c r="N5149" s="157" t="s">
        <v>811</v>
      </c>
      <c r="O5149" s="157" t="s">
        <v>812</v>
      </c>
      <c r="P5149" s="157" t="s">
        <v>813</v>
      </c>
    </row>
    <row r="5150" spans="11:16">
      <c r="K5150" s="319">
        <v>50836</v>
      </c>
      <c r="L5150" s="157" t="s">
        <v>803</v>
      </c>
      <c r="N5150" s="157" t="s">
        <v>813</v>
      </c>
      <c r="O5150" s="157" t="s">
        <v>811</v>
      </c>
      <c r="P5150" s="157" t="s">
        <v>812</v>
      </c>
    </row>
    <row r="5151" spans="11:16">
      <c r="K5151" s="319">
        <v>50837</v>
      </c>
      <c r="L5151" s="157" t="s">
        <v>805</v>
      </c>
      <c r="N5151" s="157" t="s">
        <v>813</v>
      </c>
      <c r="O5151" s="157" t="s">
        <v>811</v>
      </c>
      <c r="P5151" s="157" t="s">
        <v>812</v>
      </c>
    </row>
    <row r="5152" spans="11:16">
      <c r="K5152" s="319">
        <v>50838</v>
      </c>
      <c r="L5152" s="157" t="s">
        <v>806</v>
      </c>
      <c r="N5152" s="157" t="s">
        <v>813</v>
      </c>
      <c r="O5152" s="157" t="s">
        <v>811</v>
      </c>
      <c r="P5152" s="157" t="s">
        <v>812</v>
      </c>
    </row>
    <row r="5153" spans="11:16">
      <c r="K5153" s="319">
        <v>50839</v>
      </c>
      <c r="L5153" s="157" t="s">
        <v>807</v>
      </c>
      <c r="N5153" s="157" t="s">
        <v>813</v>
      </c>
      <c r="O5153" s="157" t="s">
        <v>811</v>
      </c>
      <c r="P5153" s="157" t="s">
        <v>812</v>
      </c>
    </row>
    <row r="5154" spans="11:16">
      <c r="K5154" s="319">
        <v>50840</v>
      </c>
      <c r="L5154" s="157" t="s">
        <v>808</v>
      </c>
      <c r="N5154" s="157" t="s">
        <v>742</v>
      </c>
      <c r="O5154" s="157" t="s">
        <v>740</v>
      </c>
      <c r="P5154" s="157" t="s">
        <v>812</v>
      </c>
    </row>
    <row r="5155" spans="11:16">
      <c r="K5155" s="319">
        <v>50841</v>
      </c>
      <c r="L5155" s="157" t="s">
        <v>809</v>
      </c>
      <c r="N5155" s="157" t="s">
        <v>813</v>
      </c>
      <c r="O5155" s="157" t="s">
        <v>811</v>
      </c>
      <c r="P5155" s="157" t="s">
        <v>812</v>
      </c>
    </row>
    <row r="5156" spans="11:16">
      <c r="K5156" s="319">
        <v>50842</v>
      </c>
      <c r="L5156" s="157" t="s">
        <v>810</v>
      </c>
      <c r="N5156" s="157" t="s">
        <v>813</v>
      </c>
      <c r="O5156" s="157" t="s">
        <v>811</v>
      </c>
      <c r="P5156" s="157" t="s">
        <v>812</v>
      </c>
    </row>
    <row r="5157" spans="11:16">
      <c r="K5157" s="319">
        <v>50843</v>
      </c>
      <c r="L5157" s="157" t="s">
        <v>803</v>
      </c>
      <c r="N5157" s="157" t="s">
        <v>812</v>
      </c>
      <c r="O5157" s="157" t="s">
        <v>813</v>
      </c>
      <c r="P5157" s="157" t="s">
        <v>811</v>
      </c>
    </row>
    <row r="5158" spans="11:16">
      <c r="K5158" s="319">
        <v>50844</v>
      </c>
      <c r="L5158" s="157" t="s">
        <v>805</v>
      </c>
      <c r="N5158" s="157" t="s">
        <v>812</v>
      </c>
      <c r="O5158" s="157" t="s">
        <v>813</v>
      </c>
      <c r="P5158" s="157" t="s">
        <v>811</v>
      </c>
    </row>
    <row r="5159" spans="11:16">
      <c r="K5159" s="319">
        <v>50845</v>
      </c>
      <c r="L5159" s="157" t="s">
        <v>806</v>
      </c>
      <c r="N5159" s="157" t="s">
        <v>741</v>
      </c>
      <c r="O5159" s="157" t="s">
        <v>813</v>
      </c>
      <c r="P5159" s="157" t="s">
        <v>811</v>
      </c>
    </row>
    <row r="5160" spans="11:16">
      <c r="K5160" s="319">
        <v>50846</v>
      </c>
      <c r="L5160" s="157" t="s">
        <v>807</v>
      </c>
      <c r="N5160" s="157" t="s">
        <v>741</v>
      </c>
      <c r="O5160" s="157" t="s">
        <v>813</v>
      </c>
      <c r="P5160" s="157" t="s">
        <v>811</v>
      </c>
    </row>
    <row r="5161" spans="11:16">
      <c r="K5161" s="319">
        <v>50847</v>
      </c>
      <c r="L5161" s="157" t="s">
        <v>808</v>
      </c>
      <c r="N5161" s="157" t="s">
        <v>812</v>
      </c>
      <c r="O5161" s="157" t="s">
        <v>813</v>
      </c>
      <c r="P5161" s="157" t="s">
        <v>811</v>
      </c>
    </row>
    <row r="5162" spans="11:16">
      <c r="K5162" s="319">
        <v>50848</v>
      </c>
      <c r="L5162" s="157" t="s">
        <v>809</v>
      </c>
      <c r="N5162" s="157" t="s">
        <v>812</v>
      </c>
      <c r="O5162" s="157" t="s">
        <v>813</v>
      </c>
      <c r="P5162" s="157" t="s">
        <v>811</v>
      </c>
    </row>
    <row r="5163" spans="11:16">
      <c r="K5163" s="319">
        <v>50849</v>
      </c>
      <c r="L5163" s="157" t="s">
        <v>810</v>
      </c>
      <c r="N5163" s="157" t="s">
        <v>812</v>
      </c>
      <c r="O5163" s="157" t="s">
        <v>813</v>
      </c>
      <c r="P5163" s="157" t="s">
        <v>811</v>
      </c>
    </row>
    <row r="5164" spans="11:16">
      <c r="K5164" s="319">
        <v>50850</v>
      </c>
      <c r="L5164" s="157" t="s">
        <v>803</v>
      </c>
      <c r="N5164" s="157" t="s">
        <v>740</v>
      </c>
      <c r="O5164" s="157" t="s">
        <v>812</v>
      </c>
      <c r="P5164" s="157" t="s">
        <v>813</v>
      </c>
    </row>
    <row r="5165" spans="11:16">
      <c r="K5165" s="319">
        <v>50851</v>
      </c>
      <c r="L5165" s="157" t="s">
        <v>805</v>
      </c>
      <c r="N5165" s="157" t="s">
        <v>811</v>
      </c>
      <c r="O5165" s="157" t="s">
        <v>812</v>
      </c>
      <c r="P5165" s="157" t="s">
        <v>813</v>
      </c>
    </row>
    <row r="5166" spans="11:16">
      <c r="K5166" s="319">
        <v>50852</v>
      </c>
      <c r="L5166" s="157" t="s">
        <v>806</v>
      </c>
      <c r="N5166" s="157" t="s">
        <v>811</v>
      </c>
      <c r="O5166" s="157" t="s">
        <v>812</v>
      </c>
      <c r="P5166" s="157" t="s">
        <v>813</v>
      </c>
    </row>
    <row r="5167" spans="11:16">
      <c r="K5167" s="319">
        <v>50853</v>
      </c>
      <c r="L5167" s="157" t="s">
        <v>807</v>
      </c>
      <c r="N5167" s="157" t="s">
        <v>811</v>
      </c>
      <c r="O5167" s="157" t="s">
        <v>812</v>
      </c>
      <c r="P5167" s="157" t="s">
        <v>813</v>
      </c>
    </row>
    <row r="5168" spans="11:16">
      <c r="K5168" s="319">
        <v>50854</v>
      </c>
      <c r="L5168" s="157" t="s">
        <v>808</v>
      </c>
      <c r="N5168" s="157" t="s">
        <v>811</v>
      </c>
      <c r="O5168" s="157" t="s">
        <v>741</v>
      </c>
      <c r="P5168" s="157" t="s">
        <v>813</v>
      </c>
    </row>
    <row r="5169" spans="11:16">
      <c r="K5169" s="319">
        <v>50855</v>
      </c>
      <c r="L5169" s="157" t="s">
        <v>809</v>
      </c>
      <c r="N5169" s="157" t="s">
        <v>811</v>
      </c>
      <c r="O5169" s="157" t="s">
        <v>812</v>
      </c>
      <c r="P5169" s="157" t="s">
        <v>813</v>
      </c>
    </row>
    <row r="5170" spans="11:16">
      <c r="K5170" s="319">
        <v>50856</v>
      </c>
      <c r="L5170" s="157" t="s">
        <v>810</v>
      </c>
      <c r="N5170" s="157" t="s">
        <v>811</v>
      </c>
      <c r="O5170" s="157" t="s">
        <v>812</v>
      </c>
      <c r="P5170" s="157" t="s">
        <v>813</v>
      </c>
    </row>
    <row r="5171" spans="11:16">
      <c r="K5171" s="319">
        <v>50857</v>
      </c>
      <c r="L5171" s="157" t="s">
        <v>803</v>
      </c>
      <c r="N5171" s="157" t="s">
        <v>813</v>
      </c>
      <c r="O5171" s="157" t="s">
        <v>811</v>
      </c>
      <c r="P5171" s="157" t="s">
        <v>741</v>
      </c>
    </row>
    <row r="5172" spans="11:16">
      <c r="K5172" s="319">
        <v>50858</v>
      </c>
      <c r="L5172" s="157" t="s">
        <v>805</v>
      </c>
      <c r="N5172" s="157" t="s">
        <v>813</v>
      </c>
      <c r="O5172" s="157" t="s">
        <v>811</v>
      </c>
      <c r="P5172" s="157" t="s">
        <v>741</v>
      </c>
    </row>
    <row r="5173" spans="11:16">
      <c r="K5173" s="319">
        <v>50859</v>
      </c>
      <c r="L5173" s="157" t="s">
        <v>806</v>
      </c>
      <c r="N5173" s="157" t="s">
        <v>813</v>
      </c>
      <c r="O5173" s="157" t="s">
        <v>811</v>
      </c>
      <c r="P5173" s="157" t="s">
        <v>812</v>
      </c>
    </row>
    <row r="5174" spans="11:16">
      <c r="K5174" s="319">
        <v>50860</v>
      </c>
      <c r="L5174" s="157" t="s">
        <v>807</v>
      </c>
      <c r="N5174" s="157" t="s">
        <v>813</v>
      </c>
      <c r="O5174" s="157" t="s">
        <v>740</v>
      </c>
      <c r="P5174" s="157" t="s">
        <v>741</v>
      </c>
    </row>
    <row r="5175" spans="11:16">
      <c r="K5175" s="319">
        <v>50861</v>
      </c>
      <c r="L5175" s="157" t="s">
        <v>808</v>
      </c>
      <c r="N5175" s="157" t="s">
        <v>813</v>
      </c>
      <c r="O5175" s="157" t="s">
        <v>740</v>
      </c>
      <c r="P5175" s="157" t="s">
        <v>812</v>
      </c>
    </row>
    <row r="5176" spans="11:16">
      <c r="K5176" s="319">
        <v>50862</v>
      </c>
      <c r="L5176" s="157" t="s">
        <v>809</v>
      </c>
      <c r="N5176" s="157" t="s">
        <v>813</v>
      </c>
      <c r="O5176" s="157" t="s">
        <v>740</v>
      </c>
      <c r="P5176" s="157" t="s">
        <v>812</v>
      </c>
    </row>
    <row r="5177" spans="11:16">
      <c r="K5177" s="319">
        <v>50863</v>
      </c>
      <c r="L5177" s="157" t="s">
        <v>810</v>
      </c>
      <c r="N5177" s="157" t="s">
        <v>813</v>
      </c>
      <c r="O5177" s="157" t="s">
        <v>811</v>
      </c>
      <c r="P5177" s="157" t="s">
        <v>812</v>
      </c>
    </row>
    <row r="5178" spans="11:16">
      <c r="K5178" s="319">
        <v>50864</v>
      </c>
      <c r="L5178" s="157" t="s">
        <v>803</v>
      </c>
      <c r="N5178" s="157" t="s">
        <v>812</v>
      </c>
      <c r="O5178" s="157" t="s">
        <v>813</v>
      </c>
      <c r="P5178" s="157" t="s">
        <v>811</v>
      </c>
    </row>
    <row r="5179" spans="11:16">
      <c r="K5179" s="319">
        <v>50865</v>
      </c>
      <c r="L5179" s="157" t="s">
        <v>805</v>
      </c>
      <c r="N5179" s="157" t="s">
        <v>812</v>
      </c>
      <c r="O5179" s="157" t="s">
        <v>813</v>
      </c>
      <c r="P5179" s="157" t="s">
        <v>740</v>
      </c>
    </row>
    <row r="5180" spans="11:16">
      <c r="K5180" s="319">
        <v>50866</v>
      </c>
      <c r="L5180" s="157" t="s">
        <v>806</v>
      </c>
      <c r="N5180" s="157" t="s">
        <v>812</v>
      </c>
      <c r="O5180" s="157" t="s">
        <v>813</v>
      </c>
      <c r="P5180" s="157" t="s">
        <v>811</v>
      </c>
    </row>
    <row r="5181" spans="11:16">
      <c r="K5181" s="319">
        <v>50867</v>
      </c>
      <c r="L5181" s="157" t="s">
        <v>807</v>
      </c>
      <c r="N5181" s="157" t="s">
        <v>812</v>
      </c>
      <c r="O5181" s="157" t="s">
        <v>813</v>
      </c>
      <c r="P5181" s="157" t="s">
        <v>811</v>
      </c>
    </row>
    <row r="5182" spans="11:16">
      <c r="K5182" s="319">
        <v>50868</v>
      </c>
      <c r="L5182" s="157" t="s">
        <v>808</v>
      </c>
      <c r="N5182" s="157" t="s">
        <v>812</v>
      </c>
      <c r="O5182" s="157" t="s">
        <v>813</v>
      </c>
      <c r="P5182" s="157" t="s">
        <v>811</v>
      </c>
    </row>
    <row r="5183" spans="11:16">
      <c r="K5183" s="319">
        <v>50869</v>
      </c>
      <c r="L5183" s="157" t="s">
        <v>809</v>
      </c>
      <c r="N5183" s="157" t="s">
        <v>741</v>
      </c>
      <c r="O5183" s="157" t="s">
        <v>813</v>
      </c>
      <c r="P5183" s="157" t="s">
        <v>811</v>
      </c>
    </row>
    <row r="5184" spans="11:16">
      <c r="K5184" s="319">
        <v>50870</v>
      </c>
      <c r="L5184" s="157" t="s">
        <v>810</v>
      </c>
      <c r="N5184" s="157" t="s">
        <v>812</v>
      </c>
      <c r="O5184" s="157" t="s">
        <v>813</v>
      </c>
      <c r="P5184" s="157" t="s">
        <v>811</v>
      </c>
    </row>
    <row r="5185" spans="11:16">
      <c r="K5185" s="319">
        <v>50871</v>
      </c>
      <c r="L5185" s="157" t="s">
        <v>803</v>
      </c>
      <c r="N5185" s="157" t="s">
        <v>811</v>
      </c>
      <c r="O5185" s="157" t="s">
        <v>812</v>
      </c>
      <c r="P5185" s="157" t="s">
        <v>813</v>
      </c>
    </row>
    <row r="5186" spans="11:16">
      <c r="K5186" s="319">
        <v>50872</v>
      </c>
      <c r="L5186" s="157" t="s">
        <v>805</v>
      </c>
      <c r="N5186" s="157" t="s">
        <v>811</v>
      </c>
      <c r="O5186" s="157" t="s">
        <v>812</v>
      </c>
      <c r="P5186" s="157" t="s">
        <v>813</v>
      </c>
    </row>
    <row r="5187" spans="11:16">
      <c r="K5187" s="319">
        <v>50873</v>
      </c>
      <c r="L5187" s="157" t="s">
        <v>806</v>
      </c>
      <c r="N5187" s="157" t="s">
        <v>811</v>
      </c>
      <c r="O5187" s="157" t="s">
        <v>812</v>
      </c>
      <c r="P5187" s="157" t="s">
        <v>813</v>
      </c>
    </row>
    <row r="5188" spans="11:16">
      <c r="K5188" s="319">
        <v>50874</v>
      </c>
      <c r="L5188" s="157" t="s">
        <v>807</v>
      </c>
      <c r="N5188" s="157" t="s">
        <v>811</v>
      </c>
      <c r="O5188" s="157" t="s">
        <v>812</v>
      </c>
      <c r="P5188" s="157" t="s">
        <v>813</v>
      </c>
    </row>
    <row r="5189" spans="11:16">
      <c r="K5189" s="319">
        <v>50875</v>
      </c>
      <c r="L5189" s="157" t="s">
        <v>808</v>
      </c>
      <c r="N5189" s="157" t="s">
        <v>811</v>
      </c>
      <c r="O5189" s="157" t="s">
        <v>812</v>
      </c>
      <c r="P5189" s="157" t="s">
        <v>742</v>
      </c>
    </row>
    <row r="5190" spans="11:16">
      <c r="K5190" s="319">
        <v>50876</v>
      </c>
      <c r="L5190" s="157" t="s">
        <v>809</v>
      </c>
      <c r="N5190" s="157" t="s">
        <v>811</v>
      </c>
      <c r="O5190" s="157" t="s">
        <v>812</v>
      </c>
      <c r="P5190" s="157" t="s">
        <v>813</v>
      </c>
    </row>
    <row r="5191" spans="11:16">
      <c r="K5191" s="319">
        <v>50877</v>
      </c>
      <c r="L5191" s="157" t="s">
        <v>810</v>
      </c>
      <c r="N5191" s="157" t="s">
        <v>811</v>
      </c>
      <c r="O5191" s="157" t="s">
        <v>812</v>
      </c>
      <c r="P5191" s="157" t="s">
        <v>813</v>
      </c>
    </row>
    <row r="5192" spans="11:16">
      <c r="K5192" s="319">
        <v>50878</v>
      </c>
      <c r="L5192" s="157" t="s">
        <v>803</v>
      </c>
      <c r="N5192" s="157" t="s">
        <v>813</v>
      </c>
      <c r="O5192" s="157" t="s">
        <v>811</v>
      </c>
      <c r="P5192" s="157" t="s">
        <v>812</v>
      </c>
    </row>
    <row r="5193" spans="11:16">
      <c r="K5193" s="319">
        <v>50879</v>
      </c>
      <c r="L5193" s="157" t="s">
        <v>805</v>
      </c>
      <c r="N5193" s="157" t="s">
        <v>813</v>
      </c>
      <c r="O5193" s="157" t="s">
        <v>811</v>
      </c>
      <c r="P5193" s="157" t="s">
        <v>812</v>
      </c>
    </row>
    <row r="5194" spans="11:16">
      <c r="K5194" s="319">
        <v>50880</v>
      </c>
      <c r="L5194" s="157" t="s">
        <v>806</v>
      </c>
      <c r="N5194" s="157" t="s">
        <v>813</v>
      </c>
      <c r="O5194" s="157" t="s">
        <v>811</v>
      </c>
      <c r="P5194" s="157" t="s">
        <v>812</v>
      </c>
    </row>
    <row r="5195" spans="11:16">
      <c r="K5195" s="319">
        <v>50881</v>
      </c>
      <c r="L5195" s="157" t="s">
        <v>807</v>
      </c>
      <c r="N5195" s="157" t="s">
        <v>813</v>
      </c>
      <c r="O5195" s="157" t="s">
        <v>811</v>
      </c>
      <c r="P5195" s="157" t="s">
        <v>812</v>
      </c>
    </row>
    <row r="5196" spans="11:16">
      <c r="K5196" s="319">
        <v>50882</v>
      </c>
      <c r="L5196" s="157" t="s">
        <v>808</v>
      </c>
      <c r="N5196" s="157" t="s">
        <v>813</v>
      </c>
      <c r="O5196" s="157" t="s">
        <v>811</v>
      </c>
      <c r="P5196" s="157" t="s">
        <v>812</v>
      </c>
    </row>
    <row r="5197" spans="11:16">
      <c r="K5197" s="319">
        <v>50883</v>
      </c>
      <c r="L5197" s="157" t="s">
        <v>809</v>
      </c>
      <c r="N5197" s="157" t="s">
        <v>813</v>
      </c>
      <c r="O5197" s="157" t="s">
        <v>811</v>
      </c>
      <c r="P5197" s="157" t="s">
        <v>812</v>
      </c>
    </row>
    <row r="5198" spans="11:16">
      <c r="K5198" s="319">
        <v>50884</v>
      </c>
      <c r="L5198" s="157" t="s">
        <v>810</v>
      </c>
      <c r="N5198" s="157" t="s">
        <v>813</v>
      </c>
      <c r="O5198" s="157" t="s">
        <v>811</v>
      </c>
      <c r="P5198" s="157" t="s">
        <v>812</v>
      </c>
    </row>
    <row r="5199" spans="11:16">
      <c r="K5199" s="319">
        <v>50885</v>
      </c>
      <c r="L5199" s="157" t="s">
        <v>803</v>
      </c>
      <c r="N5199" s="157" t="s">
        <v>812</v>
      </c>
      <c r="O5199" s="157" t="s">
        <v>813</v>
      </c>
      <c r="P5199" s="157" t="s">
        <v>740</v>
      </c>
    </row>
    <row r="5200" spans="11:16">
      <c r="K5200" s="319">
        <v>50886</v>
      </c>
      <c r="L5200" s="157" t="s">
        <v>805</v>
      </c>
      <c r="N5200" s="157" t="s">
        <v>812</v>
      </c>
      <c r="O5200" s="157" t="s">
        <v>813</v>
      </c>
      <c r="P5200" s="157" t="s">
        <v>811</v>
      </c>
    </row>
    <row r="5201" spans="11:16">
      <c r="K5201" s="319">
        <v>50887</v>
      </c>
      <c r="L5201" s="157" t="s">
        <v>806</v>
      </c>
      <c r="N5201" s="157" t="s">
        <v>812</v>
      </c>
      <c r="O5201" s="157" t="s">
        <v>813</v>
      </c>
      <c r="P5201" s="157" t="s">
        <v>740</v>
      </c>
    </row>
    <row r="5202" spans="11:16">
      <c r="K5202" s="319">
        <v>50888</v>
      </c>
      <c r="L5202" s="157" t="s">
        <v>807</v>
      </c>
      <c r="N5202" s="157" t="s">
        <v>812</v>
      </c>
      <c r="O5202" s="157" t="s">
        <v>813</v>
      </c>
      <c r="P5202" s="157" t="s">
        <v>811</v>
      </c>
    </row>
    <row r="5203" spans="11:16">
      <c r="K5203" s="319">
        <v>50889</v>
      </c>
      <c r="L5203" s="157" t="s">
        <v>808</v>
      </c>
      <c r="N5203" s="157" t="s">
        <v>812</v>
      </c>
      <c r="O5203" s="157" t="s">
        <v>813</v>
      </c>
      <c r="P5203" s="157" t="s">
        <v>811</v>
      </c>
    </row>
    <row r="5204" spans="11:16">
      <c r="K5204" s="319">
        <v>50890</v>
      </c>
      <c r="L5204" s="157" t="s">
        <v>809</v>
      </c>
      <c r="N5204" s="157" t="s">
        <v>812</v>
      </c>
      <c r="O5204" s="157" t="s">
        <v>813</v>
      </c>
      <c r="P5204" s="157" t="s">
        <v>811</v>
      </c>
    </row>
    <row r="5205" spans="11:16">
      <c r="K5205" s="319">
        <v>50891</v>
      </c>
      <c r="L5205" s="157" t="s">
        <v>810</v>
      </c>
      <c r="N5205" s="157" t="s">
        <v>812</v>
      </c>
      <c r="O5205" s="157" t="s">
        <v>813</v>
      </c>
      <c r="P5205" s="157" t="s">
        <v>740</v>
      </c>
    </row>
    <row r="5206" spans="11:16">
      <c r="K5206" s="319">
        <v>50892</v>
      </c>
      <c r="L5206" s="157" t="s">
        <v>803</v>
      </c>
      <c r="N5206" s="157" t="s">
        <v>811</v>
      </c>
      <c r="O5206" s="157" t="s">
        <v>812</v>
      </c>
      <c r="P5206" s="157" t="s">
        <v>813</v>
      </c>
    </row>
    <row r="5207" spans="11:16">
      <c r="K5207" s="319">
        <v>50893</v>
      </c>
      <c r="L5207" s="157" t="s">
        <v>805</v>
      </c>
      <c r="N5207" s="157" t="s">
        <v>811</v>
      </c>
      <c r="O5207" s="157" t="s">
        <v>812</v>
      </c>
      <c r="P5207" s="157" t="s">
        <v>813</v>
      </c>
    </row>
    <row r="5208" spans="11:16">
      <c r="K5208" s="319">
        <v>50894</v>
      </c>
      <c r="L5208" s="157" t="s">
        <v>806</v>
      </c>
      <c r="N5208" s="157" t="s">
        <v>811</v>
      </c>
      <c r="O5208" s="157" t="s">
        <v>812</v>
      </c>
      <c r="P5208" s="157" t="s">
        <v>813</v>
      </c>
    </row>
    <row r="5209" spans="11:16">
      <c r="K5209" s="319">
        <v>50895</v>
      </c>
      <c r="L5209" s="157" t="s">
        <v>807</v>
      </c>
      <c r="N5209" s="157" t="s">
        <v>811</v>
      </c>
      <c r="O5209" s="157" t="s">
        <v>812</v>
      </c>
      <c r="P5209" s="157" t="s">
        <v>813</v>
      </c>
    </row>
    <row r="5210" spans="11:16">
      <c r="K5210" s="319">
        <v>50896</v>
      </c>
      <c r="L5210" s="157" t="s">
        <v>808</v>
      </c>
      <c r="N5210" s="157" t="s">
        <v>811</v>
      </c>
      <c r="O5210" s="157" t="s">
        <v>812</v>
      </c>
      <c r="P5210" s="157" t="s">
        <v>813</v>
      </c>
    </row>
    <row r="5211" spans="11:16">
      <c r="K5211" s="319">
        <v>50897</v>
      </c>
      <c r="L5211" s="157" t="s">
        <v>809</v>
      </c>
      <c r="N5211" s="157" t="s">
        <v>811</v>
      </c>
      <c r="O5211" s="157" t="s">
        <v>812</v>
      </c>
      <c r="P5211" s="157" t="s">
        <v>813</v>
      </c>
    </row>
    <row r="5212" spans="11:16">
      <c r="K5212" s="319">
        <v>50898</v>
      </c>
      <c r="L5212" s="157" t="s">
        <v>810</v>
      </c>
      <c r="N5212" s="157" t="s">
        <v>811</v>
      </c>
      <c r="O5212" s="157" t="s">
        <v>741</v>
      </c>
      <c r="P5212" s="157" t="s">
        <v>813</v>
      </c>
    </row>
    <row r="5213" spans="11:16">
      <c r="K5213" s="319">
        <v>50899</v>
      </c>
      <c r="L5213" s="157" t="s">
        <v>803</v>
      </c>
      <c r="N5213" s="157" t="s">
        <v>813</v>
      </c>
      <c r="O5213" s="157" t="s">
        <v>811</v>
      </c>
      <c r="P5213" s="157" t="s">
        <v>812</v>
      </c>
    </row>
    <row r="5214" spans="11:16">
      <c r="K5214" s="319">
        <v>50900</v>
      </c>
      <c r="L5214" s="157" t="s">
        <v>805</v>
      </c>
      <c r="N5214" s="157" t="s">
        <v>813</v>
      </c>
      <c r="O5214" s="157" t="s">
        <v>811</v>
      </c>
      <c r="P5214" s="157" t="s">
        <v>812</v>
      </c>
    </row>
    <row r="5215" spans="11:16">
      <c r="K5215" s="319">
        <v>50901</v>
      </c>
      <c r="L5215" s="157" t="s">
        <v>806</v>
      </c>
      <c r="N5215" s="157" t="s">
        <v>813</v>
      </c>
      <c r="O5215" s="157" t="s">
        <v>811</v>
      </c>
      <c r="P5215" s="157" t="s">
        <v>812</v>
      </c>
    </row>
    <row r="5216" spans="11:16">
      <c r="K5216" s="319">
        <v>50902</v>
      </c>
      <c r="L5216" s="157" t="s">
        <v>807</v>
      </c>
      <c r="N5216" s="157" t="s">
        <v>813</v>
      </c>
      <c r="O5216" s="157" t="s">
        <v>811</v>
      </c>
      <c r="P5216" s="157" t="s">
        <v>812</v>
      </c>
    </row>
    <row r="5217" spans="11:16">
      <c r="K5217" s="319">
        <v>50903</v>
      </c>
      <c r="L5217" s="157" t="s">
        <v>808</v>
      </c>
      <c r="N5217" s="157" t="s">
        <v>813</v>
      </c>
      <c r="O5217" s="157" t="s">
        <v>811</v>
      </c>
      <c r="P5217" s="157" t="s">
        <v>812</v>
      </c>
    </row>
    <row r="5218" spans="11:16">
      <c r="K5218" s="319">
        <v>50904</v>
      </c>
      <c r="L5218" s="157" t="s">
        <v>809</v>
      </c>
      <c r="N5218" s="157" t="s">
        <v>813</v>
      </c>
      <c r="O5218" s="157" t="s">
        <v>811</v>
      </c>
      <c r="P5218" s="157" t="s">
        <v>812</v>
      </c>
    </row>
    <row r="5219" spans="11:16">
      <c r="K5219" s="319">
        <v>50905</v>
      </c>
      <c r="L5219" s="157" t="s">
        <v>810</v>
      </c>
      <c r="N5219" s="157" t="s">
        <v>813</v>
      </c>
      <c r="O5219" s="157" t="s">
        <v>811</v>
      </c>
      <c r="P5219" s="157" t="s">
        <v>812</v>
      </c>
    </row>
    <row r="5220" spans="11:16">
      <c r="K5220" s="319">
        <v>50906</v>
      </c>
      <c r="L5220" s="157" t="s">
        <v>803</v>
      </c>
      <c r="N5220" s="157" t="s">
        <v>812</v>
      </c>
      <c r="O5220" s="157" t="s">
        <v>813</v>
      </c>
      <c r="P5220" s="157" t="s">
        <v>811</v>
      </c>
    </row>
    <row r="5221" spans="11:16">
      <c r="K5221" s="319">
        <v>50907</v>
      </c>
      <c r="L5221" s="157" t="s">
        <v>805</v>
      </c>
      <c r="N5221" s="157" t="s">
        <v>812</v>
      </c>
      <c r="O5221" s="157" t="s">
        <v>813</v>
      </c>
      <c r="P5221" s="157" t="s">
        <v>811</v>
      </c>
    </row>
    <row r="5222" spans="11:16">
      <c r="K5222" s="319">
        <v>50908</v>
      </c>
      <c r="L5222" s="157" t="s">
        <v>806</v>
      </c>
      <c r="N5222" s="157" t="s">
        <v>812</v>
      </c>
      <c r="O5222" s="157" t="s">
        <v>742</v>
      </c>
      <c r="P5222" s="157" t="s">
        <v>811</v>
      </c>
    </row>
    <row r="5223" spans="11:16">
      <c r="K5223" s="319">
        <v>50909</v>
      </c>
      <c r="L5223" s="157" t="s">
        <v>807</v>
      </c>
      <c r="N5223" s="157" t="s">
        <v>812</v>
      </c>
      <c r="O5223" s="157" t="s">
        <v>813</v>
      </c>
      <c r="P5223" s="157" t="s">
        <v>811</v>
      </c>
    </row>
    <row r="5224" spans="11:16">
      <c r="K5224" s="319">
        <v>50910</v>
      </c>
      <c r="L5224" s="157" t="s">
        <v>808</v>
      </c>
      <c r="N5224" s="157" t="s">
        <v>812</v>
      </c>
      <c r="O5224" s="157" t="s">
        <v>742</v>
      </c>
      <c r="P5224" s="157" t="s">
        <v>811</v>
      </c>
    </row>
    <row r="5225" spans="11:16">
      <c r="K5225" s="319">
        <v>50911</v>
      </c>
      <c r="L5225" s="157" t="s">
        <v>809</v>
      </c>
      <c r="N5225" s="157" t="s">
        <v>812</v>
      </c>
      <c r="O5225" s="157" t="s">
        <v>813</v>
      </c>
      <c r="P5225" s="157" t="s">
        <v>811</v>
      </c>
    </row>
    <row r="5226" spans="11:16">
      <c r="K5226" s="319">
        <v>50912</v>
      </c>
      <c r="L5226" s="157" t="s">
        <v>810</v>
      </c>
      <c r="N5226" s="157" t="s">
        <v>812</v>
      </c>
      <c r="O5226" s="157" t="s">
        <v>813</v>
      </c>
      <c r="P5226" s="157" t="s">
        <v>811</v>
      </c>
    </row>
    <row r="5227" spans="11:16">
      <c r="K5227" s="319">
        <v>50913</v>
      </c>
      <c r="L5227" s="157" t="s">
        <v>803</v>
      </c>
      <c r="N5227" s="157" t="s">
        <v>811</v>
      </c>
      <c r="O5227" s="157" t="s">
        <v>812</v>
      </c>
      <c r="P5227" s="157" t="s">
        <v>813</v>
      </c>
    </row>
    <row r="5228" spans="11:16">
      <c r="K5228" s="319">
        <v>50914</v>
      </c>
      <c r="L5228" s="157" t="s">
        <v>805</v>
      </c>
      <c r="N5228" s="157" t="s">
        <v>811</v>
      </c>
      <c r="O5228" s="157" t="s">
        <v>741</v>
      </c>
      <c r="P5228" s="157" t="s">
        <v>813</v>
      </c>
    </row>
    <row r="5229" spans="11:16">
      <c r="K5229" s="319">
        <v>50915</v>
      </c>
      <c r="L5229" s="157" t="s">
        <v>806</v>
      </c>
      <c r="N5229" s="157" t="s">
        <v>811</v>
      </c>
      <c r="O5229" s="157" t="s">
        <v>812</v>
      </c>
      <c r="P5229" s="157" t="s">
        <v>813</v>
      </c>
    </row>
    <row r="5230" spans="11:16">
      <c r="K5230" s="319">
        <v>50916</v>
      </c>
      <c r="L5230" s="157" t="s">
        <v>807</v>
      </c>
      <c r="N5230" s="157" t="s">
        <v>811</v>
      </c>
      <c r="O5230" s="157" t="s">
        <v>812</v>
      </c>
      <c r="P5230" s="157" t="s">
        <v>813</v>
      </c>
    </row>
    <row r="5231" spans="11:16">
      <c r="K5231" s="319">
        <v>50917</v>
      </c>
      <c r="L5231" s="157" t="s">
        <v>808</v>
      </c>
      <c r="N5231" s="157" t="s">
        <v>811</v>
      </c>
      <c r="O5231" s="157" t="s">
        <v>741</v>
      </c>
      <c r="P5231" s="157" t="s">
        <v>813</v>
      </c>
    </row>
    <row r="5232" spans="11:16">
      <c r="K5232" s="319">
        <v>50918</v>
      </c>
      <c r="L5232" s="157" t="s">
        <v>809</v>
      </c>
      <c r="N5232" s="157" t="s">
        <v>811</v>
      </c>
      <c r="O5232" s="157" t="s">
        <v>812</v>
      </c>
      <c r="P5232" s="157" t="s">
        <v>813</v>
      </c>
    </row>
    <row r="5233" spans="11:16">
      <c r="K5233" s="319">
        <v>50919</v>
      </c>
      <c r="L5233" s="157" t="s">
        <v>810</v>
      </c>
      <c r="N5233" s="157" t="s">
        <v>811</v>
      </c>
      <c r="O5233" s="157" t="s">
        <v>812</v>
      </c>
      <c r="P5233" s="157" t="s">
        <v>813</v>
      </c>
    </row>
    <row r="5234" spans="11:16">
      <c r="K5234" s="319">
        <v>50920</v>
      </c>
      <c r="L5234" s="157" t="s">
        <v>803</v>
      </c>
      <c r="N5234" s="157" t="s">
        <v>813</v>
      </c>
      <c r="O5234" s="157" t="s">
        <v>811</v>
      </c>
      <c r="P5234" s="157" t="s">
        <v>812</v>
      </c>
    </row>
    <row r="5235" spans="11:16">
      <c r="K5235" s="319">
        <v>50921</v>
      </c>
      <c r="L5235" s="157" t="s">
        <v>805</v>
      </c>
      <c r="N5235" s="157" t="s">
        <v>813</v>
      </c>
      <c r="O5235" s="157" t="s">
        <v>811</v>
      </c>
      <c r="P5235" s="157" t="s">
        <v>812</v>
      </c>
    </row>
    <row r="5236" spans="11:16">
      <c r="K5236" s="319">
        <v>50922</v>
      </c>
      <c r="L5236" s="157" t="s">
        <v>806</v>
      </c>
      <c r="N5236" s="157" t="s">
        <v>813</v>
      </c>
      <c r="O5236" s="157" t="s">
        <v>811</v>
      </c>
      <c r="P5236" s="157" t="s">
        <v>812</v>
      </c>
    </row>
    <row r="5237" spans="11:16">
      <c r="K5237" s="319">
        <v>50923</v>
      </c>
      <c r="L5237" s="157" t="s">
        <v>807</v>
      </c>
      <c r="N5237" s="157" t="s">
        <v>742</v>
      </c>
      <c r="O5237" s="157" t="s">
        <v>811</v>
      </c>
      <c r="P5237" s="157" t="s">
        <v>812</v>
      </c>
    </row>
    <row r="5238" spans="11:16">
      <c r="K5238" s="319">
        <v>50924</v>
      </c>
      <c r="L5238" s="157" t="s">
        <v>808</v>
      </c>
      <c r="N5238" s="157" t="s">
        <v>813</v>
      </c>
      <c r="O5238" s="157" t="s">
        <v>811</v>
      </c>
      <c r="P5238" s="157" t="s">
        <v>812</v>
      </c>
    </row>
    <row r="5239" spans="11:16">
      <c r="K5239" s="319">
        <v>50925</v>
      </c>
      <c r="L5239" s="157" t="s">
        <v>809</v>
      </c>
      <c r="N5239" s="157" t="s">
        <v>813</v>
      </c>
      <c r="O5239" s="157" t="s">
        <v>811</v>
      </c>
      <c r="P5239" s="157" t="s">
        <v>812</v>
      </c>
    </row>
    <row r="5240" spans="11:16">
      <c r="K5240" s="319">
        <v>50926</v>
      </c>
      <c r="L5240" s="157" t="s">
        <v>810</v>
      </c>
      <c r="N5240" s="157" t="s">
        <v>813</v>
      </c>
      <c r="O5240" s="157" t="s">
        <v>740</v>
      </c>
      <c r="P5240" s="157" t="s">
        <v>741</v>
      </c>
    </row>
    <row r="5241" spans="11:16">
      <c r="K5241" s="319">
        <v>50927</v>
      </c>
      <c r="L5241" s="157" t="s">
        <v>803</v>
      </c>
      <c r="N5241" s="157" t="s">
        <v>812</v>
      </c>
      <c r="O5241" s="157" t="s">
        <v>813</v>
      </c>
      <c r="P5241" s="157" t="s">
        <v>811</v>
      </c>
    </row>
    <row r="5242" spans="11:16">
      <c r="K5242" s="319">
        <v>50928</v>
      </c>
      <c r="L5242" s="157" t="s">
        <v>805</v>
      </c>
      <c r="N5242" s="157" t="s">
        <v>812</v>
      </c>
      <c r="O5242" s="157" t="s">
        <v>813</v>
      </c>
      <c r="P5242" s="157" t="s">
        <v>811</v>
      </c>
    </row>
    <row r="5243" spans="11:16">
      <c r="K5243" s="319">
        <v>50929</v>
      </c>
      <c r="L5243" s="157" t="s">
        <v>806</v>
      </c>
      <c r="N5243" s="157" t="s">
        <v>812</v>
      </c>
      <c r="O5243" s="157" t="s">
        <v>813</v>
      </c>
      <c r="P5243" s="157" t="s">
        <v>811</v>
      </c>
    </row>
    <row r="5244" spans="11:16">
      <c r="K5244" s="319">
        <v>50930</v>
      </c>
      <c r="L5244" s="157" t="s">
        <v>807</v>
      </c>
      <c r="N5244" s="157" t="s">
        <v>812</v>
      </c>
      <c r="O5244" s="157" t="s">
        <v>813</v>
      </c>
      <c r="P5244" s="157" t="s">
        <v>811</v>
      </c>
    </row>
    <row r="5245" spans="11:16">
      <c r="K5245" s="319">
        <v>50931</v>
      </c>
      <c r="L5245" s="157" t="s">
        <v>808</v>
      </c>
      <c r="N5245" s="157" t="s">
        <v>812</v>
      </c>
      <c r="O5245" s="157" t="s">
        <v>742</v>
      </c>
      <c r="P5245" s="157" t="s">
        <v>811</v>
      </c>
    </row>
    <row r="5246" spans="11:16">
      <c r="K5246" s="319">
        <v>50932</v>
      </c>
      <c r="L5246" s="157" t="s">
        <v>809</v>
      </c>
      <c r="N5246" s="157" t="s">
        <v>812</v>
      </c>
      <c r="O5246" s="157" t="s">
        <v>742</v>
      </c>
      <c r="P5246" s="157" t="s">
        <v>811</v>
      </c>
    </row>
    <row r="5247" spans="11:16">
      <c r="K5247" s="319">
        <v>50933</v>
      </c>
      <c r="L5247" s="157" t="s">
        <v>810</v>
      </c>
      <c r="N5247" s="157" t="s">
        <v>812</v>
      </c>
      <c r="O5247" s="157" t="s">
        <v>813</v>
      </c>
      <c r="P5247" s="157" t="s">
        <v>811</v>
      </c>
    </row>
    <row r="5248" spans="11:16">
      <c r="K5248" s="319">
        <v>50934</v>
      </c>
      <c r="L5248" s="157" t="s">
        <v>803</v>
      </c>
      <c r="N5248" s="157" t="s">
        <v>811</v>
      </c>
      <c r="O5248" s="157" t="s">
        <v>812</v>
      </c>
      <c r="P5248" s="157" t="s">
        <v>813</v>
      </c>
    </row>
    <row r="5249" spans="11:16">
      <c r="K5249" s="319">
        <v>50935</v>
      </c>
      <c r="L5249" s="157" t="s">
        <v>805</v>
      </c>
      <c r="N5249" s="157" t="s">
        <v>811</v>
      </c>
      <c r="O5249" s="157" t="s">
        <v>812</v>
      </c>
      <c r="P5249" s="157" t="s">
        <v>813</v>
      </c>
    </row>
    <row r="5250" spans="11:16">
      <c r="K5250" s="319">
        <v>50936</v>
      </c>
      <c r="L5250" s="157" t="s">
        <v>806</v>
      </c>
      <c r="N5250" s="157" t="s">
        <v>811</v>
      </c>
      <c r="O5250" s="157" t="s">
        <v>741</v>
      </c>
      <c r="P5250" s="157" t="s">
        <v>813</v>
      </c>
    </row>
    <row r="5251" spans="11:16">
      <c r="K5251" s="319">
        <v>50937</v>
      </c>
      <c r="L5251" s="157" t="s">
        <v>807</v>
      </c>
      <c r="N5251" s="157" t="s">
        <v>811</v>
      </c>
      <c r="O5251" s="157" t="s">
        <v>812</v>
      </c>
      <c r="P5251" s="157" t="s">
        <v>813</v>
      </c>
    </row>
    <row r="5252" spans="11:16">
      <c r="K5252" s="319">
        <v>50938</v>
      </c>
      <c r="L5252" s="157" t="s">
        <v>808</v>
      </c>
      <c r="N5252" s="157" t="s">
        <v>811</v>
      </c>
      <c r="O5252" s="157" t="s">
        <v>812</v>
      </c>
      <c r="P5252" s="157" t="s">
        <v>813</v>
      </c>
    </row>
    <row r="5253" spans="11:16">
      <c r="K5253" s="319">
        <v>50939</v>
      </c>
      <c r="L5253" s="157" t="s">
        <v>809</v>
      </c>
      <c r="N5253" s="157" t="s">
        <v>811</v>
      </c>
      <c r="O5253" s="157" t="s">
        <v>812</v>
      </c>
      <c r="P5253" s="157" t="s">
        <v>813</v>
      </c>
    </row>
    <row r="5254" spans="11:16">
      <c r="K5254" s="319">
        <v>50940</v>
      </c>
      <c r="L5254" s="157" t="s">
        <v>810</v>
      </c>
      <c r="N5254" s="157" t="s">
        <v>811</v>
      </c>
      <c r="O5254" s="157" t="s">
        <v>812</v>
      </c>
      <c r="P5254" s="157" t="s">
        <v>742</v>
      </c>
    </row>
    <row r="5255" spans="11:16">
      <c r="K5255" s="319">
        <v>50941</v>
      </c>
      <c r="L5255" s="157" t="s">
        <v>803</v>
      </c>
      <c r="N5255" s="157" t="s">
        <v>813</v>
      </c>
      <c r="O5255" s="157" t="s">
        <v>811</v>
      </c>
      <c r="P5255" s="157" t="s">
        <v>812</v>
      </c>
    </row>
    <row r="5256" spans="11:16">
      <c r="K5256" s="319">
        <v>50942</v>
      </c>
      <c r="L5256" s="157" t="s">
        <v>805</v>
      </c>
      <c r="N5256" s="157" t="s">
        <v>813</v>
      </c>
      <c r="O5256" s="157" t="s">
        <v>811</v>
      </c>
      <c r="P5256" s="157" t="s">
        <v>812</v>
      </c>
    </row>
    <row r="5257" spans="11:16">
      <c r="K5257" s="319">
        <v>50943</v>
      </c>
      <c r="L5257" s="157" t="s">
        <v>806</v>
      </c>
      <c r="N5257" s="157" t="s">
        <v>813</v>
      </c>
      <c r="O5257" s="157" t="s">
        <v>811</v>
      </c>
      <c r="P5257" s="157" t="s">
        <v>812</v>
      </c>
    </row>
    <row r="5258" spans="11:16">
      <c r="K5258" s="319">
        <v>50944</v>
      </c>
      <c r="L5258" s="157" t="s">
        <v>807</v>
      </c>
      <c r="N5258" s="157" t="s">
        <v>742</v>
      </c>
      <c r="O5258" s="157" t="s">
        <v>811</v>
      </c>
      <c r="P5258" s="157" t="s">
        <v>812</v>
      </c>
    </row>
    <row r="5259" spans="11:16">
      <c r="K5259" s="319">
        <v>50945</v>
      </c>
      <c r="L5259" s="157" t="s">
        <v>808</v>
      </c>
      <c r="N5259" s="157" t="s">
        <v>742</v>
      </c>
      <c r="O5259" s="157" t="s">
        <v>811</v>
      </c>
      <c r="P5259" s="157" t="s">
        <v>812</v>
      </c>
    </row>
    <row r="5260" spans="11:16">
      <c r="K5260" s="319">
        <v>50946</v>
      </c>
      <c r="L5260" s="157" t="s">
        <v>809</v>
      </c>
      <c r="N5260" s="157" t="s">
        <v>813</v>
      </c>
      <c r="O5260" s="157" t="s">
        <v>811</v>
      </c>
      <c r="P5260" s="157" t="s">
        <v>741</v>
      </c>
    </row>
    <row r="5261" spans="11:16">
      <c r="K5261" s="319">
        <v>50947</v>
      </c>
      <c r="L5261" s="157" t="s">
        <v>810</v>
      </c>
      <c r="N5261" s="157" t="s">
        <v>742</v>
      </c>
      <c r="O5261" s="157" t="s">
        <v>811</v>
      </c>
      <c r="P5261" s="157" t="s">
        <v>741</v>
      </c>
    </row>
    <row r="5262" spans="11:16">
      <c r="K5262" s="319">
        <v>50948</v>
      </c>
      <c r="L5262" s="157" t="s">
        <v>803</v>
      </c>
      <c r="N5262" s="157" t="s">
        <v>812</v>
      </c>
      <c r="O5262" s="157" t="s">
        <v>813</v>
      </c>
      <c r="P5262" s="157" t="s">
        <v>740</v>
      </c>
    </row>
    <row r="5263" spans="11:16">
      <c r="K5263" s="319">
        <v>50949</v>
      </c>
      <c r="L5263" s="157" t="s">
        <v>805</v>
      </c>
      <c r="N5263" s="157" t="s">
        <v>812</v>
      </c>
      <c r="O5263" s="157" t="s">
        <v>813</v>
      </c>
      <c r="P5263" s="157" t="s">
        <v>811</v>
      </c>
    </row>
    <row r="5264" spans="11:16">
      <c r="K5264" s="319">
        <v>50950</v>
      </c>
      <c r="L5264" s="157" t="s">
        <v>806</v>
      </c>
      <c r="N5264" s="157" t="s">
        <v>812</v>
      </c>
      <c r="O5264" s="157" t="s">
        <v>813</v>
      </c>
      <c r="P5264" s="157" t="s">
        <v>811</v>
      </c>
    </row>
    <row r="5265" spans="11:16">
      <c r="K5265" s="319">
        <v>50951</v>
      </c>
      <c r="L5265" s="157" t="s">
        <v>807</v>
      </c>
      <c r="N5265" s="157" t="s">
        <v>812</v>
      </c>
      <c r="O5265" s="157" t="s">
        <v>813</v>
      </c>
      <c r="P5265" s="157" t="s">
        <v>740</v>
      </c>
    </row>
    <row r="5266" spans="11:16">
      <c r="K5266" s="319">
        <v>50952</v>
      </c>
      <c r="L5266" s="157" t="s">
        <v>808</v>
      </c>
      <c r="N5266" s="157" t="s">
        <v>812</v>
      </c>
      <c r="O5266" s="157" t="s">
        <v>813</v>
      </c>
      <c r="P5266" s="157" t="s">
        <v>811</v>
      </c>
    </row>
    <row r="5267" spans="11:16">
      <c r="K5267" s="319">
        <v>50953</v>
      </c>
      <c r="L5267" s="157" t="s">
        <v>809</v>
      </c>
      <c r="N5267" s="157" t="s">
        <v>812</v>
      </c>
      <c r="O5267" s="157" t="s">
        <v>813</v>
      </c>
      <c r="P5267" s="157" t="s">
        <v>811</v>
      </c>
    </row>
    <row r="5268" spans="11:16">
      <c r="K5268" s="319">
        <v>50954</v>
      </c>
      <c r="L5268" s="157" t="s">
        <v>810</v>
      </c>
      <c r="N5268" s="157" t="s">
        <v>812</v>
      </c>
      <c r="O5268" s="157" t="s">
        <v>813</v>
      </c>
      <c r="P5268" s="157" t="s">
        <v>811</v>
      </c>
    </row>
    <row r="5269" spans="11:16">
      <c r="K5269" s="319">
        <v>50955</v>
      </c>
      <c r="L5269" s="157" t="s">
        <v>803</v>
      </c>
      <c r="N5269" s="157" t="s">
        <v>740</v>
      </c>
      <c r="O5269" s="157" t="s">
        <v>812</v>
      </c>
      <c r="P5269" s="157" t="s">
        <v>813</v>
      </c>
    </row>
    <row r="5270" spans="11:16">
      <c r="K5270" s="319">
        <v>50956</v>
      </c>
      <c r="L5270" s="157" t="s">
        <v>805</v>
      </c>
      <c r="N5270" s="157" t="s">
        <v>811</v>
      </c>
      <c r="O5270" s="157" t="s">
        <v>812</v>
      </c>
      <c r="P5270" s="157" t="s">
        <v>813</v>
      </c>
    </row>
    <row r="5271" spans="11:16">
      <c r="K5271" s="319">
        <v>50957</v>
      </c>
      <c r="L5271" s="157" t="s">
        <v>806</v>
      </c>
      <c r="N5271" s="157" t="s">
        <v>811</v>
      </c>
      <c r="O5271" s="157" t="s">
        <v>741</v>
      </c>
      <c r="P5271" s="157" t="s">
        <v>813</v>
      </c>
    </row>
    <row r="5272" spans="11:16">
      <c r="K5272" s="319">
        <v>50958</v>
      </c>
      <c r="L5272" s="157" t="s">
        <v>807</v>
      </c>
      <c r="N5272" s="157" t="s">
        <v>811</v>
      </c>
      <c r="O5272" s="157" t="s">
        <v>812</v>
      </c>
      <c r="P5272" s="157" t="s">
        <v>813</v>
      </c>
    </row>
    <row r="5273" spans="11:16">
      <c r="K5273" s="319">
        <v>50959</v>
      </c>
      <c r="L5273" s="157" t="s">
        <v>808</v>
      </c>
      <c r="N5273" s="157" t="s">
        <v>811</v>
      </c>
      <c r="O5273" s="157" t="s">
        <v>812</v>
      </c>
      <c r="P5273" s="157" t="s">
        <v>813</v>
      </c>
    </row>
    <row r="5274" spans="11:16">
      <c r="K5274" s="319">
        <v>50960</v>
      </c>
      <c r="L5274" s="157" t="s">
        <v>809</v>
      </c>
      <c r="N5274" s="157" t="s">
        <v>811</v>
      </c>
      <c r="O5274" s="157" t="s">
        <v>812</v>
      </c>
      <c r="P5274" s="157" t="s">
        <v>813</v>
      </c>
    </row>
    <row r="5275" spans="11:16">
      <c r="K5275" s="319">
        <v>50961</v>
      </c>
      <c r="L5275" s="157" t="s">
        <v>810</v>
      </c>
      <c r="N5275" s="157" t="s">
        <v>811</v>
      </c>
      <c r="O5275" s="157" t="s">
        <v>812</v>
      </c>
      <c r="P5275" s="157" t="s">
        <v>813</v>
      </c>
    </row>
    <row r="5276" spans="11:16">
      <c r="K5276" s="319">
        <v>50962</v>
      </c>
      <c r="L5276" s="157" t="s">
        <v>803</v>
      </c>
      <c r="N5276" s="157" t="s">
        <v>813</v>
      </c>
      <c r="O5276" s="157" t="s">
        <v>811</v>
      </c>
      <c r="P5276" s="157" t="s">
        <v>741</v>
      </c>
    </row>
    <row r="5277" spans="11:16">
      <c r="K5277" s="319">
        <v>50963</v>
      </c>
      <c r="L5277" s="157" t="s">
        <v>805</v>
      </c>
      <c r="N5277" s="157" t="s">
        <v>813</v>
      </c>
      <c r="O5277" s="157" t="s">
        <v>811</v>
      </c>
      <c r="P5277" s="157" t="s">
        <v>812</v>
      </c>
    </row>
    <row r="5278" spans="11:16">
      <c r="K5278" s="319">
        <v>50964</v>
      </c>
      <c r="L5278" s="157" t="s">
        <v>806</v>
      </c>
      <c r="N5278" s="157" t="s">
        <v>813</v>
      </c>
      <c r="O5278" s="157" t="s">
        <v>811</v>
      </c>
      <c r="P5278" s="157" t="s">
        <v>812</v>
      </c>
    </row>
    <row r="5279" spans="11:16">
      <c r="K5279" s="319">
        <v>50965</v>
      </c>
      <c r="L5279" s="157" t="s">
        <v>807</v>
      </c>
      <c r="N5279" s="157" t="s">
        <v>813</v>
      </c>
      <c r="O5279" s="157" t="s">
        <v>811</v>
      </c>
      <c r="P5279" s="157" t="s">
        <v>812</v>
      </c>
    </row>
    <row r="5280" spans="11:16">
      <c r="K5280" s="319">
        <v>50966</v>
      </c>
      <c r="L5280" s="157" t="s">
        <v>808</v>
      </c>
      <c r="N5280" s="157" t="s">
        <v>813</v>
      </c>
      <c r="O5280" s="157" t="s">
        <v>811</v>
      </c>
      <c r="P5280" s="157" t="s">
        <v>812</v>
      </c>
    </row>
    <row r="5281" spans="11:16">
      <c r="K5281" s="319">
        <v>50967</v>
      </c>
      <c r="L5281" s="157" t="s">
        <v>809</v>
      </c>
      <c r="N5281" s="157" t="s">
        <v>813</v>
      </c>
      <c r="O5281" s="157" t="s">
        <v>811</v>
      </c>
      <c r="P5281" s="157" t="s">
        <v>812</v>
      </c>
    </row>
    <row r="5282" spans="11:16">
      <c r="K5282" s="319">
        <v>50968</v>
      </c>
      <c r="L5282" s="157" t="s">
        <v>810</v>
      </c>
      <c r="N5282" s="157" t="s">
        <v>813</v>
      </c>
      <c r="O5282" s="157" t="s">
        <v>811</v>
      </c>
      <c r="P5282" s="157" t="s">
        <v>812</v>
      </c>
    </row>
    <row r="5283" spans="11:16">
      <c r="K5283" s="319">
        <v>50969</v>
      </c>
      <c r="L5283" s="157" t="s">
        <v>803</v>
      </c>
      <c r="N5283" s="157" t="s">
        <v>812</v>
      </c>
      <c r="O5283" s="157" t="s">
        <v>742</v>
      </c>
      <c r="P5283" s="157" t="s">
        <v>811</v>
      </c>
    </row>
    <row r="5284" spans="11:16">
      <c r="K5284" s="319">
        <v>50970</v>
      </c>
      <c r="L5284" s="157" t="s">
        <v>805</v>
      </c>
      <c r="N5284" s="157" t="s">
        <v>812</v>
      </c>
      <c r="O5284" s="157" t="s">
        <v>813</v>
      </c>
      <c r="P5284" s="157" t="s">
        <v>811</v>
      </c>
    </row>
    <row r="5285" spans="11:16">
      <c r="K5285" s="319">
        <v>50971</v>
      </c>
      <c r="L5285" s="157" t="s">
        <v>806</v>
      </c>
      <c r="N5285" s="157" t="s">
        <v>812</v>
      </c>
      <c r="O5285" s="157" t="s">
        <v>813</v>
      </c>
      <c r="P5285" s="157" t="s">
        <v>811</v>
      </c>
    </row>
    <row r="5286" spans="11:16">
      <c r="K5286" s="319">
        <v>50972</v>
      </c>
      <c r="L5286" s="157" t="s">
        <v>807</v>
      </c>
      <c r="N5286" s="157" t="s">
        <v>812</v>
      </c>
      <c r="O5286" s="157" t="s">
        <v>813</v>
      </c>
      <c r="P5286" s="157" t="s">
        <v>811</v>
      </c>
    </row>
    <row r="5287" spans="11:16">
      <c r="K5287" s="319">
        <v>50973</v>
      </c>
      <c r="L5287" s="157" t="s">
        <v>808</v>
      </c>
      <c r="N5287" s="157" t="s">
        <v>812</v>
      </c>
      <c r="O5287" s="157" t="s">
        <v>813</v>
      </c>
      <c r="P5287" s="157" t="s">
        <v>811</v>
      </c>
    </row>
    <row r="5288" spans="11:16">
      <c r="K5288" s="319">
        <v>50974</v>
      </c>
      <c r="L5288" s="157" t="s">
        <v>809</v>
      </c>
      <c r="N5288" s="157" t="s">
        <v>812</v>
      </c>
      <c r="O5288" s="157" t="s">
        <v>813</v>
      </c>
      <c r="P5288" s="157" t="s">
        <v>811</v>
      </c>
    </row>
    <row r="5289" spans="11:16">
      <c r="K5289" s="319">
        <v>50975</v>
      </c>
      <c r="L5289" s="157" t="s">
        <v>810</v>
      </c>
      <c r="N5289" s="157" t="s">
        <v>812</v>
      </c>
      <c r="O5289" s="157" t="s">
        <v>813</v>
      </c>
      <c r="P5289" s="157" t="s">
        <v>811</v>
      </c>
    </row>
    <row r="5290" spans="11:16">
      <c r="K5290" s="319">
        <v>50976</v>
      </c>
      <c r="L5290" s="157" t="s">
        <v>803</v>
      </c>
      <c r="N5290" s="157" t="s">
        <v>740</v>
      </c>
      <c r="O5290" s="157" t="s">
        <v>812</v>
      </c>
      <c r="P5290" s="157" t="s">
        <v>813</v>
      </c>
    </row>
    <row r="5291" spans="11:16">
      <c r="K5291" s="319">
        <v>50977</v>
      </c>
      <c r="L5291" s="157" t="s">
        <v>805</v>
      </c>
      <c r="N5291" s="157" t="s">
        <v>811</v>
      </c>
      <c r="O5291" s="157" t="s">
        <v>812</v>
      </c>
      <c r="P5291" s="157" t="s">
        <v>813</v>
      </c>
    </row>
    <row r="5292" spans="11:16">
      <c r="K5292" s="319">
        <v>50978</v>
      </c>
      <c r="L5292" s="157" t="s">
        <v>806</v>
      </c>
      <c r="N5292" s="157" t="s">
        <v>811</v>
      </c>
      <c r="O5292" s="157" t="s">
        <v>812</v>
      </c>
      <c r="P5292" s="157" t="s">
        <v>813</v>
      </c>
    </row>
    <row r="5293" spans="11:16">
      <c r="K5293" s="319">
        <v>50979</v>
      </c>
      <c r="L5293" s="157" t="s">
        <v>807</v>
      </c>
      <c r="N5293" s="157" t="s">
        <v>811</v>
      </c>
      <c r="O5293" s="157" t="s">
        <v>812</v>
      </c>
      <c r="P5293" s="157" t="s">
        <v>813</v>
      </c>
    </row>
    <row r="5294" spans="11:16">
      <c r="K5294" s="319">
        <v>50980</v>
      </c>
      <c r="L5294" s="157" t="s">
        <v>808</v>
      </c>
      <c r="N5294" s="157" t="s">
        <v>811</v>
      </c>
      <c r="O5294" s="157" t="s">
        <v>812</v>
      </c>
      <c r="P5294" s="157" t="s">
        <v>813</v>
      </c>
    </row>
    <row r="5295" spans="11:16">
      <c r="K5295" s="319">
        <v>50981</v>
      </c>
      <c r="L5295" s="157" t="s">
        <v>809</v>
      </c>
      <c r="N5295" s="157" t="s">
        <v>811</v>
      </c>
      <c r="O5295" s="157" t="s">
        <v>812</v>
      </c>
      <c r="P5295" s="157" t="s">
        <v>813</v>
      </c>
    </row>
    <row r="5296" spans="11:16">
      <c r="K5296" s="319">
        <v>50982</v>
      </c>
      <c r="L5296" s="157" t="s">
        <v>810</v>
      </c>
      <c r="N5296" s="157" t="s">
        <v>811</v>
      </c>
      <c r="O5296" s="157" t="s">
        <v>812</v>
      </c>
      <c r="P5296" s="157" t="s">
        <v>813</v>
      </c>
    </row>
    <row r="5297" spans="11:16">
      <c r="K5297" s="319">
        <v>50983</v>
      </c>
      <c r="L5297" s="157" t="s">
        <v>803</v>
      </c>
      <c r="N5297" s="157" t="s">
        <v>813</v>
      </c>
      <c r="O5297" s="157" t="s">
        <v>811</v>
      </c>
      <c r="P5297" s="157" t="s">
        <v>741</v>
      </c>
    </row>
    <row r="5298" spans="11:16">
      <c r="K5298" s="319">
        <v>50984</v>
      </c>
      <c r="L5298" s="157" t="s">
        <v>805</v>
      </c>
      <c r="N5298" s="157" t="s">
        <v>813</v>
      </c>
      <c r="O5298" s="157" t="s">
        <v>811</v>
      </c>
      <c r="P5298" s="157" t="s">
        <v>812</v>
      </c>
    </row>
    <row r="5299" spans="11:16">
      <c r="K5299" s="319">
        <v>50985</v>
      </c>
      <c r="L5299" s="157" t="s">
        <v>806</v>
      </c>
      <c r="N5299" s="157" t="s">
        <v>813</v>
      </c>
      <c r="O5299" s="157" t="s">
        <v>811</v>
      </c>
      <c r="P5299" s="157" t="s">
        <v>812</v>
      </c>
    </row>
    <row r="5300" spans="11:16">
      <c r="K5300" s="319">
        <v>50986</v>
      </c>
      <c r="L5300" s="157" t="s">
        <v>807</v>
      </c>
      <c r="N5300" s="157" t="s">
        <v>813</v>
      </c>
      <c r="O5300" s="157" t="s">
        <v>811</v>
      </c>
      <c r="P5300" s="157" t="s">
        <v>812</v>
      </c>
    </row>
    <row r="5301" spans="11:16">
      <c r="K5301" s="319">
        <v>50987</v>
      </c>
      <c r="L5301" s="157" t="s">
        <v>808</v>
      </c>
      <c r="N5301" s="157" t="s">
        <v>742</v>
      </c>
      <c r="O5301" s="157" t="s">
        <v>811</v>
      </c>
      <c r="P5301" s="157" t="s">
        <v>812</v>
      </c>
    </row>
    <row r="5302" spans="11:16">
      <c r="K5302" s="319">
        <v>50988</v>
      </c>
      <c r="L5302" s="157" t="s">
        <v>809</v>
      </c>
      <c r="N5302" s="157" t="s">
        <v>742</v>
      </c>
      <c r="O5302" s="157" t="s">
        <v>811</v>
      </c>
      <c r="P5302" s="157" t="s">
        <v>812</v>
      </c>
    </row>
    <row r="5303" spans="11:16">
      <c r="K5303" s="319">
        <v>50989</v>
      </c>
      <c r="L5303" s="157" t="s">
        <v>810</v>
      </c>
      <c r="N5303" s="157" t="s">
        <v>813</v>
      </c>
      <c r="O5303" s="157" t="s">
        <v>811</v>
      </c>
      <c r="P5303" s="157" t="s">
        <v>741</v>
      </c>
    </row>
    <row r="5304" spans="11:16">
      <c r="K5304" s="319">
        <v>50990</v>
      </c>
      <c r="L5304" s="157" t="s">
        <v>803</v>
      </c>
      <c r="N5304" s="157" t="s">
        <v>741</v>
      </c>
      <c r="O5304" s="157" t="s">
        <v>813</v>
      </c>
      <c r="P5304" s="157" t="s">
        <v>740</v>
      </c>
    </row>
    <row r="5305" spans="11:16">
      <c r="K5305" s="319">
        <v>50991</v>
      </c>
      <c r="L5305" s="157" t="s">
        <v>805</v>
      </c>
      <c r="N5305" s="157" t="s">
        <v>812</v>
      </c>
      <c r="O5305" s="157" t="s">
        <v>813</v>
      </c>
      <c r="P5305" s="157" t="s">
        <v>740</v>
      </c>
    </row>
    <row r="5306" spans="11:16">
      <c r="K5306" s="319">
        <v>50992</v>
      </c>
      <c r="L5306" s="157" t="s">
        <v>806</v>
      </c>
      <c r="N5306" s="157" t="s">
        <v>812</v>
      </c>
      <c r="O5306" s="157" t="s">
        <v>813</v>
      </c>
      <c r="P5306" s="157" t="s">
        <v>811</v>
      </c>
    </row>
    <row r="5307" spans="11:16">
      <c r="K5307" s="319">
        <v>50993</v>
      </c>
      <c r="L5307" s="157" t="s">
        <v>807</v>
      </c>
      <c r="N5307" s="157" t="s">
        <v>812</v>
      </c>
      <c r="O5307" s="157" t="s">
        <v>813</v>
      </c>
      <c r="P5307" s="157" t="s">
        <v>811</v>
      </c>
    </row>
    <row r="5308" spans="11:16">
      <c r="K5308" s="319">
        <v>50994</v>
      </c>
      <c r="L5308" s="157" t="s">
        <v>808</v>
      </c>
      <c r="N5308" s="157" t="s">
        <v>812</v>
      </c>
      <c r="O5308" s="157" t="s">
        <v>813</v>
      </c>
      <c r="P5308" s="157" t="s">
        <v>811</v>
      </c>
    </row>
    <row r="5309" spans="11:16">
      <c r="K5309" s="319">
        <v>50995</v>
      </c>
      <c r="L5309" s="157" t="s">
        <v>809</v>
      </c>
      <c r="N5309" s="157" t="s">
        <v>741</v>
      </c>
      <c r="O5309" s="157" t="s">
        <v>813</v>
      </c>
      <c r="P5309" s="157" t="s">
        <v>811</v>
      </c>
    </row>
    <row r="5310" spans="11:16">
      <c r="K5310" s="319">
        <v>50996</v>
      </c>
      <c r="L5310" s="157" t="s">
        <v>810</v>
      </c>
      <c r="N5310" s="157" t="s">
        <v>812</v>
      </c>
      <c r="O5310" s="157" t="s">
        <v>813</v>
      </c>
      <c r="P5310" s="157" t="s">
        <v>811</v>
      </c>
    </row>
    <row r="5311" spans="11:16">
      <c r="K5311" s="319">
        <v>50997</v>
      </c>
      <c r="L5311" s="157" t="s">
        <v>803</v>
      </c>
      <c r="N5311" s="157" t="s">
        <v>811</v>
      </c>
      <c r="O5311" s="157" t="s">
        <v>812</v>
      </c>
      <c r="P5311" s="157" t="s">
        <v>813</v>
      </c>
    </row>
    <row r="5312" spans="11:16">
      <c r="K5312" s="319">
        <v>50998</v>
      </c>
      <c r="L5312" s="157" t="s">
        <v>805</v>
      </c>
      <c r="N5312" s="157" t="s">
        <v>811</v>
      </c>
      <c r="O5312" s="157" t="s">
        <v>812</v>
      </c>
      <c r="P5312" s="157" t="s">
        <v>813</v>
      </c>
    </row>
    <row r="5313" spans="11:16">
      <c r="K5313" s="319">
        <v>50999</v>
      </c>
      <c r="L5313" s="157" t="s">
        <v>806</v>
      </c>
      <c r="N5313" s="157" t="s">
        <v>740</v>
      </c>
      <c r="O5313" s="157" t="s">
        <v>812</v>
      </c>
      <c r="P5313" s="157" t="s">
        <v>813</v>
      </c>
    </row>
    <row r="5314" spans="11:16">
      <c r="K5314" s="319">
        <v>51000</v>
      </c>
      <c r="L5314" s="157" t="s">
        <v>807</v>
      </c>
      <c r="N5314" s="157" t="s">
        <v>811</v>
      </c>
      <c r="O5314" s="157" t="s">
        <v>812</v>
      </c>
      <c r="P5314" s="157" t="s">
        <v>813</v>
      </c>
    </row>
    <row r="5315" spans="11:16">
      <c r="K5315" s="319">
        <v>51001</v>
      </c>
      <c r="L5315" s="157" t="s">
        <v>808</v>
      </c>
      <c r="N5315" s="157" t="s">
        <v>811</v>
      </c>
      <c r="O5315" s="157" t="s">
        <v>812</v>
      </c>
      <c r="P5315" s="157" t="s">
        <v>813</v>
      </c>
    </row>
    <row r="5316" spans="11:16">
      <c r="K5316" s="319">
        <v>51002</v>
      </c>
      <c r="L5316" s="157" t="s">
        <v>809</v>
      </c>
      <c r="N5316" s="157" t="s">
        <v>811</v>
      </c>
      <c r="O5316" s="157" t="s">
        <v>741</v>
      </c>
      <c r="P5316" s="157" t="s">
        <v>813</v>
      </c>
    </row>
    <row r="5317" spans="11:16">
      <c r="K5317" s="319">
        <v>51003</v>
      </c>
      <c r="L5317" s="157" t="s">
        <v>810</v>
      </c>
      <c r="N5317" s="157" t="s">
        <v>811</v>
      </c>
      <c r="O5317" s="157" t="s">
        <v>812</v>
      </c>
      <c r="P5317" s="157" t="s">
        <v>813</v>
      </c>
    </row>
    <row r="5318" spans="11:16">
      <c r="K5318" s="319">
        <v>51004</v>
      </c>
      <c r="L5318" s="157" t="s">
        <v>803</v>
      </c>
      <c r="N5318" s="157" t="s">
        <v>813</v>
      </c>
      <c r="O5318" s="157" t="s">
        <v>811</v>
      </c>
      <c r="P5318" s="157" t="s">
        <v>741</v>
      </c>
    </row>
    <row r="5319" spans="11:16">
      <c r="K5319" s="319">
        <v>51005</v>
      </c>
      <c r="L5319" s="157" t="s">
        <v>805</v>
      </c>
      <c r="N5319" s="157" t="s">
        <v>813</v>
      </c>
      <c r="O5319" s="157" t="s">
        <v>811</v>
      </c>
      <c r="P5319" s="157" t="s">
        <v>812</v>
      </c>
    </row>
    <row r="5320" spans="11:16">
      <c r="K5320" s="319">
        <v>51006</v>
      </c>
      <c r="L5320" s="157" t="s">
        <v>806</v>
      </c>
      <c r="N5320" s="157" t="s">
        <v>813</v>
      </c>
      <c r="O5320" s="157" t="s">
        <v>811</v>
      </c>
      <c r="P5320" s="157" t="s">
        <v>812</v>
      </c>
    </row>
    <row r="5321" spans="11:16">
      <c r="K5321" s="319">
        <v>51007</v>
      </c>
      <c r="L5321" s="157" t="s">
        <v>807</v>
      </c>
      <c r="N5321" s="157" t="s">
        <v>813</v>
      </c>
      <c r="O5321" s="157" t="s">
        <v>811</v>
      </c>
      <c r="P5321" s="157" t="s">
        <v>812</v>
      </c>
    </row>
    <row r="5322" spans="11:16">
      <c r="K5322" s="319">
        <v>51008</v>
      </c>
      <c r="L5322" s="157" t="s">
        <v>808</v>
      </c>
      <c r="N5322" s="157" t="s">
        <v>813</v>
      </c>
      <c r="O5322" s="157" t="s">
        <v>740</v>
      </c>
      <c r="P5322" s="157" t="s">
        <v>812</v>
      </c>
    </row>
    <row r="5323" spans="11:16">
      <c r="K5323" s="319">
        <v>51009</v>
      </c>
      <c r="L5323" s="157" t="s">
        <v>809</v>
      </c>
      <c r="N5323" s="157" t="s">
        <v>813</v>
      </c>
      <c r="O5323" s="157" t="s">
        <v>811</v>
      </c>
      <c r="P5323" s="157" t="s">
        <v>812</v>
      </c>
    </row>
    <row r="5324" spans="11:16">
      <c r="K5324" s="319">
        <v>51010</v>
      </c>
      <c r="L5324" s="157" t="s">
        <v>810</v>
      </c>
      <c r="N5324" s="157" t="s">
        <v>813</v>
      </c>
      <c r="O5324" s="157" t="s">
        <v>811</v>
      </c>
      <c r="P5324" s="157" t="s">
        <v>812</v>
      </c>
    </row>
    <row r="5325" spans="11:16">
      <c r="K5325" s="319">
        <v>51011</v>
      </c>
      <c r="L5325" s="157" t="s">
        <v>803</v>
      </c>
      <c r="N5325" s="157" t="s">
        <v>812</v>
      </c>
      <c r="O5325" s="157" t="s">
        <v>813</v>
      </c>
      <c r="P5325" s="157" t="s">
        <v>811</v>
      </c>
    </row>
    <row r="5326" spans="11:16">
      <c r="K5326" s="319">
        <v>51012</v>
      </c>
      <c r="L5326" s="157" t="s">
        <v>805</v>
      </c>
      <c r="N5326" s="157" t="s">
        <v>812</v>
      </c>
      <c r="O5326" s="157" t="s">
        <v>813</v>
      </c>
      <c r="P5326" s="157" t="s">
        <v>811</v>
      </c>
    </row>
    <row r="5327" spans="11:16">
      <c r="K5327" s="319">
        <v>51013</v>
      </c>
      <c r="L5327" s="157" t="s">
        <v>806</v>
      </c>
      <c r="N5327" s="157" t="s">
        <v>812</v>
      </c>
      <c r="O5327" s="157" t="s">
        <v>813</v>
      </c>
      <c r="P5327" s="157" t="s">
        <v>811</v>
      </c>
    </row>
    <row r="5328" spans="11:16">
      <c r="K5328" s="319">
        <v>51014</v>
      </c>
      <c r="L5328" s="157" t="s">
        <v>807</v>
      </c>
      <c r="N5328" s="157" t="s">
        <v>812</v>
      </c>
      <c r="O5328" s="157" t="s">
        <v>742</v>
      </c>
      <c r="P5328" s="157" t="s">
        <v>740</v>
      </c>
    </row>
    <row r="5329" spans="11:16">
      <c r="K5329" s="319">
        <v>51015</v>
      </c>
      <c r="L5329" s="157" t="s">
        <v>808</v>
      </c>
      <c r="N5329" s="157" t="s">
        <v>812</v>
      </c>
      <c r="O5329" s="157" t="s">
        <v>813</v>
      </c>
      <c r="P5329" s="157" t="s">
        <v>811</v>
      </c>
    </row>
    <row r="5330" spans="11:16">
      <c r="K5330" s="319">
        <v>51016</v>
      </c>
      <c r="L5330" s="157" t="s">
        <v>809</v>
      </c>
      <c r="N5330" s="157" t="s">
        <v>812</v>
      </c>
      <c r="O5330" s="157" t="s">
        <v>813</v>
      </c>
      <c r="P5330" s="157" t="s">
        <v>811</v>
      </c>
    </row>
    <row r="5331" spans="11:16">
      <c r="K5331" s="319">
        <v>51017</v>
      </c>
      <c r="L5331" s="157" t="s">
        <v>810</v>
      </c>
      <c r="N5331" s="157" t="s">
        <v>812</v>
      </c>
      <c r="O5331" s="157" t="s">
        <v>742</v>
      </c>
      <c r="P5331" s="157" t="s">
        <v>811</v>
      </c>
    </row>
    <row r="5332" spans="11:16">
      <c r="K5332" s="319">
        <v>51018</v>
      </c>
      <c r="L5332" s="157" t="s">
        <v>803</v>
      </c>
      <c r="N5332" s="157" t="s">
        <v>811</v>
      </c>
      <c r="O5332" s="157" t="s">
        <v>812</v>
      </c>
      <c r="P5332" s="157" t="s">
        <v>813</v>
      </c>
    </row>
    <row r="5333" spans="11:16">
      <c r="K5333" s="319">
        <v>51019</v>
      </c>
      <c r="L5333" s="157" t="s">
        <v>805</v>
      </c>
      <c r="N5333" s="157" t="s">
        <v>811</v>
      </c>
      <c r="O5333" s="157" t="s">
        <v>812</v>
      </c>
      <c r="P5333" s="157" t="s">
        <v>813</v>
      </c>
    </row>
    <row r="5334" spans="11:16">
      <c r="K5334" s="319">
        <v>51020</v>
      </c>
      <c r="L5334" s="157" t="s">
        <v>806</v>
      </c>
      <c r="N5334" s="157" t="s">
        <v>811</v>
      </c>
      <c r="O5334" s="157" t="s">
        <v>812</v>
      </c>
      <c r="P5334" s="157" t="s">
        <v>742</v>
      </c>
    </row>
    <row r="5335" spans="11:16">
      <c r="K5335" s="319">
        <v>51021</v>
      </c>
      <c r="L5335" s="157" t="s">
        <v>807</v>
      </c>
      <c r="N5335" s="157" t="s">
        <v>740</v>
      </c>
      <c r="O5335" s="157" t="s">
        <v>812</v>
      </c>
      <c r="P5335" s="157" t="s">
        <v>813</v>
      </c>
    </row>
    <row r="5336" spans="11:16">
      <c r="K5336" s="319">
        <v>51022</v>
      </c>
      <c r="L5336" s="157" t="s">
        <v>808</v>
      </c>
      <c r="N5336" s="157" t="s">
        <v>811</v>
      </c>
      <c r="O5336" s="157" t="s">
        <v>812</v>
      </c>
      <c r="P5336" s="157" t="s">
        <v>813</v>
      </c>
    </row>
    <row r="5337" spans="11:16">
      <c r="K5337" s="319">
        <v>51023</v>
      </c>
      <c r="L5337" s="157" t="s">
        <v>809</v>
      </c>
      <c r="N5337" s="157" t="s">
        <v>811</v>
      </c>
      <c r="O5337" s="157" t="s">
        <v>812</v>
      </c>
      <c r="P5337" s="157" t="s">
        <v>813</v>
      </c>
    </row>
    <row r="5338" spans="11:16">
      <c r="K5338" s="319">
        <v>51024</v>
      </c>
      <c r="L5338" s="157" t="s">
        <v>810</v>
      </c>
      <c r="N5338" s="157" t="s">
        <v>811</v>
      </c>
      <c r="O5338" s="157" t="s">
        <v>812</v>
      </c>
      <c r="P5338" s="157" t="s">
        <v>813</v>
      </c>
    </row>
    <row r="5339" spans="11:16">
      <c r="K5339" s="319">
        <v>51025</v>
      </c>
      <c r="L5339" s="157" t="s">
        <v>803</v>
      </c>
      <c r="N5339" s="157" t="s">
        <v>813</v>
      </c>
      <c r="O5339" s="157" t="s">
        <v>811</v>
      </c>
      <c r="P5339" s="157" t="s">
        <v>741</v>
      </c>
    </row>
    <row r="5340" spans="11:16">
      <c r="K5340" s="319">
        <v>51026</v>
      </c>
      <c r="L5340" s="157" t="s">
        <v>805</v>
      </c>
      <c r="N5340" s="157" t="s">
        <v>813</v>
      </c>
      <c r="O5340" s="157" t="s">
        <v>811</v>
      </c>
      <c r="P5340" s="157" t="s">
        <v>741</v>
      </c>
    </row>
    <row r="5341" spans="11:16">
      <c r="K5341" s="319">
        <v>51027</v>
      </c>
      <c r="L5341" s="157" t="s">
        <v>806</v>
      </c>
      <c r="N5341" s="157" t="s">
        <v>813</v>
      </c>
      <c r="O5341" s="157" t="s">
        <v>811</v>
      </c>
      <c r="P5341" s="157" t="s">
        <v>812</v>
      </c>
    </row>
    <row r="5342" spans="11:16">
      <c r="K5342" s="319">
        <v>51028</v>
      </c>
      <c r="L5342" s="157" t="s">
        <v>807</v>
      </c>
      <c r="N5342" s="157" t="s">
        <v>813</v>
      </c>
      <c r="O5342" s="157" t="s">
        <v>811</v>
      </c>
      <c r="P5342" s="157" t="s">
        <v>812</v>
      </c>
    </row>
    <row r="5343" spans="11:16">
      <c r="K5343" s="319">
        <v>51029</v>
      </c>
      <c r="L5343" s="157" t="s">
        <v>808</v>
      </c>
      <c r="N5343" s="157" t="s">
        <v>813</v>
      </c>
      <c r="O5343" s="157" t="s">
        <v>811</v>
      </c>
      <c r="P5343" s="157" t="s">
        <v>812</v>
      </c>
    </row>
    <row r="5344" spans="11:16">
      <c r="K5344" s="319">
        <v>51030</v>
      </c>
      <c r="L5344" s="157" t="s">
        <v>809</v>
      </c>
      <c r="N5344" s="157" t="s">
        <v>813</v>
      </c>
      <c r="O5344" s="157" t="s">
        <v>811</v>
      </c>
      <c r="P5344" s="157" t="s">
        <v>741</v>
      </c>
    </row>
    <row r="5345" spans="11:16">
      <c r="K5345" s="319">
        <v>51031</v>
      </c>
      <c r="L5345" s="157" t="s">
        <v>810</v>
      </c>
      <c r="N5345" s="157" t="s">
        <v>813</v>
      </c>
      <c r="O5345" s="157" t="s">
        <v>811</v>
      </c>
      <c r="P5345" s="157" t="s">
        <v>812</v>
      </c>
    </row>
    <row r="5346" spans="11:16">
      <c r="K5346" s="319">
        <v>51032</v>
      </c>
      <c r="L5346" s="157" t="s">
        <v>803</v>
      </c>
      <c r="N5346" s="157" t="s">
        <v>812</v>
      </c>
      <c r="O5346" s="157" t="s">
        <v>813</v>
      </c>
      <c r="P5346" s="157" t="s">
        <v>811</v>
      </c>
    </row>
    <row r="5347" spans="11:16">
      <c r="K5347" s="319">
        <v>51033</v>
      </c>
      <c r="L5347" s="157" t="s">
        <v>805</v>
      </c>
      <c r="N5347" s="157" t="s">
        <v>812</v>
      </c>
      <c r="O5347" s="157" t="s">
        <v>813</v>
      </c>
      <c r="P5347" s="157" t="s">
        <v>811</v>
      </c>
    </row>
    <row r="5348" spans="11:16">
      <c r="K5348" s="319">
        <v>51034</v>
      </c>
      <c r="L5348" s="157" t="s">
        <v>806</v>
      </c>
      <c r="N5348" s="157" t="s">
        <v>812</v>
      </c>
      <c r="O5348" s="157" t="s">
        <v>813</v>
      </c>
      <c r="P5348" s="157" t="s">
        <v>811</v>
      </c>
    </row>
    <row r="5349" spans="11:16">
      <c r="K5349" s="319">
        <v>51035</v>
      </c>
      <c r="L5349" s="157" t="s">
        <v>807</v>
      </c>
      <c r="N5349" s="157" t="s">
        <v>741</v>
      </c>
      <c r="O5349" s="157" t="s">
        <v>813</v>
      </c>
      <c r="P5349" s="157" t="s">
        <v>811</v>
      </c>
    </row>
    <row r="5350" spans="11:16">
      <c r="K5350" s="319">
        <v>51036</v>
      </c>
      <c r="L5350" s="157" t="s">
        <v>808</v>
      </c>
      <c r="N5350" s="157" t="s">
        <v>812</v>
      </c>
      <c r="O5350" s="157" t="s">
        <v>813</v>
      </c>
      <c r="P5350" s="157" t="s">
        <v>811</v>
      </c>
    </row>
    <row r="5351" spans="11:16">
      <c r="K5351" s="319">
        <v>51037</v>
      </c>
      <c r="L5351" s="157" t="s">
        <v>809</v>
      </c>
      <c r="N5351" s="157" t="s">
        <v>812</v>
      </c>
      <c r="O5351" s="157" t="s">
        <v>813</v>
      </c>
      <c r="P5351" s="157" t="s">
        <v>811</v>
      </c>
    </row>
    <row r="5352" spans="11:16">
      <c r="K5352" s="319">
        <v>51038</v>
      </c>
      <c r="L5352" s="157" t="s">
        <v>810</v>
      </c>
      <c r="N5352" s="157" t="s">
        <v>812</v>
      </c>
      <c r="O5352" s="157" t="s">
        <v>813</v>
      </c>
      <c r="P5352" s="157" t="s">
        <v>811</v>
      </c>
    </row>
    <row r="5353" spans="11:16">
      <c r="K5353" s="319">
        <v>51039</v>
      </c>
      <c r="L5353" s="157" t="s">
        <v>803</v>
      </c>
      <c r="N5353" s="157" t="s">
        <v>811</v>
      </c>
      <c r="O5353" s="157" t="s">
        <v>812</v>
      </c>
      <c r="P5353" s="157" t="s">
        <v>813</v>
      </c>
    </row>
    <row r="5354" spans="11:16">
      <c r="K5354" s="319">
        <v>51040</v>
      </c>
      <c r="L5354" s="157" t="s">
        <v>805</v>
      </c>
      <c r="N5354" s="157" t="s">
        <v>811</v>
      </c>
      <c r="O5354" s="157" t="s">
        <v>812</v>
      </c>
      <c r="P5354" s="157" t="s">
        <v>813</v>
      </c>
    </row>
    <row r="5355" spans="11:16">
      <c r="K5355" s="319">
        <v>51041</v>
      </c>
      <c r="L5355" s="157" t="s">
        <v>806</v>
      </c>
      <c r="N5355" s="157" t="s">
        <v>811</v>
      </c>
      <c r="O5355" s="157" t="s">
        <v>812</v>
      </c>
      <c r="P5355" s="157" t="s">
        <v>813</v>
      </c>
    </row>
    <row r="5356" spans="11:16">
      <c r="K5356" s="319">
        <v>51042</v>
      </c>
      <c r="L5356" s="157" t="s">
        <v>807</v>
      </c>
      <c r="N5356" s="157" t="s">
        <v>740</v>
      </c>
      <c r="O5356" s="157" t="s">
        <v>812</v>
      </c>
      <c r="P5356" s="157" t="s">
        <v>813</v>
      </c>
    </row>
    <row r="5357" spans="11:16">
      <c r="K5357" s="319">
        <v>51043</v>
      </c>
      <c r="L5357" s="157" t="s">
        <v>808</v>
      </c>
      <c r="N5357" s="157" t="s">
        <v>811</v>
      </c>
      <c r="O5357" s="157" t="s">
        <v>812</v>
      </c>
      <c r="P5357" s="157" t="s">
        <v>813</v>
      </c>
    </row>
    <row r="5358" spans="11:16">
      <c r="K5358" s="319">
        <v>51044</v>
      </c>
      <c r="L5358" s="157" t="s">
        <v>809</v>
      </c>
      <c r="N5358" s="157" t="s">
        <v>811</v>
      </c>
      <c r="O5358" s="157" t="s">
        <v>812</v>
      </c>
      <c r="P5358" s="157" t="s">
        <v>813</v>
      </c>
    </row>
    <row r="5359" spans="11:16">
      <c r="K5359" s="319">
        <v>51045</v>
      </c>
      <c r="L5359" s="157" t="s">
        <v>810</v>
      </c>
      <c r="N5359" s="157" t="s">
        <v>811</v>
      </c>
      <c r="O5359" s="157" t="s">
        <v>812</v>
      </c>
      <c r="P5359" s="157" t="s">
        <v>813</v>
      </c>
    </row>
    <row r="5360" spans="11:16">
      <c r="K5360" s="319">
        <v>51046</v>
      </c>
      <c r="L5360" s="157" t="s">
        <v>803</v>
      </c>
      <c r="N5360" s="157" t="s">
        <v>813</v>
      </c>
      <c r="O5360" s="157" t="s">
        <v>811</v>
      </c>
      <c r="P5360" s="157" t="s">
        <v>812</v>
      </c>
    </row>
    <row r="5361" spans="11:16">
      <c r="K5361" s="319">
        <v>51047</v>
      </c>
      <c r="L5361" s="157" t="s">
        <v>805</v>
      </c>
      <c r="N5361" s="157" t="s">
        <v>813</v>
      </c>
      <c r="O5361" s="157" t="s">
        <v>811</v>
      </c>
      <c r="P5361" s="157" t="s">
        <v>812</v>
      </c>
    </row>
    <row r="5362" spans="11:16">
      <c r="K5362" s="319">
        <v>51048</v>
      </c>
      <c r="L5362" s="157" t="s">
        <v>806</v>
      </c>
      <c r="N5362" s="157" t="s">
        <v>813</v>
      </c>
      <c r="O5362" s="157" t="s">
        <v>811</v>
      </c>
      <c r="P5362" s="157" t="s">
        <v>741</v>
      </c>
    </row>
    <row r="5363" spans="11:16">
      <c r="K5363" s="319">
        <v>51049</v>
      </c>
      <c r="L5363" s="157" t="s">
        <v>807</v>
      </c>
      <c r="N5363" s="157" t="s">
        <v>813</v>
      </c>
      <c r="O5363" s="157" t="s">
        <v>811</v>
      </c>
      <c r="P5363" s="157" t="s">
        <v>812</v>
      </c>
    </row>
    <row r="5364" spans="11:16">
      <c r="K5364" s="319">
        <v>51050</v>
      </c>
      <c r="L5364" s="157" t="s">
        <v>808</v>
      </c>
      <c r="N5364" s="157" t="s">
        <v>813</v>
      </c>
      <c r="O5364" s="157" t="s">
        <v>811</v>
      </c>
      <c r="P5364" s="157" t="s">
        <v>812</v>
      </c>
    </row>
    <row r="5365" spans="11:16">
      <c r="K5365" s="319">
        <v>51051</v>
      </c>
      <c r="L5365" s="157" t="s">
        <v>809</v>
      </c>
      <c r="N5365" s="157" t="s">
        <v>813</v>
      </c>
      <c r="O5365" s="157" t="s">
        <v>811</v>
      </c>
      <c r="P5365" s="157" t="s">
        <v>812</v>
      </c>
    </row>
    <row r="5366" spans="11:16">
      <c r="K5366" s="319">
        <v>51052</v>
      </c>
      <c r="L5366" s="157" t="s">
        <v>810</v>
      </c>
      <c r="N5366" s="157" t="s">
        <v>813</v>
      </c>
      <c r="O5366" s="157" t="s">
        <v>811</v>
      </c>
      <c r="P5366" s="157" t="s">
        <v>812</v>
      </c>
    </row>
    <row r="5367" spans="11:16">
      <c r="K5367" s="319">
        <v>51053</v>
      </c>
      <c r="L5367" s="157" t="s">
        <v>803</v>
      </c>
      <c r="N5367" s="157" t="s">
        <v>812</v>
      </c>
      <c r="O5367" s="157" t="s">
        <v>813</v>
      </c>
      <c r="P5367" s="157" t="s">
        <v>811</v>
      </c>
    </row>
    <row r="5368" spans="11:16">
      <c r="K5368" s="319">
        <v>51054</v>
      </c>
      <c r="L5368" s="157" t="s">
        <v>805</v>
      </c>
      <c r="N5368" s="157" t="s">
        <v>812</v>
      </c>
      <c r="O5368" s="157" t="s">
        <v>813</v>
      </c>
      <c r="P5368" s="157" t="s">
        <v>811</v>
      </c>
    </row>
    <row r="5369" spans="11:16">
      <c r="K5369" s="319">
        <v>51055</v>
      </c>
      <c r="L5369" s="157" t="s">
        <v>806</v>
      </c>
      <c r="N5369" s="157" t="s">
        <v>812</v>
      </c>
      <c r="O5369" s="157" t="s">
        <v>742</v>
      </c>
      <c r="P5369" s="157" t="s">
        <v>811</v>
      </c>
    </row>
    <row r="5370" spans="11:16">
      <c r="K5370" s="319">
        <v>51056</v>
      </c>
      <c r="L5370" s="157" t="s">
        <v>807</v>
      </c>
      <c r="N5370" s="157" t="s">
        <v>812</v>
      </c>
      <c r="O5370" s="157" t="s">
        <v>813</v>
      </c>
      <c r="P5370" s="157" t="s">
        <v>811</v>
      </c>
    </row>
    <row r="5371" spans="11:16">
      <c r="K5371" s="319">
        <v>51057</v>
      </c>
      <c r="L5371" s="157" t="s">
        <v>808</v>
      </c>
      <c r="N5371" s="157" t="s">
        <v>812</v>
      </c>
      <c r="O5371" s="157" t="s">
        <v>813</v>
      </c>
      <c r="P5371" s="157" t="s">
        <v>811</v>
      </c>
    </row>
    <row r="5372" spans="11:16">
      <c r="K5372" s="319">
        <v>51058</v>
      </c>
      <c r="L5372" s="157" t="s">
        <v>809</v>
      </c>
      <c r="N5372" s="157" t="s">
        <v>812</v>
      </c>
      <c r="O5372" s="157" t="s">
        <v>813</v>
      </c>
      <c r="P5372" s="157" t="s">
        <v>811</v>
      </c>
    </row>
    <row r="5373" spans="11:16">
      <c r="K5373" s="319">
        <v>51059</v>
      </c>
      <c r="L5373" s="157" t="s">
        <v>810</v>
      </c>
      <c r="N5373" s="157" t="s">
        <v>812</v>
      </c>
      <c r="O5373" s="157" t="s">
        <v>813</v>
      </c>
      <c r="P5373" s="157" t="s">
        <v>811</v>
      </c>
    </row>
    <row r="5374" spans="11:16">
      <c r="K5374" s="319">
        <v>51060</v>
      </c>
      <c r="L5374" s="157" t="s">
        <v>803</v>
      </c>
      <c r="N5374" s="157" t="s">
        <v>811</v>
      </c>
      <c r="O5374" s="157" t="s">
        <v>812</v>
      </c>
      <c r="P5374" s="157" t="s">
        <v>813</v>
      </c>
    </row>
    <row r="5375" spans="11:16">
      <c r="K5375" s="319">
        <v>51061</v>
      </c>
      <c r="L5375" s="157" t="s">
        <v>805</v>
      </c>
      <c r="N5375" s="157" t="s">
        <v>811</v>
      </c>
      <c r="O5375" s="157" t="s">
        <v>812</v>
      </c>
      <c r="P5375" s="157" t="s">
        <v>813</v>
      </c>
    </row>
    <row r="5376" spans="11:16">
      <c r="K5376" s="319">
        <v>51062</v>
      </c>
      <c r="L5376" s="157" t="s">
        <v>806</v>
      </c>
      <c r="N5376" s="157" t="s">
        <v>811</v>
      </c>
      <c r="O5376" s="157" t="s">
        <v>812</v>
      </c>
      <c r="P5376" s="157" t="s">
        <v>813</v>
      </c>
    </row>
    <row r="5377" spans="11:16">
      <c r="K5377" s="319">
        <v>51063</v>
      </c>
      <c r="L5377" s="157" t="s">
        <v>807</v>
      </c>
      <c r="N5377" s="157" t="s">
        <v>811</v>
      </c>
      <c r="O5377" s="157" t="s">
        <v>812</v>
      </c>
      <c r="P5377" s="157" t="s">
        <v>813</v>
      </c>
    </row>
    <row r="5378" spans="11:16">
      <c r="K5378" s="319">
        <v>51064</v>
      </c>
      <c r="L5378" s="157" t="s">
        <v>808</v>
      </c>
      <c r="N5378" s="157" t="s">
        <v>811</v>
      </c>
      <c r="O5378" s="157" t="s">
        <v>812</v>
      </c>
      <c r="P5378" s="157" t="s">
        <v>813</v>
      </c>
    </row>
    <row r="5379" spans="11:16">
      <c r="K5379" s="319">
        <v>51065</v>
      </c>
      <c r="L5379" s="157" t="s">
        <v>809</v>
      </c>
      <c r="N5379" s="157" t="s">
        <v>811</v>
      </c>
      <c r="O5379" s="157" t="s">
        <v>812</v>
      </c>
      <c r="P5379" s="157" t="s">
        <v>813</v>
      </c>
    </row>
    <row r="5380" spans="11:16">
      <c r="K5380" s="319">
        <v>51066</v>
      </c>
      <c r="L5380" s="157" t="s">
        <v>810</v>
      </c>
      <c r="N5380" s="157" t="s">
        <v>811</v>
      </c>
      <c r="O5380" s="157" t="s">
        <v>812</v>
      </c>
      <c r="P5380" s="157" t="s">
        <v>813</v>
      </c>
    </row>
    <row r="5381" spans="11:16">
      <c r="K5381" s="319">
        <v>51067</v>
      </c>
      <c r="L5381" s="157" t="s">
        <v>803</v>
      </c>
      <c r="N5381" s="157" t="s">
        <v>813</v>
      </c>
      <c r="O5381" s="157" t="s">
        <v>811</v>
      </c>
      <c r="P5381" s="157" t="s">
        <v>812</v>
      </c>
    </row>
    <row r="5382" spans="11:16">
      <c r="K5382" s="319">
        <v>51068</v>
      </c>
      <c r="L5382" s="157" t="s">
        <v>805</v>
      </c>
      <c r="N5382" s="157" t="s">
        <v>813</v>
      </c>
      <c r="O5382" s="157" t="s">
        <v>740</v>
      </c>
      <c r="P5382" s="157" t="s">
        <v>812</v>
      </c>
    </row>
    <row r="5383" spans="11:16">
      <c r="K5383" s="319">
        <v>51069</v>
      </c>
      <c r="L5383" s="157" t="s">
        <v>806</v>
      </c>
      <c r="N5383" s="157" t="s">
        <v>813</v>
      </c>
      <c r="O5383" s="157" t="s">
        <v>811</v>
      </c>
      <c r="P5383" s="157" t="s">
        <v>812</v>
      </c>
    </row>
    <row r="5384" spans="11:16">
      <c r="K5384" s="319">
        <v>51070</v>
      </c>
      <c r="L5384" s="157" t="s">
        <v>807</v>
      </c>
      <c r="N5384" s="157" t="s">
        <v>813</v>
      </c>
      <c r="O5384" s="157" t="s">
        <v>811</v>
      </c>
      <c r="P5384" s="157" t="s">
        <v>812</v>
      </c>
    </row>
    <row r="5385" spans="11:16">
      <c r="K5385" s="319">
        <v>51071</v>
      </c>
      <c r="L5385" s="157" t="s">
        <v>808</v>
      </c>
      <c r="N5385" s="157" t="s">
        <v>813</v>
      </c>
      <c r="O5385" s="157" t="s">
        <v>811</v>
      </c>
      <c r="P5385" s="157" t="s">
        <v>812</v>
      </c>
    </row>
    <row r="5386" spans="11:16">
      <c r="K5386" s="319">
        <v>51072</v>
      </c>
      <c r="L5386" s="157" t="s">
        <v>809</v>
      </c>
      <c r="N5386" s="157" t="s">
        <v>813</v>
      </c>
      <c r="O5386" s="157" t="s">
        <v>811</v>
      </c>
      <c r="P5386" s="157" t="s">
        <v>812</v>
      </c>
    </row>
    <row r="5387" spans="11:16">
      <c r="K5387" s="319">
        <v>51073</v>
      </c>
      <c r="L5387" s="157" t="s">
        <v>810</v>
      </c>
      <c r="N5387" s="157" t="s">
        <v>813</v>
      </c>
      <c r="O5387" s="157" t="s">
        <v>811</v>
      </c>
      <c r="P5387" s="157" t="s">
        <v>812</v>
      </c>
    </row>
    <row r="5388" spans="11:16">
      <c r="K5388" s="319">
        <v>51074</v>
      </c>
      <c r="L5388" s="157" t="s">
        <v>803</v>
      </c>
      <c r="N5388" s="157" t="s">
        <v>812</v>
      </c>
      <c r="O5388" s="157" t="s">
        <v>813</v>
      </c>
      <c r="P5388" s="157" t="s">
        <v>811</v>
      </c>
    </row>
    <row r="5389" spans="11:16">
      <c r="K5389" s="319">
        <v>51075</v>
      </c>
      <c r="L5389" s="157" t="s">
        <v>805</v>
      </c>
      <c r="N5389" s="157" t="s">
        <v>812</v>
      </c>
      <c r="O5389" s="157" t="s">
        <v>813</v>
      </c>
      <c r="P5389" s="157" t="s">
        <v>811</v>
      </c>
    </row>
    <row r="5390" spans="11:16">
      <c r="K5390" s="319">
        <v>51076</v>
      </c>
      <c r="L5390" s="157" t="s">
        <v>806</v>
      </c>
      <c r="N5390" s="157" t="s">
        <v>812</v>
      </c>
      <c r="O5390" s="157" t="s">
        <v>813</v>
      </c>
      <c r="P5390" s="157" t="s">
        <v>811</v>
      </c>
    </row>
    <row r="5391" spans="11:16">
      <c r="K5391" s="319">
        <v>51077</v>
      </c>
      <c r="L5391" s="157" t="s">
        <v>807</v>
      </c>
      <c r="N5391" s="157" t="s">
        <v>812</v>
      </c>
      <c r="O5391" s="157" t="s">
        <v>813</v>
      </c>
      <c r="P5391" s="157" t="s">
        <v>811</v>
      </c>
    </row>
    <row r="5392" spans="11:16">
      <c r="K5392" s="319">
        <v>51078</v>
      </c>
      <c r="L5392" s="157" t="s">
        <v>808</v>
      </c>
      <c r="N5392" s="157" t="s">
        <v>812</v>
      </c>
      <c r="O5392" s="157" t="s">
        <v>742</v>
      </c>
      <c r="P5392" s="157" t="s">
        <v>811</v>
      </c>
    </row>
    <row r="5393" spans="11:16">
      <c r="K5393" s="319">
        <v>51079</v>
      </c>
      <c r="L5393" s="157" t="s">
        <v>809</v>
      </c>
      <c r="N5393" s="157" t="s">
        <v>812</v>
      </c>
      <c r="O5393" s="157" t="s">
        <v>813</v>
      </c>
      <c r="P5393" s="157" t="s">
        <v>811</v>
      </c>
    </row>
    <row r="5394" spans="11:16">
      <c r="K5394" s="319">
        <v>51080</v>
      </c>
      <c r="L5394" s="157" t="s">
        <v>810</v>
      </c>
      <c r="N5394" s="157" t="s">
        <v>812</v>
      </c>
      <c r="O5394" s="157" t="s">
        <v>742</v>
      </c>
      <c r="P5394" s="157" t="s">
        <v>811</v>
      </c>
    </row>
    <row r="5395" spans="11:16">
      <c r="K5395" s="319">
        <v>51081</v>
      </c>
      <c r="L5395" s="157" t="s">
        <v>803</v>
      </c>
      <c r="N5395" s="157" t="s">
        <v>811</v>
      </c>
      <c r="O5395" s="157" t="s">
        <v>812</v>
      </c>
      <c r="P5395" s="157" t="s">
        <v>813</v>
      </c>
    </row>
    <row r="5396" spans="11:16">
      <c r="K5396" s="319">
        <v>51082</v>
      </c>
      <c r="L5396" s="157" t="s">
        <v>805</v>
      </c>
      <c r="N5396" s="157" t="s">
        <v>811</v>
      </c>
      <c r="O5396" s="157" t="s">
        <v>812</v>
      </c>
      <c r="P5396" s="157" t="s">
        <v>813</v>
      </c>
    </row>
    <row r="5397" spans="11:16">
      <c r="K5397" s="319">
        <v>51083</v>
      </c>
      <c r="L5397" s="157" t="s">
        <v>806</v>
      </c>
      <c r="N5397" s="157" t="s">
        <v>811</v>
      </c>
      <c r="O5397" s="157" t="s">
        <v>812</v>
      </c>
      <c r="P5397" s="157" t="s">
        <v>813</v>
      </c>
    </row>
    <row r="5398" spans="11:16">
      <c r="K5398" s="319">
        <v>51084</v>
      </c>
      <c r="L5398" s="157" t="s">
        <v>807</v>
      </c>
      <c r="N5398" s="157" t="s">
        <v>811</v>
      </c>
      <c r="O5398" s="157" t="s">
        <v>741</v>
      </c>
      <c r="P5398" s="157" t="s">
        <v>813</v>
      </c>
    </row>
    <row r="5399" spans="11:16">
      <c r="K5399" s="319">
        <v>51085</v>
      </c>
      <c r="L5399" s="157" t="s">
        <v>808</v>
      </c>
      <c r="N5399" s="157" t="s">
        <v>811</v>
      </c>
      <c r="O5399" s="157" t="s">
        <v>812</v>
      </c>
      <c r="P5399" s="157" t="s">
        <v>813</v>
      </c>
    </row>
    <row r="5400" spans="11:16">
      <c r="K5400" s="319">
        <v>51086</v>
      </c>
      <c r="L5400" s="157" t="s">
        <v>809</v>
      </c>
      <c r="N5400" s="157" t="s">
        <v>811</v>
      </c>
      <c r="O5400" s="157" t="s">
        <v>812</v>
      </c>
      <c r="P5400" s="157" t="s">
        <v>813</v>
      </c>
    </row>
    <row r="5401" spans="11:16">
      <c r="K5401" s="319">
        <v>51087</v>
      </c>
      <c r="L5401" s="157" t="s">
        <v>810</v>
      </c>
      <c r="N5401" s="157" t="s">
        <v>811</v>
      </c>
      <c r="O5401" s="157" t="s">
        <v>741</v>
      </c>
      <c r="P5401" s="157" t="s">
        <v>813</v>
      </c>
    </row>
    <row r="5402" spans="11:16">
      <c r="K5402" s="319">
        <v>51088</v>
      </c>
      <c r="L5402" s="157" t="s">
        <v>803</v>
      </c>
      <c r="N5402" s="157" t="s">
        <v>813</v>
      </c>
      <c r="O5402" s="157" t="s">
        <v>811</v>
      </c>
      <c r="P5402" s="157" t="s">
        <v>812</v>
      </c>
    </row>
    <row r="5403" spans="11:16">
      <c r="K5403" s="319">
        <v>51089</v>
      </c>
      <c r="L5403" s="157" t="s">
        <v>805</v>
      </c>
      <c r="N5403" s="157" t="s">
        <v>813</v>
      </c>
      <c r="O5403" s="157" t="s">
        <v>811</v>
      </c>
      <c r="P5403" s="157" t="s">
        <v>812</v>
      </c>
    </row>
    <row r="5404" spans="11:16">
      <c r="K5404" s="319">
        <v>51090</v>
      </c>
      <c r="L5404" s="157" t="s">
        <v>806</v>
      </c>
      <c r="N5404" s="157" t="s">
        <v>813</v>
      </c>
      <c r="O5404" s="157" t="s">
        <v>811</v>
      </c>
      <c r="P5404" s="157" t="s">
        <v>812</v>
      </c>
    </row>
    <row r="5405" spans="11:16">
      <c r="K5405" s="319">
        <v>51091</v>
      </c>
      <c r="L5405" s="157" t="s">
        <v>807</v>
      </c>
      <c r="N5405" s="157" t="s">
        <v>813</v>
      </c>
      <c r="O5405" s="157" t="s">
        <v>811</v>
      </c>
      <c r="P5405" s="157" t="s">
        <v>812</v>
      </c>
    </row>
    <row r="5406" spans="11:16">
      <c r="K5406" s="319">
        <v>51092</v>
      </c>
      <c r="L5406" s="157" t="s">
        <v>808</v>
      </c>
      <c r="N5406" s="157" t="s">
        <v>813</v>
      </c>
      <c r="O5406" s="157" t="s">
        <v>811</v>
      </c>
      <c r="P5406" s="157" t="s">
        <v>812</v>
      </c>
    </row>
    <row r="5407" spans="11:16">
      <c r="K5407" s="319">
        <v>51093</v>
      </c>
      <c r="L5407" s="157" t="s">
        <v>809</v>
      </c>
      <c r="N5407" s="157" t="s">
        <v>813</v>
      </c>
      <c r="O5407" s="157" t="s">
        <v>740</v>
      </c>
      <c r="P5407" s="157" t="s">
        <v>812</v>
      </c>
    </row>
    <row r="5408" spans="11:16">
      <c r="K5408" s="319">
        <v>51094</v>
      </c>
      <c r="L5408" s="157" t="s">
        <v>810</v>
      </c>
      <c r="N5408" s="157" t="s">
        <v>813</v>
      </c>
      <c r="O5408" s="157" t="s">
        <v>811</v>
      </c>
      <c r="P5408" s="157" t="s">
        <v>812</v>
      </c>
    </row>
    <row r="5409" spans="11:16">
      <c r="K5409" s="319">
        <v>51095</v>
      </c>
      <c r="L5409" s="157" t="s">
        <v>803</v>
      </c>
      <c r="N5409" s="157" t="s">
        <v>741</v>
      </c>
      <c r="O5409" s="157" t="s">
        <v>813</v>
      </c>
      <c r="P5409" s="157" t="s">
        <v>811</v>
      </c>
    </row>
    <row r="5410" spans="11:16">
      <c r="K5410" s="319">
        <v>51096</v>
      </c>
      <c r="L5410" s="157" t="s">
        <v>805</v>
      </c>
      <c r="N5410" s="157" t="s">
        <v>812</v>
      </c>
      <c r="O5410" s="157" t="s">
        <v>813</v>
      </c>
      <c r="P5410" s="157" t="s">
        <v>811</v>
      </c>
    </row>
    <row r="5411" spans="11:16">
      <c r="K5411" s="319">
        <v>51097</v>
      </c>
      <c r="L5411" s="157" t="s">
        <v>806</v>
      </c>
      <c r="N5411" s="157" t="s">
        <v>812</v>
      </c>
      <c r="O5411" s="157" t="s">
        <v>813</v>
      </c>
      <c r="P5411" s="157" t="s">
        <v>811</v>
      </c>
    </row>
    <row r="5412" spans="11:16">
      <c r="K5412" s="319">
        <v>51098</v>
      </c>
      <c r="L5412" s="157" t="s">
        <v>807</v>
      </c>
      <c r="N5412" s="157" t="s">
        <v>812</v>
      </c>
      <c r="O5412" s="157" t="s">
        <v>813</v>
      </c>
      <c r="P5412" s="157" t="s">
        <v>811</v>
      </c>
    </row>
    <row r="5413" spans="11:16">
      <c r="K5413" s="319">
        <v>51099</v>
      </c>
      <c r="L5413" s="157" t="s">
        <v>808</v>
      </c>
      <c r="N5413" s="157" t="s">
        <v>741</v>
      </c>
      <c r="O5413" s="157" t="s">
        <v>813</v>
      </c>
      <c r="P5413" s="157" t="s">
        <v>811</v>
      </c>
    </row>
    <row r="5414" spans="11:16">
      <c r="K5414" s="319">
        <v>51100</v>
      </c>
      <c r="L5414" s="157" t="s">
        <v>809</v>
      </c>
      <c r="N5414" s="157" t="s">
        <v>812</v>
      </c>
      <c r="O5414" s="157" t="s">
        <v>813</v>
      </c>
      <c r="P5414" s="157" t="s">
        <v>811</v>
      </c>
    </row>
    <row r="5415" spans="11:16">
      <c r="K5415" s="319">
        <v>51101</v>
      </c>
      <c r="L5415" s="157" t="s">
        <v>810</v>
      </c>
      <c r="N5415" s="157" t="s">
        <v>812</v>
      </c>
      <c r="O5415" s="157" t="s">
        <v>813</v>
      </c>
      <c r="P5415" s="157" t="s">
        <v>811</v>
      </c>
    </row>
    <row r="5416" spans="11:16">
      <c r="K5416" s="319">
        <v>51102</v>
      </c>
      <c r="L5416" s="157" t="s">
        <v>803</v>
      </c>
      <c r="N5416" s="157" t="s">
        <v>811</v>
      </c>
      <c r="O5416" s="157" t="s">
        <v>741</v>
      </c>
      <c r="P5416" s="157" t="s">
        <v>813</v>
      </c>
    </row>
    <row r="5417" spans="11:16">
      <c r="K5417" s="319">
        <v>51103</v>
      </c>
      <c r="L5417" s="157" t="s">
        <v>805</v>
      </c>
      <c r="N5417" s="157" t="s">
        <v>811</v>
      </c>
      <c r="O5417" s="157" t="s">
        <v>812</v>
      </c>
      <c r="P5417" s="157" t="s">
        <v>813</v>
      </c>
    </row>
    <row r="5418" spans="11:16">
      <c r="K5418" s="319">
        <v>51104</v>
      </c>
      <c r="L5418" s="157" t="s">
        <v>806</v>
      </c>
      <c r="N5418" s="157" t="s">
        <v>811</v>
      </c>
      <c r="O5418" s="157" t="s">
        <v>812</v>
      </c>
      <c r="P5418" s="157" t="s">
        <v>742</v>
      </c>
    </row>
    <row r="5419" spans="11:16">
      <c r="K5419" s="319">
        <v>51105</v>
      </c>
      <c r="L5419" s="157" t="s">
        <v>807</v>
      </c>
      <c r="N5419" s="157" t="s">
        <v>811</v>
      </c>
      <c r="O5419" s="157" t="s">
        <v>812</v>
      </c>
      <c r="P5419" s="157" t="s">
        <v>813</v>
      </c>
    </row>
    <row r="5420" spans="11:16">
      <c r="K5420" s="319">
        <v>51106</v>
      </c>
      <c r="L5420" s="157" t="s">
        <v>808</v>
      </c>
      <c r="N5420" s="157" t="s">
        <v>811</v>
      </c>
      <c r="O5420" s="157" t="s">
        <v>812</v>
      </c>
      <c r="P5420" s="157" t="s">
        <v>813</v>
      </c>
    </row>
    <row r="5421" spans="11:16">
      <c r="K5421" s="319">
        <v>51107</v>
      </c>
      <c r="L5421" s="157" t="s">
        <v>809</v>
      </c>
      <c r="N5421" s="157" t="s">
        <v>811</v>
      </c>
      <c r="O5421" s="157" t="s">
        <v>812</v>
      </c>
      <c r="P5421" s="157" t="s">
        <v>813</v>
      </c>
    </row>
    <row r="5422" spans="11:16">
      <c r="K5422" s="319">
        <v>51108</v>
      </c>
      <c r="L5422" s="157" t="s">
        <v>810</v>
      </c>
      <c r="N5422" s="157" t="s">
        <v>811</v>
      </c>
      <c r="O5422" s="157" t="s">
        <v>812</v>
      </c>
      <c r="P5422" s="157" t="s">
        <v>813</v>
      </c>
    </row>
    <row r="5423" spans="11:16">
      <c r="K5423" s="319">
        <v>51109</v>
      </c>
      <c r="L5423" s="157" t="s">
        <v>803</v>
      </c>
      <c r="N5423" s="157" t="s">
        <v>813</v>
      </c>
      <c r="O5423" s="157" t="s">
        <v>811</v>
      </c>
      <c r="P5423" s="157" t="s">
        <v>812</v>
      </c>
    </row>
    <row r="5424" spans="11:16">
      <c r="K5424" s="319">
        <v>51110</v>
      </c>
      <c r="L5424" s="157" t="s">
        <v>805</v>
      </c>
      <c r="N5424" s="157" t="s">
        <v>742</v>
      </c>
      <c r="O5424" s="157" t="s">
        <v>811</v>
      </c>
      <c r="P5424" s="157" t="s">
        <v>812</v>
      </c>
    </row>
    <row r="5425" spans="11:16">
      <c r="K5425" s="319">
        <v>51111</v>
      </c>
      <c r="L5425" s="157" t="s">
        <v>806</v>
      </c>
      <c r="N5425" s="157" t="s">
        <v>813</v>
      </c>
      <c r="O5425" s="157" t="s">
        <v>811</v>
      </c>
      <c r="P5425" s="157" t="s">
        <v>812</v>
      </c>
    </row>
    <row r="5426" spans="11:16">
      <c r="K5426" s="319">
        <v>51112</v>
      </c>
      <c r="L5426" s="157" t="s">
        <v>807</v>
      </c>
      <c r="N5426" s="157" t="s">
        <v>813</v>
      </c>
      <c r="O5426" s="157" t="s">
        <v>811</v>
      </c>
      <c r="P5426" s="157" t="s">
        <v>812</v>
      </c>
    </row>
    <row r="5427" spans="11:16">
      <c r="K5427" s="319">
        <v>51113</v>
      </c>
      <c r="L5427" s="157" t="s">
        <v>808</v>
      </c>
      <c r="N5427" s="157" t="s">
        <v>813</v>
      </c>
      <c r="O5427" s="157" t="s">
        <v>811</v>
      </c>
      <c r="P5427" s="157" t="s">
        <v>812</v>
      </c>
    </row>
    <row r="5428" spans="11:16">
      <c r="K5428" s="319">
        <v>51114</v>
      </c>
      <c r="L5428" s="157" t="s">
        <v>809</v>
      </c>
      <c r="N5428" s="157" t="s">
        <v>813</v>
      </c>
      <c r="O5428" s="157" t="s">
        <v>811</v>
      </c>
      <c r="P5428" s="157" t="s">
        <v>812</v>
      </c>
    </row>
    <row r="5429" spans="11:16">
      <c r="K5429" s="319">
        <v>51115</v>
      </c>
      <c r="L5429" s="157" t="s">
        <v>810</v>
      </c>
      <c r="N5429" s="157" t="s">
        <v>813</v>
      </c>
      <c r="O5429" s="157" t="s">
        <v>811</v>
      </c>
      <c r="P5429" s="157" t="s">
        <v>812</v>
      </c>
    </row>
    <row r="5430" spans="11:16">
      <c r="K5430" s="319">
        <v>51116</v>
      </c>
      <c r="L5430" s="157" t="s">
        <v>803</v>
      </c>
      <c r="N5430" s="157" t="s">
        <v>812</v>
      </c>
      <c r="O5430" s="157" t="s">
        <v>813</v>
      </c>
      <c r="P5430" s="157" t="s">
        <v>740</v>
      </c>
    </row>
    <row r="5431" spans="11:16">
      <c r="K5431" s="319">
        <v>51117</v>
      </c>
      <c r="L5431" s="157" t="s">
        <v>805</v>
      </c>
      <c r="N5431" s="157" t="s">
        <v>812</v>
      </c>
      <c r="O5431" s="157" t="s">
        <v>813</v>
      </c>
      <c r="P5431" s="157" t="s">
        <v>811</v>
      </c>
    </row>
    <row r="5432" spans="11:16">
      <c r="K5432" s="319">
        <v>51118</v>
      </c>
      <c r="L5432" s="157" t="s">
        <v>806</v>
      </c>
      <c r="N5432" s="157" t="s">
        <v>812</v>
      </c>
      <c r="O5432" s="157" t="s">
        <v>813</v>
      </c>
      <c r="P5432" s="157" t="s">
        <v>811</v>
      </c>
    </row>
    <row r="5433" spans="11:16">
      <c r="K5433" s="319">
        <v>51119</v>
      </c>
      <c r="L5433" s="157" t="s">
        <v>807</v>
      </c>
      <c r="N5433" s="157" t="s">
        <v>812</v>
      </c>
      <c r="O5433" s="157" t="s">
        <v>813</v>
      </c>
      <c r="P5433" s="157" t="s">
        <v>811</v>
      </c>
    </row>
    <row r="5434" spans="11:16">
      <c r="K5434" s="319">
        <v>51120</v>
      </c>
      <c r="L5434" s="157" t="s">
        <v>808</v>
      </c>
      <c r="N5434" s="157" t="s">
        <v>812</v>
      </c>
      <c r="O5434" s="157" t="s">
        <v>813</v>
      </c>
      <c r="P5434" s="157" t="s">
        <v>811</v>
      </c>
    </row>
    <row r="5435" spans="11:16">
      <c r="K5435" s="319">
        <v>51121</v>
      </c>
      <c r="L5435" s="157" t="s">
        <v>809</v>
      </c>
      <c r="N5435" s="157" t="s">
        <v>812</v>
      </c>
      <c r="O5435" s="157" t="s">
        <v>813</v>
      </c>
      <c r="P5435" s="157" t="s">
        <v>811</v>
      </c>
    </row>
    <row r="5436" spans="11:16">
      <c r="K5436" s="319">
        <v>51122</v>
      </c>
      <c r="L5436" s="157" t="s">
        <v>810</v>
      </c>
      <c r="N5436" s="157" t="s">
        <v>812</v>
      </c>
      <c r="O5436" s="157" t="s">
        <v>813</v>
      </c>
      <c r="P5436" s="157" t="s">
        <v>740</v>
      </c>
    </row>
    <row r="5437" spans="11:16">
      <c r="K5437" s="319">
        <v>51123</v>
      </c>
      <c r="L5437" s="157" t="s">
        <v>803</v>
      </c>
      <c r="N5437" s="157" t="s">
        <v>740</v>
      </c>
      <c r="O5437" s="157" t="s">
        <v>812</v>
      </c>
      <c r="P5437" s="157" t="s">
        <v>813</v>
      </c>
    </row>
    <row r="5438" spans="11:16">
      <c r="K5438" s="319">
        <v>51124</v>
      </c>
      <c r="L5438" s="157" t="s">
        <v>805</v>
      </c>
      <c r="N5438" s="157" t="s">
        <v>811</v>
      </c>
      <c r="O5438" s="157" t="s">
        <v>812</v>
      </c>
      <c r="P5438" s="157" t="s">
        <v>813</v>
      </c>
    </row>
    <row r="5439" spans="11:16">
      <c r="K5439" s="319">
        <v>51125</v>
      </c>
      <c r="L5439" s="157" t="s">
        <v>806</v>
      </c>
      <c r="N5439" s="157" t="s">
        <v>811</v>
      </c>
      <c r="O5439" s="157" t="s">
        <v>812</v>
      </c>
      <c r="P5439" s="157" t="s">
        <v>813</v>
      </c>
    </row>
    <row r="5440" spans="11:16">
      <c r="K5440" s="319">
        <v>51126</v>
      </c>
      <c r="L5440" s="157" t="s">
        <v>807</v>
      </c>
      <c r="N5440" s="157" t="s">
        <v>811</v>
      </c>
      <c r="O5440" s="157" t="s">
        <v>812</v>
      </c>
      <c r="P5440" s="157" t="s">
        <v>813</v>
      </c>
    </row>
    <row r="5441" spans="11:16">
      <c r="K5441" s="319">
        <v>51127</v>
      </c>
      <c r="L5441" s="157" t="s">
        <v>808</v>
      </c>
      <c r="N5441" s="157" t="s">
        <v>811</v>
      </c>
      <c r="O5441" s="157" t="s">
        <v>812</v>
      </c>
      <c r="P5441" s="157" t="s">
        <v>742</v>
      </c>
    </row>
    <row r="5442" spans="11:16">
      <c r="K5442" s="319">
        <v>51128</v>
      </c>
      <c r="L5442" s="157" t="s">
        <v>809</v>
      </c>
      <c r="N5442" s="157" t="s">
        <v>811</v>
      </c>
      <c r="O5442" s="157" t="s">
        <v>812</v>
      </c>
      <c r="P5442" s="157" t="s">
        <v>742</v>
      </c>
    </row>
    <row r="5443" spans="11:16">
      <c r="K5443" s="319">
        <v>51129</v>
      </c>
      <c r="L5443" s="157" t="s">
        <v>810</v>
      </c>
      <c r="N5443" s="157" t="s">
        <v>811</v>
      </c>
      <c r="O5443" s="157" t="s">
        <v>812</v>
      </c>
      <c r="P5443" s="157" t="s">
        <v>813</v>
      </c>
    </row>
    <row r="5444" spans="11:16">
      <c r="K5444" s="319">
        <v>51130</v>
      </c>
      <c r="L5444" s="157" t="s">
        <v>803</v>
      </c>
      <c r="N5444" s="157" t="s">
        <v>813</v>
      </c>
      <c r="O5444" s="157" t="s">
        <v>811</v>
      </c>
      <c r="P5444" s="157" t="s">
        <v>812</v>
      </c>
    </row>
    <row r="5445" spans="11:16">
      <c r="K5445" s="319">
        <v>51131</v>
      </c>
      <c r="L5445" s="157" t="s">
        <v>805</v>
      </c>
      <c r="N5445" s="157" t="s">
        <v>813</v>
      </c>
      <c r="O5445" s="157" t="s">
        <v>811</v>
      </c>
      <c r="P5445" s="157" t="s">
        <v>812</v>
      </c>
    </row>
    <row r="5446" spans="11:16">
      <c r="K5446" s="319">
        <v>51132</v>
      </c>
      <c r="L5446" s="157" t="s">
        <v>806</v>
      </c>
      <c r="N5446" s="157" t="s">
        <v>813</v>
      </c>
      <c r="O5446" s="157" t="s">
        <v>811</v>
      </c>
      <c r="P5446" s="157" t="s">
        <v>741</v>
      </c>
    </row>
    <row r="5447" spans="11:16">
      <c r="K5447" s="319">
        <v>51133</v>
      </c>
      <c r="L5447" s="157" t="s">
        <v>807</v>
      </c>
      <c r="N5447" s="157" t="s">
        <v>813</v>
      </c>
      <c r="O5447" s="157" t="s">
        <v>811</v>
      </c>
      <c r="P5447" s="157" t="s">
        <v>812</v>
      </c>
    </row>
    <row r="5448" spans="11:16">
      <c r="K5448" s="319">
        <v>51134</v>
      </c>
      <c r="L5448" s="157" t="s">
        <v>808</v>
      </c>
      <c r="N5448" s="157" t="s">
        <v>813</v>
      </c>
      <c r="O5448" s="157" t="s">
        <v>811</v>
      </c>
      <c r="P5448" s="157" t="s">
        <v>812</v>
      </c>
    </row>
    <row r="5449" spans="11:16">
      <c r="K5449" s="319">
        <v>51135</v>
      </c>
      <c r="L5449" s="157" t="s">
        <v>809</v>
      </c>
      <c r="N5449" s="157" t="s">
        <v>813</v>
      </c>
      <c r="O5449" s="157" t="s">
        <v>811</v>
      </c>
      <c r="P5449" s="157" t="s">
        <v>812</v>
      </c>
    </row>
    <row r="5450" spans="11:16">
      <c r="K5450" s="319">
        <v>51136</v>
      </c>
      <c r="L5450" s="157" t="s">
        <v>810</v>
      </c>
      <c r="N5450" s="157" t="s">
        <v>742</v>
      </c>
      <c r="O5450" s="157" t="s">
        <v>740</v>
      </c>
      <c r="P5450" s="157" t="s">
        <v>741</v>
      </c>
    </row>
    <row r="5451" spans="11:16">
      <c r="K5451" s="319">
        <v>51137</v>
      </c>
      <c r="L5451" s="157" t="s">
        <v>803</v>
      </c>
      <c r="N5451" s="157" t="s">
        <v>741</v>
      </c>
      <c r="O5451" s="157" t="s">
        <v>742</v>
      </c>
      <c r="P5451" s="157" t="s">
        <v>740</v>
      </c>
    </row>
    <row r="5452" spans="11:16">
      <c r="K5452" s="319">
        <v>51138</v>
      </c>
      <c r="L5452" s="157" t="s">
        <v>805</v>
      </c>
      <c r="N5452" s="157" t="s">
        <v>741</v>
      </c>
      <c r="O5452" s="157" t="s">
        <v>742</v>
      </c>
      <c r="P5452" s="157" t="s">
        <v>740</v>
      </c>
    </row>
    <row r="5453" spans="11:16">
      <c r="K5453" s="319">
        <v>51139</v>
      </c>
      <c r="L5453" s="157" t="s">
        <v>806</v>
      </c>
      <c r="N5453" s="157" t="s">
        <v>741</v>
      </c>
      <c r="O5453" s="157" t="s">
        <v>742</v>
      </c>
      <c r="P5453" s="157" t="s">
        <v>740</v>
      </c>
    </row>
    <row r="5454" spans="11:16">
      <c r="K5454" s="319">
        <v>51140</v>
      </c>
      <c r="L5454" s="157" t="s">
        <v>807</v>
      </c>
      <c r="N5454" s="157" t="s">
        <v>741</v>
      </c>
      <c r="O5454" s="157" t="s">
        <v>742</v>
      </c>
      <c r="P5454" s="157" t="s">
        <v>740</v>
      </c>
    </row>
    <row r="5455" spans="11:16">
      <c r="K5455" s="319">
        <v>51141</v>
      </c>
      <c r="L5455" s="157" t="s">
        <v>808</v>
      </c>
      <c r="N5455" s="157" t="s">
        <v>741</v>
      </c>
      <c r="O5455" s="157" t="s">
        <v>742</v>
      </c>
      <c r="P5455" s="157" t="s">
        <v>740</v>
      </c>
    </row>
    <row r="5456" spans="11:16">
      <c r="K5456" s="319">
        <v>51142</v>
      </c>
      <c r="L5456" s="157" t="s">
        <v>809</v>
      </c>
      <c r="N5456" s="157" t="s">
        <v>741</v>
      </c>
      <c r="O5456" s="157" t="s">
        <v>742</v>
      </c>
      <c r="P5456" s="157" t="s">
        <v>740</v>
      </c>
    </row>
    <row r="5457" spans="11:16">
      <c r="K5457" s="319">
        <v>51143</v>
      </c>
      <c r="L5457" s="157" t="s">
        <v>810</v>
      </c>
      <c r="N5457" s="157" t="s">
        <v>741</v>
      </c>
      <c r="O5457" s="157" t="s">
        <v>742</v>
      </c>
      <c r="P5457" s="157" t="s">
        <v>740</v>
      </c>
    </row>
    <row r="5458" spans="11:16">
      <c r="K5458" s="319">
        <v>51144</v>
      </c>
      <c r="L5458" s="157" t="s">
        <v>803</v>
      </c>
      <c r="N5458" s="157" t="s">
        <v>740</v>
      </c>
      <c r="O5458" s="157" t="s">
        <v>741</v>
      </c>
      <c r="P5458" s="157" t="s">
        <v>742</v>
      </c>
    </row>
    <row r="5459" spans="11:16">
      <c r="K5459" s="319">
        <v>51145</v>
      </c>
      <c r="L5459" s="157" t="s">
        <v>805</v>
      </c>
      <c r="N5459" s="157" t="s">
        <v>740</v>
      </c>
      <c r="O5459" s="157" t="s">
        <v>741</v>
      </c>
      <c r="P5459" s="157" t="s">
        <v>742</v>
      </c>
    </row>
    <row r="5460" spans="11:16">
      <c r="K5460" s="319">
        <v>51146</v>
      </c>
      <c r="L5460" s="157" t="s">
        <v>806</v>
      </c>
      <c r="N5460" s="157" t="s">
        <v>740</v>
      </c>
      <c r="O5460" s="157" t="s">
        <v>741</v>
      </c>
      <c r="P5460" s="157" t="s">
        <v>742</v>
      </c>
    </row>
    <row r="5461" spans="11:16">
      <c r="K5461" s="319">
        <v>51147</v>
      </c>
      <c r="L5461" s="157" t="s">
        <v>807</v>
      </c>
      <c r="N5461" s="157" t="s">
        <v>740</v>
      </c>
      <c r="O5461" s="157" t="s">
        <v>741</v>
      </c>
      <c r="P5461" s="157" t="s">
        <v>742</v>
      </c>
    </row>
    <row r="5462" spans="11:16">
      <c r="K5462" s="319">
        <v>51148</v>
      </c>
      <c r="L5462" s="157" t="s">
        <v>808</v>
      </c>
      <c r="N5462" s="157" t="s">
        <v>740</v>
      </c>
      <c r="O5462" s="157" t="s">
        <v>741</v>
      </c>
      <c r="P5462" s="157" t="s">
        <v>742</v>
      </c>
    </row>
    <row r="5463" spans="11:16">
      <c r="K5463" s="319">
        <v>51149</v>
      </c>
      <c r="L5463" s="157" t="s">
        <v>809</v>
      </c>
      <c r="N5463" s="157" t="s">
        <v>740</v>
      </c>
      <c r="O5463" s="157" t="s">
        <v>741</v>
      </c>
      <c r="P5463" s="157" t="s">
        <v>742</v>
      </c>
    </row>
    <row r="5464" spans="11:16">
      <c r="K5464" s="319">
        <v>51150</v>
      </c>
      <c r="L5464" s="157" t="s">
        <v>810</v>
      </c>
      <c r="N5464" s="157" t="s">
        <v>740</v>
      </c>
      <c r="O5464" s="157" t="s">
        <v>741</v>
      </c>
      <c r="P5464" s="157" t="s">
        <v>742</v>
      </c>
    </row>
    <row r="5465" spans="11:16">
      <c r="K5465" s="319">
        <v>51151</v>
      </c>
      <c r="L5465" s="157" t="s">
        <v>803</v>
      </c>
      <c r="N5465" s="157" t="s">
        <v>742</v>
      </c>
      <c r="O5465" s="157" t="s">
        <v>740</v>
      </c>
      <c r="P5465" s="157" t="s">
        <v>741</v>
      </c>
    </row>
    <row r="5466" spans="11:16">
      <c r="K5466" s="319">
        <v>51152</v>
      </c>
      <c r="L5466" s="157" t="s">
        <v>805</v>
      </c>
      <c r="N5466" s="157" t="s">
        <v>742</v>
      </c>
      <c r="O5466" s="157" t="s">
        <v>740</v>
      </c>
      <c r="P5466" s="157" t="s">
        <v>741</v>
      </c>
    </row>
    <row r="5467" spans="11:16">
      <c r="K5467" s="319">
        <v>51153</v>
      </c>
      <c r="L5467" s="157" t="s">
        <v>806</v>
      </c>
      <c r="N5467" s="157" t="s">
        <v>742</v>
      </c>
      <c r="O5467" s="157" t="s">
        <v>740</v>
      </c>
      <c r="P5467" s="157" t="s">
        <v>741</v>
      </c>
    </row>
    <row r="5468" spans="11:16">
      <c r="K5468" s="319">
        <v>51154</v>
      </c>
      <c r="L5468" s="157" t="s">
        <v>807</v>
      </c>
      <c r="N5468" s="157" t="s">
        <v>742</v>
      </c>
      <c r="O5468" s="157" t="s">
        <v>740</v>
      </c>
      <c r="P5468" s="157" t="s">
        <v>741</v>
      </c>
    </row>
    <row r="5469" spans="11:16">
      <c r="K5469" s="319">
        <v>51155</v>
      </c>
      <c r="L5469" s="157" t="s">
        <v>808</v>
      </c>
      <c r="N5469" s="157" t="s">
        <v>742</v>
      </c>
      <c r="O5469" s="157" t="s">
        <v>740</v>
      </c>
      <c r="P5469" s="157" t="s">
        <v>741</v>
      </c>
    </row>
    <row r="5470" spans="11:16">
      <c r="K5470" s="319">
        <v>51156</v>
      </c>
      <c r="L5470" s="157" t="s">
        <v>809</v>
      </c>
      <c r="N5470" s="157" t="s">
        <v>742</v>
      </c>
      <c r="O5470" s="157" t="s">
        <v>740</v>
      </c>
      <c r="P5470" s="157" t="s">
        <v>741</v>
      </c>
    </row>
    <row r="5471" spans="11:16">
      <c r="K5471" s="319">
        <v>51157</v>
      </c>
      <c r="L5471" s="157" t="s">
        <v>810</v>
      </c>
      <c r="N5471" s="157" t="s">
        <v>742</v>
      </c>
      <c r="O5471" s="157" t="s">
        <v>740</v>
      </c>
      <c r="P5471" s="157" t="s">
        <v>741</v>
      </c>
    </row>
    <row r="5472" spans="11:16">
      <c r="K5472" s="319">
        <v>51158</v>
      </c>
      <c r="L5472" s="157" t="s">
        <v>803</v>
      </c>
      <c r="N5472" s="157" t="s">
        <v>741</v>
      </c>
      <c r="O5472" s="157" t="s">
        <v>742</v>
      </c>
      <c r="P5472" s="157" t="s">
        <v>740</v>
      </c>
    </row>
    <row r="5473" spans="11:16">
      <c r="K5473" s="319">
        <v>51159</v>
      </c>
      <c r="L5473" s="157" t="s">
        <v>805</v>
      </c>
      <c r="N5473" s="157" t="s">
        <v>741</v>
      </c>
      <c r="O5473" s="157" t="s">
        <v>742</v>
      </c>
      <c r="P5473" s="157" t="s">
        <v>740</v>
      </c>
    </row>
    <row r="5474" spans="11:16">
      <c r="K5474" s="319">
        <v>51160</v>
      </c>
      <c r="L5474" s="157" t="s">
        <v>806</v>
      </c>
      <c r="N5474" s="157" t="s">
        <v>741</v>
      </c>
      <c r="O5474" s="157" t="s">
        <v>742</v>
      </c>
      <c r="P5474" s="157" t="s">
        <v>740</v>
      </c>
    </row>
    <row r="5475" spans="11:16">
      <c r="K5475" s="319">
        <v>51161</v>
      </c>
      <c r="L5475" s="157" t="s">
        <v>807</v>
      </c>
      <c r="N5475" s="157" t="s">
        <v>741</v>
      </c>
      <c r="O5475" s="157" t="s">
        <v>742</v>
      </c>
      <c r="P5475" s="157" t="s">
        <v>740</v>
      </c>
    </row>
    <row r="5476" spans="11:16">
      <c r="K5476" s="319">
        <v>51162</v>
      </c>
      <c r="L5476" s="157" t="s">
        <v>808</v>
      </c>
      <c r="N5476" s="157" t="s">
        <v>741</v>
      </c>
      <c r="O5476" s="157" t="s">
        <v>742</v>
      </c>
      <c r="P5476" s="157" t="s">
        <v>740</v>
      </c>
    </row>
    <row r="5477" spans="11:16">
      <c r="K5477" s="319">
        <v>51163</v>
      </c>
      <c r="L5477" s="157" t="s">
        <v>809</v>
      </c>
      <c r="N5477" s="157" t="s">
        <v>741</v>
      </c>
      <c r="O5477" s="157" t="s">
        <v>742</v>
      </c>
      <c r="P5477" s="157" t="s">
        <v>740</v>
      </c>
    </row>
    <row r="5478" spans="11:16">
      <c r="K5478" s="319">
        <v>51164</v>
      </c>
      <c r="L5478" s="157" t="s">
        <v>810</v>
      </c>
      <c r="N5478" s="157" t="s">
        <v>741</v>
      </c>
      <c r="O5478" s="157" t="s">
        <v>742</v>
      </c>
      <c r="P5478" s="157" t="s">
        <v>740</v>
      </c>
    </row>
    <row r="5479" spans="11:16">
      <c r="K5479" s="319">
        <v>51165</v>
      </c>
      <c r="L5479" s="157" t="s">
        <v>803</v>
      </c>
      <c r="N5479" s="157" t="s">
        <v>740</v>
      </c>
      <c r="O5479" s="157" t="s">
        <v>741</v>
      </c>
      <c r="P5479" s="157" t="s">
        <v>742</v>
      </c>
    </row>
    <row r="5480" spans="11:16">
      <c r="K5480" s="319">
        <v>51166</v>
      </c>
      <c r="L5480" s="157" t="s">
        <v>805</v>
      </c>
      <c r="N5480" s="157" t="s">
        <v>740</v>
      </c>
      <c r="O5480" s="157" t="s">
        <v>741</v>
      </c>
      <c r="P5480" s="157" t="s">
        <v>742</v>
      </c>
    </row>
    <row r="5481" spans="11:16">
      <c r="K5481" s="319">
        <v>51167</v>
      </c>
      <c r="L5481" s="157" t="s">
        <v>806</v>
      </c>
      <c r="N5481" s="157" t="s">
        <v>740</v>
      </c>
      <c r="O5481" s="157" t="s">
        <v>741</v>
      </c>
      <c r="P5481" s="157" t="s">
        <v>742</v>
      </c>
    </row>
    <row r="5482" spans="11:16">
      <c r="K5482" s="319">
        <v>51168</v>
      </c>
      <c r="L5482" s="157" t="s">
        <v>807</v>
      </c>
      <c r="N5482" s="157" t="s">
        <v>740</v>
      </c>
      <c r="O5482" s="157" t="s">
        <v>741</v>
      </c>
      <c r="P5482" s="157" t="s">
        <v>742</v>
      </c>
    </row>
    <row r="5483" spans="11:16">
      <c r="K5483" s="319">
        <v>51169</v>
      </c>
      <c r="L5483" s="157" t="s">
        <v>808</v>
      </c>
      <c r="N5483" s="157" t="s">
        <v>740</v>
      </c>
      <c r="O5483" s="157" t="s">
        <v>741</v>
      </c>
      <c r="P5483" s="157" t="s">
        <v>742</v>
      </c>
    </row>
    <row r="5484" spans="11:16">
      <c r="K5484" s="319">
        <v>51170</v>
      </c>
      <c r="L5484" s="157" t="s">
        <v>809</v>
      </c>
      <c r="N5484" s="157" t="s">
        <v>740</v>
      </c>
      <c r="O5484" s="157" t="s">
        <v>741</v>
      </c>
      <c r="P5484" s="157" t="s">
        <v>742</v>
      </c>
    </row>
    <row r="5485" spans="11:16">
      <c r="K5485" s="319">
        <v>51171</v>
      </c>
      <c r="L5485" s="157" t="s">
        <v>810</v>
      </c>
      <c r="N5485" s="157" t="s">
        <v>740</v>
      </c>
      <c r="O5485" s="157" t="s">
        <v>741</v>
      </c>
      <c r="P5485" s="157" t="s">
        <v>742</v>
      </c>
    </row>
    <row r="5486" spans="11:16">
      <c r="K5486" s="319">
        <v>51172</v>
      </c>
      <c r="L5486" s="157" t="s">
        <v>803</v>
      </c>
      <c r="N5486" s="157" t="s">
        <v>742</v>
      </c>
      <c r="O5486" s="157" t="s">
        <v>740</v>
      </c>
      <c r="P5486" s="157" t="s">
        <v>741</v>
      </c>
    </row>
    <row r="5487" spans="11:16">
      <c r="K5487" s="319">
        <v>51173</v>
      </c>
      <c r="L5487" s="157" t="s">
        <v>805</v>
      </c>
      <c r="N5487" s="157" t="s">
        <v>742</v>
      </c>
      <c r="O5487" s="157" t="s">
        <v>740</v>
      </c>
      <c r="P5487" s="157" t="s">
        <v>741</v>
      </c>
    </row>
    <row r="5488" spans="11:16">
      <c r="K5488" s="319">
        <v>51174</v>
      </c>
      <c r="L5488" s="157" t="s">
        <v>806</v>
      </c>
      <c r="N5488" s="157" t="s">
        <v>742</v>
      </c>
      <c r="O5488" s="157" t="s">
        <v>740</v>
      </c>
      <c r="P5488" s="157" t="s">
        <v>741</v>
      </c>
    </row>
    <row r="5489" spans="11:16">
      <c r="K5489" s="319">
        <v>51175</v>
      </c>
      <c r="L5489" s="157" t="s">
        <v>807</v>
      </c>
      <c r="N5489" s="157" t="s">
        <v>742</v>
      </c>
      <c r="O5489" s="157" t="s">
        <v>740</v>
      </c>
      <c r="P5489" s="157" t="s">
        <v>741</v>
      </c>
    </row>
    <row r="5490" spans="11:16">
      <c r="K5490" s="319">
        <v>51176</v>
      </c>
      <c r="L5490" s="157" t="s">
        <v>808</v>
      </c>
      <c r="N5490" s="157" t="s">
        <v>742</v>
      </c>
      <c r="O5490" s="157" t="s">
        <v>740</v>
      </c>
      <c r="P5490" s="157" t="s">
        <v>741</v>
      </c>
    </row>
    <row r="5491" spans="11:16">
      <c r="K5491" s="319">
        <v>51177</v>
      </c>
      <c r="L5491" s="157" t="s">
        <v>809</v>
      </c>
      <c r="N5491" s="157" t="s">
        <v>742</v>
      </c>
      <c r="O5491" s="157" t="s">
        <v>740</v>
      </c>
      <c r="P5491" s="157" t="s">
        <v>741</v>
      </c>
    </row>
    <row r="5492" spans="11:16">
      <c r="K5492" s="319">
        <v>51178</v>
      </c>
      <c r="L5492" s="157" t="s">
        <v>810</v>
      </c>
      <c r="N5492" s="157" t="s">
        <v>742</v>
      </c>
      <c r="O5492" s="157" t="s">
        <v>740</v>
      </c>
      <c r="P5492" s="157" t="s">
        <v>741</v>
      </c>
    </row>
    <row r="5493" spans="11:16">
      <c r="K5493" s="319">
        <v>51179</v>
      </c>
      <c r="L5493" s="157" t="s">
        <v>803</v>
      </c>
      <c r="N5493" s="157" t="s">
        <v>741</v>
      </c>
      <c r="O5493" s="157" t="s">
        <v>742</v>
      </c>
      <c r="P5493" s="157" t="s">
        <v>740</v>
      </c>
    </row>
    <row r="5494" spans="11:16">
      <c r="K5494" s="319">
        <v>51180</v>
      </c>
      <c r="L5494" s="157" t="s">
        <v>805</v>
      </c>
      <c r="N5494" s="157" t="s">
        <v>741</v>
      </c>
      <c r="O5494" s="157" t="s">
        <v>742</v>
      </c>
      <c r="P5494" s="157" t="s">
        <v>740</v>
      </c>
    </row>
    <row r="5495" spans="11:16">
      <c r="K5495" s="319">
        <v>51181</v>
      </c>
      <c r="L5495" s="157" t="s">
        <v>806</v>
      </c>
      <c r="N5495" s="157" t="s">
        <v>741</v>
      </c>
      <c r="O5495" s="157" t="s">
        <v>742</v>
      </c>
      <c r="P5495" s="157" t="s">
        <v>740</v>
      </c>
    </row>
    <row r="5496" spans="11:16">
      <c r="K5496" s="319">
        <v>51182</v>
      </c>
      <c r="L5496" s="157" t="s">
        <v>807</v>
      </c>
      <c r="N5496" s="157" t="s">
        <v>741</v>
      </c>
      <c r="O5496" s="157" t="s">
        <v>742</v>
      </c>
      <c r="P5496" s="157" t="s">
        <v>740</v>
      </c>
    </row>
    <row r="5497" spans="11:16">
      <c r="K5497" s="319">
        <v>51183</v>
      </c>
      <c r="L5497" s="157" t="s">
        <v>808</v>
      </c>
      <c r="N5497" s="157" t="s">
        <v>741</v>
      </c>
      <c r="O5497" s="157" t="s">
        <v>742</v>
      </c>
      <c r="P5497" s="157" t="s">
        <v>740</v>
      </c>
    </row>
    <row r="5498" spans="11:16">
      <c r="K5498" s="319">
        <v>51184</v>
      </c>
      <c r="L5498" s="157" t="s">
        <v>809</v>
      </c>
      <c r="N5498" s="157" t="s">
        <v>741</v>
      </c>
      <c r="O5498" s="157" t="s">
        <v>742</v>
      </c>
      <c r="P5498" s="157" t="s">
        <v>740</v>
      </c>
    </row>
    <row r="5499" spans="11:16">
      <c r="K5499" s="319">
        <v>51185</v>
      </c>
      <c r="L5499" s="157" t="s">
        <v>810</v>
      </c>
      <c r="N5499" s="157" t="s">
        <v>741</v>
      </c>
      <c r="O5499" s="157" t="s">
        <v>742</v>
      </c>
      <c r="P5499" s="157" t="s">
        <v>740</v>
      </c>
    </row>
    <row r="5500" spans="11:16">
      <c r="K5500" s="319">
        <v>51186</v>
      </c>
      <c r="L5500" s="157" t="s">
        <v>803</v>
      </c>
      <c r="N5500" s="157" t="s">
        <v>740</v>
      </c>
      <c r="O5500" s="157" t="s">
        <v>741</v>
      </c>
      <c r="P5500" s="157" t="s">
        <v>742</v>
      </c>
    </row>
    <row r="5501" spans="11:16">
      <c r="K5501" s="319">
        <v>51187</v>
      </c>
      <c r="L5501" s="157" t="s">
        <v>805</v>
      </c>
      <c r="N5501" s="157" t="s">
        <v>740</v>
      </c>
      <c r="O5501" s="157" t="s">
        <v>741</v>
      </c>
      <c r="P5501" s="157" t="s">
        <v>742</v>
      </c>
    </row>
    <row r="5502" spans="11:16">
      <c r="K5502" s="319">
        <v>51188</v>
      </c>
      <c r="L5502" s="157" t="s">
        <v>806</v>
      </c>
      <c r="N5502" s="157" t="s">
        <v>740</v>
      </c>
      <c r="O5502" s="157" t="s">
        <v>741</v>
      </c>
      <c r="P5502" s="157" t="s">
        <v>742</v>
      </c>
    </row>
    <row r="5503" spans="11:16">
      <c r="K5503" s="319">
        <v>51189</v>
      </c>
      <c r="L5503" s="157" t="s">
        <v>807</v>
      </c>
      <c r="N5503" s="157" t="s">
        <v>740</v>
      </c>
      <c r="O5503" s="157" t="s">
        <v>741</v>
      </c>
      <c r="P5503" s="157" t="s">
        <v>742</v>
      </c>
    </row>
    <row r="5504" spans="11:16">
      <c r="K5504" s="319">
        <v>51190</v>
      </c>
      <c r="L5504" s="157" t="s">
        <v>808</v>
      </c>
      <c r="N5504" s="157" t="s">
        <v>740</v>
      </c>
      <c r="O5504" s="157" t="s">
        <v>741</v>
      </c>
      <c r="P5504" s="157" t="s">
        <v>742</v>
      </c>
    </row>
    <row r="5505" spans="11:16">
      <c r="K5505" s="319">
        <v>51191</v>
      </c>
      <c r="L5505" s="157" t="s">
        <v>809</v>
      </c>
      <c r="N5505" s="157" t="s">
        <v>740</v>
      </c>
      <c r="O5505" s="157" t="s">
        <v>741</v>
      </c>
      <c r="P5505" s="157" t="s">
        <v>742</v>
      </c>
    </row>
    <row r="5506" spans="11:16">
      <c r="K5506" s="319">
        <v>51192</v>
      </c>
      <c r="L5506" s="157" t="s">
        <v>810</v>
      </c>
      <c r="N5506" s="157" t="s">
        <v>740</v>
      </c>
      <c r="O5506" s="157" t="s">
        <v>741</v>
      </c>
      <c r="P5506" s="157" t="s">
        <v>742</v>
      </c>
    </row>
    <row r="5507" spans="11:16">
      <c r="K5507" s="319">
        <v>51193</v>
      </c>
      <c r="L5507" s="157" t="s">
        <v>803</v>
      </c>
      <c r="N5507" s="157" t="s">
        <v>742</v>
      </c>
      <c r="O5507" s="157" t="s">
        <v>740</v>
      </c>
      <c r="P5507" s="157" t="s">
        <v>741</v>
      </c>
    </row>
    <row r="5508" spans="11:16">
      <c r="K5508" s="319">
        <v>51194</v>
      </c>
      <c r="L5508" s="157" t="s">
        <v>805</v>
      </c>
      <c r="N5508" s="157" t="s">
        <v>742</v>
      </c>
      <c r="O5508" s="157" t="s">
        <v>740</v>
      </c>
      <c r="P5508" s="157" t="s">
        <v>741</v>
      </c>
    </row>
    <row r="5509" spans="11:16">
      <c r="K5509" s="319">
        <v>51195</v>
      </c>
      <c r="L5509" s="157" t="s">
        <v>806</v>
      </c>
      <c r="N5509" s="157" t="s">
        <v>742</v>
      </c>
      <c r="O5509" s="157" t="s">
        <v>740</v>
      </c>
      <c r="P5509" s="157" t="s">
        <v>741</v>
      </c>
    </row>
    <row r="5510" spans="11:16">
      <c r="K5510" s="319">
        <v>51196</v>
      </c>
      <c r="L5510" s="157" t="s">
        <v>807</v>
      </c>
      <c r="N5510" s="157" t="s">
        <v>742</v>
      </c>
      <c r="O5510" s="157" t="s">
        <v>740</v>
      </c>
      <c r="P5510" s="157" t="s">
        <v>741</v>
      </c>
    </row>
    <row r="5511" spans="11:16">
      <c r="K5511" s="319">
        <v>51197</v>
      </c>
      <c r="L5511" s="157" t="s">
        <v>808</v>
      </c>
      <c r="N5511" s="157" t="s">
        <v>742</v>
      </c>
      <c r="O5511" s="157" t="s">
        <v>740</v>
      </c>
      <c r="P5511" s="157" t="s">
        <v>741</v>
      </c>
    </row>
    <row r="5512" spans="11:16">
      <c r="K5512" s="319">
        <v>51198</v>
      </c>
      <c r="L5512" s="157" t="s">
        <v>809</v>
      </c>
      <c r="N5512" s="157" t="s">
        <v>742</v>
      </c>
      <c r="O5512" s="157" t="s">
        <v>740</v>
      </c>
      <c r="P5512" s="157" t="s">
        <v>741</v>
      </c>
    </row>
    <row r="5513" spans="11:16">
      <c r="K5513" s="319">
        <v>51199</v>
      </c>
      <c r="L5513" s="157" t="s">
        <v>810</v>
      </c>
      <c r="N5513" s="157" t="s">
        <v>742</v>
      </c>
      <c r="O5513" s="157" t="s">
        <v>740</v>
      </c>
      <c r="P5513" s="157" t="s">
        <v>741</v>
      </c>
    </row>
    <row r="5514" spans="11:16">
      <c r="K5514" s="319">
        <v>51200</v>
      </c>
      <c r="L5514" s="157" t="s">
        <v>803</v>
      </c>
      <c r="N5514" s="157" t="s">
        <v>741</v>
      </c>
      <c r="O5514" s="157" t="s">
        <v>742</v>
      </c>
      <c r="P5514" s="157" t="s">
        <v>740</v>
      </c>
    </row>
    <row r="5515" spans="11:16">
      <c r="K5515" s="319">
        <v>51201</v>
      </c>
      <c r="L5515" s="157" t="s">
        <v>805</v>
      </c>
      <c r="N5515" s="157" t="s">
        <v>741</v>
      </c>
      <c r="O5515" s="157" t="s">
        <v>742</v>
      </c>
      <c r="P5515" s="157" t="s">
        <v>740</v>
      </c>
    </row>
    <row r="5516" spans="11:16">
      <c r="K5516" s="319">
        <v>51202</v>
      </c>
      <c r="L5516" s="157" t="s">
        <v>806</v>
      </c>
      <c r="N5516" s="157" t="s">
        <v>741</v>
      </c>
      <c r="O5516" s="157" t="s">
        <v>742</v>
      </c>
      <c r="P5516" s="157" t="s">
        <v>740</v>
      </c>
    </row>
    <row r="5517" spans="11:16">
      <c r="K5517" s="319">
        <v>51203</v>
      </c>
      <c r="L5517" s="157" t="s">
        <v>807</v>
      </c>
      <c r="N5517" s="157" t="s">
        <v>741</v>
      </c>
      <c r="O5517" s="157" t="s">
        <v>742</v>
      </c>
      <c r="P5517" s="157" t="s">
        <v>740</v>
      </c>
    </row>
    <row r="5518" spans="11:16">
      <c r="K5518" s="319">
        <v>51204</v>
      </c>
      <c r="L5518" s="157" t="s">
        <v>808</v>
      </c>
      <c r="N5518" s="157" t="s">
        <v>741</v>
      </c>
      <c r="O5518" s="157" t="s">
        <v>742</v>
      </c>
      <c r="P5518" s="157" t="s">
        <v>740</v>
      </c>
    </row>
    <row r="5519" spans="11:16">
      <c r="K5519" s="319">
        <v>51205</v>
      </c>
      <c r="L5519" s="157" t="s">
        <v>809</v>
      </c>
      <c r="N5519" s="157" t="s">
        <v>741</v>
      </c>
      <c r="O5519" s="157" t="s">
        <v>742</v>
      </c>
      <c r="P5519" s="157" t="s">
        <v>740</v>
      </c>
    </row>
    <row r="5520" spans="11:16">
      <c r="K5520" s="319">
        <v>51206</v>
      </c>
      <c r="L5520" s="157" t="s">
        <v>810</v>
      </c>
      <c r="N5520" s="157" t="s">
        <v>741</v>
      </c>
      <c r="O5520" s="157" t="s">
        <v>742</v>
      </c>
      <c r="P5520" s="157" t="s">
        <v>740</v>
      </c>
    </row>
    <row r="5521" spans="11:16">
      <c r="K5521" s="319">
        <v>51207</v>
      </c>
      <c r="L5521" s="157" t="s">
        <v>803</v>
      </c>
      <c r="N5521" s="157" t="s">
        <v>740</v>
      </c>
      <c r="O5521" s="157" t="s">
        <v>741</v>
      </c>
      <c r="P5521" s="157" t="s">
        <v>742</v>
      </c>
    </row>
    <row r="5522" spans="11:16">
      <c r="K5522" s="319">
        <v>51208</v>
      </c>
      <c r="L5522" s="157" t="s">
        <v>805</v>
      </c>
      <c r="N5522" s="157" t="s">
        <v>740</v>
      </c>
      <c r="O5522" s="157" t="s">
        <v>741</v>
      </c>
      <c r="P5522" s="157" t="s">
        <v>742</v>
      </c>
    </row>
    <row r="5523" spans="11:16">
      <c r="K5523" s="319">
        <v>51209</v>
      </c>
      <c r="L5523" s="157" t="s">
        <v>806</v>
      </c>
      <c r="N5523" s="157" t="s">
        <v>740</v>
      </c>
      <c r="O5523" s="157" t="s">
        <v>741</v>
      </c>
      <c r="P5523" s="157" t="s">
        <v>742</v>
      </c>
    </row>
    <row r="5524" spans="11:16">
      <c r="K5524" s="319">
        <v>51210</v>
      </c>
      <c r="L5524" s="157" t="s">
        <v>807</v>
      </c>
      <c r="N5524" s="157" t="s">
        <v>740</v>
      </c>
      <c r="O5524" s="157" t="s">
        <v>741</v>
      </c>
      <c r="P5524" s="157" t="s">
        <v>742</v>
      </c>
    </row>
    <row r="5525" spans="11:16">
      <c r="K5525" s="319">
        <v>51211</v>
      </c>
      <c r="L5525" s="157" t="s">
        <v>808</v>
      </c>
      <c r="N5525" s="157" t="s">
        <v>740</v>
      </c>
      <c r="O5525" s="157" t="s">
        <v>741</v>
      </c>
      <c r="P5525" s="157" t="s">
        <v>742</v>
      </c>
    </row>
    <row r="5526" spans="11:16">
      <c r="K5526" s="319">
        <v>51212</v>
      </c>
      <c r="L5526" s="157" t="s">
        <v>809</v>
      </c>
      <c r="N5526" s="157" t="s">
        <v>740</v>
      </c>
      <c r="O5526" s="157" t="s">
        <v>741</v>
      </c>
      <c r="P5526" s="157" t="s">
        <v>742</v>
      </c>
    </row>
    <row r="5527" spans="11:16">
      <c r="K5527" s="319">
        <v>51213</v>
      </c>
      <c r="L5527" s="157" t="s">
        <v>810</v>
      </c>
      <c r="N5527" s="157" t="s">
        <v>740</v>
      </c>
      <c r="O5527" s="157" t="s">
        <v>741</v>
      </c>
      <c r="P5527" s="157" t="s">
        <v>742</v>
      </c>
    </row>
    <row r="5528" spans="11:16">
      <c r="K5528" s="319">
        <v>51214</v>
      </c>
      <c r="L5528" s="157" t="s">
        <v>803</v>
      </c>
      <c r="N5528" s="157" t="s">
        <v>742</v>
      </c>
      <c r="O5528" s="157" t="s">
        <v>740</v>
      </c>
      <c r="P5528" s="157" t="s">
        <v>741</v>
      </c>
    </row>
    <row r="5529" spans="11:16">
      <c r="K5529" s="319">
        <v>51215</v>
      </c>
      <c r="L5529" s="157" t="s">
        <v>805</v>
      </c>
      <c r="N5529" s="157" t="s">
        <v>742</v>
      </c>
      <c r="O5529" s="157" t="s">
        <v>740</v>
      </c>
      <c r="P5529" s="157" t="s">
        <v>741</v>
      </c>
    </row>
    <row r="5530" spans="11:16">
      <c r="K5530" s="319">
        <v>51216</v>
      </c>
      <c r="L5530" s="157" t="s">
        <v>806</v>
      </c>
      <c r="N5530" s="157" t="s">
        <v>742</v>
      </c>
      <c r="O5530" s="157" t="s">
        <v>740</v>
      </c>
      <c r="P5530" s="157" t="s">
        <v>741</v>
      </c>
    </row>
    <row r="5531" spans="11:16">
      <c r="K5531" s="319">
        <v>51217</v>
      </c>
      <c r="L5531" s="157" t="s">
        <v>807</v>
      </c>
      <c r="N5531" s="157" t="s">
        <v>742</v>
      </c>
      <c r="O5531" s="157" t="s">
        <v>740</v>
      </c>
      <c r="P5531" s="157" t="s">
        <v>741</v>
      </c>
    </row>
    <row r="5532" spans="11:16">
      <c r="K5532" s="319">
        <v>51218</v>
      </c>
      <c r="L5532" s="157" t="s">
        <v>808</v>
      </c>
      <c r="N5532" s="157" t="s">
        <v>742</v>
      </c>
      <c r="O5532" s="157" t="s">
        <v>740</v>
      </c>
      <c r="P5532" s="157" t="s">
        <v>741</v>
      </c>
    </row>
    <row r="5533" spans="11:16">
      <c r="K5533" s="319">
        <v>51219</v>
      </c>
      <c r="L5533" s="157" t="s">
        <v>809</v>
      </c>
      <c r="N5533" s="157" t="s">
        <v>742</v>
      </c>
      <c r="O5533" s="157" t="s">
        <v>740</v>
      </c>
      <c r="P5533" s="157" t="s">
        <v>741</v>
      </c>
    </row>
    <row r="5534" spans="11:16">
      <c r="K5534" s="319">
        <v>51220</v>
      </c>
      <c r="L5534" s="157" t="s">
        <v>810</v>
      </c>
      <c r="N5534" s="157" t="s">
        <v>742</v>
      </c>
      <c r="O5534" s="157" t="s">
        <v>740</v>
      </c>
      <c r="P5534" s="157" t="s">
        <v>741</v>
      </c>
    </row>
    <row r="5535" spans="11:16">
      <c r="K5535" s="319">
        <v>51221</v>
      </c>
      <c r="L5535" s="157" t="s">
        <v>803</v>
      </c>
      <c r="N5535" s="157" t="s">
        <v>741</v>
      </c>
      <c r="O5535" s="157" t="s">
        <v>742</v>
      </c>
      <c r="P5535" s="157" t="s">
        <v>740</v>
      </c>
    </row>
    <row r="5536" spans="11:16">
      <c r="K5536" s="319">
        <v>51222</v>
      </c>
      <c r="L5536" s="157" t="s">
        <v>805</v>
      </c>
      <c r="N5536" s="157" t="s">
        <v>741</v>
      </c>
      <c r="O5536" s="157" t="s">
        <v>742</v>
      </c>
      <c r="P5536" s="157" t="s">
        <v>740</v>
      </c>
    </row>
    <row r="5537" spans="11:16">
      <c r="K5537" s="319">
        <v>51223</v>
      </c>
      <c r="L5537" s="157" t="s">
        <v>806</v>
      </c>
      <c r="N5537" s="157" t="s">
        <v>741</v>
      </c>
      <c r="O5537" s="157" t="s">
        <v>742</v>
      </c>
      <c r="P5537" s="157" t="s">
        <v>740</v>
      </c>
    </row>
    <row r="5538" spans="11:16">
      <c r="K5538" s="319">
        <v>51224</v>
      </c>
      <c r="L5538" s="157" t="s">
        <v>807</v>
      </c>
      <c r="N5538" s="157" t="s">
        <v>741</v>
      </c>
      <c r="O5538" s="157" t="s">
        <v>742</v>
      </c>
      <c r="P5538" s="157" t="s">
        <v>740</v>
      </c>
    </row>
    <row r="5539" spans="11:16">
      <c r="K5539" s="319">
        <v>51225</v>
      </c>
      <c r="L5539" s="157" t="s">
        <v>808</v>
      </c>
      <c r="N5539" s="157" t="s">
        <v>741</v>
      </c>
      <c r="O5539" s="157" t="s">
        <v>742</v>
      </c>
      <c r="P5539" s="157" t="s">
        <v>740</v>
      </c>
    </row>
    <row r="5540" spans="11:16">
      <c r="K5540" s="319">
        <v>51226</v>
      </c>
      <c r="L5540" s="157" t="s">
        <v>809</v>
      </c>
      <c r="N5540" s="157" t="s">
        <v>741</v>
      </c>
      <c r="O5540" s="157" t="s">
        <v>742</v>
      </c>
      <c r="P5540" s="157" t="s">
        <v>740</v>
      </c>
    </row>
    <row r="5541" spans="11:16">
      <c r="K5541" s="319">
        <v>51227</v>
      </c>
      <c r="L5541" s="157" t="s">
        <v>810</v>
      </c>
      <c r="N5541" s="157" t="s">
        <v>741</v>
      </c>
      <c r="O5541" s="157" t="s">
        <v>742</v>
      </c>
      <c r="P5541" s="157" t="s">
        <v>740</v>
      </c>
    </row>
    <row r="5542" spans="11:16">
      <c r="K5542" s="319">
        <v>51228</v>
      </c>
      <c r="L5542" s="157" t="s">
        <v>803</v>
      </c>
      <c r="N5542" s="157" t="s">
        <v>740</v>
      </c>
      <c r="O5542" s="157" t="s">
        <v>741</v>
      </c>
      <c r="P5542" s="157" t="s">
        <v>742</v>
      </c>
    </row>
    <row r="5543" spans="11:16">
      <c r="K5543" s="319">
        <v>51229</v>
      </c>
      <c r="L5543" s="157" t="s">
        <v>805</v>
      </c>
      <c r="N5543" s="157" t="s">
        <v>740</v>
      </c>
      <c r="O5543" s="157" t="s">
        <v>741</v>
      </c>
      <c r="P5543" s="157" t="s">
        <v>742</v>
      </c>
    </row>
    <row r="5544" spans="11:16">
      <c r="K5544" s="319">
        <v>51230</v>
      </c>
      <c r="L5544" s="157" t="s">
        <v>806</v>
      </c>
      <c r="N5544" s="157" t="s">
        <v>740</v>
      </c>
      <c r="O5544" s="157" t="s">
        <v>741</v>
      </c>
      <c r="P5544" s="157" t="s">
        <v>742</v>
      </c>
    </row>
    <row r="5545" spans="11:16">
      <c r="K5545" s="319">
        <v>51231</v>
      </c>
      <c r="L5545" s="157" t="s">
        <v>807</v>
      </c>
      <c r="N5545" s="157" t="s">
        <v>740</v>
      </c>
      <c r="O5545" s="157" t="s">
        <v>741</v>
      </c>
      <c r="P5545" s="157" t="s">
        <v>742</v>
      </c>
    </row>
    <row r="5546" spans="11:16">
      <c r="K5546" s="319">
        <v>51232</v>
      </c>
      <c r="L5546" s="157" t="s">
        <v>808</v>
      </c>
      <c r="N5546" s="157" t="s">
        <v>740</v>
      </c>
      <c r="O5546" s="157" t="s">
        <v>741</v>
      </c>
      <c r="P5546" s="157" t="s">
        <v>742</v>
      </c>
    </row>
    <row r="5547" spans="11:16">
      <c r="K5547" s="319">
        <v>51233</v>
      </c>
      <c r="L5547" s="157" t="s">
        <v>809</v>
      </c>
      <c r="N5547" s="157" t="s">
        <v>740</v>
      </c>
      <c r="O5547" s="157" t="s">
        <v>741</v>
      </c>
      <c r="P5547" s="157" t="s">
        <v>742</v>
      </c>
    </row>
    <row r="5548" spans="11:16">
      <c r="K5548" s="319">
        <v>51234</v>
      </c>
      <c r="L5548" s="157" t="s">
        <v>810</v>
      </c>
      <c r="N5548" s="157" t="s">
        <v>740</v>
      </c>
      <c r="O5548" s="157" t="s">
        <v>741</v>
      </c>
      <c r="P5548" s="157" t="s">
        <v>742</v>
      </c>
    </row>
    <row r="5549" spans="11:16">
      <c r="K5549" s="319">
        <v>51235</v>
      </c>
      <c r="L5549" s="157" t="s">
        <v>803</v>
      </c>
      <c r="N5549" s="157" t="s">
        <v>742</v>
      </c>
      <c r="O5549" s="157" t="s">
        <v>740</v>
      </c>
      <c r="P5549" s="157" t="s">
        <v>741</v>
      </c>
    </row>
    <row r="5550" spans="11:16">
      <c r="K5550" s="319">
        <v>51236</v>
      </c>
      <c r="L5550" s="157" t="s">
        <v>805</v>
      </c>
      <c r="N5550" s="157" t="s">
        <v>742</v>
      </c>
      <c r="O5550" s="157" t="s">
        <v>740</v>
      </c>
      <c r="P5550" s="157" t="s">
        <v>741</v>
      </c>
    </row>
    <row r="5551" spans="11:16">
      <c r="K5551" s="319">
        <v>51237</v>
      </c>
      <c r="L5551" s="157" t="s">
        <v>806</v>
      </c>
      <c r="N5551" s="157" t="s">
        <v>742</v>
      </c>
      <c r="O5551" s="157" t="s">
        <v>740</v>
      </c>
      <c r="P5551" s="157" t="s">
        <v>741</v>
      </c>
    </row>
    <row r="5552" spans="11:16">
      <c r="K5552" s="319">
        <v>51238</v>
      </c>
      <c r="L5552" s="157" t="s">
        <v>807</v>
      </c>
      <c r="N5552" s="157" t="s">
        <v>742</v>
      </c>
      <c r="O5552" s="157" t="s">
        <v>740</v>
      </c>
      <c r="P5552" s="157" t="s">
        <v>741</v>
      </c>
    </row>
    <row r="5553" spans="11:16">
      <c r="K5553" s="319">
        <v>51239</v>
      </c>
      <c r="L5553" s="157" t="s">
        <v>808</v>
      </c>
      <c r="N5553" s="157" t="s">
        <v>742</v>
      </c>
      <c r="O5553" s="157" t="s">
        <v>740</v>
      </c>
      <c r="P5553" s="157" t="s">
        <v>741</v>
      </c>
    </row>
    <row r="5554" spans="11:16">
      <c r="K5554" s="319">
        <v>51240</v>
      </c>
      <c r="L5554" s="157" t="s">
        <v>809</v>
      </c>
      <c r="N5554" s="157" t="s">
        <v>742</v>
      </c>
      <c r="O5554" s="157" t="s">
        <v>740</v>
      </c>
      <c r="P5554" s="157" t="s">
        <v>741</v>
      </c>
    </row>
    <row r="5555" spans="11:16">
      <c r="K5555" s="319">
        <v>51241</v>
      </c>
      <c r="L5555" s="157" t="s">
        <v>810</v>
      </c>
      <c r="N5555" s="157" t="s">
        <v>742</v>
      </c>
      <c r="O5555" s="157" t="s">
        <v>740</v>
      </c>
      <c r="P5555" s="157" t="s">
        <v>741</v>
      </c>
    </row>
    <row r="5556" spans="11:16">
      <c r="K5556" s="319">
        <v>51242</v>
      </c>
      <c r="L5556" s="157" t="s">
        <v>803</v>
      </c>
      <c r="N5556" s="157" t="s">
        <v>741</v>
      </c>
      <c r="O5556" s="157" t="s">
        <v>742</v>
      </c>
      <c r="P5556" s="157" t="s">
        <v>740</v>
      </c>
    </row>
    <row r="5557" spans="11:16">
      <c r="K5557" s="319">
        <v>51243</v>
      </c>
      <c r="L5557" s="157" t="s">
        <v>805</v>
      </c>
      <c r="N5557" s="157" t="s">
        <v>741</v>
      </c>
      <c r="O5557" s="157" t="s">
        <v>742</v>
      </c>
      <c r="P5557" s="157" t="s">
        <v>740</v>
      </c>
    </row>
    <row r="5558" spans="11:16">
      <c r="K5558" s="319">
        <v>51244</v>
      </c>
      <c r="L5558" s="157" t="s">
        <v>806</v>
      </c>
      <c r="N5558" s="157" t="s">
        <v>741</v>
      </c>
      <c r="O5558" s="157" t="s">
        <v>742</v>
      </c>
      <c r="P5558" s="157" t="s">
        <v>740</v>
      </c>
    </row>
    <row r="5559" spans="11:16">
      <c r="K5559" s="319">
        <v>51245</v>
      </c>
      <c r="L5559" s="157" t="s">
        <v>807</v>
      </c>
      <c r="N5559" s="157" t="s">
        <v>741</v>
      </c>
      <c r="O5559" s="157" t="s">
        <v>742</v>
      </c>
      <c r="P5559" s="157" t="s">
        <v>740</v>
      </c>
    </row>
    <row r="5560" spans="11:16">
      <c r="K5560" s="319">
        <v>51246</v>
      </c>
      <c r="L5560" s="157" t="s">
        <v>808</v>
      </c>
      <c r="N5560" s="157" t="s">
        <v>741</v>
      </c>
      <c r="O5560" s="157" t="s">
        <v>742</v>
      </c>
      <c r="P5560" s="157" t="s">
        <v>740</v>
      </c>
    </row>
    <row r="5561" spans="11:16">
      <c r="K5561" s="319">
        <v>51247</v>
      </c>
      <c r="L5561" s="157" t="s">
        <v>809</v>
      </c>
      <c r="N5561" s="157" t="s">
        <v>741</v>
      </c>
      <c r="O5561" s="157" t="s">
        <v>742</v>
      </c>
      <c r="P5561" s="157" t="s">
        <v>740</v>
      </c>
    </row>
    <row r="5562" spans="11:16">
      <c r="K5562" s="319">
        <v>51248</v>
      </c>
      <c r="L5562" s="157" t="s">
        <v>810</v>
      </c>
      <c r="N5562" s="157" t="s">
        <v>741</v>
      </c>
      <c r="O5562" s="157" t="s">
        <v>742</v>
      </c>
      <c r="P5562" s="157" t="s">
        <v>740</v>
      </c>
    </row>
    <row r="5563" spans="11:16">
      <c r="K5563" s="319">
        <v>51249</v>
      </c>
      <c r="L5563" s="157" t="s">
        <v>803</v>
      </c>
      <c r="N5563" s="157" t="s">
        <v>740</v>
      </c>
      <c r="O5563" s="157" t="s">
        <v>741</v>
      </c>
      <c r="P5563" s="157" t="s">
        <v>742</v>
      </c>
    </row>
    <row r="5564" spans="11:16">
      <c r="K5564" s="319">
        <v>51250</v>
      </c>
      <c r="L5564" s="157" t="s">
        <v>805</v>
      </c>
      <c r="N5564" s="157" t="s">
        <v>740</v>
      </c>
      <c r="O5564" s="157" t="s">
        <v>741</v>
      </c>
      <c r="P5564" s="157" t="s">
        <v>742</v>
      </c>
    </row>
    <row r="5565" spans="11:16">
      <c r="K5565" s="319">
        <v>51251</v>
      </c>
      <c r="L5565" s="157" t="s">
        <v>806</v>
      </c>
      <c r="N5565" s="157" t="s">
        <v>740</v>
      </c>
      <c r="O5565" s="157" t="s">
        <v>741</v>
      </c>
      <c r="P5565" s="157" t="s">
        <v>742</v>
      </c>
    </row>
    <row r="5566" spans="11:16">
      <c r="K5566" s="319">
        <v>51252</v>
      </c>
      <c r="L5566" s="157" t="s">
        <v>807</v>
      </c>
      <c r="N5566" s="157" t="s">
        <v>740</v>
      </c>
      <c r="O5566" s="157" t="s">
        <v>741</v>
      </c>
      <c r="P5566" s="157" t="s">
        <v>742</v>
      </c>
    </row>
    <row r="5567" spans="11:16">
      <c r="K5567" s="319">
        <v>51253</v>
      </c>
      <c r="L5567" s="157" t="s">
        <v>808</v>
      </c>
      <c r="N5567" s="157" t="s">
        <v>740</v>
      </c>
      <c r="O5567" s="157" t="s">
        <v>741</v>
      </c>
      <c r="P5567" s="157" t="s">
        <v>742</v>
      </c>
    </row>
    <row r="5568" spans="11:16">
      <c r="K5568" s="319">
        <v>51254</v>
      </c>
      <c r="L5568" s="157" t="s">
        <v>809</v>
      </c>
      <c r="N5568" s="157" t="s">
        <v>740</v>
      </c>
      <c r="O5568" s="157" t="s">
        <v>741</v>
      </c>
      <c r="P5568" s="157" t="s">
        <v>742</v>
      </c>
    </row>
    <row r="5569" spans="11:16">
      <c r="K5569" s="319">
        <v>51255</v>
      </c>
      <c r="L5569" s="157" t="s">
        <v>810</v>
      </c>
      <c r="N5569" s="157" t="s">
        <v>740</v>
      </c>
      <c r="O5569" s="157" t="s">
        <v>741</v>
      </c>
      <c r="P5569" s="157" t="s">
        <v>742</v>
      </c>
    </row>
    <row r="5570" spans="11:16">
      <c r="K5570" s="319">
        <v>51256</v>
      </c>
      <c r="L5570" s="157" t="s">
        <v>803</v>
      </c>
      <c r="N5570" s="157" t="s">
        <v>742</v>
      </c>
      <c r="O5570" s="157" t="s">
        <v>740</v>
      </c>
      <c r="P5570" s="157" t="s">
        <v>741</v>
      </c>
    </row>
    <row r="5571" spans="11:16">
      <c r="K5571" s="319">
        <v>51257</v>
      </c>
      <c r="L5571" s="157" t="s">
        <v>805</v>
      </c>
      <c r="N5571" s="157" t="s">
        <v>742</v>
      </c>
      <c r="O5571" s="157" t="s">
        <v>740</v>
      </c>
      <c r="P5571" s="157" t="s">
        <v>741</v>
      </c>
    </row>
    <row r="5572" spans="11:16">
      <c r="K5572" s="319">
        <v>51258</v>
      </c>
      <c r="L5572" s="157" t="s">
        <v>806</v>
      </c>
      <c r="N5572" s="157" t="s">
        <v>742</v>
      </c>
      <c r="O5572" s="157" t="s">
        <v>740</v>
      </c>
      <c r="P5572" s="157" t="s">
        <v>741</v>
      </c>
    </row>
    <row r="5573" spans="11:16">
      <c r="K5573" s="319">
        <v>51259</v>
      </c>
      <c r="L5573" s="157" t="s">
        <v>807</v>
      </c>
      <c r="N5573" s="157" t="s">
        <v>742</v>
      </c>
      <c r="O5573" s="157" t="s">
        <v>740</v>
      </c>
      <c r="P5573" s="157" t="s">
        <v>741</v>
      </c>
    </row>
    <row r="5574" spans="11:16">
      <c r="K5574" s="319">
        <v>51260</v>
      </c>
      <c r="L5574" s="157" t="s">
        <v>808</v>
      </c>
      <c r="N5574" s="157" t="s">
        <v>742</v>
      </c>
      <c r="O5574" s="157" t="s">
        <v>740</v>
      </c>
      <c r="P5574" s="157" t="s">
        <v>741</v>
      </c>
    </row>
    <row r="5575" spans="11:16">
      <c r="K5575" s="319">
        <v>51261</v>
      </c>
      <c r="L5575" s="157" t="s">
        <v>809</v>
      </c>
      <c r="N5575" s="157" t="s">
        <v>742</v>
      </c>
      <c r="O5575" s="157" t="s">
        <v>740</v>
      </c>
      <c r="P5575" s="157" t="s">
        <v>741</v>
      </c>
    </row>
    <row r="5576" spans="11:16">
      <c r="K5576" s="319">
        <v>51262</v>
      </c>
      <c r="L5576" s="157" t="s">
        <v>810</v>
      </c>
      <c r="N5576" s="157" t="s">
        <v>742</v>
      </c>
      <c r="O5576" s="157" t="s">
        <v>740</v>
      </c>
      <c r="P5576" s="157" t="s">
        <v>741</v>
      </c>
    </row>
    <row r="5577" spans="11:16">
      <c r="K5577" s="319">
        <v>51263</v>
      </c>
      <c r="L5577" s="157" t="s">
        <v>803</v>
      </c>
      <c r="N5577" s="157" t="s">
        <v>741</v>
      </c>
      <c r="O5577" s="157" t="s">
        <v>742</v>
      </c>
      <c r="P5577" s="157" t="s">
        <v>740</v>
      </c>
    </row>
    <row r="5578" spans="11:16">
      <c r="K5578" s="319">
        <v>51264</v>
      </c>
      <c r="L5578" s="157" t="s">
        <v>805</v>
      </c>
      <c r="N5578" s="157" t="s">
        <v>741</v>
      </c>
      <c r="O5578" s="157" t="s">
        <v>742</v>
      </c>
      <c r="P5578" s="157" t="s">
        <v>740</v>
      </c>
    </row>
    <row r="5579" spans="11:16">
      <c r="K5579" s="319">
        <v>51265</v>
      </c>
      <c r="L5579" s="157" t="s">
        <v>806</v>
      </c>
      <c r="N5579" s="157" t="s">
        <v>741</v>
      </c>
      <c r="O5579" s="157" t="s">
        <v>742</v>
      </c>
      <c r="P5579" s="157" t="s">
        <v>740</v>
      </c>
    </row>
    <row r="5580" spans="11:16">
      <c r="K5580" s="319">
        <v>51266</v>
      </c>
      <c r="L5580" s="157" t="s">
        <v>807</v>
      </c>
      <c r="N5580" s="157" t="s">
        <v>741</v>
      </c>
      <c r="O5580" s="157" t="s">
        <v>742</v>
      </c>
      <c r="P5580" s="157" t="s">
        <v>740</v>
      </c>
    </row>
    <row r="5581" spans="11:16">
      <c r="K5581" s="319">
        <v>51267</v>
      </c>
      <c r="L5581" s="157" t="s">
        <v>808</v>
      </c>
      <c r="N5581" s="157" t="s">
        <v>741</v>
      </c>
      <c r="O5581" s="157" t="s">
        <v>742</v>
      </c>
      <c r="P5581" s="157" t="s">
        <v>740</v>
      </c>
    </row>
    <row r="5582" spans="11:16">
      <c r="K5582" s="319">
        <v>51268</v>
      </c>
      <c r="L5582" s="157" t="s">
        <v>809</v>
      </c>
      <c r="N5582" s="157" t="s">
        <v>741</v>
      </c>
      <c r="O5582" s="157" t="s">
        <v>742</v>
      </c>
      <c r="P5582" s="157" t="s">
        <v>740</v>
      </c>
    </row>
    <row r="5583" spans="11:16">
      <c r="K5583" s="319">
        <v>51269</v>
      </c>
      <c r="L5583" s="157" t="s">
        <v>810</v>
      </c>
      <c r="N5583" s="157" t="s">
        <v>741</v>
      </c>
      <c r="O5583" s="157" t="s">
        <v>742</v>
      </c>
      <c r="P5583" s="157" t="s">
        <v>740</v>
      </c>
    </row>
    <row r="5584" spans="11:16">
      <c r="K5584" s="319">
        <v>51270</v>
      </c>
      <c r="L5584" s="157" t="s">
        <v>803</v>
      </c>
      <c r="N5584" s="157" t="s">
        <v>740</v>
      </c>
      <c r="O5584" s="157" t="s">
        <v>741</v>
      </c>
      <c r="P5584" s="157" t="s">
        <v>742</v>
      </c>
    </row>
    <row r="5585" spans="11:16">
      <c r="K5585" s="319">
        <v>51271</v>
      </c>
      <c r="L5585" s="157" t="s">
        <v>805</v>
      </c>
      <c r="N5585" s="157" t="s">
        <v>740</v>
      </c>
      <c r="O5585" s="157" t="s">
        <v>741</v>
      </c>
      <c r="P5585" s="157" t="s">
        <v>742</v>
      </c>
    </row>
    <row r="5586" spans="11:16">
      <c r="K5586" s="319">
        <v>51272</v>
      </c>
      <c r="L5586" s="157" t="s">
        <v>806</v>
      </c>
      <c r="N5586" s="157" t="s">
        <v>740</v>
      </c>
      <c r="O5586" s="157" t="s">
        <v>741</v>
      </c>
      <c r="P5586" s="157" t="s">
        <v>742</v>
      </c>
    </row>
    <row r="5587" spans="11:16">
      <c r="K5587" s="319">
        <v>51273</v>
      </c>
      <c r="L5587" s="157" t="s">
        <v>807</v>
      </c>
      <c r="N5587" s="157" t="s">
        <v>740</v>
      </c>
      <c r="O5587" s="157" t="s">
        <v>741</v>
      </c>
      <c r="P5587" s="157" t="s">
        <v>742</v>
      </c>
    </row>
    <row r="5588" spans="11:16">
      <c r="K5588" s="319">
        <v>51274</v>
      </c>
      <c r="L5588" s="157" t="s">
        <v>808</v>
      </c>
      <c r="N5588" s="157" t="s">
        <v>740</v>
      </c>
      <c r="O5588" s="157" t="s">
        <v>741</v>
      </c>
      <c r="P5588" s="157" t="s">
        <v>742</v>
      </c>
    </row>
    <row r="5589" spans="11:16">
      <c r="K5589" s="319">
        <v>51275</v>
      </c>
      <c r="L5589" s="157" t="s">
        <v>809</v>
      </c>
      <c r="N5589" s="157" t="s">
        <v>740</v>
      </c>
      <c r="O5589" s="157" t="s">
        <v>741</v>
      </c>
      <c r="P5589" s="157" t="s">
        <v>742</v>
      </c>
    </row>
    <row r="5590" spans="11:16">
      <c r="K5590" s="319">
        <v>51276</v>
      </c>
      <c r="L5590" s="157" t="s">
        <v>810</v>
      </c>
      <c r="N5590" s="157" t="s">
        <v>740</v>
      </c>
      <c r="O5590" s="157" t="s">
        <v>741</v>
      </c>
      <c r="P5590" s="157" t="s">
        <v>742</v>
      </c>
    </row>
    <row r="5591" spans="11:16">
      <c r="K5591" s="319">
        <v>51277</v>
      </c>
      <c r="L5591" s="157" t="s">
        <v>803</v>
      </c>
      <c r="N5591" s="157" t="s">
        <v>742</v>
      </c>
      <c r="O5591" s="157" t="s">
        <v>740</v>
      </c>
      <c r="P5591" s="157" t="s">
        <v>741</v>
      </c>
    </row>
    <row r="5592" spans="11:16">
      <c r="K5592" s="319">
        <v>51278</v>
      </c>
      <c r="L5592" s="157" t="s">
        <v>805</v>
      </c>
      <c r="N5592" s="157" t="s">
        <v>742</v>
      </c>
      <c r="O5592" s="157" t="s">
        <v>740</v>
      </c>
      <c r="P5592" s="157" t="s">
        <v>741</v>
      </c>
    </row>
    <row r="5593" spans="11:16">
      <c r="K5593" s="319">
        <v>51279</v>
      </c>
      <c r="L5593" s="157" t="s">
        <v>806</v>
      </c>
      <c r="N5593" s="157" t="s">
        <v>742</v>
      </c>
      <c r="O5593" s="157" t="s">
        <v>740</v>
      </c>
      <c r="P5593" s="157" t="s">
        <v>741</v>
      </c>
    </row>
    <row r="5594" spans="11:16">
      <c r="K5594" s="319">
        <v>51280</v>
      </c>
      <c r="L5594" s="157" t="s">
        <v>807</v>
      </c>
      <c r="N5594" s="157" t="s">
        <v>742</v>
      </c>
      <c r="O5594" s="157" t="s">
        <v>740</v>
      </c>
      <c r="P5594" s="157" t="s">
        <v>741</v>
      </c>
    </row>
    <row r="5595" spans="11:16">
      <c r="K5595" s="319">
        <v>51281</v>
      </c>
      <c r="L5595" s="157" t="s">
        <v>808</v>
      </c>
      <c r="N5595" s="157" t="s">
        <v>742</v>
      </c>
      <c r="O5595" s="157" t="s">
        <v>740</v>
      </c>
      <c r="P5595" s="157" t="s">
        <v>741</v>
      </c>
    </row>
    <row r="5596" spans="11:16">
      <c r="K5596" s="319">
        <v>51282</v>
      </c>
      <c r="L5596" s="157" t="s">
        <v>809</v>
      </c>
      <c r="N5596" s="157" t="s">
        <v>742</v>
      </c>
      <c r="O5596" s="157" t="s">
        <v>740</v>
      </c>
      <c r="P5596" s="157" t="s">
        <v>741</v>
      </c>
    </row>
    <row r="5597" spans="11:16">
      <c r="K5597" s="319">
        <v>51283</v>
      </c>
      <c r="L5597" s="157" t="s">
        <v>810</v>
      </c>
      <c r="N5597" s="157" t="s">
        <v>742</v>
      </c>
      <c r="O5597" s="157" t="s">
        <v>740</v>
      </c>
      <c r="P5597" s="157" t="s">
        <v>741</v>
      </c>
    </row>
    <row r="5598" spans="11:16">
      <c r="K5598" s="319">
        <v>51284</v>
      </c>
      <c r="L5598" s="157" t="s">
        <v>803</v>
      </c>
      <c r="N5598" s="157" t="s">
        <v>741</v>
      </c>
      <c r="O5598" s="157" t="s">
        <v>742</v>
      </c>
      <c r="P5598" s="157" t="s">
        <v>740</v>
      </c>
    </row>
    <row r="5599" spans="11:16">
      <c r="K5599" s="319">
        <v>51285</v>
      </c>
      <c r="L5599" s="157" t="s">
        <v>805</v>
      </c>
      <c r="N5599" s="157" t="s">
        <v>741</v>
      </c>
      <c r="O5599" s="157" t="s">
        <v>742</v>
      </c>
      <c r="P5599" s="157" t="s">
        <v>740</v>
      </c>
    </row>
    <row r="5600" spans="11:16">
      <c r="K5600" s="319">
        <v>51286</v>
      </c>
      <c r="L5600" s="157" t="s">
        <v>806</v>
      </c>
      <c r="N5600" s="157" t="s">
        <v>741</v>
      </c>
      <c r="O5600" s="157" t="s">
        <v>742</v>
      </c>
      <c r="P5600" s="157" t="s">
        <v>740</v>
      </c>
    </row>
    <row r="5601" spans="11:16">
      <c r="K5601" s="319">
        <v>51287</v>
      </c>
      <c r="L5601" s="157" t="s">
        <v>807</v>
      </c>
      <c r="N5601" s="157" t="s">
        <v>741</v>
      </c>
      <c r="O5601" s="157" t="s">
        <v>742</v>
      </c>
      <c r="P5601" s="157" t="s">
        <v>740</v>
      </c>
    </row>
    <row r="5602" spans="11:16">
      <c r="K5602" s="319">
        <v>51288</v>
      </c>
      <c r="L5602" s="157" t="s">
        <v>808</v>
      </c>
      <c r="N5602" s="157" t="s">
        <v>741</v>
      </c>
      <c r="O5602" s="157" t="s">
        <v>742</v>
      </c>
      <c r="P5602" s="157" t="s">
        <v>740</v>
      </c>
    </row>
    <row r="5603" spans="11:16">
      <c r="K5603" s="319">
        <v>51289</v>
      </c>
      <c r="L5603" s="157" t="s">
        <v>809</v>
      </c>
      <c r="N5603" s="157" t="s">
        <v>741</v>
      </c>
      <c r="O5603" s="157" t="s">
        <v>742</v>
      </c>
      <c r="P5603" s="157" t="s">
        <v>740</v>
      </c>
    </row>
    <row r="5604" spans="11:16">
      <c r="K5604" s="319">
        <v>51290</v>
      </c>
      <c r="L5604" s="157" t="s">
        <v>810</v>
      </c>
      <c r="N5604" s="157" t="s">
        <v>741</v>
      </c>
      <c r="O5604" s="157" t="s">
        <v>742</v>
      </c>
      <c r="P5604" s="157" t="s">
        <v>740</v>
      </c>
    </row>
    <row r="5605" spans="11:16">
      <c r="K5605" s="319">
        <v>51291</v>
      </c>
      <c r="L5605" s="157" t="s">
        <v>803</v>
      </c>
      <c r="N5605" s="157" t="s">
        <v>740</v>
      </c>
      <c r="O5605" s="157" t="s">
        <v>741</v>
      </c>
      <c r="P5605" s="157" t="s">
        <v>742</v>
      </c>
    </row>
    <row r="5606" spans="11:16">
      <c r="K5606" s="319">
        <v>51292</v>
      </c>
      <c r="L5606" s="157" t="s">
        <v>805</v>
      </c>
      <c r="N5606" s="157" t="s">
        <v>740</v>
      </c>
      <c r="O5606" s="157" t="s">
        <v>741</v>
      </c>
      <c r="P5606" s="157" t="s">
        <v>742</v>
      </c>
    </row>
    <row r="5607" spans="11:16">
      <c r="K5607" s="319">
        <v>51293</v>
      </c>
      <c r="L5607" s="157" t="s">
        <v>806</v>
      </c>
      <c r="N5607" s="157" t="s">
        <v>740</v>
      </c>
      <c r="O5607" s="157" t="s">
        <v>741</v>
      </c>
      <c r="P5607" s="157" t="s">
        <v>742</v>
      </c>
    </row>
    <row r="5608" spans="11:16">
      <c r="K5608" s="319">
        <v>51294</v>
      </c>
      <c r="L5608" s="157" t="s">
        <v>807</v>
      </c>
      <c r="N5608" s="157" t="s">
        <v>740</v>
      </c>
      <c r="O5608" s="157" t="s">
        <v>741</v>
      </c>
      <c r="P5608" s="157" t="s">
        <v>742</v>
      </c>
    </row>
    <row r="5609" spans="11:16">
      <c r="K5609" s="319">
        <v>51295</v>
      </c>
      <c r="L5609" s="157" t="s">
        <v>808</v>
      </c>
      <c r="N5609" s="157" t="s">
        <v>740</v>
      </c>
      <c r="O5609" s="157" t="s">
        <v>741</v>
      </c>
      <c r="P5609" s="157" t="s">
        <v>742</v>
      </c>
    </row>
    <row r="5610" spans="11:16">
      <c r="K5610" s="319">
        <v>51296</v>
      </c>
      <c r="L5610" s="157" t="s">
        <v>809</v>
      </c>
      <c r="N5610" s="157" t="s">
        <v>740</v>
      </c>
      <c r="O5610" s="157" t="s">
        <v>741</v>
      </c>
      <c r="P5610" s="157" t="s">
        <v>742</v>
      </c>
    </row>
    <row r="5611" spans="11:16">
      <c r="K5611" s="319">
        <v>51297</v>
      </c>
      <c r="L5611" s="157" t="s">
        <v>810</v>
      </c>
      <c r="N5611" s="157" t="s">
        <v>740</v>
      </c>
      <c r="O5611" s="157" t="s">
        <v>741</v>
      </c>
      <c r="P5611" s="157" t="s">
        <v>742</v>
      </c>
    </row>
    <row r="5612" spans="11:16">
      <c r="K5612" s="319">
        <v>51298</v>
      </c>
      <c r="L5612" s="157" t="s">
        <v>803</v>
      </c>
      <c r="N5612" s="157" t="s">
        <v>742</v>
      </c>
      <c r="O5612" s="157" t="s">
        <v>740</v>
      </c>
      <c r="P5612" s="157" t="s">
        <v>741</v>
      </c>
    </row>
    <row r="5613" spans="11:16">
      <c r="K5613" s="319">
        <v>51299</v>
      </c>
      <c r="L5613" s="157" t="s">
        <v>805</v>
      </c>
      <c r="N5613" s="157" t="s">
        <v>742</v>
      </c>
      <c r="O5613" s="157" t="s">
        <v>740</v>
      </c>
      <c r="P5613" s="157" t="s">
        <v>741</v>
      </c>
    </row>
    <row r="5614" spans="11:16">
      <c r="K5614" s="319">
        <v>51300</v>
      </c>
      <c r="L5614" s="157" t="s">
        <v>806</v>
      </c>
      <c r="N5614" s="157" t="s">
        <v>742</v>
      </c>
      <c r="O5614" s="157" t="s">
        <v>740</v>
      </c>
      <c r="P5614" s="157" t="s">
        <v>741</v>
      </c>
    </row>
    <row r="5615" spans="11:16">
      <c r="K5615" s="319">
        <v>51301</v>
      </c>
      <c r="L5615" s="157" t="s">
        <v>807</v>
      </c>
      <c r="N5615" s="157" t="s">
        <v>742</v>
      </c>
      <c r="O5615" s="157" t="s">
        <v>740</v>
      </c>
      <c r="P5615" s="157" t="s">
        <v>741</v>
      </c>
    </row>
    <row r="5616" spans="11:16">
      <c r="K5616" s="319">
        <v>51302</v>
      </c>
      <c r="L5616" s="157" t="s">
        <v>808</v>
      </c>
      <c r="N5616" s="157" t="s">
        <v>742</v>
      </c>
      <c r="O5616" s="157" t="s">
        <v>740</v>
      </c>
      <c r="P5616" s="157" t="s">
        <v>741</v>
      </c>
    </row>
    <row r="5617" spans="11:16">
      <c r="K5617" s="319">
        <v>51303</v>
      </c>
      <c r="L5617" s="157" t="s">
        <v>809</v>
      </c>
      <c r="N5617" s="157" t="s">
        <v>742</v>
      </c>
      <c r="O5617" s="157" t="s">
        <v>740</v>
      </c>
      <c r="P5617" s="157" t="s">
        <v>741</v>
      </c>
    </row>
    <row r="5618" spans="11:16">
      <c r="K5618" s="319">
        <v>51304</v>
      </c>
      <c r="L5618" s="157" t="s">
        <v>810</v>
      </c>
      <c r="N5618" s="157" t="s">
        <v>742</v>
      </c>
      <c r="O5618" s="157" t="s">
        <v>740</v>
      </c>
      <c r="P5618" s="157" t="s">
        <v>741</v>
      </c>
    </row>
    <row r="5619" spans="11:16">
      <c r="K5619" s="319">
        <v>51305</v>
      </c>
      <c r="L5619" s="157" t="s">
        <v>803</v>
      </c>
      <c r="N5619" s="157" t="s">
        <v>741</v>
      </c>
      <c r="O5619" s="157" t="s">
        <v>742</v>
      </c>
      <c r="P5619" s="157" t="s">
        <v>740</v>
      </c>
    </row>
    <row r="5620" spans="11:16">
      <c r="K5620" s="319">
        <v>51306</v>
      </c>
      <c r="L5620" s="157" t="s">
        <v>805</v>
      </c>
      <c r="N5620" s="157" t="s">
        <v>741</v>
      </c>
      <c r="O5620" s="157" t="s">
        <v>742</v>
      </c>
      <c r="P5620" s="157" t="s">
        <v>740</v>
      </c>
    </row>
    <row r="5621" spans="11:16">
      <c r="K5621" s="319">
        <v>51307</v>
      </c>
      <c r="L5621" s="157" t="s">
        <v>806</v>
      </c>
      <c r="N5621" s="157" t="s">
        <v>741</v>
      </c>
      <c r="O5621" s="157" t="s">
        <v>742</v>
      </c>
      <c r="P5621" s="157" t="s">
        <v>740</v>
      </c>
    </row>
    <row r="5622" spans="11:16">
      <c r="K5622" s="319">
        <v>51308</v>
      </c>
      <c r="L5622" s="157" t="s">
        <v>807</v>
      </c>
      <c r="N5622" s="157" t="s">
        <v>741</v>
      </c>
      <c r="O5622" s="157" t="s">
        <v>742</v>
      </c>
      <c r="P5622" s="157" t="s">
        <v>740</v>
      </c>
    </row>
    <row r="5623" spans="11:16">
      <c r="K5623" s="319">
        <v>51309</v>
      </c>
      <c r="L5623" s="157" t="s">
        <v>808</v>
      </c>
      <c r="N5623" s="157" t="s">
        <v>741</v>
      </c>
      <c r="O5623" s="157" t="s">
        <v>742</v>
      </c>
      <c r="P5623" s="157" t="s">
        <v>740</v>
      </c>
    </row>
    <row r="5624" spans="11:16">
      <c r="K5624" s="319">
        <v>51310</v>
      </c>
      <c r="L5624" s="157" t="s">
        <v>809</v>
      </c>
      <c r="N5624" s="157" t="s">
        <v>741</v>
      </c>
      <c r="O5624" s="157" t="s">
        <v>742</v>
      </c>
      <c r="P5624" s="157" t="s">
        <v>740</v>
      </c>
    </row>
    <row r="5625" spans="11:16">
      <c r="K5625" s="319">
        <v>51311</v>
      </c>
      <c r="L5625" s="157" t="s">
        <v>810</v>
      </c>
      <c r="N5625" s="157" t="s">
        <v>741</v>
      </c>
      <c r="O5625" s="157" t="s">
        <v>742</v>
      </c>
      <c r="P5625" s="157" t="s">
        <v>740</v>
      </c>
    </row>
    <row r="5626" spans="11:16">
      <c r="K5626" s="319">
        <v>51312</v>
      </c>
      <c r="L5626" s="157" t="s">
        <v>803</v>
      </c>
      <c r="N5626" s="157" t="s">
        <v>740</v>
      </c>
      <c r="O5626" s="157" t="s">
        <v>741</v>
      </c>
      <c r="P5626" s="157" t="s">
        <v>742</v>
      </c>
    </row>
    <row r="5627" spans="11:16">
      <c r="K5627" s="319">
        <v>51313</v>
      </c>
      <c r="L5627" s="157" t="s">
        <v>805</v>
      </c>
      <c r="N5627" s="157" t="s">
        <v>740</v>
      </c>
      <c r="O5627" s="157" t="s">
        <v>741</v>
      </c>
      <c r="P5627" s="157" t="s">
        <v>742</v>
      </c>
    </row>
    <row r="5628" spans="11:16">
      <c r="K5628" s="319">
        <v>51314</v>
      </c>
      <c r="L5628" s="157" t="s">
        <v>806</v>
      </c>
      <c r="N5628" s="157" t="s">
        <v>740</v>
      </c>
      <c r="O5628" s="157" t="s">
        <v>741</v>
      </c>
      <c r="P5628" s="157" t="s">
        <v>742</v>
      </c>
    </row>
    <row r="5629" spans="11:16">
      <c r="K5629" s="319">
        <v>51315</v>
      </c>
      <c r="L5629" s="157" t="s">
        <v>807</v>
      </c>
      <c r="N5629" s="157" t="s">
        <v>740</v>
      </c>
      <c r="O5629" s="157" t="s">
        <v>741</v>
      </c>
      <c r="P5629" s="157" t="s">
        <v>742</v>
      </c>
    </row>
    <row r="5630" spans="11:16">
      <c r="K5630" s="319">
        <v>51316</v>
      </c>
      <c r="L5630" s="157" t="s">
        <v>808</v>
      </c>
      <c r="N5630" s="157" t="s">
        <v>740</v>
      </c>
      <c r="O5630" s="157" t="s">
        <v>741</v>
      </c>
      <c r="P5630" s="157" t="s">
        <v>742</v>
      </c>
    </row>
    <row r="5631" spans="11:16">
      <c r="K5631" s="319">
        <v>51317</v>
      </c>
      <c r="L5631" s="157" t="s">
        <v>809</v>
      </c>
      <c r="N5631" s="157" t="s">
        <v>740</v>
      </c>
      <c r="O5631" s="157" t="s">
        <v>741</v>
      </c>
      <c r="P5631" s="157" t="s">
        <v>742</v>
      </c>
    </row>
    <row r="5632" spans="11:16">
      <c r="K5632" s="319">
        <v>51318</v>
      </c>
      <c r="L5632" s="157" t="s">
        <v>810</v>
      </c>
      <c r="N5632" s="157" t="s">
        <v>740</v>
      </c>
      <c r="O5632" s="157" t="s">
        <v>741</v>
      </c>
      <c r="P5632" s="157" t="s">
        <v>742</v>
      </c>
    </row>
    <row r="5633" spans="11:16">
      <c r="K5633" s="319">
        <v>51319</v>
      </c>
      <c r="L5633" s="157" t="s">
        <v>803</v>
      </c>
      <c r="N5633" s="157" t="s">
        <v>742</v>
      </c>
      <c r="O5633" s="157" t="s">
        <v>740</v>
      </c>
      <c r="P5633" s="157" t="s">
        <v>741</v>
      </c>
    </row>
    <row r="5634" spans="11:16">
      <c r="K5634" s="319">
        <v>51320</v>
      </c>
      <c r="L5634" s="157" t="s">
        <v>805</v>
      </c>
      <c r="N5634" s="157" t="s">
        <v>742</v>
      </c>
      <c r="O5634" s="157" t="s">
        <v>740</v>
      </c>
      <c r="P5634" s="157" t="s">
        <v>741</v>
      </c>
    </row>
    <row r="5635" spans="11:16">
      <c r="K5635" s="319">
        <v>51321</v>
      </c>
      <c r="L5635" s="157" t="s">
        <v>806</v>
      </c>
      <c r="N5635" s="157" t="s">
        <v>742</v>
      </c>
      <c r="O5635" s="157" t="s">
        <v>740</v>
      </c>
      <c r="P5635" s="157" t="s">
        <v>741</v>
      </c>
    </row>
    <row r="5636" spans="11:16">
      <c r="K5636" s="319">
        <v>51322</v>
      </c>
      <c r="L5636" s="157" t="s">
        <v>807</v>
      </c>
      <c r="N5636" s="157" t="s">
        <v>742</v>
      </c>
      <c r="O5636" s="157" t="s">
        <v>740</v>
      </c>
      <c r="P5636" s="157" t="s">
        <v>741</v>
      </c>
    </row>
    <row r="5637" spans="11:16">
      <c r="K5637" s="319">
        <v>51323</v>
      </c>
      <c r="L5637" s="157" t="s">
        <v>808</v>
      </c>
      <c r="N5637" s="157" t="s">
        <v>742</v>
      </c>
      <c r="O5637" s="157" t="s">
        <v>740</v>
      </c>
      <c r="P5637" s="157" t="s">
        <v>741</v>
      </c>
    </row>
    <row r="5638" spans="11:16">
      <c r="K5638" s="319">
        <v>51324</v>
      </c>
      <c r="L5638" s="157" t="s">
        <v>809</v>
      </c>
      <c r="N5638" s="157" t="s">
        <v>742</v>
      </c>
      <c r="O5638" s="157" t="s">
        <v>740</v>
      </c>
      <c r="P5638" s="157" t="s">
        <v>741</v>
      </c>
    </row>
    <row r="5639" spans="11:16">
      <c r="K5639" s="319">
        <v>51325</v>
      </c>
      <c r="L5639" s="157" t="s">
        <v>810</v>
      </c>
      <c r="N5639" s="157" t="s">
        <v>742</v>
      </c>
      <c r="O5639" s="157" t="s">
        <v>740</v>
      </c>
      <c r="P5639" s="157" t="s">
        <v>741</v>
      </c>
    </row>
    <row r="5640" spans="11:16">
      <c r="K5640" s="319">
        <v>51326</v>
      </c>
      <c r="L5640" s="157" t="s">
        <v>803</v>
      </c>
      <c r="N5640" s="157" t="s">
        <v>741</v>
      </c>
      <c r="O5640" s="157" t="s">
        <v>742</v>
      </c>
      <c r="P5640" s="157" t="s">
        <v>740</v>
      </c>
    </row>
    <row r="5641" spans="11:16">
      <c r="K5641" s="319">
        <v>51327</v>
      </c>
      <c r="L5641" s="157" t="s">
        <v>805</v>
      </c>
      <c r="N5641" s="157" t="s">
        <v>741</v>
      </c>
      <c r="O5641" s="157" t="s">
        <v>742</v>
      </c>
      <c r="P5641" s="157" t="s">
        <v>740</v>
      </c>
    </row>
    <row r="5642" spans="11:16">
      <c r="K5642" s="319">
        <v>51328</v>
      </c>
      <c r="L5642" s="157" t="s">
        <v>806</v>
      </c>
      <c r="N5642" s="157" t="s">
        <v>741</v>
      </c>
      <c r="O5642" s="157" t="s">
        <v>742</v>
      </c>
      <c r="P5642" s="157" t="s">
        <v>740</v>
      </c>
    </row>
    <row r="5643" spans="11:16">
      <c r="K5643" s="319">
        <v>51329</v>
      </c>
      <c r="L5643" s="157" t="s">
        <v>807</v>
      </c>
      <c r="N5643" s="157" t="s">
        <v>741</v>
      </c>
      <c r="O5643" s="157" t="s">
        <v>742</v>
      </c>
      <c r="P5643" s="157" t="s">
        <v>740</v>
      </c>
    </row>
    <row r="5644" spans="11:16">
      <c r="K5644" s="319">
        <v>51330</v>
      </c>
      <c r="L5644" s="157" t="s">
        <v>808</v>
      </c>
      <c r="N5644" s="157" t="s">
        <v>741</v>
      </c>
      <c r="O5644" s="157" t="s">
        <v>742</v>
      </c>
      <c r="P5644" s="157" t="s">
        <v>740</v>
      </c>
    </row>
    <row r="5645" spans="11:16">
      <c r="K5645" s="319">
        <v>51331</v>
      </c>
      <c r="L5645" s="157" t="s">
        <v>809</v>
      </c>
      <c r="N5645" s="157" t="s">
        <v>741</v>
      </c>
      <c r="O5645" s="157" t="s">
        <v>742</v>
      </c>
      <c r="P5645" s="157" t="s">
        <v>740</v>
      </c>
    </row>
    <row r="5646" spans="11:16">
      <c r="K5646" s="319">
        <v>51332</v>
      </c>
      <c r="L5646" s="157" t="s">
        <v>810</v>
      </c>
      <c r="N5646" s="157" t="s">
        <v>741</v>
      </c>
      <c r="O5646" s="157" t="s">
        <v>742</v>
      </c>
      <c r="P5646" s="157" t="s">
        <v>740</v>
      </c>
    </row>
    <row r="5647" spans="11:16">
      <c r="K5647" s="319">
        <v>51333</v>
      </c>
      <c r="L5647" s="157" t="s">
        <v>803</v>
      </c>
      <c r="N5647" s="157" t="s">
        <v>740</v>
      </c>
      <c r="O5647" s="157" t="s">
        <v>741</v>
      </c>
      <c r="P5647" s="157" t="s">
        <v>742</v>
      </c>
    </row>
    <row r="5648" spans="11:16">
      <c r="K5648" s="319">
        <v>51334</v>
      </c>
      <c r="L5648" s="157" t="s">
        <v>805</v>
      </c>
      <c r="N5648" s="157" t="s">
        <v>740</v>
      </c>
      <c r="O5648" s="157" t="s">
        <v>741</v>
      </c>
      <c r="P5648" s="157" t="s">
        <v>742</v>
      </c>
    </row>
    <row r="5649" spans="11:16">
      <c r="K5649" s="319">
        <v>51335</v>
      </c>
      <c r="L5649" s="157" t="s">
        <v>806</v>
      </c>
      <c r="N5649" s="157" t="s">
        <v>740</v>
      </c>
      <c r="O5649" s="157" t="s">
        <v>741</v>
      </c>
      <c r="P5649" s="157" t="s">
        <v>742</v>
      </c>
    </row>
    <row r="5650" spans="11:16">
      <c r="K5650" s="319">
        <v>51336</v>
      </c>
      <c r="L5650" s="157" t="s">
        <v>807</v>
      </c>
      <c r="N5650" s="157" t="s">
        <v>740</v>
      </c>
      <c r="O5650" s="157" t="s">
        <v>741</v>
      </c>
      <c r="P5650" s="157" t="s">
        <v>742</v>
      </c>
    </row>
    <row r="5651" spans="11:16">
      <c r="K5651" s="319">
        <v>51337</v>
      </c>
      <c r="L5651" s="157" t="s">
        <v>808</v>
      </c>
      <c r="N5651" s="157" t="s">
        <v>740</v>
      </c>
      <c r="O5651" s="157" t="s">
        <v>741</v>
      </c>
      <c r="P5651" s="157" t="s">
        <v>742</v>
      </c>
    </row>
    <row r="5652" spans="11:16">
      <c r="K5652" s="319">
        <v>51338</v>
      </c>
      <c r="L5652" s="157" t="s">
        <v>809</v>
      </c>
      <c r="N5652" s="157" t="s">
        <v>740</v>
      </c>
      <c r="O5652" s="157" t="s">
        <v>741</v>
      </c>
      <c r="P5652" s="157" t="s">
        <v>742</v>
      </c>
    </row>
    <row r="5653" spans="11:16">
      <c r="K5653" s="319">
        <v>51339</v>
      </c>
      <c r="L5653" s="157" t="s">
        <v>810</v>
      </c>
      <c r="N5653" s="157" t="s">
        <v>740</v>
      </c>
      <c r="O5653" s="157" t="s">
        <v>741</v>
      </c>
      <c r="P5653" s="157" t="s">
        <v>742</v>
      </c>
    </row>
    <row r="5654" spans="11:16">
      <c r="K5654" s="319">
        <v>51340</v>
      </c>
      <c r="L5654" s="157" t="s">
        <v>803</v>
      </c>
      <c r="N5654" s="157" t="s">
        <v>742</v>
      </c>
      <c r="O5654" s="157" t="s">
        <v>740</v>
      </c>
      <c r="P5654" s="157" t="s">
        <v>741</v>
      </c>
    </row>
    <row r="5655" spans="11:16">
      <c r="K5655" s="319">
        <v>51341</v>
      </c>
      <c r="L5655" s="157" t="s">
        <v>805</v>
      </c>
      <c r="N5655" s="157" t="s">
        <v>742</v>
      </c>
      <c r="O5655" s="157" t="s">
        <v>740</v>
      </c>
      <c r="P5655" s="157" t="s">
        <v>741</v>
      </c>
    </row>
    <row r="5656" spans="11:16">
      <c r="K5656" s="319">
        <v>51342</v>
      </c>
      <c r="L5656" s="157" t="s">
        <v>806</v>
      </c>
      <c r="N5656" s="157" t="s">
        <v>742</v>
      </c>
      <c r="O5656" s="157" t="s">
        <v>740</v>
      </c>
      <c r="P5656" s="157" t="s">
        <v>741</v>
      </c>
    </row>
    <row r="5657" spans="11:16">
      <c r="K5657" s="319">
        <v>51343</v>
      </c>
      <c r="L5657" s="157" t="s">
        <v>807</v>
      </c>
      <c r="N5657" s="157" t="s">
        <v>742</v>
      </c>
      <c r="O5657" s="157" t="s">
        <v>740</v>
      </c>
      <c r="P5657" s="157" t="s">
        <v>741</v>
      </c>
    </row>
    <row r="5658" spans="11:16">
      <c r="K5658" s="319">
        <v>51344</v>
      </c>
      <c r="L5658" s="157" t="s">
        <v>808</v>
      </c>
      <c r="N5658" s="157" t="s">
        <v>742</v>
      </c>
      <c r="O5658" s="157" t="s">
        <v>740</v>
      </c>
      <c r="P5658" s="157" t="s">
        <v>741</v>
      </c>
    </row>
    <row r="5659" spans="11:16">
      <c r="K5659" s="319">
        <v>51345</v>
      </c>
      <c r="L5659" s="157" t="s">
        <v>809</v>
      </c>
      <c r="N5659" s="157" t="s">
        <v>742</v>
      </c>
      <c r="O5659" s="157" t="s">
        <v>740</v>
      </c>
      <c r="P5659" s="157" t="s">
        <v>741</v>
      </c>
    </row>
    <row r="5660" spans="11:16">
      <c r="K5660" s="319">
        <v>51346</v>
      </c>
      <c r="L5660" s="157" t="s">
        <v>810</v>
      </c>
      <c r="N5660" s="157" t="s">
        <v>742</v>
      </c>
      <c r="O5660" s="157" t="s">
        <v>740</v>
      </c>
      <c r="P5660" s="157" t="s">
        <v>741</v>
      </c>
    </row>
    <row r="5661" spans="11:16">
      <c r="K5661" s="319">
        <v>51347</v>
      </c>
      <c r="L5661" s="157" t="s">
        <v>803</v>
      </c>
      <c r="N5661" s="157" t="s">
        <v>741</v>
      </c>
      <c r="O5661" s="157" t="s">
        <v>742</v>
      </c>
      <c r="P5661" s="157" t="s">
        <v>740</v>
      </c>
    </row>
    <row r="5662" spans="11:16">
      <c r="K5662" s="319">
        <v>51348</v>
      </c>
      <c r="L5662" s="157" t="s">
        <v>805</v>
      </c>
      <c r="N5662" s="157" t="s">
        <v>741</v>
      </c>
      <c r="O5662" s="157" t="s">
        <v>742</v>
      </c>
      <c r="P5662" s="157" t="s">
        <v>740</v>
      </c>
    </row>
    <row r="5663" spans="11:16">
      <c r="K5663" s="319">
        <v>51349</v>
      </c>
      <c r="L5663" s="157" t="s">
        <v>806</v>
      </c>
      <c r="N5663" s="157" t="s">
        <v>741</v>
      </c>
      <c r="O5663" s="157" t="s">
        <v>742</v>
      </c>
      <c r="P5663" s="157" t="s">
        <v>740</v>
      </c>
    </row>
    <row r="5664" spans="11:16">
      <c r="K5664" s="319">
        <v>51350</v>
      </c>
      <c r="L5664" s="157" t="s">
        <v>807</v>
      </c>
      <c r="N5664" s="157" t="s">
        <v>741</v>
      </c>
      <c r="O5664" s="157" t="s">
        <v>742</v>
      </c>
      <c r="P5664" s="157" t="s">
        <v>740</v>
      </c>
    </row>
    <row r="5665" spans="11:16">
      <c r="K5665" s="319">
        <v>51351</v>
      </c>
      <c r="L5665" s="157" t="s">
        <v>808</v>
      </c>
      <c r="N5665" s="157" t="s">
        <v>741</v>
      </c>
      <c r="O5665" s="157" t="s">
        <v>742</v>
      </c>
      <c r="P5665" s="157" t="s">
        <v>740</v>
      </c>
    </row>
    <row r="5666" spans="11:16">
      <c r="K5666" s="319">
        <v>51352</v>
      </c>
      <c r="L5666" s="157" t="s">
        <v>809</v>
      </c>
      <c r="N5666" s="157" t="s">
        <v>741</v>
      </c>
      <c r="O5666" s="157" t="s">
        <v>742</v>
      </c>
      <c r="P5666" s="157" t="s">
        <v>740</v>
      </c>
    </row>
    <row r="5667" spans="11:16">
      <c r="K5667" s="319">
        <v>51353</v>
      </c>
      <c r="L5667" s="157" t="s">
        <v>810</v>
      </c>
      <c r="N5667" s="157" t="s">
        <v>741</v>
      </c>
      <c r="O5667" s="157" t="s">
        <v>742</v>
      </c>
      <c r="P5667" s="157" t="s">
        <v>740</v>
      </c>
    </row>
    <row r="5668" spans="11:16">
      <c r="K5668" s="319">
        <v>51354</v>
      </c>
      <c r="L5668" s="157" t="s">
        <v>803</v>
      </c>
      <c r="N5668" s="157" t="s">
        <v>740</v>
      </c>
      <c r="O5668" s="157" t="s">
        <v>741</v>
      </c>
      <c r="P5668" s="157" t="s">
        <v>742</v>
      </c>
    </row>
    <row r="5669" spans="11:16">
      <c r="K5669" s="319">
        <v>51355</v>
      </c>
      <c r="L5669" s="157" t="s">
        <v>805</v>
      </c>
      <c r="N5669" s="157" t="s">
        <v>740</v>
      </c>
      <c r="O5669" s="157" t="s">
        <v>741</v>
      </c>
      <c r="P5669" s="157" t="s">
        <v>742</v>
      </c>
    </row>
    <row r="5670" spans="11:16">
      <c r="K5670" s="319">
        <v>51356</v>
      </c>
      <c r="L5670" s="157" t="s">
        <v>806</v>
      </c>
      <c r="N5670" s="157" t="s">
        <v>740</v>
      </c>
      <c r="O5670" s="157" t="s">
        <v>741</v>
      </c>
      <c r="P5670" s="157" t="s">
        <v>742</v>
      </c>
    </row>
    <row r="5671" spans="11:16">
      <c r="K5671" s="319">
        <v>51357</v>
      </c>
      <c r="L5671" s="157" t="s">
        <v>807</v>
      </c>
      <c r="N5671" s="157" t="s">
        <v>740</v>
      </c>
      <c r="O5671" s="157" t="s">
        <v>741</v>
      </c>
      <c r="P5671" s="157" t="s">
        <v>742</v>
      </c>
    </row>
    <row r="5672" spans="11:16">
      <c r="K5672" s="319">
        <v>51358</v>
      </c>
      <c r="L5672" s="157" t="s">
        <v>808</v>
      </c>
      <c r="N5672" s="157" t="s">
        <v>740</v>
      </c>
      <c r="O5672" s="157" t="s">
        <v>741</v>
      </c>
      <c r="P5672" s="157" t="s">
        <v>742</v>
      </c>
    </row>
    <row r="5673" spans="11:16">
      <c r="K5673" s="319">
        <v>51359</v>
      </c>
      <c r="L5673" s="157" t="s">
        <v>809</v>
      </c>
      <c r="N5673" s="157" t="s">
        <v>740</v>
      </c>
      <c r="O5673" s="157" t="s">
        <v>741</v>
      </c>
      <c r="P5673" s="157" t="s">
        <v>742</v>
      </c>
    </row>
    <row r="5674" spans="11:16">
      <c r="K5674" s="319">
        <v>51360</v>
      </c>
      <c r="L5674" s="157" t="s">
        <v>810</v>
      </c>
      <c r="N5674" s="157" t="s">
        <v>740</v>
      </c>
      <c r="O5674" s="157" t="s">
        <v>741</v>
      </c>
      <c r="P5674" s="157" t="s">
        <v>742</v>
      </c>
    </row>
    <row r="5675" spans="11:16">
      <c r="K5675" s="319">
        <v>51361</v>
      </c>
      <c r="L5675" s="157" t="s">
        <v>803</v>
      </c>
      <c r="N5675" s="157" t="s">
        <v>742</v>
      </c>
      <c r="O5675" s="157" t="s">
        <v>740</v>
      </c>
      <c r="P5675" s="157" t="s">
        <v>741</v>
      </c>
    </row>
    <row r="5676" spans="11:16">
      <c r="K5676" s="319">
        <v>51362</v>
      </c>
      <c r="L5676" s="157" t="s">
        <v>805</v>
      </c>
      <c r="N5676" s="157" t="s">
        <v>742</v>
      </c>
      <c r="O5676" s="157" t="s">
        <v>740</v>
      </c>
      <c r="P5676" s="157" t="s">
        <v>741</v>
      </c>
    </row>
    <row r="5677" spans="11:16">
      <c r="K5677" s="319">
        <v>51363</v>
      </c>
      <c r="L5677" s="157" t="s">
        <v>806</v>
      </c>
      <c r="N5677" s="157" t="s">
        <v>742</v>
      </c>
      <c r="O5677" s="157" t="s">
        <v>740</v>
      </c>
      <c r="P5677" s="157" t="s">
        <v>741</v>
      </c>
    </row>
    <row r="5678" spans="11:16">
      <c r="K5678" s="319">
        <v>51364</v>
      </c>
      <c r="L5678" s="157" t="s">
        <v>807</v>
      </c>
      <c r="N5678" s="157" t="s">
        <v>742</v>
      </c>
      <c r="O5678" s="157" t="s">
        <v>740</v>
      </c>
      <c r="P5678" s="157" t="s">
        <v>741</v>
      </c>
    </row>
    <row r="5679" spans="11:16">
      <c r="K5679" s="319">
        <v>51365</v>
      </c>
      <c r="L5679" s="157" t="s">
        <v>808</v>
      </c>
      <c r="N5679" s="157" t="s">
        <v>742</v>
      </c>
      <c r="O5679" s="157" t="s">
        <v>740</v>
      </c>
      <c r="P5679" s="157" t="s">
        <v>741</v>
      </c>
    </row>
    <row r="5680" spans="11:16">
      <c r="K5680" s="319">
        <v>51366</v>
      </c>
      <c r="L5680" s="157" t="s">
        <v>809</v>
      </c>
      <c r="N5680" s="157" t="s">
        <v>742</v>
      </c>
      <c r="O5680" s="157" t="s">
        <v>740</v>
      </c>
      <c r="P5680" s="157" t="s">
        <v>741</v>
      </c>
    </row>
    <row r="5681" spans="11:16">
      <c r="K5681" s="319">
        <v>51367</v>
      </c>
      <c r="L5681" s="157" t="s">
        <v>810</v>
      </c>
      <c r="N5681" s="157" t="s">
        <v>742</v>
      </c>
      <c r="O5681" s="157" t="s">
        <v>740</v>
      </c>
      <c r="P5681" s="157" t="s">
        <v>741</v>
      </c>
    </row>
    <row r="5682" spans="11:16">
      <c r="K5682" s="319">
        <v>51368</v>
      </c>
      <c r="L5682" s="157" t="s">
        <v>803</v>
      </c>
      <c r="N5682" s="157" t="s">
        <v>741</v>
      </c>
      <c r="O5682" s="157" t="s">
        <v>742</v>
      </c>
      <c r="P5682" s="157" t="s">
        <v>740</v>
      </c>
    </row>
    <row r="5683" spans="11:16">
      <c r="K5683" s="319">
        <v>51369</v>
      </c>
      <c r="L5683" s="157" t="s">
        <v>805</v>
      </c>
      <c r="N5683" s="157" t="s">
        <v>741</v>
      </c>
      <c r="O5683" s="157" t="s">
        <v>742</v>
      </c>
      <c r="P5683" s="157" t="s">
        <v>740</v>
      </c>
    </row>
    <row r="5684" spans="11:16">
      <c r="K5684" s="319">
        <v>51370</v>
      </c>
      <c r="L5684" s="157" t="s">
        <v>806</v>
      </c>
      <c r="N5684" s="157" t="s">
        <v>741</v>
      </c>
      <c r="O5684" s="157" t="s">
        <v>742</v>
      </c>
      <c r="P5684" s="157" t="s">
        <v>740</v>
      </c>
    </row>
    <row r="5685" spans="11:16">
      <c r="K5685" s="319">
        <v>51371</v>
      </c>
      <c r="L5685" s="157" t="s">
        <v>807</v>
      </c>
      <c r="N5685" s="157" t="s">
        <v>741</v>
      </c>
      <c r="O5685" s="157" t="s">
        <v>742</v>
      </c>
      <c r="P5685" s="157" t="s">
        <v>740</v>
      </c>
    </row>
    <row r="5686" spans="11:16">
      <c r="K5686" s="319">
        <v>51372</v>
      </c>
      <c r="L5686" s="157" t="s">
        <v>808</v>
      </c>
      <c r="N5686" s="157" t="s">
        <v>741</v>
      </c>
      <c r="O5686" s="157" t="s">
        <v>742</v>
      </c>
      <c r="P5686" s="157" t="s">
        <v>740</v>
      </c>
    </row>
    <row r="5687" spans="11:16">
      <c r="K5687" s="319">
        <v>51373</v>
      </c>
      <c r="L5687" s="157" t="s">
        <v>809</v>
      </c>
      <c r="N5687" s="157" t="s">
        <v>741</v>
      </c>
      <c r="O5687" s="157" t="s">
        <v>742</v>
      </c>
      <c r="P5687" s="157" t="s">
        <v>740</v>
      </c>
    </row>
    <row r="5688" spans="11:16">
      <c r="K5688" s="319">
        <v>51374</v>
      </c>
      <c r="L5688" s="157" t="s">
        <v>810</v>
      </c>
      <c r="N5688" s="157" t="s">
        <v>741</v>
      </c>
      <c r="O5688" s="157" t="s">
        <v>742</v>
      </c>
      <c r="P5688" s="157" t="s">
        <v>740</v>
      </c>
    </row>
    <row r="5689" spans="11:16">
      <c r="K5689" s="319">
        <v>51375</v>
      </c>
      <c r="L5689" s="157" t="s">
        <v>803</v>
      </c>
      <c r="N5689" s="157" t="s">
        <v>740</v>
      </c>
      <c r="O5689" s="157" t="s">
        <v>741</v>
      </c>
      <c r="P5689" s="157" t="s">
        <v>742</v>
      </c>
    </row>
    <row r="5690" spans="11:16">
      <c r="K5690" s="319">
        <v>51376</v>
      </c>
      <c r="L5690" s="157" t="s">
        <v>805</v>
      </c>
      <c r="N5690" s="157" t="s">
        <v>740</v>
      </c>
      <c r="O5690" s="157" t="s">
        <v>741</v>
      </c>
      <c r="P5690" s="157" t="s">
        <v>742</v>
      </c>
    </row>
    <row r="5691" spans="11:16">
      <c r="K5691" s="319">
        <v>51377</v>
      </c>
      <c r="L5691" s="157" t="s">
        <v>806</v>
      </c>
      <c r="N5691" s="157" t="s">
        <v>740</v>
      </c>
      <c r="O5691" s="157" t="s">
        <v>741</v>
      </c>
      <c r="P5691" s="157" t="s">
        <v>742</v>
      </c>
    </row>
    <row r="5692" spans="11:16">
      <c r="K5692" s="319">
        <v>51378</v>
      </c>
      <c r="L5692" s="157" t="s">
        <v>807</v>
      </c>
      <c r="N5692" s="157" t="s">
        <v>740</v>
      </c>
      <c r="O5692" s="157" t="s">
        <v>741</v>
      </c>
      <c r="P5692" s="157" t="s">
        <v>742</v>
      </c>
    </row>
    <row r="5693" spans="11:16">
      <c r="K5693" s="319">
        <v>51379</v>
      </c>
      <c r="L5693" s="157" t="s">
        <v>808</v>
      </c>
      <c r="N5693" s="157" t="s">
        <v>740</v>
      </c>
      <c r="O5693" s="157" t="s">
        <v>741</v>
      </c>
      <c r="P5693" s="157" t="s">
        <v>742</v>
      </c>
    </row>
    <row r="5694" spans="11:16">
      <c r="K5694" s="319">
        <v>51380</v>
      </c>
      <c r="L5694" s="157" t="s">
        <v>809</v>
      </c>
      <c r="N5694" s="157" t="s">
        <v>740</v>
      </c>
      <c r="O5694" s="157" t="s">
        <v>741</v>
      </c>
      <c r="P5694" s="157" t="s">
        <v>742</v>
      </c>
    </row>
    <row r="5695" spans="11:16">
      <c r="K5695" s="319">
        <v>51381</v>
      </c>
      <c r="L5695" s="157" t="s">
        <v>810</v>
      </c>
      <c r="N5695" s="157" t="s">
        <v>740</v>
      </c>
      <c r="O5695" s="157" t="s">
        <v>741</v>
      </c>
      <c r="P5695" s="157" t="s">
        <v>742</v>
      </c>
    </row>
    <row r="5696" spans="11:16">
      <c r="K5696" s="319">
        <v>51382</v>
      </c>
      <c r="L5696" s="157" t="s">
        <v>803</v>
      </c>
      <c r="N5696" s="157" t="s">
        <v>742</v>
      </c>
      <c r="O5696" s="157" t="s">
        <v>740</v>
      </c>
      <c r="P5696" s="157" t="s">
        <v>741</v>
      </c>
    </row>
    <row r="5697" spans="11:16">
      <c r="K5697" s="319">
        <v>51383</v>
      </c>
      <c r="L5697" s="157" t="s">
        <v>805</v>
      </c>
      <c r="N5697" s="157" t="s">
        <v>742</v>
      </c>
      <c r="O5697" s="157" t="s">
        <v>740</v>
      </c>
      <c r="P5697" s="157" t="s">
        <v>741</v>
      </c>
    </row>
    <row r="5698" spans="11:16">
      <c r="K5698" s="319">
        <v>51384</v>
      </c>
      <c r="L5698" s="157" t="s">
        <v>806</v>
      </c>
      <c r="N5698" s="157" t="s">
        <v>742</v>
      </c>
      <c r="O5698" s="157" t="s">
        <v>740</v>
      </c>
      <c r="P5698" s="157" t="s">
        <v>741</v>
      </c>
    </row>
    <row r="5699" spans="11:16">
      <c r="K5699" s="319">
        <v>51385</v>
      </c>
      <c r="L5699" s="157" t="s">
        <v>807</v>
      </c>
      <c r="N5699" s="157" t="s">
        <v>742</v>
      </c>
      <c r="O5699" s="157" t="s">
        <v>740</v>
      </c>
      <c r="P5699" s="157" t="s">
        <v>741</v>
      </c>
    </row>
    <row r="5700" spans="11:16">
      <c r="K5700" s="319">
        <v>51386</v>
      </c>
      <c r="L5700" s="157" t="s">
        <v>808</v>
      </c>
      <c r="N5700" s="157" t="s">
        <v>742</v>
      </c>
      <c r="O5700" s="157" t="s">
        <v>740</v>
      </c>
      <c r="P5700" s="157" t="s">
        <v>741</v>
      </c>
    </row>
    <row r="5701" spans="11:16">
      <c r="K5701" s="319">
        <v>51387</v>
      </c>
      <c r="L5701" s="157" t="s">
        <v>809</v>
      </c>
      <c r="N5701" s="157" t="s">
        <v>742</v>
      </c>
      <c r="O5701" s="157" t="s">
        <v>740</v>
      </c>
      <c r="P5701" s="157" t="s">
        <v>741</v>
      </c>
    </row>
    <row r="5702" spans="11:16">
      <c r="K5702" s="319">
        <v>51388</v>
      </c>
      <c r="L5702" s="157" t="s">
        <v>810</v>
      </c>
      <c r="N5702" s="157" t="s">
        <v>742</v>
      </c>
      <c r="O5702" s="157" t="s">
        <v>740</v>
      </c>
      <c r="P5702" s="157" t="s">
        <v>741</v>
      </c>
    </row>
    <row r="5703" spans="11:16">
      <c r="K5703" s="319">
        <v>51389</v>
      </c>
      <c r="L5703" s="157" t="s">
        <v>803</v>
      </c>
      <c r="N5703" s="157" t="s">
        <v>741</v>
      </c>
      <c r="O5703" s="157" t="s">
        <v>742</v>
      </c>
      <c r="P5703" s="157" t="s">
        <v>740</v>
      </c>
    </row>
    <row r="5704" spans="11:16">
      <c r="K5704" s="319">
        <v>51390</v>
      </c>
      <c r="L5704" s="157" t="s">
        <v>805</v>
      </c>
      <c r="N5704" s="157" t="s">
        <v>741</v>
      </c>
      <c r="O5704" s="157" t="s">
        <v>742</v>
      </c>
      <c r="P5704" s="157" t="s">
        <v>740</v>
      </c>
    </row>
    <row r="5705" spans="11:16">
      <c r="K5705" s="319">
        <v>51391</v>
      </c>
      <c r="L5705" s="157" t="s">
        <v>806</v>
      </c>
      <c r="N5705" s="157" t="s">
        <v>741</v>
      </c>
      <c r="O5705" s="157" t="s">
        <v>742</v>
      </c>
      <c r="P5705" s="157" t="s">
        <v>740</v>
      </c>
    </row>
    <row r="5706" spans="11:16">
      <c r="K5706" s="319">
        <v>51392</v>
      </c>
      <c r="L5706" s="157" t="s">
        <v>807</v>
      </c>
      <c r="N5706" s="157" t="s">
        <v>741</v>
      </c>
      <c r="O5706" s="157" t="s">
        <v>742</v>
      </c>
      <c r="P5706" s="157" t="s">
        <v>740</v>
      </c>
    </row>
    <row r="5707" spans="11:16">
      <c r="K5707" s="319">
        <v>51393</v>
      </c>
      <c r="L5707" s="157" t="s">
        <v>808</v>
      </c>
      <c r="N5707" s="157" t="s">
        <v>741</v>
      </c>
      <c r="O5707" s="157" t="s">
        <v>742</v>
      </c>
      <c r="P5707" s="157" t="s">
        <v>740</v>
      </c>
    </row>
    <row r="5708" spans="11:16">
      <c r="K5708" s="319">
        <v>51394</v>
      </c>
      <c r="L5708" s="157" t="s">
        <v>809</v>
      </c>
      <c r="N5708" s="157" t="s">
        <v>741</v>
      </c>
      <c r="O5708" s="157" t="s">
        <v>742</v>
      </c>
      <c r="P5708" s="157" t="s">
        <v>740</v>
      </c>
    </row>
    <row r="5709" spans="11:16">
      <c r="K5709" s="319">
        <v>51395</v>
      </c>
      <c r="L5709" s="157" t="s">
        <v>810</v>
      </c>
      <c r="N5709" s="157" t="s">
        <v>741</v>
      </c>
      <c r="O5709" s="157" t="s">
        <v>742</v>
      </c>
      <c r="P5709" s="157" t="s">
        <v>740</v>
      </c>
    </row>
    <row r="5710" spans="11:16">
      <c r="K5710" s="319">
        <v>51396</v>
      </c>
      <c r="L5710" s="157" t="s">
        <v>803</v>
      </c>
      <c r="N5710" s="157" t="s">
        <v>740</v>
      </c>
      <c r="O5710" s="157" t="s">
        <v>741</v>
      </c>
      <c r="P5710" s="157" t="s">
        <v>742</v>
      </c>
    </row>
    <row r="5711" spans="11:16">
      <c r="K5711" s="319">
        <v>51397</v>
      </c>
      <c r="L5711" s="157" t="s">
        <v>805</v>
      </c>
      <c r="N5711" s="157" t="s">
        <v>740</v>
      </c>
      <c r="O5711" s="157" t="s">
        <v>741</v>
      </c>
      <c r="P5711" s="157" t="s">
        <v>742</v>
      </c>
    </row>
    <row r="5712" spans="11:16">
      <c r="K5712" s="319">
        <v>51398</v>
      </c>
      <c r="L5712" s="157" t="s">
        <v>806</v>
      </c>
      <c r="N5712" s="157" t="s">
        <v>740</v>
      </c>
      <c r="O5712" s="157" t="s">
        <v>741</v>
      </c>
      <c r="P5712" s="157" t="s">
        <v>742</v>
      </c>
    </row>
    <row r="5713" spans="11:16">
      <c r="K5713" s="319">
        <v>51399</v>
      </c>
      <c r="L5713" s="157" t="s">
        <v>807</v>
      </c>
      <c r="N5713" s="157" t="s">
        <v>740</v>
      </c>
      <c r="O5713" s="157" t="s">
        <v>741</v>
      </c>
      <c r="P5713" s="157" t="s">
        <v>742</v>
      </c>
    </row>
    <row r="5714" spans="11:16">
      <c r="K5714" s="319">
        <v>51400</v>
      </c>
      <c r="L5714" s="157" t="s">
        <v>808</v>
      </c>
      <c r="N5714" s="157" t="s">
        <v>740</v>
      </c>
      <c r="O5714" s="157" t="s">
        <v>741</v>
      </c>
      <c r="P5714" s="157" t="s">
        <v>742</v>
      </c>
    </row>
    <row r="5715" spans="11:16">
      <c r="K5715" s="319">
        <v>51401</v>
      </c>
      <c r="L5715" s="157" t="s">
        <v>809</v>
      </c>
      <c r="N5715" s="157" t="s">
        <v>740</v>
      </c>
      <c r="O5715" s="157" t="s">
        <v>741</v>
      </c>
      <c r="P5715" s="157" t="s">
        <v>742</v>
      </c>
    </row>
    <row r="5716" spans="11:16">
      <c r="K5716" s="319">
        <v>51402</v>
      </c>
      <c r="L5716" s="157" t="s">
        <v>810</v>
      </c>
      <c r="N5716" s="157" t="s">
        <v>740</v>
      </c>
      <c r="O5716" s="157" t="s">
        <v>741</v>
      </c>
      <c r="P5716" s="157" t="s">
        <v>742</v>
      </c>
    </row>
    <row r="5717" spans="11:16">
      <c r="K5717" s="319">
        <v>51403</v>
      </c>
      <c r="L5717" s="157" t="s">
        <v>803</v>
      </c>
      <c r="N5717" s="157" t="s">
        <v>742</v>
      </c>
      <c r="O5717" s="157" t="s">
        <v>740</v>
      </c>
      <c r="P5717" s="157" t="s">
        <v>741</v>
      </c>
    </row>
    <row r="5718" spans="11:16">
      <c r="K5718" s="319">
        <v>51404</v>
      </c>
      <c r="L5718" s="157" t="s">
        <v>805</v>
      </c>
      <c r="N5718" s="157" t="s">
        <v>742</v>
      </c>
      <c r="O5718" s="157" t="s">
        <v>740</v>
      </c>
      <c r="P5718" s="157" t="s">
        <v>741</v>
      </c>
    </row>
    <row r="5719" spans="11:16">
      <c r="K5719" s="319">
        <v>51405</v>
      </c>
      <c r="L5719" s="157" t="s">
        <v>806</v>
      </c>
      <c r="N5719" s="157" t="s">
        <v>742</v>
      </c>
      <c r="O5719" s="157" t="s">
        <v>740</v>
      </c>
      <c r="P5719" s="157" t="s">
        <v>741</v>
      </c>
    </row>
    <row r="5720" spans="11:16">
      <c r="K5720" s="319">
        <v>51406</v>
      </c>
      <c r="L5720" s="157" t="s">
        <v>807</v>
      </c>
      <c r="N5720" s="157" t="s">
        <v>742</v>
      </c>
      <c r="O5720" s="157" t="s">
        <v>740</v>
      </c>
      <c r="P5720" s="157" t="s">
        <v>741</v>
      </c>
    </row>
    <row r="5721" spans="11:16">
      <c r="K5721" s="319">
        <v>51407</v>
      </c>
      <c r="L5721" s="157" t="s">
        <v>808</v>
      </c>
      <c r="N5721" s="157" t="s">
        <v>742</v>
      </c>
      <c r="O5721" s="157" t="s">
        <v>740</v>
      </c>
      <c r="P5721" s="157" t="s">
        <v>741</v>
      </c>
    </row>
    <row r="5722" spans="11:16">
      <c r="K5722" s="319">
        <v>51408</v>
      </c>
      <c r="L5722" s="157" t="s">
        <v>809</v>
      </c>
      <c r="N5722" s="157" t="s">
        <v>742</v>
      </c>
      <c r="O5722" s="157" t="s">
        <v>740</v>
      </c>
      <c r="P5722" s="157" t="s">
        <v>741</v>
      </c>
    </row>
    <row r="5723" spans="11:16">
      <c r="K5723" s="319">
        <v>51409</v>
      </c>
      <c r="L5723" s="157" t="s">
        <v>810</v>
      </c>
      <c r="N5723" s="157" t="s">
        <v>742</v>
      </c>
      <c r="O5723" s="157" t="s">
        <v>740</v>
      </c>
      <c r="P5723" s="157" t="s">
        <v>741</v>
      </c>
    </row>
    <row r="5724" spans="11:16">
      <c r="K5724" s="319">
        <v>51410</v>
      </c>
      <c r="L5724" s="157" t="s">
        <v>803</v>
      </c>
      <c r="N5724" s="157" t="s">
        <v>741</v>
      </c>
      <c r="O5724" s="157" t="s">
        <v>742</v>
      </c>
      <c r="P5724" s="157" t="s">
        <v>740</v>
      </c>
    </row>
    <row r="5725" spans="11:16">
      <c r="K5725" s="319">
        <v>51411</v>
      </c>
      <c r="L5725" s="157" t="s">
        <v>805</v>
      </c>
      <c r="N5725" s="157" t="s">
        <v>741</v>
      </c>
      <c r="O5725" s="157" t="s">
        <v>742</v>
      </c>
      <c r="P5725" s="157" t="s">
        <v>740</v>
      </c>
    </row>
    <row r="5726" spans="11:16">
      <c r="K5726" s="319">
        <v>51412</v>
      </c>
      <c r="L5726" s="157" t="s">
        <v>806</v>
      </c>
      <c r="N5726" s="157" t="s">
        <v>741</v>
      </c>
      <c r="O5726" s="157" t="s">
        <v>742</v>
      </c>
      <c r="P5726" s="157" t="s">
        <v>740</v>
      </c>
    </row>
    <row r="5727" spans="11:16">
      <c r="K5727" s="319">
        <v>51413</v>
      </c>
      <c r="L5727" s="157" t="s">
        <v>807</v>
      </c>
      <c r="N5727" s="157" t="s">
        <v>741</v>
      </c>
      <c r="O5727" s="157" t="s">
        <v>742</v>
      </c>
      <c r="P5727" s="157" t="s">
        <v>740</v>
      </c>
    </row>
    <row r="5728" spans="11:16">
      <c r="K5728" s="319">
        <v>51414</v>
      </c>
      <c r="L5728" s="157" t="s">
        <v>808</v>
      </c>
      <c r="N5728" s="157" t="s">
        <v>741</v>
      </c>
      <c r="O5728" s="157" t="s">
        <v>742</v>
      </c>
      <c r="P5728" s="157" t="s">
        <v>740</v>
      </c>
    </row>
    <row r="5729" spans="11:16">
      <c r="K5729" s="319">
        <v>51415</v>
      </c>
      <c r="L5729" s="157" t="s">
        <v>809</v>
      </c>
      <c r="N5729" s="157" t="s">
        <v>741</v>
      </c>
      <c r="O5729" s="157" t="s">
        <v>742</v>
      </c>
      <c r="P5729" s="157" t="s">
        <v>740</v>
      </c>
    </row>
    <row r="5730" spans="11:16">
      <c r="K5730" s="319">
        <v>51416</v>
      </c>
      <c r="L5730" s="157" t="s">
        <v>810</v>
      </c>
      <c r="N5730" s="157" t="s">
        <v>741</v>
      </c>
      <c r="O5730" s="157" t="s">
        <v>742</v>
      </c>
      <c r="P5730" s="157" t="s">
        <v>740</v>
      </c>
    </row>
    <row r="5731" spans="11:16">
      <c r="K5731" s="319">
        <v>51417</v>
      </c>
      <c r="L5731" s="157" t="s">
        <v>803</v>
      </c>
      <c r="N5731" s="157" t="s">
        <v>740</v>
      </c>
      <c r="O5731" s="157" t="s">
        <v>741</v>
      </c>
      <c r="P5731" s="157" t="s">
        <v>742</v>
      </c>
    </row>
    <row r="5732" spans="11:16">
      <c r="K5732" s="319">
        <v>51418</v>
      </c>
      <c r="L5732" s="157" t="s">
        <v>805</v>
      </c>
      <c r="N5732" s="157" t="s">
        <v>740</v>
      </c>
      <c r="O5732" s="157" t="s">
        <v>741</v>
      </c>
      <c r="P5732" s="157" t="s">
        <v>742</v>
      </c>
    </row>
    <row r="5733" spans="11:16">
      <c r="K5733" s="319">
        <v>51419</v>
      </c>
      <c r="L5733" s="157" t="s">
        <v>806</v>
      </c>
      <c r="N5733" s="157" t="s">
        <v>740</v>
      </c>
      <c r="O5733" s="157" t="s">
        <v>741</v>
      </c>
      <c r="P5733" s="157" t="s">
        <v>742</v>
      </c>
    </row>
    <row r="5734" spans="11:16">
      <c r="K5734" s="319">
        <v>51420</v>
      </c>
      <c r="L5734" s="157" t="s">
        <v>807</v>
      </c>
      <c r="N5734" s="157" t="s">
        <v>740</v>
      </c>
      <c r="O5734" s="157" t="s">
        <v>741</v>
      </c>
      <c r="P5734" s="157" t="s">
        <v>742</v>
      </c>
    </row>
    <row r="5735" spans="11:16">
      <c r="K5735" s="319">
        <v>51421</v>
      </c>
      <c r="L5735" s="157" t="s">
        <v>808</v>
      </c>
      <c r="N5735" s="157" t="s">
        <v>740</v>
      </c>
      <c r="O5735" s="157" t="s">
        <v>741</v>
      </c>
      <c r="P5735" s="157" t="s">
        <v>742</v>
      </c>
    </row>
    <row r="5736" spans="11:16">
      <c r="K5736" s="319">
        <v>51422</v>
      </c>
      <c r="L5736" s="157" t="s">
        <v>809</v>
      </c>
      <c r="N5736" s="157" t="s">
        <v>740</v>
      </c>
      <c r="O5736" s="157" t="s">
        <v>741</v>
      </c>
      <c r="P5736" s="157" t="s">
        <v>742</v>
      </c>
    </row>
    <row r="5737" spans="11:16">
      <c r="K5737" s="319">
        <v>51423</v>
      </c>
      <c r="L5737" s="157" t="s">
        <v>810</v>
      </c>
      <c r="N5737" s="157" t="s">
        <v>740</v>
      </c>
      <c r="O5737" s="157" t="s">
        <v>741</v>
      </c>
      <c r="P5737" s="157" t="s">
        <v>742</v>
      </c>
    </row>
    <row r="5738" spans="11:16">
      <c r="K5738" s="319">
        <v>51424</v>
      </c>
      <c r="L5738" s="157" t="s">
        <v>803</v>
      </c>
      <c r="N5738" s="157" t="s">
        <v>742</v>
      </c>
      <c r="O5738" s="157" t="s">
        <v>740</v>
      </c>
      <c r="P5738" s="157" t="s">
        <v>741</v>
      </c>
    </row>
    <row r="5739" spans="11:16">
      <c r="K5739" s="319">
        <v>51425</v>
      </c>
      <c r="L5739" s="157" t="s">
        <v>805</v>
      </c>
      <c r="N5739" s="157" t="s">
        <v>742</v>
      </c>
      <c r="O5739" s="157" t="s">
        <v>740</v>
      </c>
      <c r="P5739" s="157" t="s">
        <v>741</v>
      </c>
    </row>
    <row r="5740" spans="11:16">
      <c r="K5740" s="319">
        <v>51426</v>
      </c>
      <c r="L5740" s="157" t="s">
        <v>806</v>
      </c>
      <c r="N5740" s="157" t="s">
        <v>742</v>
      </c>
      <c r="O5740" s="157" t="s">
        <v>740</v>
      </c>
      <c r="P5740" s="157" t="s">
        <v>741</v>
      </c>
    </row>
    <row r="5741" spans="11:16">
      <c r="K5741" s="319">
        <v>51427</v>
      </c>
      <c r="L5741" s="157" t="s">
        <v>807</v>
      </c>
      <c r="N5741" s="157" t="s">
        <v>742</v>
      </c>
      <c r="O5741" s="157" t="s">
        <v>740</v>
      </c>
      <c r="P5741" s="157" t="s">
        <v>741</v>
      </c>
    </row>
    <row r="5742" spans="11:16">
      <c r="K5742" s="319">
        <v>51428</v>
      </c>
      <c r="L5742" s="157" t="s">
        <v>808</v>
      </c>
      <c r="N5742" s="157" t="s">
        <v>742</v>
      </c>
      <c r="O5742" s="157" t="s">
        <v>740</v>
      </c>
      <c r="P5742" s="157" t="s">
        <v>741</v>
      </c>
    </row>
    <row r="5743" spans="11:16">
      <c r="K5743" s="319">
        <v>51429</v>
      </c>
      <c r="L5743" s="157" t="s">
        <v>809</v>
      </c>
      <c r="N5743" s="157" t="s">
        <v>742</v>
      </c>
      <c r="O5743" s="157" t="s">
        <v>740</v>
      </c>
      <c r="P5743" s="157" t="s">
        <v>741</v>
      </c>
    </row>
    <row r="5744" spans="11:16">
      <c r="K5744" s="319">
        <v>51430</v>
      </c>
      <c r="L5744" s="157" t="s">
        <v>810</v>
      </c>
      <c r="N5744" s="157" t="s">
        <v>742</v>
      </c>
      <c r="O5744" s="157" t="s">
        <v>740</v>
      </c>
      <c r="P5744" s="157" t="s">
        <v>741</v>
      </c>
    </row>
    <row r="5745" spans="11:16">
      <c r="K5745" s="319">
        <v>51431</v>
      </c>
      <c r="L5745" s="157" t="s">
        <v>803</v>
      </c>
      <c r="N5745" s="157" t="s">
        <v>741</v>
      </c>
      <c r="O5745" s="157" t="s">
        <v>742</v>
      </c>
      <c r="P5745" s="157" t="s">
        <v>740</v>
      </c>
    </row>
    <row r="5746" spans="11:16">
      <c r="K5746" s="319">
        <v>51432</v>
      </c>
      <c r="L5746" s="157" t="s">
        <v>805</v>
      </c>
      <c r="N5746" s="157" t="s">
        <v>741</v>
      </c>
      <c r="O5746" s="157" t="s">
        <v>742</v>
      </c>
      <c r="P5746" s="157" t="s">
        <v>740</v>
      </c>
    </row>
    <row r="5747" spans="11:16">
      <c r="K5747" s="319">
        <v>51433</v>
      </c>
      <c r="L5747" s="157" t="s">
        <v>806</v>
      </c>
      <c r="N5747" s="157" t="s">
        <v>741</v>
      </c>
      <c r="O5747" s="157" t="s">
        <v>742</v>
      </c>
      <c r="P5747" s="157" t="s">
        <v>740</v>
      </c>
    </row>
    <row r="5748" spans="11:16">
      <c r="K5748" s="319">
        <v>51434</v>
      </c>
      <c r="L5748" s="157" t="s">
        <v>807</v>
      </c>
      <c r="N5748" s="157" t="s">
        <v>741</v>
      </c>
      <c r="O5748" s="157" t="s">
        <v>742</v>
      </c>
      <c r="P5748" s="157" t="s">
        <v>740</v>
      </c>
    </row>
    <row r="5749" spans="11:16">
      <c r="K5749" s="319">
        <v>51435</v>
      </c>
      <c r="L5749" s="157" t="s">
        <v>808</v>
      </c>
      <c r="N5749" s="157" t="s">
        <v>741</v>
      </c>
      <c r="O5749" s="157" t="s">
        <v>742</v>
      </c>
      <c r="P5749" s="157" t="s">
        <v>740</v>
      </c>
    </row>
    <row r="5750" spans="11:16">
      <c r="K5750" s="319">
        <v>51436</v>
      </c>
      <c r="L5750" s="157" t="s">
        <v>809</v>
      </c>
      <c r="N5750" s="157" t="s">
        <v>741</v>
      </c>
      <c r="O5750" s="157" t="s">
        <v>742</v>
      </c>
      <c r="P5750" s="157" t="s">
        <v>740</v>
      </c>
    </row>
    <row r="5751" spans="11:16">
      <c r="K5751" s="319">
        <v>51437</v>
      </c>
      <c r="L5751" s="157" t="s">
        <v>810</v>
      </c>
      <c r="N5751" s="157" t="s">
        <v>741</v>
      </c>
      <c r="O5751" s="157" t="s">
        <v>742</v>
      </c>
      <c r="P5751" s="157" t="s">
        <v>740</v>
      </c>
    </row>
    <row r="5752" spans="11:16">
      <c r="K5752" s="319">
        <v>51438</v>
      </c>
      <c r="L5752" s="157" t="s">
        <v>803</v>
      </c>
      <c r="N5752" s="157" t="s">
        <v>740</v>
      </c>
      <c r="O5752" s="157" t="s">
        <v>741</v>
      </c>
      <c r="P5752" s="157" t="s">
        <v>742</v>
      </c>
    </row>
    <row r="5753" spans="11:16">
      <c r="K5753" s="319">
        <v>51439</v>
      </c>
      <c r="L5753" s="157" t="s">
        <v>805</v>
      </c>
      <c r="N5753" s="157" t="s">
        <v>740</v>
      </c>
      <c r="O5753" s="157" t="s">
        <v>741</v>
      </c>
      <c r="P5753" s="157" t="s">
        <v>742</v>
      </c>
    </row>
    <row r="5754" spans="11:16">
      <c r="K5754" s="319">
        <v>51440</v>
      </c>
      <c r="L5754" s="157" t="s">
        <v>806</v>
      </c>
      <c r="N5754" s="157" t="s">
        <v>740</v>
      </c>
      <c r="O5754" s="157" t="s">
        <v>741</v>
      </c>
      <c r="P5754" s="157" t="s">
        <v>742</v>
      </c>
    </row>
    <row r="5755" spans="11:16">
      <c r="K5755" s="319">
        <v>51441</v>
      </c>
      <c r="L5755" s="157" t="s">
        <v>807</v>
      </c>
      <c r="N5755" s="157" t="s">
        <v>740</v>
      </c>
      <c r="O5755" s="157" t="s">
        <v>741</v>
      </c>
      <c r="P5755" s="157" t="s">
        <v>742</v>
      </c>
    </row>
    <row r="5756" spans="11:16">
      <c r="K5756" s="319">
        <v>51442</v>
      </c>
      <c r="L5756" s="157" t="s">
        <v>808</v>
      </c>
      <c r="N5756" s="157" t="s">
        <v>740</v>
      </c>
      <c r="O5756" s="157" t="s">
        <v>741</v>
      </c>
      <c r="P5756" s="157" t="s">
        <v>742</v>
      </c>
    </row>
    <row r="5757" spans="11:16">
      <c r="K5757" s="319">
        <v>51443</v>
      </c>
      <c r="L5757" s="157" t="s">
        <v>809</v>
      </c>
      <c r="N5757" s="157" t="s">
        <v>740</v>
      </c>
      <c r="O5757" s="157" t="s">
        <v>741</v>
      </c>
      <c r="P5757" s="157" t="s">
        <v>742</v>
      </c>
    </row>
    <row r="5758" spans="11:16">
      <c r="K5758" s="319">
        <v>51444</v>
      </c>
      <c r="L5758" s="157" t="s">
        <v>810</v>
      </c>
      <c r="N5758" s="157" t="s">
        <v>740</v>
      </c>
      <c r="O5758" s="157" t="s">
        <v>741</v>
      </c>
      <c r="P5758" s="157" t="s">
        <v>742</v>
      </c>
    </row>
    <row r="5759" spans="11:16">
      <c r="K5759" s="319">
        <v>51445</v>
      </c>
      <c r="L5759" s="157" t="s">
        <v>803</v>
      </c>
      <c r="N5759" s="157" t="s">
        <v>742</v>
      </c>
      <c r="O5759" s="157" t="s">
        <v>740</v>
      </c>
      <c r="P5759" s="157" t="s">
        <v>741</v>
      </c>
    </row>
    <row r="5760" spans="11:16">
      <c r="K5760" s="319">
        <v>51446</v>
      </c>
      <c r="L5760" s="157" t="s">
        <v>805</v>
      </c>
      <c r="N5760" s="157" t="s">
        <v>742</v>
      </c>
      <c r="O5760" s="157" t="s">
        <v>740</v>
      </c>
      <c r="P5760" s="157" t="s">
        <v>741</v>
      </c>
    </row>
    <row r="5761" spans="11:16">
      <c r="K5761" s="319">
        <v>51447</v>
      </c>
      <c r="L5761" s="157" t="s">
        <v>806</v>
      </c>
      <c r="N5761" s="157" t="s">
        <v>742</v>
      </c>
      <c r="O5761" s="157" t="s">
        <v>740</v>
      </c>
      <c r="P5761" s="157" t="s">
        <v>741</v>
      </c>
    </row>
    <row r="5762" spans="11:16">
      <c r="K5762" s="319">
        <v>51448</v>
      </c>
      <c r="L5762" s="157" t="s">
        <v>807</v>
      </c>
      <c r="N5762" s="157" t="s">
        <v>742</v>
      </c>
      <c r="O5762" s="157" t="s">
        <v>740</v>
      </c>
      <c r="P5762" s="157" t="s">
        <v>741</v>
      </c>
    </row>
    <row r="5763" spans="11:16">
      <c r="K5763" s="319">
        <v>51449</v>
      </c>
      <c r="L5763" s="157" t="s">
        <v>808</v>
      </c>
      <c r="N5763" s="157" t="s">
        <v>742</v>
      </c>
      <c r="O5763" s="157" t="s">
        <v>740</v>
      </c>
      <c r="P5763" s="157" t="s">
        <v>741</v>
      </c>
    </row>
    <row r="5764" spans="11:16">
      <c r="K5764" s="319">
        <v>51450</v>
      </c>
      <c r="L5764" s="157" t="s">
        <v>809</v>
      </c>
      <c r="N5764" s="157" t="s">
        <v>742</v>
      </c>
      <c r="O5764" s="157" t="s">
        <v>740</v>
      </c>
      <c r="P5764" s="157" t="s">
        <v>741</v>
      </c>
    </row>
    <row r="5765" spans="11:16">
      <c r="K5765" s="319">
        <v>51451</v>
      </c>
      <c r="L5765" s="157" t="s">
        <v>810</v>
      </c>
      <c r="N5765" s="157" t="s">
        <v>742</v>
      </c>
      <c r="O5765" s="157" t="s">
        <v>740</v>
      </c>
      <c r="P5765" s="157" t="s">
        <v>741</v>
      </c>
    </row>
    <row r="5766" spans="11:16">
      <c r="K5766" s="319">
        <v>51452</v>
      </c>
      <c r="L5766" s="157" t="s">
        <v>803</v>
      </c>
      <c r="N5766" s="157" t="s">
        <v>741</v>
      </c>
      <c r="O5766" s="157" t="s">
        <v>742</v>
      </c>
      <c r="P5766" s="157" t="s">
        <v>740</v>
      </c>
    </row>
    <row r="5767" spans="11:16">
      <c r="K5767" s="319">
        <v>51453</v>
      </c>
      <c r="L5767" s="157" t="s">
        <v>805</v>
      </c>
      <c r="N5767" s="157" t="s">
        <v>741</v>
      </c>
      <c r="O5767" s="157" t="s">
        <v>742</v>
      </c>
      <c r="P5767" s="157" t="s">
        <v>740</v>
      </c>
    </row>
    <row r="5768" spans="11:16">
      <c r="K5768" s="319">
        <v>51454</v>
      </c>
      <c r="L5768" s="157" t="s">
        <v>806</v>
      </c>
      <c r="N5768" s="157" t="s">
        <v>741</v>
      </c>
      <c r="O5768" s="157" t="s">
        <v>742</v>
      </c>
      <c r="P5768" s="157" t="s">
        <v>740</v>
      </c>
    </row>
    <row r="5769" spans="11:16">
      <c r="K5769" s="319">
        <v>51455</v>
      </c>
      <c r="L5769" s="157" t="s">
        <v>807</v>
      </c>
      <c r="N5769" s="157" t="s">
        <v>741</v>
      </c>
      <c r="O5769" s="157" t="s">
        <v>742</v>
      </c>
      <c r="P5769" s="157" t="s">
        <v>740</v>
      </c>
    </row>
    <row r="5770" spans="11:16">
      <c r="K5770" s="319">
        <v>51456</v>
      </c>
      <c r="L5770" s="157" t="s">
        <v>808</v>
      </c>
      <c r="N5770" s="157" t="s">
        <v>741</v>
      </c>
      <c r="O5770" s="157" t="s">
        <v>742</v>
      </c>
      <c r="P5770" s="157" t="s">
        <v>740</v>
      </c>
    </row>
    <row r="5771" spans="11:16">
      <c r="K5771" s="319">
        <v>51457</v>
      </c>
      <c r="L5771" s="157" t="s">
        <v>809</v>
      </c>
      <c r="N5771" s="157" t="s">
        <v>741</v>
      </c>
      <c r="O5771" s="157" t="s">
        <v>742</v>
      </c>
      <c r="P5771" s="157" t="s">
        <v>740</v>
      </c>
    </row>
    <row r="5772" spans="11:16">
      <c r="K5772" s="319">
        <v>51458</v>
      </c>
      <c r="L5772" s="157" t="s">
        <v>810</v>
      </c>
      <c r="N5772" s="157" t="s">
        <v>741</v>
      </c>
      <c r="O5772" s="157" t="s">
        <v>742</v>
      </c>
      <c r="P5772" s="157" t="s">
        <v>740</v>
      </c>
    </row>
    <row r="5773" spans="11:16">
      <c r="K5773" s="319">
        <v>51459</v>
      </c>
      <c r="L5773" s="157" t="s">
        <v>803</v>
      </c>
      <c r="N5773" s="157" t="s">
        <v>740</v>
      </c>
      <c r="O5773" s="157" t="s">
        <v>741</v>
      </c>
      <c r="P5773" s="157" t="s">
        <v>742</v>
      </c>
    </row>
    <row r="5774" spans="11:16">
      <c r="K5774" s="319">
        <v>51460</v>
      </c>
      <c r="L5774" s="157" t="s">
        <v>805</v>
      </c>
      <c r="N5774" s="157" t="s">
        <v>740</v>
      </c>
      <c r="O5774" s="157" t="s">
        <v>741</v>
      </c>
      <c r="P5774" s="157" t="s">
        <v>742</v>
      </c>
    </row>
    <row r="5775" spans="11:16">
      <c r="K5775" s="319">
        <v>51461</v>
      </c>
      <c r="L5775" s="157" t="s">
        <v>806</v>
      </c>
      <c r="N5775" s="157" t="s">
        <v>740</v>
      </c>
      <c r="O5775" s="157" t="s">
        <v>741</v>
      </c>
      <c r="P5775" s="157" t="s">
        <v>742</v>
      </c>
    </row>
    <row r="5776" spans="11:16">
      <c r="K5776" s="319">
        <v>51462</v>
      </c>
      <c r="L5776" s="157" t="s">
        <v>807</v>
      </c>
      <c r="N5776" s="157" t="s">
        <v>740</v>
      </c>
      <c r="O5776" s="157" t="s">
        <v>741</v>
      </c>
      <c r="P5776" s="157" t="s">
        <v>742</v>
      </c>
    </row>
    <row r="5777" spans="11:16">
      <c r="K5777" s="319">
        <v>51463</v>
      </c>
      <c r="L5777" s="157" t="s">
        <v>808</v>
      </c>
      <c r="N5777" s="157" t="s">
        <v>740</v>
      </c>
      <c r="O5777" s="157" t="s">
        <v>741</v>
      </c>
      <c r="P5777" s="157" t="s">
        <v>742</v>
      </c>
    </row>
    <row r="5778" spans="11:16">
      <c r="K5778" s="319">
        <v>51464</v>
      </c>
      <c r="L5778" s="157" t="s">
        <v>809</v>
      </c>
      <c r="N5778" s="157" t="s">
        <v>740</v>
      </c>
      <c r="O5778" s="157" t="s">
        <v>741</v>
      </c>
      <c r="P5778" s="157" t="s">
        <v>742</v>
      </c>
    </row>
    <row r="5779" spans="11:16">
      <c r="K5779" s="319">
        <v>51465</v>
      </c>
      <c r="L5779" s="157" t="s">
        <v>810</v>
      </c>
      <c r="N5779" s="157" t="s">
        <v>740</v>
      </c>
      <c r="O5779" s="157" t="s">
        <v>741</v>
      </c>
      <c r="P5779" s="157" t="s">
        <v>742</v>
      </c>
    </row>
    <row r="5780" spans="11:16">
      <c r="K5780" s="319">
        <v>51466</v>
      </c>
      <c r="L5780" s="157" t="s">
        <v>803</v>
      </c>
      <c r="N5780" s="157" t="s">
        <v>742</v>
      </c>
      <c r="O5780" s="157" t="s">
        <v>740</v>
      </c>
      <c r="P5780" s="157" t="s">
        <v>741</v>
      </c>
    </row>
    <row r="5781" spans="11:16">
      <c r="K5781" s="319">
        <v>51467</v>
      </c>
      <c r="L5781" s="157" t="s">
        <v>805</v>
      </c>
      <c r="N5781" s="157" t="s">
        <v>742</v>
      </c>
      <c r="O5781" s="157" t="s">
        <v>740</v>
      </c>
      <c r="P5781" s="157" t="s">
        <v>741</v>
      </c>
    </row>
    <row r="5782" spans="11:16">
      <c r="K5782" s="319">
        <v>51468</v>
      </c>
      <c r="L5782" s="157" t="s">
        <v>806</v>
      </c>
      <c r="N5782" s="157" t="s">
        <v>742</v>
      </c>
      <c r="O5782" s="157" t="s">
        <v>740</v>
      </c>
      <c r="P5782" s="157" t="s">
        <v>741</v>
      </c>
    </row>
    <row r="5783" spans="11:16">
      <c r="K5783" s="319">
        <v>51469</v>
      </c>
      <c r="L5783" s="157" t="s">
        <v>807</v>
      </c>
      <c r="N5783" s="157" t="s">
        <v>742</v>
      </c>
      <c r="O5783" s="157" t="s">
        <v>740</v>
      </c>
      <c r="P5783" s="157" t="s">
        <v>741</v>
      </c>
    </row>
    <row r="5784" spans="11:16">
      <c r="K5784" s="319">
        <v>51470</v>
      </c>
      <c r="L5784" s="157" t="s">
        <v>808</v>
      </c>
      <c r="N5784" s="157" t="s">
        <v>742</v>
      </c>
      <c r="O5784" s="157" t="s">
        <v>740</v>
      </c>
      <c r="P5784" s="157" t="s">
        <v>741</v>
      </c>
    </row>
    <row r="5785" spans="11:16">
      <c r="K5785" s="319">
        <v>51471</v>
      </c>
      <c r="L5785" s="157" t="s">
        <v>809</v>
      </c>
      <c r="N5785" s="157" t="s">
        <v>742</v>
      </c>
      <c r="O5785" s="157" t="s">
        <v>740</v>
      </c>
      <c r="P5785" s="157" t="s">
        <v>741</v>
      </c>
    </row>
    <row r="5786" spans="11:16">
      <c r="K5786" s="319">
        <v>51472</v>
      </c>
      <c r="L5786" s="157" t="s">
        <v>810</v>
      </c>
      <c r="N5786" s="157" t="s">
        <v>742</v>
      </c>
      <c r="O5786" s="157" t="s">
        <v>740</v>
      </c>
      <c r="P5786" s="157" t="s">
        <v>741</v>
      </c>
    </row>
    <row r="5787" spans="11:16">
      <c r="K5787" s="319">
        <v>51473</v>
      </c>
      <c r="L5787" s="157" t="s">
        <v>803</v>
      </c>
      <c r="N5787" s="157" t="s">
        <v>741</v>
      </c>
      <c r="O5787" s="157" t="s">
        <v>742</v>
      </c>
      <c r="P5787" s="157" t="s">
        <v>740</v>
      </c>
    </row>
    <row r="5788" spans="11:16">
      <c r="K5788" s="319">
        <v>51474</v>
      </c>
      <c r="L5788" s="157" t="s">
        <v>805</v>
      </c>
      <c r="N5788" s="157" t="s">
        <v>741</v>
      </c>
      <c r="O5788" s="157" t="s">
        <v>742</v>
      </c>
      <c r="P5788" s="157" t="s">
        <v>740</v>
      </c>
    </row>
    <row r="5789" spans="11:16">
      <c r="K5789" s="319">
        <v>51475</v>
      </c>
      <c r="L5789" s="157" t="s">
        <v>806</v>
      </c>
      <c r="N5789" s="157" t="s">
        <v>741</v>
      </c>
      <c r="O5789" s="157" t="s">
        <v>742</v>
      </c>
      <c r="P5789" s="157" t="s">
        <v>740</v>
      </c>
    </row>
    <row r="5790" spans="11:16">
      <c r="K5790" s="319">
        <v>51476</v>
      </c>
      <c r="L5790" s="157" t="s">
        <v>807</v>
      </c>
      <c r="N5790" s="157" t="s">
        <v>741</v>
      </c>
      <c r="O5790" s="157" t="s">
        <v>742</v>
      </c>
      <c r="P5790" s="157" t="s">
        <v>740</v>
      </c>
    </row>
    <row r="5791" spans="11:16">
      <c r="K5791" s="319">
        <v>51477</v>
      </c>
      <c r="L5791" s="157" t="s">
        <v>808</v>
      </c>
      <c r="N5791" s="157" t="s">
        <v>741</v>
      </c>
      <c r="O5791" s="157" t="s">
        <v>742</v>
      </c>
      <c r="P5791" s="157" t="s">
        <v>740</v>
      </c>
    </row>
    <row r="5792" spans="11:16">
      <c r="K5792" s="319">
        <v>51478</v>
      </c>
      <c r="L5792" s="157" t="s">
        <v>809</v>
      </c>
      <c r="N5792" s="157" t="s">
        <v>741</v>
      </c>
      <c r="O5792" s="157" t="s">
        <v>742</v>
      </c>
      <c r="P5792" s="157" t="s">
        <v>740</v>
      </c>
    </row>
    <row r="5793" spans="11:16">
      <c r="K5793" s="319">
        <v>51479</v>
      </c>
      <c r="L5793" s="157" t="s">
        <v>810</v>
      </c>
      <c r="N5793" s="157" t="s">
        <v>741</v>
      </c>
      <c r="O5793" s="157" t="s">
        <v>742</v>
      </c>
      <c r="P5793" s="157" t="s">
        <v>740</v>
      </c>
    </row>
    <row r="5794" spans="11:16">
      <c r="K5794" s="319">
        <v>51480</v>
      </c>
      <c r="L5794" s="157" t="s">
        <v>803</v>
      </c>
      <c r="N5794" s="157" t="s">
        <v>740</v>
      </c>
      <c r="O5794" s="157" t="s">
        <v>741</v>
      </c>
      <c r="P5794" s="157" t="s">
        <v>742</v>
      </c>
    </row>
    <row r="5795" spans="11:16">
      <c r="K5795" s="319">
        <v>51481</v>
      </c>
      <c r="L5795" s="157" t="s">
        <v>805</v>
      </c>
      <c r="N5795" s="157" t="s">
        <v>740</v>
      </c>
      <c r="O5795" s="157" t="s">
        <v>741</v>
      </c>
      <c r="P5795" s="157" t="s">
        <v>742</v>
      </c>
    </row>
    <row r="5796" spans="11:16">
      <c r="K5796" s="319">
        <v>51482</v>
      </c>
      <c r="L5796" s="157" t="s">
        <v>806</v>
      </c>
      <c r="N5796" s="157" t="s">
        <v>740</v>
      </c>
      <c r="O5796" s="157" t="s">
        <v>741</v>
      </c>
      <c r="P5796" s="157" t="s">
        <v>742</v>
      </c>
    </row>
    <row r="5797" spans="11:16">
      <c r="K5797" s="319">
        <v>51483</v>
      </c>
      <c r="L5797" s="157" t="s">
        <v>807</v>
      </c>
      <c r="N5797" s="157" t="s">
        <v>740</v>
      </c>
      <c r="O5797" s="157" t="s">
        <v>741</v>
      </c>
      <c r="P5797" s="157" t="s">
        <v>742</v>
      </c>
    </row>
    <row r="5798" spans="11:16">
      <c r="K5798" s="319">
        <v>51484</v>
      </c>
      <c r="L5798" s="157" t="s">
        <v>808</v>
      </c>
      <c r="N5798" s="157" t="s">
        <v>740</v>
      </c>
      <c r="O5798" s="157" t="s">
        <v>741</v>
      </c>
      <c r="P5798" s="157" t="s">
        <v>742</v>
      </c>
    </row>
    <row r="5799" spans="11:16">
      <c r="K5799" s="319">
        <v>51485</v>
      </c>
      <c r="L5799" s="157" t="s">
        <v>809</v>
      </c>
      <c r="N5799" s="157" t="s">
        <v>740</v>
      </c>
      <c r="O5799" s="157" t="s">
        <v>741</v>
      </c>
      <c r="P5799" s="157" t="s">
        <v>742</v>
      </c>
    </row>
    <row r="5800" spans="11:16">
      <c r="K5800" s="319">
        <v>51486</v>
      </c>
      <c r="L5800" s="157" t="s">
        <v>810</v>
      </c>
      <c r="N5800" s="157" t="s">
        <v>740</v>
      </c>
      <c r="O5800" s="157" t="s">
        <v>741</v>
      </c>
      <c r="P5800" s="157" t="s">
        <v>742</v>
      </c>
    </row>
    <row r="5801" spans="11:16">
      <c r="K5801" s="319">
        <v>51487</v>
      </c>
      <c r="L5801" s="157" t="s">
        <v>803</v>
      </c>
      <c r="N5801" s="157" t="s">
        <v>742</v>
      </c>
      <c r="O5801" s="157" t="s">
        <v>740</v>
      </c>
      <c r="P5801" s="157" t="s">
        <v>741</v>
      </c>
    </row>
    <row r="5802" spans="11:16">
      <c r="K5802" s="319">
        <v>51488</v>
      </c>
      <c r="L5802" s="157" t="s">
        <v>805</v>
      </c>
      <c r="N5802" s="157" t="s">
        <v>742</v>
      </c>
      <c r="O5802" s="157" t="s">
        <v>740</v>
      </c>
      <c r="P5802" s="157" t="s">
        <v>741</v>
      </c>
    </row>
    <row r="5803" spans="11:16">
      <c r="K5803" s="319">
        <v>51489</v>
      </c>
      <c r="L5803" s="157" t="s">
        <v>806</v>
      </c>
      <c r="N5803" s="157" t="s">
        <v>742</v>
      </c>
      <c r="O5803" s="157" t="s">
        <v>740</v>
      </c>
      <c r="P5803" s="157" t="s">
        <v>741</v>
      </c>
    </row>
    <row r="5804" spans="11:16">
      <c r="K5804" s="319">
        <v>51490</v>
      </c>
      <c r="L5804" s="157" t="s">
        <v>807</v>
      </c>
      <c r="N5804" s="157" t="s">
        <v>742</v>
      </c>
      <c r="O5804" s="157" t="s">
        <v>740</v>
      </c>
      <c r="P5804" s="157" t="s">
        <v>741</v>
      </c>
    </row>
    <row r="5805" spans="11:16">
      <c r="K5805" s="319">
        <v>51491</v>
      </c>
      <c r="L5805" s="157" t="s">
        <v>808</v>
      </c>
      <c r="N5805" s="157" t="s">
        <v>742</v>
      </c>
      <c r="O5805" s="157" t="s">
        <v>740</v>
      </c>
      <c r="P5805" s="157" t="s">
        <v>741</v>
      </c>
    </row>
    <row r="5806" spans="11:16">
      <c r="K5806" s="319">
        <v>51492</v>
      </c>
      <c r="L5806" s="157" t="s">
        <v>809</v>
      </c>
      <c r="N5806" s="157" t="s">
        <v>742</v>
      </c>
      <c r="O5806" s="157" t="s">
        <v>740</v>
      </c>
      <c r="P5806" s="157" t="s">
        <v>741</v>
      </c>
    </row>
    <row r="5807" spans="11:16">
      <c r="K5807" s="319">
        <v>51493</v>
      </c>
      <c r="L5807" s="157" t="s">
        <v>810</v>
      </c>
      <c r="N5807" s="157" t="s">
        <v>742</v>
      </c>
      <c r="O5807" s="157" t="s">
        <v>740</v>
      </c>
      <c r="P5807" s="157" t="s">
        <v>741</v>
      </c>
    </row>
    <row r="5808" spans="11:16">
      <c r="K5808" s="319">
        <v>51494</v>
      </c>
      <c r="L5808" s="157" t="s">
        <v>803</v>
      </c>
      <c r="N5808" s="157" t="s">
        <v>741</v>
      </c>
      <c r="O5808" s="157" t="s">
        <v>742</v>
      </c>
      <c r="P5808" s="157" t="s">
        <v>740</v>
      </c>
    </row>
    <row r="5809" spans="11:16">
      <c r="K5809" s="319">
        <v>51495</v>
      </c>
      <c r="L5809" s="157" t="s">
        <v>805</v>
      </c>
      <c r="N5809" s="157" t="s">
        <v>741</v>
      </c>
      <c r="O5809" s="157" t="s">
        <v>742</v>
      </c>
      <c r="P5809" s="157" t="s">
        <v>740</v>
      </c>
    </row>
    <row r="5810" spans="11:16">
      <c r="K5810" s="319">
        <v>51496</v>
      </c>
      <c r="L5810" s="157" t="s">
        <v>806</v>
      </c>
      <c r="N5810" s="157" t="s">
        <v>741</v>
      </c>
      <c r="O5810" s="157" t="s">
        <v>742</v>
      </c>
      <c r="P5810" s="157" t="s">
        <v>740</v>
      </c>
    </row>
    <row r="5811" spans="11:16">
      <c r="K5811" s="319">
        <v>51497</v>
      </c>
      <c r="L5811" s="157" t="s">
        <v>807</v>
      </c>
      <c r="N5811" s="157" t="s">
        <v>741</v>
      </c>
      <c r="O5811" s="157" t="s">
        <v>742</v>
      </c>
      <c r="P5811" s="157" t="s">
        <v>740</v>
      </c>
    </row>
    <row r="5812" spans="11:16">
      <c r="K5812" s="319">
        <v>51498</v>
      </c>
      <c r="L5812" s="157" t="s">
        <v>808</v>
      </c>
      <c r="N5812" s="157" t="s">
        <v>741</v>
      </c>
      <c r="O5812" s="157" t="s">
        <v>742</v>
      </c>
      <c r="P5812" s="157" t="s">
        <v>740</v>
      </c>
    </row>
    <row r="5813" spans="11:16">
      <c r="K5813" s="319">
        <v>51499</v>
      </c>
      <c r="L5813" s="157" t="s">
        <v>809</v>
      </c>
      <c r="N5813" s="157" t="s">
        <v>741</v>
      </c>
      <c r="O5813" s="157" t="s">
        <v>742</v>
      </c>
      <c r="P5813" s="157" t="s">
        <v>740</v>
      </c>
    </row>
    <row r="5814" spans="11:16">
      <c r="K5814" s="319">
        <v>51500</v>
      </c>
      <c r="L5814" s="157" t="s">
        <v>810</v>
      </c>
      <c r="N5814" s="157" t="s">
        <v>741</v>
      </c>
      <c r="O5814" s="157" t="s">
        <v>742</v>
      </c>
      <c r="P5814" s="157" t="s">
        <v>740</v>
      </c>
    </row>
    <row r="5815" spans="11:16">
      <c r="K5815" s="319">
        <v>51501</v>
      </c>
      <c r="L5815" s="157" t="s">
        <v>803</v>
      </c>
      <c r="N5815" s="157" t="s">
        <v>740</v>
      </c>
      <c r="O5815" s="157" t="s">
        <v>741</v>
      </c>
      <c r="P5815" s="157" t="s">
        <v>742</v>
      </c>
    </row>
    <row r="5816" spans="11:16">
      <c r="K5816" s="319">
        <v>51502</v>
      </c>
      <c r="L5816" s="157" t="s">
        <v>805</v>
      </c>
      <c r="N5816" s="157" t="s">
        <v>740</v>
      </c>
      <c r="O5816" s="157" t="s">
        <v>741</v>
      </c>
      <c r="P5816" s="157" t="s">
        <v>742</v>
      </c>
    </row>
    <row r="5817" spans="11:16">
      <c r="K5817" s="319">
        <v>51503</v>
      </c>
      <c r="L5817" s="157" t="s">
        <v>806</v>
      </c>
      <c r="N5817" s="157" t="s">
        <v>740</v>
      </c>
      <c r="O5817" s="157" t="s">
        <v>741</v>
      </c>
      <c r="P5817" s="157" t="s">
        <v>742</v>
      </c>
    </row>
    <row r="5818" spans="11:16">
      <c r="K5818" s="319">
        <v>51504</v>
      </c>
      <c r="L5818" s="157" t="s">
        <v>807</v>
      </c>
      <c r="N5818" s="157" t="s">
        <v>740</v>
      </c>
      <c r="O5818" s="157" t="s">
        <v>741</v>
      </c>
      <c r="P5818" s="157" t="s">
        <v>742</v>
      </c>
    </row>
    <row r="5819" spans="11:16">
      <c r="K5819" s="319">
        <v>51505</v>
      </c>
      <c r="L5819" s="157" t="s">
        <v>808</v>
      </c>
      <c r="N5819" s="157" t="s">
        <v>740</v>
      </c>
      <c r="O5819" s="157" t="s">
        <v>741</v>
      </c>
      <c r="P5819" s="157" t="s">
        <v>742</v>
      </c>
    </row>
    <row r="5820" spans="11:16">
      <c r="K5820" s="319">
        <v>51506</v>
      </c>
      <c r="L5820" s="157" t="s">
        <v>809</v>
      </c>
      <c r="N5820" s="157" t="s">
        <v>740</v>
      </c>
      <c r="O5820" s="157" t="s">
        <v>741</v>
      </c>
      <c r="P5820" s="157" t="s">
        <v>742</v>
      </c>
    </row>
    <row r="5821" spans="11:16">
      <c r="K5821" s="319">
        <v>51507</v>
      </c>
      <c r="L5821" s="157" t="s">
        <v>810</v>
      </c>
      <c r="N5821" s="157" t="s">
        <v>740</v>
      </c>
      <c r="O5821" s="157" t="s">
        <v>741</v>
      </c>
      <c r="P5821" s="157" t="s">
        <v>742</v>
      </c>
    </row>
    <row r="5822" spans="11:16">
      <c r="K5822" s="319">
        <v>51508</v>
      </c>
      <c r="L5822" s="157" t="s">
        <v>803</v>
      </c>
      <c r="N5822" s="157" t="s">
        <v>742</v>
      </c>
      <c r="O5822" s="157" t="s">
        <v>740</v>
      </c>
      <c r="P5822" s="157" t="s">
        <v>741</v>
      </c>
    </row>
    <row r="5823" spans="11:16">
      <c r="K5823" s="319">
        <v>51509</v>
      </c>
      <c r="L5823" s="157" t="s">
        <v>805</v>
      </c>
      <c r="N5823" s="157" t="s">
        <v>742</v>
      </c>
      <c r="O5823" s="157" t="s">
        <v>740</v>
      </c>
      <c r="P5823" s="157" t="s">
        <v>741</v>
      </c>
    </row>
    <row r="5824" spans="11:16">
      <c r="K5824" s="319">
        <v>51510</v>
      </c>
      <c r="L5824" s="157" t="s">
        <v>806</v>
      </c>
      <c r="N5824" s="157" t="s">
        <v>742</v>
      </c>
      <c r="O5824" s="157" t="s">
        <v>740</v>
      </c>
      <c r="P5824" s="157" t="s">
        <v>741</v>
      </c>
    </row>
    <row r="5825" spans="11:16">
      <c r="K5825" s="319">
        <v>51511</v>
      </c>
      <c r="L5825" s="157" t="s">
        <v>807</v>
      </c>
      <c r="N5825" s="157" t="s">
        <v>742</v>
      </c>
      <c r="O5825" s="157" t="s">
        <v>740</v>
      </c>
      <c r="P5825" s="157" t="s">
        <v>741</v>
      </c>
    </row>
    <row r="5826" spans="11:16">
      <c r="K5826" s="319">
        <v>51512</v>
      </c>
      <c r="L5826" s="157" t="s">
        <v>808</v>
      </c>
      <c r="N5826" s="157" t="s">
        <v>742</v>
      </c>
      <c r="O5826" s="157" t="s">
        <v>740</v>
      </c>
      <c r="P5826" s="157" t="s">
        <v>741</v>
      </c>
    </row>
    <row r="5827" spans="11:16">
      <c r="K5827" s="319">
        <v>51513</v>
      </c>
      <c r="L5827" s="157" t="s">
        <v>809</v>
      </c>
      <c r="N5827" s="157" t="s">
        <v>742</v>
      </c>
      <c r="O5827" s="157" t="s">
        <v>740</v>
      </c>
      <c r="P5827" s="157" t="s">
        <v>741</v>
      </c>
    </row>
    <row r="5828" spans="11:16">
      <c r="K5828" s="319">
        <v>51514</v>
      </c>
      <c r="L5828" s="157" t="s">
        <v>810</v>
      </c>
      <c r="N5828" s="157" t="s">
        <v>742</v>
      </c>
      <c r="O5828" s="157" t="s">
        <v>740</v>
      </c>
      <c r="P5828" s="157" t="s">
        <v>741</v>
      </c>
    </row>
    <row r="5829" spans="11:16">
      <c r="K5829" s="319">
        <v>51515</v>
      </c>
      <c r="L5829" s="157" t="s">
        <v>803</v>
      </c>
      <c r="N5829" s="157" t="s">
        <v>741</v>
      </c>
      <c r="O5829" s="157" t="s">
        <v>742</v>
      </c>
      <c r="P5829" s="157" t="s">
        <v>740</v>
      </c>
    </row>
    <row r="5830" spans="11:16">
      <c r="K5830" s="319">
        <v>51516</v>
      </c>
      <c r="L5830" s="157" t="s">
        <v>805</v>
      </c>
      <c r="N5830" s="157" t="s">
        <v>741</v>
      </c>
      <c r="O5830" s="157" t="s">
        <v>742</v>
      </c>
      <c r="P5830" s="157" t="s">
        <v>740</v>
      </c>
    </row>
    <row r="5831" spans="11:16">
      <c r="K5831" s="319">
        <v>51517</v>
      </c>
      <c r="L5831" s="157" t="s">
        <v>806</v>
      </c>
      <c r="N5831" s="157" t="s">
        <v>741</v>
      </c>
      <c r="O5831" s="157" t="s">
        <v>742</v>
      </c>
      <c r="P5831" s="157" t="s">
        <v>740</v>
      </c>
    </row>
    <row r="5832" spans="11:16">
      <c r="K5832" s="319">
        <v>51518</v>
      </c>
      <c r="L5832" s="157" t="s">
        <v>807</v>
      </c>
      <c r="N5832" s="157" t="s">
        <v>741</v>
      </c>
      <c r="O5832" s="157" t="s">
        <v>742</v>
      </c>
      <c r="P5832" s="157" t="s">
        <v>740</v>
      </c>
    </row>
    <row r="5833" spans="11:16">
      <c r="K5833" s="319">
        <v>51519</v>
      </c>
      <c r="L5833" s="157" t="s">
        <v>808</v>
      </c>
      <c r="N5833" s="157" t="s">
        <v>741</v>
      </c>
      <c r="O5833" s="157" t="s">
        <v>742</v>
      </c>
      <c r="P5833" s="157" t="s">
        <v>740</v>
      </c>
    </row>
    <row r="5834" spans="11:16">
      <c r="K5834" s="319">
        <v>51520</v>
      </c>
      <c r="L5834" s="157" t="s">
        <v>809</v>
      </c>
      <c r="N5834" s="157" t="s">
        <v>741</v>
      </c>
      <c r="O5834" s="157" t="s">
        <v>742</v>
      </c>
      <c r="P5834" s="157" t="s">
        <v>740</v>
      </c>
    </row>
    <row r="5835" spans="11:16">
      <c r="K5835" s="319">
        <v>51521</v>
      </c>
      <c r="L5835" s="157" t="s">
        <v>810</v>
      </c>
      <c r="N5835" s="157" t="s">
        <v>741</v>
      </c>
      <c r="O5835" s="157" t="s">
        <v>742</v>
      </c>
      <c r="P5835" s="157" t="s">
        <v>740</v>
      </c>
    </row>
    <row r="5836" spans="11:16">
      <c r="K5836" s="319">
        <v>51522</v>
      </c>
      <c r="L5836" s="157" t="s">
        <v>803</v>
      </c>
      <c r="N5836" s="157" t="s">
        <v>740</v>
      </c>
      <c r="O5836" s="157" t="s">
        <v>741</v>
      </c>
      <c r="P5836" s="157" t="s">
        <v>742</v>
      </c>
    </row>
    <row r="5837" spans="11:16">
      <c r="K5837" s="319">
        <v>51523</v>
      </c>
      <c r="L5837" s="157" t="s">
        <v>805</v>
      </c>
      <c r="N5837" s="157" t="s">
        <v>740</v>
      </c>
      <c r="O5837" s="157" t="s">
        <v>741</v>
      </c>
      <c r="P5837" s="157" t="s">
        <v>742</v>
      </c>
    </row>
    <row r="5838" spans="11:16">
      <c r="K5838" s="319">
        <v>51524</v>
      </c>
      <c r="L5838" s="157" t="s">
        <v>806</v>
      </c>
      <c r="N5838" s="157" t="s">
        <v>740</v>
      </c>
      <c r="O5838" s="157" t="s">
        <v>741</v>
      </c>
      <c r="P5838" s="157" t="s">
        <v>742</v>
      </c>
    </row>
    <row r="5839" spans="11:16">
      <c r="K5839" s="319">
        <v>51525</v>
      </c>
      <c r="L5839" s="157" t="s">
        <v>807</v>
      </c>
      <c r="N5839" s="157" t="s">
        <v>740</v>
      </c>
      <c r="O5839" s="157" t="s">
        <v>741</v>
      </c>
      <c r="P5839" s="157" t="s">
        <v>742</v>
      </c>
    </row>
    <row r="5840" spans="11:16">
      <c r="K5840" s="319">
        <v>51526</v>
      </c>
      <c r="L5840" s="157" t="s">
        <v>808</v>
      </c>
      <c r="N5840" s="157" t="s">
        <v>740</v>
      </c>
      <c r="O5840" s="157" t="s">
        <v>741</v>
      </c>
      <c r="P5840" s="157" t="s">
        <v>742</v>
      </c>
    </row>
    <row r="5841" spans="11:16">
      <c r="K5841" s="319">
        <v>51527</v>
      </c>
      <c r="L5841" s="157" t="s">
        <v>809</v>
      </c>
      <c r="N5841" s="157" t="s">
        <v>740</v>
      </c>
      <c r="O5841" s="157" t="s">
        <v>741</v>
      </c>
      <c r="P5841" s="157" t="s">
        <v>742</v>
      </c>
    </row>
    <row r="5842" spans="11:16">
      <c r="K5842" s="319">
        <v>51528</v>
      </c>
      <c r="L5842" s="157" t="s">
        <v>810</v>
      </c>
      <c r="N5842" s="157" t="s">
        <v>740</v>
      </c>
      <c r="O5842" s="157" t="s">
        <v>741</v>
      </c>
      <c r="P5842" s="157" t="s">
        <v>742</v>
      </c>
    </row>
    <row r="5843" spans="11:16">
      <c r="K5843" s="319">
        <v>51529</v>
      </c>
      <c r="L5843" s="157" t="s">
        <v>803</v>
      </c>
      <c r="N5843" s="157" t="s">
        <v>742</v>
      </c>
      <c r="O5843" s="157" t="s">
        <v>740</v>
      </c>
      <c r="P5843" s="157" t="s">
        <v>741</v>
      </c>
    </row>
    <row r="5844" spans="11:16">
      <c r="K5844" s="319">
        <v>51530</v>
      </c>
      <c r="L5844" s="157" t="s">
        <v>805</v>
      </c>
      <c r="N5844" s="157" t="s">
        <v>742</v>
      </c>
      <c r="O5844" s="157" t="s">
        <v>740</v>
      </c>
      <c r="P5844" s="157" t="s">
        <v>741</v>
      </c>
    </row>
    <row r="5845" spans="11:16">
      <c r="K5845" s="319">
        <v>51531</v>
      </c>
      <c r="L5845" s="157" t="s">
        <v>806</v>
      </c>
      <c r="N5845" s="157" t="s">
        <v>742</v>
      </c>
      <c r="O5845" s="157" t="s">
        <v>740</v>
      </c>
      <c r="P5845" s="157" t="s">
        <v>741</v>
      </c>
    </row>
    <row r="5846" spans="11:16">
      <c r="K5846" s="319">
        <v>51532</v>
      </c>
      <c r="L5846" s="157" t="s">
        <v>807</v>
      </c>
      <c r="N5846" s="157" t="s">
        <v>742</v>
      </c>
      <c r="O5846" s="157" t="s">
        <v>740</v>
      </c>
      <c r="P5846" s="157" t="s">
        <v>741</v>
      </c>
    </row>
    <row r="5847" spans="11:16">
      <c r="K5847" s="319">
        <v>51533</v>
      </c>
      <c r="L5847" s="157" t="s">
        <v>808</v>
      </c>
      <c r="N5847" s="157" t="s">
        <v>742</v>
      </c>
      <c r="O5847" s="157" t="s">
        <v>740</v>
      </c>
      <c r="P5847" s="157" t="s">
        <v>741</v>
      </c>
    </row>
    <row r="5848" spans="11:16">
      <c r="K5848" s="319">
        <v>51534</v>
      </c>
      <c r="L5848" s="157" t="s">
        <v>809</v>
      </c>
      <c r="N5848" s="157" t="s">
        <v>742</v>
      </c>
      <c r="O5848" s="157" t="s">
        <v>740</v>
      </c>
      <c r="P5848" s="157" t="s">
        <v>741</v>
      </c>
    </row>
    <row r="5849" spans="11:16">
      <c r="K5849" s="319">
        <v>51535</v>
      </c>
      <c r="L5849" s="157" t="s">
        <v>810</v>
      </c>
      <c r="N5849" s="157" t="s">
        <v>742</v>
      </c>
      <c r="O5849" s="157" t="s">
        <v>740</v>
      </c>
      <c r="P5849" s="157" t="s">
        <v>741</v>
      </c>
    </row>
    <row r="5850" spans="11:16">
      <c r="K5850" s="319">
        <v>51536</v>
      </c>
      <c r="L5850" s="157" t="s">
        <v>803</v>
      </c>
      <c r="N5850" s="157" t="s">
        <v>741</v>
      </c>
      <c r="O5850" s="157" t="s">
        <v>742</v>
      </c>
      <c r="P5850" s="157" t="s">
        <v>740</v>
      </c>
    </row>
    <row r="5851" spans="11:16">
      <c r="K5851" s="319">
        <v>51537</v>
      </c>
      <c r="L5851" s="157" t="s">
        <v>805</v>
      </c>
      <c r="N5851" s="157" t="s">
        <v>741</v>
      </c>
      <c r="O5851" s="157" t="s">
        <v>742</v>
      </c>
      <c r="P5851" s="157" t="s">
        <v>740</v>
      </c>
    </row>
    <row r="5852" spans="11:16">
      <c r="K5852" s="319">
        <v>51538</v>
      </c>
      <c r="L5852" s="157" t="s">
        <v>806</v>
      </c>
      <c r="N5852" s="157" t="s">
        <v>741</v>
      </c>
      <c r="O5852" s="157" t="s">
        <v>742</v>
      </c>
      <c r="P5852" s="157" t="s">
        <v>740</v>
      </c>
    </row>
    <row r="5853" spans="11:16">
      <c r="K5853" s="319">
        <v>51539</v>
      </c>
      <c r="L5853" s="157" t="s">
        <v>807</v>
      </c>
      <c r="N5853" s="157" t="s">
        <v>741</v>
      </c>
      <c r="O5853" s="157" t="s">
        <v>742</v>
      </c>
      <c r="P5853" s="157" t="s">
        <v>740</v>
      </c>
    </row>
    <row r="5854" spans="11:16">
      <c r="K5854" s="319">
        <v>51540</v>
      </c>
      <c r="L5854" s="157" t="s">
        <v>808</v>
      </c>
      <c r="N5854" s="157" t="s">
        <v>741</v>
      </c>
      <c r="O5854" s="157" t="s">
        <v>742</v>
      </c>
      <c r="P5854" s="157" t="s">
        <v>740</v>
      </c>
    </row>
    <row r="5855" spans="11:16">
      <c r="K5855" s="319">
        <v>51541</v>
      </c>
      <c r="L5855" s="157" t="s">
        <v>809</v>
      </c>
      <c r="N5855" s="157" t="s">
        <v>741</v>
      </c>
      <c r="O5855" s="157" t="s">
        <v>742</v>
      </c>
      <c r="P5855" s="157" t="s">
        <v>740</v>
      </c>
    </row>
    <row r="5856" spans="11:16">
      <c r="K5856" s="319">
        <v>51542</v>
      </c>
      <c r="L5856" s="157" t="s">
        <v>810</v>
      </c>
      <c r="N5856" s="157" t="s">
        <v>741</v>
      </c>
      <c r="O5856" s="157" t="s">
        <v>742</v>
      </c>
      <c r="P5856" s="157" t="s">
        <v>740</v>
      </c>
    </row>
    <row r="5857" spans="11:16">
      <c r="K5857" s="319">
        <v>51543</v>
      </c>
      <c r="L5857" s="157" t="s">
        <v>803</v>
      </c>
      <c r="N5857" s="157" t="s">
        <v>740</v>
      </c>
      <c r="O5857" s="157" t="s">
        <v>741</v>
      </c>
      <c r="P5857" s="157" t="s">
        <v>742</v>
      </c>
    </row>
    <row r="5858" spans="11:16">
      <c r="K5858" s="319">
        <v>51544</v>
      </c>
      <c r="L5858" s="157" t="s">
        <v>805</v>
      </c>
      <c r="N5858" s="157" t="s">
        <v>740</v>
      </c>
      <c r="O5858" s="157" t="s">
        <v>741</v>
      </c>
      <c r="P5858" s="157" t="s">
        <v>742</v>
      </c>
    </row>
    <row r="5859" spans="11:16">
      <c r="K5859" s="319">
        <v>51545</v>
      </c>
      <c r="L5859" s="157" t="s">
        <v>806</v>
      </c>
      <c r="N5859" s="157" t="s">
        <v>740</v>
      </c>
      <c r="O5859" s="157" t="s">
        <v>741</v>
      </c>
      <c r="P5859" s="157" t="s">
        <v>742</v>
      </c>
    </row>
    <row r="5860" spans="11:16">
      <c r="K5860" s="319">
        <v>51546</v>
      </c>
      <c r="L5860" s="157" t="s">
        <v>807</v>
      </c>
      <c r="N5860" s="157" t="s">
        <v>740</v>
      </c>
      <c r="O5860" s="157" t="s">
        <v>741</v>
      </c>
      <c r="P5860" s="157" t="s">
        <v>742</v>
      </c>
    </row>
    <row r="5861" spans="11:16">
      <c r="K5861" s="319">
        <v>51547</v>
      </c>
      <c r="L5861" s="157" t="s">
        <v>808</v>
      </c>
      <c r="N5861" s="157" t="s">
        <v>740</v>
      </c>
      <c r="O5861" s="157" t="s">
        <v>741</v>
      </c>
      <c r="P5861" s="157" t="s">
        <v>742</v>
      </c>
    </row>
    <row r="5862" spans="11:16">
      <c r="K5862" s="319">
        <v>51548</v>
      </c>
      <c r="L5862" s="157" t="s">
        <v>809</v>
      </c>
      <c r="N5862" s="157" t="s">
        <v>740</v>
      </c>
      <c r="O5862" s="157" t="s">
        <v>741</v>
      </c>
      <c r="P5862" s="157" t="s">
        <v>742</v>
      </c>
    </row>
    <row r="5863" spans="11:16">
      <c r="K5863" s="319">
        <v>51549</v>
      </c>
      <c r="L5863" s="157" t="s">
        <v>810</v>
      </c>
      <c r="N5863" s="157" t="s">
        <v>740</v>
      </c>
      <c r="O5863" s="157" t="s">
        <v>741</v>
      </c>
      <c r="P5863" s="157" t="s">
        <v>742</v>
      </c>
    </row>
    <row r="5864" spans="11:16">
      <c r="K5864" s="319">
        <v>51550</v>
      </c>
      <c r="L5864" s="157" t="s">
        <v>803</v>
      </c>
      <c r="N5864" s="157" t="s">
        <v>742</v>
      </c>
      <c r="O5864" s="157" t="s">
        <v>740</v>
      </c>
      <c r="P5864" s="157" t="s">
        <v>741</v>
      </c>
    </row>
    <row r="5865" spans="11:16">
      <c r="K5865" s="319">
        <v>51551</v>
      </c>
      <c r="L5865" s="157" t="s">
        <v>805</v>
      </c>
      <c r="N5865" s="157" t="s">
        <v>742</v>
      </c>
      <c r="O5865" s="157" t="s">
        <v>740</v>
      </c>
      <c r="P5865" s="157" t="s">
        <v>741</v>
      </c>
    </row>
    <row r="5866" spans="11:16">
      <c r="K5866" s="319">
        <v>51552</v>
      </c>
      <c r="L5866" s="157" t="s">
        <v>806</v>
      </c>
      <c r="N5866" s="157" t="s">
        <v>742</v>
      </c>
      <c r="O5866" s="157" t="s">
        <v>740</v>
      </c>
      <c r="P5866" s="157" t="s">
        <v>741</v>
      </c>
    </row>
    <row r="5867" spans="11:16">
      <c r="K5867" s="319">
        <v>51553</v>
      </c>
      <c r="L5867" s="157" t="s">
        <v>807</v>
      </c>
      <c r="N5867" s="157" t="s">
        <v>742</v>
      </c>
      <c r="O5867" s="157" t="s">
        <v>740</v>
      </c>
      <c r="P5867" s="157" t="s">
        <v>741</v>
      </c>
    </row>
    <row r="5868" spans="11:16">
      <c r="K5868" s="319">
        <v>51554</v>
      </c>
      <c r="L5868" s="157" t="s">
        <v>808</v>
      </c>
      <c r="N5868" s="157" t="s">
        <v>742</v>
      </c>
      <c r="O5868" s="157" t="s">
        <v>740</v>
      </c>
      <c r="P5868" s="157" t="s">
        <v>741</v>
      </c>
    </row>
    <row r="5869" spans="11:16">
      <c r="K5869" s="319">
        <v>51555</v>
      </c>
      <c r="L5869" s="157" t="s">
        <v>809</v>
      </c>
      <c r="N5869" s="157" t="s">
        <v>742</v>
      </c>
      <c r="O5869" s="157" t="s">
        <v>740</v>
      </c>
      <c r="P5869" s="157" t="s">
        <v>741</v>
      </c>
    </row>
    <row r="5870" spans="11:16">
      <c r="K5870" s="319">
        <v>51556</v>
      </c>
      <c r="L5870" s="157" t="s">
        <v>810</v>
      </c>
      <c r="N5870" s="157" t="s">
        <v>742</v>
      </c>
      <c r="O5870" s="157" t="s">
        <v>740</v>
      </c>
      <c r="P5870" s="157" t="s">
        <v>741</v>
      </c>
    </row>
    <row r="5871" spans="11:16">
      <c r="K5871" s="319">
        <v>51557</v>
      </c>
      <c r="L5871" s="157" t="s">
        <v>803</v>
      </c>
      <c r="N5871" s="157" t="s">
        <v>741</v>
      </c>
      <c r="O5871" s="157" t="s">
        <v>742</v>
      </c>
      <c r="P5871" s="157" t="s">
        <v>740</v>
      </c>
    </row>
    <row r="5872" spans="11:16">
      <c r="K5872" s="319">
        <v>51558</v>
      </c>
      <c r="L5872" s="157" t="s">
        <v>805</v>
      </c>
      <c r="N5872" s="157" t="s">
        <v>741</v>
      </c>
      <c r="O5872" s="157" t="s">
        <v>742</v>
      </c>
      <c r="P5872" s="157" t="s">
        <v>740</v>
      </c>
    </row>
    <row r="5873" spans="11:16">
      <c r="K5873" s="319">
        <v>51559</v>
      </c>
      <c r="L5873" s="157" t="s">
        <v>806</v>
      </c>
      <c r="N5873" s="157" t="s">
        <v>741</v>
      </c>
      <c r="O5873" s="157" t="s">
        <v>742</v>
      </c>
      <c r="P5873" s="157" t="s">
        <v>740</v>
      </c>
    </row>
    <row r="5874" spans="11:16">
      <c r="K5874" s="319">
        <v>51560</v>
      </c>
      <c r="L5874" s="157" t="s">
        <v>807</v>
      </c>
      <c r="N5874" s="157" t="s">
        <v>741</v>
      </c>
      <c r="O5874" s="157" t="s">
        <v>742</v>
      </c>
      <c r="P5874" s="157" t="s">
        <v>740</v>
      </c>
    </row>
    <row r="5875" spans="11:16">
      <c r="K5875" s="319">
        <v>51561</v>
      </c>
      <c r="L5875" s="157" t="s">
        <v>808</v>
      </c>
      <c r="N5875" s="157" t="s">
        <v>741</v>
      </c>
      <c r="O5875" s="157" t="s">
        <v>742</v>
      </c>
      <c r="P5875" s="157" t="s">
        <v>740</v>
      </c>
    </row>
    <row r="5876" spans="11:16">
      <c r="K5876" s="319">
        <v>51562</v>
      </c>
      <c r="L5876" s="157" t="s">
        <v>809</v>
      </c>
      <c r="N5876" s="157" t="s">
        <v>741</v>
      </c>
      <c r="O5876" s="157" t="s">
        <v>742</v>
      </c>
      <c r="P5876" s="157" t="s">
        <v>740</v>
      </c>
    </row>
    <row r="5877" spans="11:16">
      <c r="K5877" s="319">
        <v>51563</v>
      </c>
      <c r="L5877" s="157" t="s">
        <v>810</v>
      </c>
      <c r="N5877" s="157" t="s">
        <v>741</v>
      </c>
      <c r="O5877" s="157" t="s">
        <v>742</v>
      </c>
      <c r="P5877" s="157" t="s">
        <v>740</v>
      </c>
    </row>
    <row r="5878" spans="11:16">
      <c r="K5878" s="319">
        <v>51564</v>
      </c>
      <c r="L5878" s="157" t="s">
        <v>803</v>
      </c>
      <c r="N5878" s="157" t="s">
        <v>740</v>
      </c>
      <c r="O5878" s="157" t="s">
        <v>741</v>
      </c>
      <c r="P5878" s="157" t="s">
        <v>742</v>
      </c>
    </row>
    <row r="5879" spans="11:16">
      <c r="K5879" s="319">
        <v>51565</v>
      </c>
      <c r="L5879" s="157" t="s">
        <v>805</v>
      </c>
      <c r="N5879" s="157" t="s">
        <v>740</v>
      </c>
      <c r="O5879" s="157" t="s">
        <v>741</v>
      </c>
      <c r="P5879" s="157" t="s">
        <v>742</v>
      </c>
    </row>
    <row r="5880" spans="11:16">
      <c r="K5880" s="319">
        <v>51566</v>
      </c>
      <c r="L5880" s="157" t="s">
        <v>806</v>
      </c>
      <c r="N5880" s="157" t="s">
        <v>740</v>
      </c>
      <c r="O5880" s="157" t="s">
        <v>741</v>
      </c>
      <c r="P5880" s="157" t="s">
        <v>742</v>
      </c>
    </row>
    <row r="5881" spans="11:16">
      <c r="K5881" s="319">
        <v>51567</v>
      </c>
      <c r="L5881" s="157" t="s">
        <v>807</v>
      </c>
      <c r="N5881" s="157" t="s">
        <v>740</v>
      </c>
      <c r="O5881" s="157" t="s">
        <v>741</v>
      </c>
      <c r="P5881" s="157" t="s">
        <v>742</v>
      </c>
    </row>
    <row r="5882" spans="11:16">
      <c r="K5882" s="319">
        <v>51568</v>
      </c>
      <c r="L5882" s="157" t="s">
        <v>808</v>
      </c>
      <c r="N5882" s="157" t="s">
        <v>740</v>
      </c>
      <c r="O5882" s="157" t="s">
        <v>741</v>
      </c>
      <c r="P5882" s="157" t="s">
        <v>742</v>
      </c>
    </row>
    <row r="5883" spans="11:16">
      <c r="K5883" s="319">
        <v>51569</v>
      </c>
      <c r="L5883" s="157" t="s">
        <v>809</v>
      </c>
      <c r="N5883" s="157" t="s">
        <v>740</v>
      </c>
      <c r="O5883" s="157" t="s">
        <v>741</v>
      </c>
      <c r="P5883" s="157" t="s">
        <v>742</v>
      </c>
    </row>
    <row r="5884" spans="11:16">
      <c r="K5884" s="319">
        <v>51570</v>
      </c>
      <c r="L5884" s="157" t="s">
        <v>810</v>
      </c>
      <c r="N5884" s="157" t="s">
        <v>740</v>
      </c>
      <c r="O5884" s="157" t="s">
        <v>741</v>
      </c>
      <c r="P5884" s="157" t="s">
        <v>742</v>
      </c>
    </row>
    <row r="5885" spans="11:16">
      <c r="K5885" s="319">
        <v>51571</v>
      </c>
      <c r="L5885" s="157" t="s">
        <v>803</v>
      </c>
      <c r="N5885" s="157" t="s">
        <v>742</v>
      </c>
      <c r="O5885" s="157" t="s">
        <v>740</v>
      </c>
      <c r="P5885" s="157" t="s">
        <v>741</v>
      </c>
    </row>
    <row r="5886" spans="11:16">
      <c r="K5886" s="319">
        <v>51572</v>
      </c>
      <c r="L5886" s="157" t="s">
        <v>805</v>
      </c>
      <c r="N5886" s="157" t="s">
        <v>742</v>
      </c>
      <c r="O5886" s="157" t="s">
        <v>740</v>
      </c>
      <c r="P5886" s="157" t="s">
        <v>741</v>
      </c>
    </row>
    <row r="5887" spans="11:16">
      <c r="K5887" s="319">
        <v>51573</v>
      </c>
      <c r="L5887" s="157" t="s">
        <v>806</v>
      </c>
      <c r="N5887" s="157" t="s">
        <v>742</v>
      </c>
      <c r="O5887" s="157" t="s">
        <v>740</v>
      </c>
      <c r="P5887" s="157" t="s">
        <v>741</v>
      </c>
    </row>
    <row r="5888" spans="11:16">
      <c r="K5888" s="319">
        <v>51574</v>
      </c>
      <c r="L5888" s="157" t="s">
        <v>807</v>
      </c>
      <c r="N5888" s="157" t="s">
        <v>742</v>
      </c>
      <c r="O5888" s="157" t="s">
        <v>740</v>
      </c>
      <c r="P5888" s="157" t="s">
        <v>741</v>
      </c>
    </row>
    <row r="5889" spans="11:16">
      <c r="K5889" s="319">
        <v>51575</v>
      </c>
      <c r="L5889" s="157" t="s">
        <v>808</v>
      </c>
      <c r="N5889" s="157" t="s">
        <v>742</v>
      </c>
      <c r="O5889" s="157" t="s">
        <v>740</v>
      </c>
      <c r="P5889" s="157" t="s">
        <v>741</v>
      </c>
    </row>
    <row r="5890" spans="11:16">
      <c r="K5890" s="319">
        <v>51576</v>
      </c>
      <c r="L5890" s="157" t="s">
        <v>809</v>
      </c>
      <c r="N5890" s="157" t="s">
        <v>742</v>
      </c>
      <c r="O5890" s="157" t="s">
        <v>740</v>
      </c>
      <c r="P5890" s="157" t="s">
        <v>741</v>
      </c>
    </row>
    <row r="5891" spans="11:16">
      <c r="K5891" s="319">
        <v>51577</v>
      </c>
      <c r="L5891" s="157" t="s">
        <v>810</v>
      </c>
      <c r="N5891" s="157" t="s">
        <v>742</v>
      </c>
      <c r="O5891" s="157" t="s">
        <v>740</v>
      </c>
      <c r="P5891" s="157" t="s">
        <v>741</v>
      </c>
    </row>
    <row r="5892" spans="11:16">
      <c r="K5892" s="319">
        <v>51578</v>
      </c>
      <c r="L5892" s="157" t="s">
        <v>803</v>
      </c>
      <c r="N5892" s="157" t="s">
        <v>741</v>
      </c>
      <c r="O5892" s="157" t="s">
        <v>742</v>
      </c>
      <c r="P5892" s="157" t="s">
        <v>740</v>
      </c>
    </row>
    <row r="5893" spans="11:16">
      <c r="K5893" s="319">
        <v>51579</v>
      </c>
      <c r="L5893" s="157" t="s">
        <v>805</v>
      </c>
      <c r="N5893" s="157" t="s">
        <v>741</v>
      </c>
      <c r="O5893" s="157" t="s">
        <v>742</v>
      </c>
      <c r="P5893" s="157" t="s">
        <v>740</v>
      </c>
    </row>
    <row r="5894" spans="11:16">
      <c r="K5894" s="319">
        <v>51580</v>
      </c>
      <c r="L5894" s="157" t="s">
        <v>806</v>
      </c>
      <c r="N5894" s="157" t="s">
        <v>741</v>
      </c>
      <c r="O5894" s="157" t="s">
        <v>742</v>
      </c>
      <c r="P5894" s="157" t="s">
        <v>740</v>
      </c>
    </row>
    <row r="5895" spans="11:16">
      <c r="K5895" s="319">
        <v>51581</v>
      </c>
      <c r="L5895" s="157" t="s">
        <v>807</v>
      </c>
      <c r="N5895" s="157" t="s">
        <v>741</v>
      </c>
      <c r="O5895" s="157" t="s">
        <v>742</v>
      </c>
      <c r="P5895" s="157" t="s">
        <v>740</v>
      </c>
    </row>
    <row r="5896" spans="11:16">
      <c r="K5896" s="319">
        <v>51582</v>
      </c>
      <c r="L5896" s="157" t="s">
        <v>808</v>
      </c>
      <c r="N5896" s="157" t="s">
        <v>741</v>
      </c>
      <c r="O5896" s="157" t="s">
        <v>742</v>
      </c>
      <c r="P5896" s="157" t="s">
        <v>740</v>
      </c>
    </row>
    <row r="5897" spans="11:16">
      <c r="K5897" s="319">
        <v>51583</v>
      </c>
      <c r="L5897" s="157" t="s">
        <v>809</v>
      </c>
      <c r="N5897" s="157" t="s">
        <v>741</v>
      </c>
      <c r="O5897" s="157" t="s">
        <v>742</v>
      </c>
      <c r="P5897" s="157" t="s">
        <v>740</v>
      </c>
    </row>
    <row r="5898" spans="11:16">
      <c r="K5898" s="319">
        <v>51584</v>
      </c>
      <c r="L5898" s="157" t="s">
        <v>810</v>
      </c>
      <c r="N5898" s="157" t="s">
        <v>741</v>
      </c>
      <c r="O5898" s="157" t="s">
        <v>742</v>
      </c>
      <c r="P5898" s="157" t="s">
        <v>740</v>
      </c>
    </row>
    <row r="5899" spans="11:16">
      <c r="K5899" s="319">
        <v>51585</v>
      </c>
      <c r="L5899" s="157" t="s">
        <v>803</v>
      </c>
      <c r="N5899" s="157" t="s">
        <v>740</v>
      </c>
      <c r="O5899" s="157" t="s">
        <v>741</v>
      </c>
      <c r="P5899" s="157" t="s">
        <v>742</v>
      </c>
    </row>
    <row r="5900" spans="11:16">
      <c r="K5900" s="319">
        <v>51586</v>
      </c>
      <c r="L5900" s="157" t="s">
        <v>805</v>
      </c>
      <c r="N5900" s="157" t="s">
        <v>740</v>
      </c>
      <c r="O5900" s="157" t="s">
        <v>741</v>
      </c>
      <c r="P5900" s="157" t="s">
        <v>742</v>
      </c>
    </row>
    <row r="5901" spans="11:16">
      <c r="K5901" s="319">
        <v>51587</v>
      </c>
      <c r="L5901" s="157" t="s">
        <v>806</v>
      </c>
      <c r="N5901" s="157" t="s">
        <v>740</v>
      </c>
      <c r="O5901" s="157" t="s">
        <v>741</v>
      </c>
      <c r="P5901" s="157" t="s">
        <v>742</v>
      </c>
    </row>
    <row r="5902" spans="11:16">
      <c r="K5902" s="319">
        <v>51588</v>
      </c>
      <c r="L5902" s="157" t="s">
        <v>807</v>
      </c>
      <c r="N5902" s="157" t="s">
        <v>740</v>
      </c>
      <c r="O5902" s="157" t="s">
        <v>741</v>
      </c>
      <c r="P5902" s="157" t="s">
        <v>742</v>
      </c>
    </row>
    <row r="5903" spans="11:16">
      <c r="K5903" s="319">
        <v>51589</v>
      </c>
      <c r="L5903" s="157" t="s">
        <v>808</v>
      </c>
      <c r="N5903" s="157" t="s">
        <v>740</v>
      </c>
      <c r="O5903" s="157" t="s">
        <v>741</v>
      </c>
      <c r="P5903" s="157" t="s">
        <v>742</v>
      </c>
    </row>
    <row r="5904" spans="11:16">
      <c r="K5904" s="319">
        <v>51590</v>
      </c>
      <c r="L5904" s="157" t="s">
        <v>809</v>
      </c>
      <c r="N5904" s="157" t="s">
        <v>740</v>
      </c>
      <c r="O5904" s="157" t="s">
        <v>741</v>
      </c>
      <c r="P5904" s="157" t="s">
        <v>742</v>
      </c>
    </row>
    <row r="5905" spans="11:16">
      <c r="K5905" s="319">
        <v>51591</v>
      </c>
      <c r="L5905" s="157" t="s">
        <v>810</v>
      </c>
      <c r="N5905" s="157" t="s">
        <v>740</v>
      </c>
      <c r="O5905" s="157" t="s">
        <v>741</v>
      </c>
      <c r="P5905" s="157" t="s">
        <v>742</v>
      </c>
    </row>
    <row r="5906" spans="11:16">
      <c r="K5906" s="319">
        <v>51592</v>
      </c>
      <c r="L5906" s="157" t="s">
        <v>803</v>
      </c>
      <c r="N5906" s="157" t="s">
        <v>742</v>
      </c>
      <c r="O5906" s="157" t="s">
        <v>740</v>
      </c>
      <c r="P5906" s="157" t="s">
        <v>741</v>
      </c>
    </row>
    <row r="5907" spans="11:16">
      <c r="K5907" s="319">
        <v>51593</v>
      </c>
      <c r="L5907" s="157" t="s">
        <v>805</v>
      </c>
      <c r="N5907" s="157" t="s">
        <v>742</v>
      </c>
      <c r="O5907" s="157" t="s">
        <v>740</v>
      </c>
      <c r="P5907" s="157" t="s">
        <v>741</v>
      </c>
    </row>
    <row r="5908" spans="11:16">
      <c r="K5908" s="319">
        <v>51594</v>
      </c>
      <c r="L5908" s="157" t="s">
        <v>806</v>
      </c>
      <c r="N5908" s="157" t="s">
        <v>742</v>
      </c>
      <c r="O5908" s="157" t="s">
        <v>740</v>
      </c>
      <c r="P5908" s="157" t="s">
        <v>741</v>
      </c>
    </row>
    <row r="5909" spans="11:16">
      <c r="K5909" s="319">
        <v>51595</v>
      </c>
      <c r="L5909" s="157" t="s">
        <v>807</v>
      </c>
      <c r="N5909" s="157" t="s">
        <v>742</v>
      </c>
      <c r="O5909" s="157" t="s">
        <v>740</v>
      </c>
      <c r="P5909" s="157" t="s">
        <v>741</v>
      </c>
    </row>
    <row r="5910" spans="11:16">
      <c r="K5910" s="319">
        <v>51596</v>
      </c>
      <c r="L5910" s="157" t="s">
        <v>808</v>
      </c>
      <c r="N5910" s="157" t="s">
        <v>742</v>
      </c>
      <c r="O5910" s="157" t="s">
        <v>740</v>
      </c>
      <c r="P5910" s="157" t="s">
        <v>741</v>
      </c>
    </row>
    <row r="5911" spans="11:16">
      <c r="K5911" s="319">
        <v>51597</v>
      </c>
      <c r="L5911" s="157" t="s">
        <v>809</v>
      </c>
      <c r="N5911" s="157" t="s">
        <v>742</v>
      </c>
      <c r="O5911" s="157" t="s">
        <v>740</v>
      </c>
      <c r="P5911" s="157" t="s">
        <v>741</v>
      </c>
    </row>
    <row r="5912" spans="11:16">
      <c r="K5912" s="319">
        <v>51598</v>
      </c>
      <c r="L5912" s="157" t="s">
        <v>810</v>
      </c>
      <c r="N5912" s="157" t="s">
        <v>742</v>
      </c>
      <c r="O5912" s="157" t="s">
        <v>740</v>
      </c>
      <c r="P5912" s="157" t="s">
        <v>741</v>
      </c>
    </row>
    <row r="5913" spans="11:16">
      <c r="K5913" s="319">
        <v>51599</v>
      </c>
      <c r="L5913" s="157" t="s">
        <v>803</v>
      </c>
      <c r="N5913" s="157" t="s">
        <v>741</v>
      </c>
      <c r="O5913" s="157" t="s">
        <v>742</v>
      </c>
      <c r="P5913" s="157" t="s">
        <v>740</v>
      </c>
    </row>
    <row r="5914" spans="11:16">
      <c r="K5914" s="319">
        <v>51600</v>
      </c>
      <c r="L5914" s="157" t="s">
        <v>805</v>
      </c>
      <c r="N5914" s="157" t="s">
        <v>741</v>
      </c>
      <c r="O5914" s="157" t="s">
        <v>742</v>
      </c>
      <c r="P5914" s="157" t="s">
        <v>740</v>
      </c>
    </row>
    <row r="5915" spans="11:16">
      <c r="K5915" s="319">
        <v>51601</v>
      </c>
      <c r="L5915" s="157" t="s">
        <v>806</v>
      </c>
      <c r="N5915" s="157" t="s">
        <v>741</v>
      </c>
      <c r="O5915" s="157" t="s">
        <v>742</v>
      </c>
      <c r="P5915" s="157" t="s">
        <v>740</v>
      </c>
    </row>
    <row r="5916" spans="11:16">
      <c r="K5916" s="319">
        <v>51602</v>
      </c>
      <c r="L5916" s="157" t="s">
        <v>807</v>
      </c>
      <c r="N5916" s="157" t="s">
        <v>741</v>
      </c>
      <c r="O5916" s="157" t="s">
        <v>742</v>
      </c>
      <c r="P5916" s="157" t="s">
        <v>740</v>
      </c>
    </row>
    <row r="5917" spans="11:16">
      <c r="K5917" s="319">
        <v>51603</v>
      </c>
      <c r="L5917" s="157" t="s">
        <v>808</v>
      </c>
      <c r="N5917" s="157" t="s">
        <v>741</v>
      </c>
      <c r="O5917" s="157" t="s">
        <v>742</v>
      </c>
      <c r="P5917" s="157" t="s">
        <v>740</v>
      </c>
    </row>
    <row r="5918" spans="11:16">
      <c r="K5918" s="319">
        <v>51604</v>
      </c>
      <c r="L5918" s="157" t="s">
        <v>809</v>
      </c>
      <c r="N5918" s="157" t="s">
        <v>741</v>
      </c>
      <c r="O5918" s="157" t="s">
        <v>742</v>
      </c>
      <c r="P5918" s="157" t="s">
        <v>740</v>
      </c>
    </row>
    <row r="5919" spans="11:16">
      <c r="K5919" s="319">
        <v>51605</v>
      </c>
      <c r="L5919" s="157" t="s">
        <v>810</v>
      </c>
      <c r="N5919" s="157" t="s">
        <v>741</v>
      </c>
      <c r="O5919" s="157" t="s">
        <v>742</v>
      </c>
      <c r="P5919" s="157" t="s">
        <v>740</v>
      </c>
    </row>
    <row r="5920" spans="11:16">
      <c r="K5920" s="319">
        <v>51606</v>
      </c>
      <c r="L5920" s="157" t="s">
        <v>803</v>
      </c>
      <c r="N5920" s="157" t="s">
        <v>740</v>
      </c>
      <c r="O5920" s="157" t="s">
        <v>741</v>
      </c>
      <c r="P5920" s="157" t="s">
        <v>742</v>
      </c>
    </row>
    <row r="5921" spans="11:16">
      <c r="K5921" s="319">
        <v>51607</v>
      </c>
      <c r="L5921" s="157" t="s">
        <v>805</v>
      </c>
      <c r="N5921" s="157" t="s">
        <v>740</v>
      </c>
      <c r="O5921" s="157" t="s">
        <v>741</v>
      </c>
      <c r="P5921" s="157" t="s">
        <v>742</v>
      </c>
    </row>
    <row r="5922" spans="11:16">
      <c r="K5922" s="319">
        <v>51608</v>
      </c>
      <c r="L5922" s="157" t="s">
        <v>806</v>
      </c>
      <c r="N5922" s="157" t="s">
        <v>740</v>
      </c>
      <c r="O5922" s="157" t="s">
        <v>741</v>
      </c>
      <c r="P5922" s="157" t="s">
        <v>742</v>
      </c>
    </row>
    <row r="5923" spans="11:16">
      <c r="K5923" s="319">
        <v>51609</v>
      </c>
      <c r="L5923" s="157" t="s">
        <v>807</v>
      </c>
      <c r="N5923" s="157" t="s">
        <v>740</v>
      </c>
      <c r="O5923" s="157" t="s">
        <v>741</v>
      </c>
      <c r="P5923" s="157" t="s">
        <v>742</v>
      </c>
    </row>
    <row r="5924" spans="11:16">
      <c r="K5924" s="319">
        <v>51610</v>
      </c>
      <c r="L5924" s="157" t="s">
        <v>808</v>
      </c>
      <c r="N5924" s="157" t="s">
        <v>740</v>
      </c>
      <c r="O5924" s="157" t="s">
        <v>741</v>
      </c>
      <c r="P5924" s="157" t="s">
        <v>742</v>
      </c>
    </row>
    <row r="5925" spans="11:16">
      <c r="K5925" s="319">
        <v>51611</v>
      </c>
      <c r="L5925" s="157" t="s">
        <v>809</v>
      </c>
      <c r="N5925" s="157" t="s">
        <v>740</v>
      </c>
      <c r="O5925" s="157" t="s">
        <v>741</v>
      </c>
      <c r="P5925" s="157" t="s">
        <v>742</v>
      </c>
    </row>
    <row r="5926" spans="11:16">
      <c r="K5926" s="319">
        <v>51612</v>
      </c>
      <c r="L5926" s="157" t="s">
        <v>810</v>
      </c>
      <c r="N5926" s="157" t="s">
        <v>740</v>
      </c>
      <c r="O5926" s="157" t="s">
        <v>741</v>
      </c>
      <c r="P5926" s="157" t="s">
        <v>742</v>
      </c>
    </row>
    <row r="5927" spans="11:16">
      <c r="K5927" s="319">
        <v>51613</v>
      </c>
      <c r="L5927" s="157" t="s">
        <v>803</v>
      </c>
      <c r="N5927" s="157" t="s">
        <v>742</v>
      </c>
      <c r="O5927" s="157" t="s">
        <v>740</v>
      </c>
      <c r="P5927" s="157" t="s">
        <v>741</v>
      </c>
    </row>
    <row r="5928" spans="11:16">
      <c r="K5928" s="319">
        <v>51614</v>
      </c>
      <c r="L5928" s="157" t="s">
        <v>805</v>
      </c>
      <c r="N5928" s="157" t="s">
        <v>742</v>
      </c>
      <c r="O5928" s="157" t="s">
        <v>740</v>
      </c>
      <c r="P5928" s="157" t="s">
        <v>741</v>
      </c>
    </row>
    <row r="5929" spans="11:16">
      <c r="K5929" s="319">
        <v>51615</v>
      </c>
      <c r="L5929" s="157" t="s">
        <v>806</v>
      </c>
      <c r="N5929" s="157" t="s">
        <v>742</v>
      </c>
      <c r="O5929" s="157" t="s">
        <v>740</v>
      </c>
      <c r="P5929" s="157" t="s">
        <v>741</v>
      </c>
    </row>
    <row r="5930" spans="11:16">
      <c r="K5930" s="319">
        <v>51616</v>
      </c>
      <c r="L5930" s="157" t="s">
        <v>807</v>
      </c>
      <c r="N5930" s="157" t="s">
        <v>742</v>
      </c>
      <c r="O5930" s="157" t="s">
        <v>740</v>
      </c>
      <c r="P5930" s="157" t="s">
        <v>741</v>
      </c>
    </row>
    <row r="5931" spans="11:16">
      <c r="K5931" s="319">
        <v>51617</v>
      </c>
      <c r="L5931" s="157" t="s">
        <v>808</v>
      </c>
      <c r="N5931" s="157" t="s">
        <v>742</v>
      </c>
      <c r="O5931" s="157" t="s">
        <v>740</v>
      </c>
      <c r="P5931" s="157" t="s">
        <v>741</v>
      </c>
    </row>
    <row r="5932" spans="11:16">
      <c r="K5932" s="319">
        <v>51618</v>
      </c>
      <c r="L5932" s="157" t="s">
        <v>809</v>
      </c>
      <c r="N5932" s="157" t="s">
        <v>742</v>
      </c>
      <c r="O5932" s="157" t="s">
        <v>740</v>
      </c>
      <c r="P5932" s="157" t="s">
        <v>741</v>
      </c>
    </row>
    <row r="5933" spans="11:16">
      <c r="K5933" s="319">
        <v>51619</v>
      </c>
      <c r="L5933" s="157" t="s">
        <v>810</v>
      </c>
      <c r="N5933" s="157" t="s">
        <v>742</v>
      </c>
      <c r="O5933" s="157" t="s">
        <v>740</v>
      </c>
      <c r="P5933" s="157" t="s">
        <v>741</v>
      </c>
    </row>
    <row r="5934" spans="11:16">
      <c r="K5934" s="319">
        <v>51620</v>
      </c>
      <c r="L5934" s="157" t="s">
        <v>803</v>
      </c>
      <c r="N5934" s="157" t="s">
        <v>741</v>
      </c>
      <c r="O5934" s="157" t="s">
        <v>742</v>
      </c>
      <c r="P5934" s="157" t="s">
        <v>740</v>
      </c>
    </row>
    <row r="5935" spans="11:16">
      <c r="K5935" s="319">
        <v>51621</v>
      </c>
      <c r="L5935" s="157" t="s">
        <v>805</v>
      </c>
      <c r="N5935" s="157" t="s">
        <v>741</v>
      </c>
      <c r="O5935" s="157" t="s">
        <v>742</v>
      </c>
      <c r="P5935" s="157" t="s">
        <v>740</v>
      </c>
    </row>
    <row r="5936" spans="11:16">
      <c r="K5936" s="319">
        <v>51622</v>
      </c>
      <c r="L5936" s="157" t="s">
        <v>806</v>
      </c>
      <c r="N5936" s="157" t="s">
        <v>741</v>
      </c>
      <c r="O5936" s="157" t="s">
        <v>742</v>
      </c>
      <c r="P5936" s="157" t="s">
        <v>740</v>
      </c>
    </row>
    <row r="5937" spans="11:16">
      <c r="K5937" s="319">
        <v>51623</v>
      </c>
      <c r="L5937" s="157" t="s">
        <v>807</v>
      </c>
      <c r="N5937" s="157" t="s">
        <v>741</v>
      </c>
      <c r="O5937" s="157" t="s">
        <v>742</v>
      </c>
      <c r="P5937" s="157" t="s">
        <v>740</v>
      </c>
    </row>
    <row r="5938" spans="11:16">
      <c r="K5938" s="319">
        <v>51624</v>
      </c>
      <c r="L5938" s="157" t="s">
        <v>808</v>
      </c>
      <c r="N5938" s="157" t="s">
        <v>741</v>
      </c>
      <c r="O5938" s="157" t="s">
        <v>742</v>
      </c>
      <c r="P5938" s="157" t="s">
        <v>740</v>
      </c>
    </row>
    <row r="5939" spans="11:16">
      <c r="K5939" s="319">
        <v>51625</v>
      </c>
      <c r="L5939" s="157" t="s">
        <v>809</v>
      </c>
      <c r="N5939" s="157" t="s">
        <v>741</v>
      </c>
      <c r="O5939" s="157" t="s">
        <v>742</v>
      </c>
      <c r="P5939" s="157" t="s">
        <v>740</v>
      </c>
    </row>
    <row r="5940" spans="11:16">
      <c r="K5940" s="319">
        <v>51626</v>
      </c>
      <c r="L5940" s="157" t="s">
        <v>810</v>
      </c>
      <c r="N5940" s="157" t="s">
        <v>741</v>
      </c>
      <c r="O5940" s="157" t="s">
        <v>742</v>
      </c>
      <c r="P5940" s="157" t="s">
        <v>740</v>
      </c>
    </row>
    <row r="5941" spans="11:16">
      <c r="K5941" s="319">
        <v>51627</v>
      </c>
      <c r="L5941" s="157" t="s">
        <v>803</v>
      </c>
      <c r="N5941" s="157" t="s">
        <v>740</v>
      </c>
      <c r="O5941" s="157" t="s">
        <v>741</v>
      </c>
      <c r="P5941" s="157" t="s">
        <v>742</v>
      </c>
    </row>
    <row r="5942" spans="11:16">
      <c r="K5942" s="319">
        <v>51628</v>
      </c>
      <c r="L5942" s="157" t="s">
        <v>805</v>
      </c>
      <c r="N5942" s="157" t="s">
        <v>740</v>
      </c>
      <c r="O5942" s="157" t="s">
        <v>741</v>
      </c>
      <c r="P5942" s="157" t="s">
        <v>742</v>
      </c>
    </row>
    <row r="5943" spans="11:16">
      <c r="K5943" s="319">
        <v>51629</v>
      </c>
      <c r="L5943" s="157" t="s">
        <v>806</v>
      </c>
      <c r="N5943" s="157" t="s">
        <v>740</v>
      </c>
      <c r="O5943" s="157" t="s">
        <v>741</v>
      </c>
      <c r="P5943" s="157" t="s">
        <v>742</v>
      </c>
    </row>
    <row r="5944" spans="11:16">
      <c r="K5944" s="319">
        <v>51630</v>
      </c>
      <c r="L5944" s="157" t="s">
        <v>807</v>
      </c>
      <c r="N5944" s="157" t="s">
        <v>740</v>
      </c>
      <c r="O5944" s="157" t="s">
        <v>741</v>
      </c>
      <c r="P5944" s="157" t="s">
        <v>742</v>
      </c>
    </row>
    <row r="5945" spans="11:16">
      <c r="K5945" s="319">
        <v>51631</v>
      </c>
      <c r="L5945" s="157" t="s">
        <v>808</v>
      </c>
      <c r="N5945" s="157" t="s">
        <v>740</v>
      </c>
      <c r="O5945" s="157" t="s">
        <v>741</v>
      </c>
      <c r="P5945" s="157" t="s">
        <v>742</v>
      </c>
    </row>
    <row r="5946" spans="11:16">
      <c r="K5946" s="319">
        <v>51632</v>
      </c>
      <c r="L5946" s="157" t="s">
        <v>809</v>
      </c>
      <c r="N5946" s="157" t="s">
        <v>740</v>
      </c>
      <c r="O5946" s="157" t="s">
        <v>741</v>
      </c>
      <c r="P5946" s="157" t="s">
        <v>742</v>
      </c>
    </row>
    <row r="5947" spans="11:16">
      <c r="K5947" s="319">
        <v>51633</v>
      </c>
      <c r="L5947" s="157" t="s">
        <v>810</v>
      </c>
      <c r="N5947" s="157" t="s">
        <v>740</v>
      </c>
      <c r="O5947" s="157" t="s">
        <v>741</v>
      </c>
      <c r="P5947" s="157" t="s">
        <v>742</v>
      </c>
    </row>
    <row r="5948" spans="11:16">
      <c r="K5948" s="319">
        <v>51634</v>
      </c>
      <c r="L5948" s="157" t="s">
        <v>803</v>
      </c>
      <c r="N5948" s="157" t="s">
        <v>742</v>
      </c>
      <c r="O5948" s="157" t="s">
        <v>740</v>
      </c>
      <c r="P5948" s="157" t="s">
        <v>741</v>
      </c>
    </row>
    <row r="5949" spans="11:16">
      <c r="K5949" s="319">
        <v>51635</v>
      </c>
      <c r="L5949" s="157" t="s">
        <v>805</v>
      </c>
      <c r="N5949" s="157" t="s">
        <v>742</v>
      </c>
      <c r="O5949" s="157" t="s">
        <v>740</v>
      </c>
      <c r="P5949" s="157" t="s">
        <v>741</v>
      </c>
    </row>
    <row r="5950" spans="11:16">
      <c r="K5950" s="319">
        <v>51636</v>
      </c>
      <c r="L5950" s="157" t="s">
        <v>806</v>
      </c>
      <c r="N5950" s="157" t="s">
        <v>742</v>
      </c>
      <c r="O5950" s="157" t="s">
        <v>740</v>
      </c>
      <c r="P5950" s="157" t="s">
        <v>741</v>
      </c>
    </row>
    <row r="5951" spans="11:16">
      <c r="K5951" s="319">
        <v>51637</v>
      </c>
      <c r="L5951" s="157" t="s">
        <v>807</v>
      </c>
      <c r="N5951" s="157" t="s">
        <v>742</v>
      </c>
      <c r="O5951" s="157" t="s">
        <v>740</v>
      </c>
      <c r="P5951" s="157" t="s">
        <v>741</v>
      </c>
    </row>
    <row r="5952" spans="11:16">
      <c r="K5952" s="319">
        <v>51638</v>
      </c>
      <c r="L5952" s="157" t="s">
        <v>808</v>
      </c>
      <c r="N5952" s="157" t="s">
        <v>742</v>
      </c>
      <c r="O5952" s="157" t="s">
        <v>740</v>
      </c>
      <c r="P5952" s="157" t="s">
        <v>741</v>
      </c>
    </row>
    <row r="5953" spans="11:16">
      <c r="K5953" s="319">
        <v>51639</v>
      </c>
      <c r="L5953" s="157" t="s">
        <v>809</v>
      </c>
      <c r="N5953" s="157" t="s">
        <v>742</v>
      </c>
      <c r="O5953" s="157" t="s">
        <v>740</v>
      </c>
      <c r="P5953" s="157" t="s">
        <v>741</v>
      </c>
    </row>
    <row r="5954" spans="11:16">
      <c r="K5954" s="319">
        <v>51640</v>
      </c>
      <c r="L5954" s="157" t="s">
        <v>810</v>
      </c>
      <c r="N5954" s="157" t="s">
        <v>742</v>
      </c>
      <c r="O5954" s="157" t="s">
        <v>740</v>
      </c>
      <c r="P5954" s="157" t="s">
        <v>741</v>
      </c>
    </row>
    <row r="5955" spans="11:16">
      <c r="K5955" s="319">
        <v>51641</v>
      </c>
      <c r="L5955" s="157" t="s">
        <v>803</v>
      </c>
      <c r="N5955" s="157" t="s">
        <v>741</v>
      </c>
      <c r="O5955" s="157" t="s">
        <v>742</v>
      </c>
      <c r="P5955" s="157" t="s">
        <v>740</v>
      </c>
    </row>
    <row r="5956" spans="11:16">
      <c r="K5956" s="319">
        <v>51642</v>
      </c>
      <c r="L5956" s="157" t="s">
        <v>805</v>
      </c>
      <c r="N5956" s="157" t="s">
        <v>741</v>
      </c>
      <c r="O5956" s="157" t="s">
        <v>742</v>
      </c>
      <c r="P5956" s="157" t="s">
        <v>740</v>
      </c>
    </row>
    <row r="5957" spans="11:16">
      <c r="K5957" s="319">
        <v>51643</v>
      </c>
      <c r="L5957" s="157" t="s">
        <v>806</v>
      </c>
      <c r="N5957" s="157" t="s">
        <v>741</v>
      </c>
      <c r="O5957" s="157" t="s">
        <v>742</v>
      </c>
      <c r="P5957" s="157" t="s">
        <v>740</v>
      </c>
    </row>
    <row r="5958" spans="11:16">
      <c r="K5958" s="319">
        <v>51644</v>
      </c>
      <c r="L5958" s="157" t="s">
        <v>807</v>
      </c>
      <c r="N5958" s="157" t="s">
        <v>741</v>
      </c>
      <c r="O5958" s="157" t="s">
        <v>742</v>
      </c>
      <c r="P5958" s="157" t="s">
        <v>740</v>
      </c>
    </row>
    <row r="5959" spans="11:16">
      <c r="K5959" s="319">
        <v>51645</v>
      </c>
      <c r="L5959" s="157" t="s">
        <v>808</v>
      </c>
      <c r="N5959" s="157" t="s">
        <v>741</v>
      </c>
      <c r="O5959" s="157" t="s">
        <v>742</v>
      </c>
      <c r="P5959" s="157" t="s">
        <v>740</v>
      </c>
    </row>
    <row r="5960" spans="11:16">
      <c r="K5960" s="319">
        <v>51646</v>
      </c>
      <c r="L5960" s="157" t="s">
        <v>809</v>
      </c>
      <c r="N5960" s="157" t="s">
        <v>741</v>
      </c>
      <c r="O5960" s="157" t="s">
        <v>742</v>
      </c>
      <c r="P5960" s="157" t="s">
        <v>740</v>
      </c>
    </row>
    <row r="5961" spans="11:16">
      <c r="K5961" s="319">
        <v>51647</v>
      </c>
      <c r="L5961" s="157" t="s">
        <v>810</v>
      </c>
      <c r="N5961" s="157" t="s">
        <v>741</v>
      </c>
      <c r="O5961" s="157" t="s">
        <v>742</v>
      </c>
      <c r="P5961" s="157" t="s">
        <v>740</v>
      </c>
    </row>
    <row r="5962" spans="11:16">
      <c r="K5962" s="319">
        <v>51648</v>
      </c>
      <c r="L5962" s="157" t="s">
        <v>803</v>
      </c>
      <c r="N5962" s="157" t="s">
        <v>740</v>
      </c>
      <c r="O5962" s="157" t="s">
        <v>741</v>
      </c>
      <c r="P5962" s="157" t="s">
        <v>742</v>
      </c>
    </row>
    <row r="5963" spans="11:16">
      <c r="K5963" s="319">
        <v>51649</v>
      </c>
      <c r="L5963" s="157" t="s">
        <v>805</v>
      </c>
      <c r="N5963" s="157" t="s">
        <v>740</v>
      </c>
      <c r="O5963" s="157" t="s">
        <v>741</v>
      </c>
      <c r="P5963" s="157" t="s">
        <v>742</v>
      </c>
    </row>
    <row r="5964" spans="11:16">
      <c r="K5964" s="319">
        <v>51650</v>
      </c>
      <c r="L5964" s="157" t="s">
        <v>806</v>
      </c>
      <c r="N5964" s="157" t="s">
        <v>740</v>
      </c>
      <c r="O5964" s="157" t="s">
        <v>741</v>
      </c>
      <c r="P5964" s="157" t="s">
        <v>742</v>
      </c>
    </row>
    <row r="5965" spans="11:16">
      <c r="K5965" s="319">
        <v>51651</v>
      </c>
      <c r="L5965" s="157" t="s">
        <v>807</v>
      </c>
      <c r="N5965" s="157" t="s">
        <v>740</v>
      </c>
      <c r="O5965" s="157" t="s">
        <v>741</v>
      </c>
      <c r="P5965" s="157" t="s">
        <v>742</v>
      </c>
    </row>
    <row r="5966" spans="11:16">
      <c r="K5966" s="319">
        <v>51652</v>
      </c>
      <c r="L5966" s="157" t="s">
        <v>808</v>
      </c>
      <c r="N5966" s="157" t="s">
        <v>740</v>
      </c>
      <c r="O5966" s="157" t="s">
        <v>741</v>
      </c>
      <c r="P5966" s="157" t="s">
        <v>742</v>
      </c>
    </row>
    <row r="5967" spans="11:16">
      <c r="K5967" s="319">
        <v>51653</v>
      </c>
      <c r="L5967" s="157" t="s">
        <v>809</v>
      </c>
      <c r="N5967" s="157" t="s">
        <v>740</v>
      </c>
      <c r="O5967" s="157" t="s">
        <v>741</v>
      </c>
      <c r="P5967" s="157" t="s">
        <v>742</v>
      </c>
    </row>
    <row r="5968" spans="11:16">
      <c r="K5968" s="319">
        <v>51654</v>
      </c>
      <c r="L5968" s="157" t="s">
        <v>810</v>
      </c>
      <c r="N5968" s="157" t="s">
        <v>740</v>
      </c>
      <c r="O5968" s="157" t="s">
        <v>741</v>
      </c>
      <c r="P5968" s="157" t="s">
        <v>742</v>
      </c>
    </row>
    <row r="5969" spans="11:16">
      <c r="K5969" s="319">
        <v>51655</v>
      </c>
      <c r="L5969" s="157" t="s">
        <v>803</v>
      </c>
      <c r="N5969" s="157" t="s">
        <v>742</v>
      </c>
      <c r="O5969" s="157" t="s">
        <v>740</v>
      </c>
      <c r="P5969" s="157" t="s">
        <v>741</v>
      </c>
    </row>
    <row r="5970" spans="11:16">
      <c r="K5970" s="319">
        <v>51656</v>
      </c>
      <c r="L5970" s="157" t="s">
        <v>805</v>
      </c>
      <c r="N5970" s="157" t="s">
        <v>742</v>
      </c>
      <c r="O5970" s="157" t="s">
        <v>740</v>
      </c>
      <c r="P5970" s="157" t="s">
        <v>741</v>
      </c>
    </row>
    <row r="5971" spans="11:16">
      <c r="K5971" s="319">
        <v>51657</v>
      </c>
      <c r="L5971" s="157" t="s">
        <v>806</v>
      </c>
      <c r="N5971" s="157" t="s">
        <v>742</v>
      </c>
      <c r="O5971" s="157" t="s">
        <v>740</v>
      </c>
      <c r="P5971" s="157" t="s">
        <v>741</v>
      </c>
    </row>
    <row r="5972" spans="11:16">
      <c r="K5972" s="319">
        <v>51658</v>
      </c>
      <c r="L5972" s="157" t="s">
        <v>807</v>
      </c>
      <c r="N5972" s="157" t="s">
        <v>742</v>
      </c>
      <c r="O5972" s="157" t="s">
        <v>740</v>
      </c>
      <c r="P5972" s="157" t="s">
        <v>741</v>
      </c>
    </row>
    <row r="5973" spans="11:16">
      <c r="K5973" s="319">
        <v>51659</v>
      </c>
      <c r="L5973" s="157" t="s">
        <v>808</v>
      </c>
      <c r="N5973" s="157" t="s">
        <v>742</v>
      </c>
      <c r="O5973" s="157" t="s">
        <v>740</v>
      </c>
      <c r="P5973" s="157" t="s">
        <v>741</v>
      </c>
    </row>
    <row r="5974" spans="11:16">
      <c r="K5974" s="319">
        <v>51660</v>
      </c>
      <c r="L5974" s="157" t="s">
        <v>809</v>
      </c>
      <c r="N5974" s="157" t="s">
        <v>742</v>
      </c>
      <c r="O5974" s="157" t="s">
        <v>740</v>
      </c>
      <c r="P5974" s="157" t="s">
        <v>741</v>
      </c>
    </row>
    <row r="5975" spans="11:16">
      <c r="K5975" s="319">
        <v>51661</v>
      </c>
      <c r="L5975" s="157" t="s">
        <v>810</v>
      </c>
      <c r="N5975" s="157" t="s">
        <v>742</v>
      </c>
      <c r="O5975" s="157" t="s">
        <v>740</v>
      </c>
      <c r="P5975" s="157" t="s">
        <v>741</v>
      </c>
    </row>
    <row r="5976" spans="11:16">
      <c r="K5976" s="319">
        <v>51662</v>
      </c>
      <c r="L5976" s="157" t="s">
        <v>803</v>
      </c>
      <c r="N5976" s="157" t="s">
        <v>741</v>
      </c>
      <c r="O5976" s="157" t="s">
        <v>742</v>
      </c>
      <c r="P5976" s="157" t="s">
        <v>740</v>
      </c>
    </row>
    <row r="5977" spans="11:16">
      <c r="K5977" s="319">
        <v>51663</v>
      </c>
      <c r="L5977" s="157" t="s">
        <v>805</v>
      </c>
      <c r="N5977" s="157" t="s">
        <v>741</v>
      </c>
      <c r="O5977" s="157" t="s">
        <v>742</v>
      </c>
      <c r="P5977" s="157" t="s">
        <v>740</v>
      </c>
    </row>
    <row r="5978" spans="11:16">
      <c r="K5978" s="319">
        <v>51664</v>
      </c>
      <c r="L5978" s="157" t="s">
        <v>806</v>
      </c>
      <c r="N5978" s="157" t="s">
        <v>741</v>
      </c>
      <c r="O5978" s="157" t="s">
        <v>742</v>
      </c>
      <c r="P5978" s="157" t="s">
        <v>740</v>
      </c>
    </row>
    <row r="5979" spans="11:16">
      <c r="K5979" s="319">
        <v>51665</v>
      </c>
      <c r="L5979" s="157" t="s">
        <v>807</v>
      </c>
      <c r="N5979" s="157" t="s">
        <v>741</v>
      </c>
      <c r="O5979" s="157" t="s">
        <v>742</v>
      </c>
      <c r="P5979" s="157" t="s">
        <v>740</v>
      </c>
    </row>
    <row r="5980" spans="11:16">
      <c r="K5980" s="319">
        <v>51666</v>
      </c>
      <c r="L5980" s="157" t="s">
        <v>808</v>
      </c>
      <c r="N5980" s="157" t="s">
        <v>741</v>
      </c>
      <c r="O5980" s="157" t="s">
        <v>742</v>
      </c>
      <c r="P5980" s="157" t="s">
        <v>740</v>
      </c>
    </row>
    <row r="5981" spans="11:16">
      <c r="K5981" s="319">
        <v>51667</v>
      </c>
      <c r="L5981" s="157" t="s">
        <v>809</v>
      </c>
      <c r="N5981" s="157" t="s">
        <v>741</v>
      </c>
      <c r="O5981" s="157" t="s">
        <v>742</v>
      </c>
      <c r="P5981" s="157" t="s">
        <v>740</v>
      </c>
    </row>
    <row r="5982" spans="11:16">
      <c r="K5982" s="319">
        <v>51668</v>
      </c>
      <c r="L5982" s="157" t="s">
        <v>810</v>
      </c>
      <c r="N5982" s="157" t="s">
        <v>741</v>
      </c>
      <c r="O5982" s="157" t="s">
        <v>742</v>
      </c>
      <c r="P5982" s="157" t="s">
        <v>740</v>
      </c>
    </row>
    <row r="5983" spans="11:16">
      <c r="K5983" s="319">
        <v>51669</v>
      </c>
      <c r="L5983" s="157" t="s">
        <v>803</v>
      </c>
      <c r="N5983" s="157" t="s">
        <v>740</v>
      </c>
      <c r="O5983" s="157" t="s">
        <v>741</v>
      </c>
      <c r="P5983" s="157" t="s">
        <v>742</v>
      </c>
    </row>
    <row r="5984" spans="11:16">
      <c r="K5984" s="319">
        <v>51670</v>
      </c>
      <c r="L5984" s="157" t="s">
        <v>805</v>
      </c>
      <c r="N5984" s="157" t="s">
        <v>740</v>
      </c>
      <c r="O5984" s="157" t="s">
        <v>741</v>
      </c>
      <c r="P5984" s="157" t="s">
        <v>742</v>
      </c>
    </row>
    <row r="5985" spans="11:16">
      <c r="K5985" s="319">
        <v>51671</v>
      </c>
      <c r="L5985" s="157" t="s">
        <v>806</v>
      </c>
      <c r="N5985" s="157" t="s">
        <v>740</v>
      </c>
      <c r="O5985" s="157" t="s">
        <v>741</v>
      </c>
      <c r="P5985" s="157" t="s">
        <v>742</v>
      </c>
    </row>
    <row r="5986" spans="11:16">
      <c r="K5986" s="319">
        <v>51672</v>
      </c>
      <c r="L5986" s="157" t="s">
        <v>807</v>
      </c>
      <c r="N5986" s="157" t="s">
        <v>740</v>
      </c>
      <c r="O5986" s="157" t="s">
        <v>741</v>
      </c>
      <c r="P5986" s="157" t="s">
        <v>742</v>
      </c>
    </row>
    <row r="5987" spans="11:16">
      <c r="K5987" s="319">
        <v>51673</v>
      </c>
      <c r="L5987" s="157" t="s">
        <v>808</v>
      </c>
      <c r="N5987" s="157" t="s">
        <v>740</v>
      </c>
      <c r="O5987" s="157" t="s">
        <v>741</v>
      </c>
      <c r="P5987" s="157" t="s">
        <v>742</v>
      </c>
    </row>
    <row r="5988" spans="11:16">
      <c r="K5988" s="319">
        <v>51674</v>
      </c>
      <c r="L5988" s="157" t="s">
        <v>809</v>
      </c>
      <c r="N5988" s="157" t="s">
        <v>740</v>
      </c>
      <c r="O5988" s="157" t="s">
        <v>741</v>
      </c>
      <c r="P5988" s="157" t="s">
        <v>742</v>
      </c>
    </row>
    <row r="5989" spans="11:16">
      <c r="K5989" s="319">
        <v>51675</v>
      </c>
      <c r="L5989" s="157" t="s">
        <v>810</v>
      </c>
      <c r="N5989" s="157" t="s">
        <v>740</v>
      </c>
      <c r="O5989" s="157" t="s">
        <v>741</v>
      </c>
      <c r="P5989" s="157" t="s">
        <v>742</v>
      </c>
    </row>
    <row r="5990" spans="11:16">
      <c r="K5990" s="319">
        <v>51676</v>
      </c>
      <c r="L5990" s="157" t="s">
        <v>803</v>
      </c>
      <c r="N5990" s="157" t="s">
        <v>742</v>
      </c>
      <c r="O5990" s="157" t="s">
        <v>740</v>
      </c>
      <c r="P5990" s="157" t="s">
        <v>741</v>
      </c>
    </row>
    <row r="5991" spans="11:16">
      <c r="K5991" s="319">
        <v>51677</v>
      </c>
      <c r="L5991" s="157" t="s">
        <v>805</v>
      </c>
      <c r="N5991" s="157" t="s">
        <v>742</v>
      </c>
      <c r="O5991" s="157" t="s">
        <v>740</v>
      </c>
      <c r="P5991" s="157" t="s">
        <v>741</v>
      </c>
    </row>
    <row r="5992" spans="11:16">
      <c r="K5992" s="319">
        <v>51678</v>
      </c>
      <c r="L5992" s="157" t="s">
        <v>806</v>
      </c>
      <c r="N5992" s="157" t="s">
        <v>742</v>
      </c>
      <c r="O5992" s="157" t="s">
        <v>740</v>
      </c>
      <c r="P5992" s="157" t="s">
        <v>741</v>
      </c>
    </row>
    <row r="5993" spans="11:16">
      <c r="K5993" s="319">
        <v>51679</v>
      </c>
      <c r="L5993" s="157" t="s">
        <v>807</v>
      </c>
      <c r="N5993" s="157" t="s">
        <v>742</v>
      </c>
      <c r="O5993" s="157" t="s">
        <v>740</v>
      </c>
      <c r="P5993" s="157" t="s">
        <v>741</v>
      </c>
    </row>
    <row r="5994" spans="11:16">
      <c r="K5994" s="319">
        <v>51680</v>
      </c>
      <c r="L5994" s="157" t="s">
        <v>808</v>
      </c>
      <c r="N5994" s="157" t="s">
        <v>742</v>
      </c>
      <c r="O5994" s="157" t="s">
        <v>740</v>
      </c>
      <c r="P5994" s="157" t="s">
        <v>741</v>
      </c>
    </row>
    <row r="5995" spans="11:16">
      <c r="K5995" s="319">
        <v>51681</v>
      </c>
      <c r="L5995" s="157" t="s">
        <v>809</v>
      </c>
      <c r="N5995" s="157" t="s">
        <v>742</v>
      </c>
      <c r="O5995" s="157" t="s">
        <v>740</v>
      </c>
      <c r="P5995" s="157" t="s">
        <v>741</v>
      </c>
    </row>
    <row r="5996" spans="11:16">
      <c r="K5996" s="319">
        <v>51682</v>
      </c>
      <c r="L5996" s="157" t="s">
        <v>810</v>
      </c>
      <c r="N5996" s="157" t="s">
        <v>742</v>
      </c>
      <c r="O5996" s="157" t="s">
        <v>740</v>
      </c>
      <c r="P5996" s="157" t="s">
        <v>741</v>
      </c>
    </row>
    <row r="5997" spans="11:16">
      <c r="K5997" s="319">
        <v>51683</v>
      </c>
      <c r="L5997" s="157" t="s">
        <v>803</v>
      </c>
      <c r="N5997" s="157" t="s">
        <v>741</v>
      </c>
      <c r="O5997" s="157" t="s">
        <v>742</v>
      </c>
      <c r="P5997" s="157" t="s">
        <v>740</v>
      </c>
    </row>
    <row r="5998" spans="11:16">
      <c r="K5998" s="319">
        <v>51684</v>
      </c>
      <c r="L5998" s="157" t="s">
        <v>805</v>
      </c>
      <c r="N5998" s="157" t="s">
        <v>741</v>
      </c>
      <c r="O5998" s="157" t="s">
        <v>742</v>
      </c>
      <c r="P5998" s="157" t="s">
        <v>740</v>
      </c>
    </row>
    <row r="5999" spans="11:16">
      <c r="K5999" s="319">
        <v>51685</v>
      </c>
      <c r="L5999" s="157" t="s">
        <v>806</v>
      </c>
      <c r="N5999" s="157" t="s">
        <v>741</v>
      </c>
      <c r="O5999" s="157" t="s">
        <v>742</v>
      </c>
      <c r="P5999" s="157" t="s">
        <v>740</v>
      </c>
    </row>
    <row r="6000" spans="11:16">
      <c r="K6000" s="319">
        <v>51686</v>
      </c>
      <c r="L6000" s="157" t="s">
        <v>807</v>
      </c>
      <c r="N6000" s="157" t="s">
        <v>741</v>
      </c>
      <c r="O6000" s="157" t="s">
        <v>742</v>
      </c>
      <c r="P6000" s="157" t="s">
        <v>740</v>
      </c>
    </row>
    <row r="6001" spans="11:16">
      <c r="K6001" s="319">
        <v>51687</v>
      </c>
      <c r="L6001" s="157" t="s">
        <v>808</v>
      </c>
      <c r="N6001" s="157" t="s">
        <v>741</v>
      </c>
      <c r="O6001" s="157" t="s">
        <v>742</v>
      </c>
      <c r="P6001" s="157" t="s">
        <v>740</v>
      </c>
    </row>
    <row r="6002" spans="11:16">
      <c r="K6002" s="319">
        <v>51688</v>
      </c>
      <c r="L6002" s="157" t="s">
        <v>809</v>
      </c>
      <c r="N6002" s="157" t="s">
        <v>741</v>
      </c>
      <c r="O6002" s="157" t="s">
        <v>742</v>
      </c>
      <c r="P6002" s="157" t="s">
        <v>740</v>
      </c>
    </row>
    <row r="6003" spans="11:16">
      <c r="K6003" s="319">
        <v>51689</v>
      </c>
      <c r="L6003" s="157" t="s">
        <v>810</v>
      </c>
      <c r="N6003" s="157" t="s">
        <v>741</v>
      </c>
      <c r="O6003" s="157" t="s">
        <v>742</v>
      </c>
      <c r="P6003" s="157" t="s">
        <v>740</v>
      </c>
    </row>
    <row r="6004" spans="11:16">
      <c r="K6004" s="319">
        <v>51690</v>
      </c>
      <c r="L6004" s="157" t="s">
        <v>803</v>
      </c>
      <c r="N6004" s="157" t="s">
        <v>740</v>
      </c>
      <c r="O6004" s="157" t="s">
        <v>741</v>
      </c>
      <c r="P6004" s="157" t="s">
        <v>742</v>
      </c>
    </row>
    <row r="6005" spans="11:16">
      <c r="K6005" s="319">
        <v>51691</v>
      </c>
      <c r="L6005" s="157" t="s">
        <v>805</v>
      </c>
      <c r="N6005" s="157" t="s">
        <v>740</v>
      </c>
      <c r="O6005" s="157" t="s">
        <v>741</v>
      </c>
      <c r="P6005" s="157" t="s">
        <v>742</v>
      </c>
    </row>
    <row r="6006" spans="11:16">
      <c r="K6006" s="319">
        <v>51692</v>
      </c>
      <c r="L6006" s="157" t="s">
        <v>806</v>
      </c>
      <c r="N6006" s="157" t="s">
        <v>740</v>
      </c>
      <c r="O6006" s="157" t="s">
        <v>741</v>
      </c>
      <c r="P6006" s="157" t="s">
        <v>742</v>
      </c>
    </row>
    <row r="6007" spans="11:16">
      <c r="K6007" s="319">
        <v>51693</v>
      </c>
      <c r="L6007" s="157" t="s">
        <v>807</v>
      </c>
      <c r="N6007" s="157" t="s">
        <v>740</v>
      </c>
      <c r="O6007" s="157" t="s">
        <v>741</v>
      </c>
      <c r="P6007" s="157" t="s">
        <v>742</v>
      </c>
    </row>
    <row r="6008" spans="11:16">
      <c r="K6008" s="319">
        <v>51694</v>
      </c>
      <c r="L6008" s="157" t="s">
        <v>808</v>
      </c>
      <c r="N6008" s="157" t="s">
        <v>740</v>
      </c>
      <c r="O6008" s="157" t="s">
        <v>741</v>
      </c>
      <c r="P6008" s="157" t="s">
        <v>742</v>
      </c>
    </row>
    <row r="6009" spans="11:16">
      <c r="K6009" s="319">
        <v>51695</v>
      </c>
      <c r="L6009" s="157" t="s">
        <v>809</v>
      </c>
      <c r="N6009" s="157" t="s">
        <v>740</v>
      </c>
      <c r="O6009" s="157" t="s">
        <v>741</v>
      </c>
      <c r="P6009" s="157" t="s">
        <v>742</v>
      </c>
    </row>
    <row r="6010" spans="11:16">
      <c r="K6010" s="319">
        <v>51696</v>
      </c>
      <c r="L6010" s="157" t="s">
        <v>810</v>
      </c>
      <c r="N6010" s="157" t="s">
        <v>740</v>
      </c>
      <c r="O6010" s="157" t="s">
        <v>741</v>
      </c>
      <c r="P6010" s="157" t="s">
        <v>742</v>
      </c>
    </row>
    <row r="6011" spans="11:16">
      <c r="K6011" s="319">
        <v>51697</v>
      </c>
      <c r="L6011" s="157" t="s">
        <v>803</v>
      </c>
      <c r="N6011" s="157" t="s">
        <v>742</v>
      </c>
      <c r="O6011" s="157" t="s">
        <v>740</v>
      </c>
      <c r="P6011" s="157" t="s">
        <v>741</v>
      </c>
    </row>
    <row r="6012" spans="11:16">
      <c r="K6012" s="319">
        <v>51698</v>
      </c>
      <c r="L6012" s="157" t="s">
        <v>805</v>
      </c>
      <c r="N6012" s="157" t="s">
        <v>742</v>
      </c>
      <c r="O6012" s="157" t="s">
        <v>740</v>
      </c>
      <c r="P6012" s="157" t="s">
        <v>741</v>
      </c>
    </row>
    <row r="6013" spans="11:16">
      <c r="K6013" s="319">
        <v>51699</v>
      </c>
      <c r="L6013" s="157" t="s">
        <v>806</v>
      </c>
      <c r="N6013" s="157" t="s">
        <v>742</v>
      </c>
      <c r="O6013" s="157" t="s">
        <v>740</v>
      </c>
      <c r="P6013" s="157" t="s">
        <v>741</v>
      </c>
    </row>
    <row r="6014" spans="11:16">
      <c r="K6014" s="319">
        <v>51700</v>
      </c>
      <c r="L6014" s="157" t="s">
        <v>807</v>
      </c>
      <c r="N6014" s="157" t="s">
        <v>742</v>
      </c>
      <c r="O6014" s="157" t="s">
        <v>740</v>
      </c>
      <c r="P6014" s="157" t="s">
        <v>741</v>
      </c>
    </row>
    <row r="6015" spans="11:16">
      <c r="K6015" s="319">
        <v>51701</v>
      </c>
      <c r="L6015" s="157" t="s">
        <v>808</v>
      </c>
      <c r="N6015" s="157" t="s">
        <v>742</v>
      </c>
      <c r="O6015" s="157" t="s">
        <v>740</v>
      </c>
      <c r="P6015" s="157" t="s">
        <v>741</v>
      </c>
    </row>
    <row r="6016" spans="11:16">
      <c r="K6016" s="319">
        <v>51702</v>
      </c>
      <c r="L6016" s="157" t="s">
        <v>809</v>
      </c>
      <c r="N6016" s="157" t="s">
        <v>742</v>
      </c>
      <c r="O6016" s="157" t="s">
        <v>740</v>
      </c>
      <c r="P6016" s="157" t="s">
        <v>741</v>
      </c>
    </row>
    <row r="6017" spans="11:16">
      <c r="K6017" s="319">
        <v>51703</v>
      </c>
      <c r="L6017" s="157" t="s">
        <v>810</v>
      </c>
      <c r="N6017" s="157" t="s">
        <v>742</v>
      </c>
      <c r="O6017" s="157" t="s">
        <v>740</v>
      </c>
      <c r="P6017" s="157" t="s">
        <v>741</v>
      </c>
    </row>
    <row r="6018" spans="11:16">
      <c r="K6018" s="319">
        <v>51704</v>
      </c>
      <c r="L6018" s="157" t="s">
        <v>803</v>
      </c>
      <c r="N6018" s="157" t="s">
        <v>741</v>
      </c>
      <c r="O6018" s="157" t="s">
        <v>742</v>
      </c>
      <c r="P6018" s="157" t="s">
        <v>740</v>
      </c>
    </row>
    <row r="6019" spans="11:16">
      <c r="K6019" s="319">
        <v>51705</v>
      </c>
      <c r="L6019" s="157" t="s">
        <v>805</v>
      </c>
      <c r="N6019" s="157" t="s">
        <v>741</v>
      </c>
      <c r="O6019" s="157" t="s">
        <v>742</v>
      </c>
      <c r="P6019" s="157" t="s">
        <v>740</v>
      </c>
    </row>
    <row r="6020" spans="11:16">
      <c r="K6020" s="319">
        <v>51706</v>
      </c>
      <c r="L6020" s="157" t="s">
        <v>806</v>
      </c>
      <c r="N6020" s="157" t="s">
        <v>741</v>
      </c>
      <c r="O6020" s="157" t="s">
        <v>742</v>
      </c>
      <c r="P6020" s="157" t="s">
        <v>740</v>
      </c>
    </row>
    <row r="6021" spans="11:16">
      <c r="K6021" s="319">
        <v>51707</v>
      </c>
      <c r="L6021" s="157" t="s">
        <v>807</v>
      </c>
      <c r="N6021" s="157" t="s">
        <v>741</v>
      </c>
      <c r="O6021" s="157" t="s">
        <v>742</v>
      </c>
      <c r="P6021" s="157" t="s">
        <v>740</v>
      </c>
    </row>
    <row r="6022" spans="11:16">
      <c r="K6022" s="319">
        <v>51708</v>
      </c>
      <c r="L6022" s="157" t="s">
        <v>808</v>
      </c>
      <c r="N6022" s="157" t="s">
        <v>741</v>
      </c>
      <c r="O6022" s="157" t="s">
        <v>742</v>
      </c>
      <c r="P6022" s="157" t="s">
        <v>740</v>
      </c>
    </row>
    <row r="6023" spans="11:16">
      <c r="K6023" s="319">
        <v>51709</v>
      </c>
      <c r="L6023" s="157" t="s">
        <v>809</v>
      </c>
      <c r="N6023" s="157" t="s">
        <v>741</v>
      </c>
      <c r="O6023" s="157" t="s">
        <v>742</v>
      </c>
      <c r="P6023" s="157" t="s">
        <v>740</v>
      </c>
    </row>
    <row r="6024" spans="11:16">
      <c r="K6024" s="319">
        <v>51710</v>
      </c>
      <c r="L6024" s="157" t="s">
        <v>810</v>
      </c>
      <c r="N6024" s="157" t="s">
        <v>741</v>
      </c>
      <c r="O6024" s="157" t="s">
        <v>742</v>
      </c>
      <c r="P6024" s="157" t="s">
        <v>740</v>
      </c>
    </row>
    <row r="6025" spans="11:16">
      <c r="K6025" s="319">
        <v>51711</v>
      </c>
      <c r="L6025" s="157" t="s">
        <v>803</v>
      </c>
      <c r="N6025" s="157" t="s">
        <v>740</v>
      </c>
      <c r="O6025" s="157" t="s">
        <v>741</v>
      </c>
      <c r="P6025" s="157" t="s">
        <v>742</v>
      </c>
    </row>
    <row r="6026" spans="11:16">
      <c r="K6026" s="319">
        <v>51712</v>
      </c>
      <c r="L6026" s="157" t="s">
        <v>805</v>
      </c>
      <c r="N6026" s="157" t="s">
        <v>740</v>
      </c>
      <c r="O6026" s="157" t="s">
        <v>741</v>
      </c>
      <c r="P6026" s="157" t="s">
        <v>742</v>
      </c>
    </row>
    <row r="6027" spans="11:16">
      <c r="K6027" s="319">
        <v>51713</v>
      </c>
      <c r="L6027" s="157" t="s">
        <v>806</v>
      </c>
      <c r="N6027" s="157" t="s">
        <v>740</v>
      </c>
      <c r="O6027" s="157" t="s">
        <v>741</v>
      </c>
      <c r="P6027" s="157" t="s">
        <v>742</v>
      </c>
    </row>
    <row r="6028" spans="11:16">
      <c r="K6028" s="319">
        <v>51714</v>
      </c>
      <c r="L6028" s="157" t="s">
        <v>807</v>
      </c>
      <c r="N6028" s="157" t="s">
        <v>740</v>
      </c>
      <c r="O6028" s="157" t="s">
        <v>741</v>
      </c>
      <c r="P6028" s="157" t="s">
        <v>742</v>
      </c>
    </row>
    <row r="6029" spans="11:16">
      <c r="K6029" s="319">
        <v>51715</v>
      </c>
      <c r="L6029" s="157" t="s">
        <v>808</v>
      </c>
      <c r="N6029" s="157" t="s">
        <v>740</v>
      </c>
      <c r="O6029" s="157" t="s">
        <v>741</v>
      </c>
      <c r="P6029" s="157" t="s">
        <v>742</v>
      </c>
    </row>
    <row r="6030" spans="11:16">
      <c r="K6030" s="319">
        <v>51716</v>
      </c>
      <c r="L6030" s="157" t="s">
        <v>809</v>
      </c>
      <c r="N6030" s="157" t="s">
        <v>740</v>
      </c>
      <c r="O6030" s="157" t="s">
        <v>741</v>
      </c>
      <c r="P6030" s="157" t="s">
        <v>742</v>
      </c>
    </row>
    <row r="6031" spans="11:16">
      <c r="K6031" s="319">
        <v>51717</v>
      </c>
      <c r="L6031" s="157" t="s">
        <v>810</v>
      </c>
      <c r="N6031" s="157" t="s">
        <v>740</v>
      </c>
      <c r="O6031" s="157" t="s">
        <v>741</v>
      </c>
      <c r="P6031" s="157" t="s">
        <v>742</v>
      </c>
    </row>
    <row r="6032" spans="11:16">
      <c r="K6032" s="319">
        <v>51718</v>
      </c>
      <c r="L6032" s="157" t="s">
        <v>803</v>
      </c>
      <c r="N6032" s="157" t="s">
        <v>742</v>
      </c>
      <c r="O6032" s="157" t="s">
        <v>740</v>
      </c>
      <c r="P6032" s="157" t="s">
        <v>741</v>
      </c>
    </row>
    <row r="6033" spans="11:16">
      <c r="K6033" s="319">
        <v>51719</v>
      </c>
      <c r="L6033" s="157" t="s">
        <v>805</v>
      </c>
      <c r="N6033" s="157" t="s">
        <v>742</v>
      </c>
      <c r="O6033" s="157" t="s">
        <v>740</v>
      </c>
      <c r="P6033" s="157" t="s">
        <v>741</v>
      </c>
    </row>
    <row r="6034" spans="11:16">
      <c r="K6034" s="319">
        <v>51720</v>
      </c>
      <c r="L6034" s="157" t="s">
        <v>806</v>
      </c>
      <c r="N6034" s="157" t="s">
        <v>742</v>
      </c>
      <c r="O6034" s="157" t="s">
        <v>740</v>
      </c>
      <c r="P6034" s="157" t="s">
        <v>741</v>
      </c>
    </row>
    <row r="6035" spans="11:16">
      <c r="K6035" s="319">
        <v>51721</v>
      </c>
      <c r="L6035" s="157" t="s">
        <v>807</v>
      </c>
      <c r="N6035" s="157" t="s">
        <v>742</v>
      </c>
      <c r="O6035" s="157" t="s">
        <v>740</v>
      </c>
      <c r="P6035" s="157" t="s">
        <v>741</v>
      </c>
    </row>
    <row r="6036" spans="11:16">
      <c r="K6036" s="319">
        <v>51722</v>
      </c>
      <c r="L6036" s="157" t="s">
        <v>808</v>
      </c>
      <c r="N6036" s="157" t="s">
        <v>742</v>
      </c>
      <c r="O6036" s="157" t="s">
        <v>740</v>
      </c>
      <c r="P6036" s="157" t="s">
        <v>741</v>
      </c>
    </row>
    <row r="6037" spans="11:16">
      <c r="K6037" s="319">
        <v>51723</v>
      </c>
      <c r="L6037" s="157" t="s">
        <v>809</v>
      </c>
      <c r="N6037" s="157" t="s">
        <v>742</v>
      </c>
      <c r="O6037" s="157" t="s">
        <v>740</v>
      </c>
      <c r="P6037" s="157" t="s">
        <v>741</v>
      </c>
    </row>
    <row r="6038" spans="11:16">
      <c r="K6038" s="319">
        <v>51724</v>
      </c>
      <c r="L6038" s="157" t="s">
        <v>810</v>
      </c>
      <c r="N6038" s="157" t="s">
        <v>742</v>
      </c>
      <c r="O6038" s="157" t="s">
        <v>740</v>
      </c>
      <c r="P6038" s="157" t="s">
        <v>741</v>
      </c>
    </row>
    <row r="6039" spans="11:16">
      <c r="K6039" s="319">
        <v>51725</v>
      </c>
      <c r="L6039" s="157" t="s">
        <v>803</v>
      </c>
      <c r="N6039" s="157" t="s">
        <v>741</v>
      </c>
      <c r="O6039" s="157" t="s">
        <v>742</v>
      </c>
      <c r="P6039" s="157" t="s">
        <v>740</v>
      </c>
    </row>
    <row r="6040" spans="11:16">
      <c r="K6040" s="319">
        <v>51726</v>
      </c>
      <c r="L6040" s="157" t="s">
        <v>805</v>
      </c>
      <c r="N6040" s="157" t="s">
        <v>741</v>
      </c>
      <c r="O6040" s="157" t="s">
        <v>742</v>
      </c>
      <c r="P6040" s="157" t="s">
        <v>740</v>
      </c>
    </row>
    <row r="6041" spans="11:16">
      <c r="K6041" s="319">
        <v>51727</v>
      </c>
      <c r="L6041" s="157" t="s">
        <v>806</v>
      </c>
      <c r="N6041" s="157" t="s">
        <v>741</v>
      </c>
      <c r="O6041" s="157" t="s">
        <v>742</v>
      </c>
      <c r="P6041" s="157" t="s">
        <v>740</v>
      </c>
    </row>
    <row r="6042" spans="11:16">
      <c r="K6042" s="319">
        <v>51728</v>
      </c>
      <c r="L6042" s="157" t="s">
        <v>807</v>
      </c>
      <c r="N6042" s="157" t="s">
        <v>741</v>
      </c>
      <c r="O6042" s="157" t="s">
        <v>742</v>
      </c>
      <c r="P6042" s="157" t="s">
        <v>740</v>
      </c>
    </row>
    <row r="6043" spans="11:16">
      <c r="K6043" s="319">
        <v>51729</v>
      </c>
      <c r="L6043" s="157" t="s">
        <v>808</v>
      </c>
      <c r="N6043" s="157" t="s">
        <v>741</v>
      </c>
      <c r="O6043" s="157" t="s">
        <v>742</v>
      </c>
      <c r="P6043" s="157" t="s">
        <v>740</v>
      </c>
    </row>
    <row r="6044" spans="11:16">
      <c r="K6044" s="319">
        <v>51730</v>
      </c>
      <c r="L6044" s="157" t="s">
        <v>809</v>
      </c>
      <c r="N6044" s="157" t="s">
        <v>741</v>
      </c>
      <c r="O6044" s="157" t="s">
        <v>742</v>
      </c>
      <c r="P6044" s="157" t="s">
        <v>740</v>
      </c>
    </row>
    <row r="6045" spans="11:16">
      <c r="K6045" s="319">
        <v>51731</v>
      </c>
      <c r="L6045" s="157" t="s">
        <v>810</v>
      </c>
      <c r="N6045" s="157" t="s">
        <v>741</v>
      </c>
      <c r="O6045" s="157" t="s">
        <v>742</v>
      </c>
      <c r="P6045" s="157" t="s">
        <v>740</v>
      </c>
    </row>
    <row r="6046" spans="11:16">
      <c r="K6046" s="319">
        <v>51732</v>
      </c>
      <c r="L6046" s="157" t="s">
        <v>803</v>
      </c>
      <c r="N6046" s="157" t="s">
        <v>740</v>
      </c>
      <c r="O6046" s="157" t="s">
        <v>741</v>
      </c>
      <c r="P6046" s="157" t="s">
        <v>742</v>
      </c>
    </row>
    <row r="6047" spans="11:16">
      <c r="K6047" s="319">
        <v>51733</v>
      </c>
      <c r="L6047" s="157" t="s">
        <v>805</v>
      </c>
      <c r="N6047" s="157" t="s">
        <v>740</v>
      </c>
      <c r="O6047" s="157" t="s">
        <v>741</v>
      </c>
      <c r="P6047" s="157" t="s">
        <v>742</v>
      </c>
    </row>
    <row r="6048" spans="11:16">
      <c r="K6048" s="319">
        <v>51734</v>
      </c>
      <c r="L6048" s="157" t="s">
        <v>806</v>
      </c>
      <c r="N6048" s="157" t="s">
        <v>740</v>
      </c>
      <c r="O6048" s="157" t="s">
        <v>741</v>
      </c>
      <c r="P6048" s="157" t="s">
        <v>742</v>
      </c>
    </row>
    <row r="6049" spans="11:16">
      <c r="K6049" s="319">
        <v>51735</v>
      </c>
      <c r="L6049" s="157" t="s">
        <v>807</v>
      </c>
      <c r="N6049" s="157" t="s">
        <v>740</v>
      </c>
      <c r="O6049" s="157" t="s">
        <v>741</v>
      </c>
      <c r="P6049" s="157" t="s">
        <v>742</v>
      </c>
    </row>
    <row r="6050" spans="11:16">
      <c r="K6050" s="319">
        <v>51736</v>
      </c>
      <c r="L6050" s="157" t="s">
        <v>808</v>
      </c>
      <c r="N6050" s="157" t="s">
        <v>740</v>
      </c>
      <c r="O6050" s="157" t="s">
        <v>741</v>
      </c>
      <c r="P6050" s="157" t="s">
        <v>742</v>
      </c>
    </row>
    <row r="6051" spans="11:16">
      <c r="K6051" s="319">
        <v>51737</v>
      </c>
      <c r="L6051" s="157" t="s">
        <v>809</v>
      </c>
      <c r="N6051" s="157" t="s">
        <v>740</v>
      </c>
      <c r="O6051" s="157" t="s">
        <v>741</v>
      </c>
      <c r="P6051" s="157" t="s">
        <v>742</v>
      </c>
    </row>
    <row r="6052" spans="11:16">
      <c r="K6052" s="319">
        <v>51738</v>
      </c>
      <c r="L6052" s="157" t="s">
        <v>810</v>
      </c>
      <c r="N6052" s="157" t="s">
        <v>740</v>
      </c>
      <c r="O6052" s="157" t="s">
        <v>741</v>
      </c>
      <c r="P6052" s="157" t="s">
        <v>742</v>
      </c>
    </row>
    <row r="6053" spans="11:16">
      <c r="K6053" s="319">
        <v>51739</v>
      </c>
      <c r="L6053" s="157" t="s">
        <v>803</v>
      </c>
      <c r="N6053" s="157" t="s">
        <v>742</v>
      </c>
      <c r="O6053" s="157" t="s">
        <v>740</v>
      </c>
      <c r="P6053" s="157" t="s">
        <v>741</v>
      </c>
    </row>
    <row r="6054" spans="11:16">
      <c r="K6054" s="319">
        <v>51740</v>
      </c>
      <c r="L6054" s="157" t="s">
        <v>805</v>
      </c>
      <c r="N6054" s="157" t="s">
        <v>742</v>
      </c>
      <c r="O6054" s="157" t="s">
        <v>740</v>
      </c>
      <c r="P6054" s="157" t="s">
        <v>741</v>
      </c>
    </row>
    <row r="6055" spans="11:16">
      <c r="K6055" s="319">
        <v>51741</v>
      </c>
      <c r="L6055" s="157" t="s">
        <v>806</v>
      </c>
      <c r="N6055" s="157" t="s">
        <v>742</v>
      </c>
      <c r="O6055" s="157" t="s">
        <v>740</v>
      </c>
      <c r="P6055" s="157" t="s">
        <v>741</v>
      </c>
    </row>
    <row r="6056" spans="11:16">
      <c r="K6056" s="319">
        <v>51742</v>
      </c>
      <c r="L6056" s="157" t="s">
        <v>807</v>
      </c>
      <c r="N6056" s="157" t="s">
        <v>742</v>
      </c>
      <c r="O6056" s="157" t="s">
        <v>740</v>
      </c>
      <c r="P6056" s="157" t="s">
        <v>741</v>
      </c>
    </row>
    <row r="6057" spans="11:16">
      <c r="K6057" s="319">
        <v>51743</v>
      </c>
      <c r="L6057" s="157" t="s">
        <v>808</v>
      </c>
      <c r="N6057" s="157" t="s">
        <v>742</v>
      </c>
      <c r="O6057" s="157" t="s">
        <v>740</v>
      </c>
      <c r="P6057" s="157" t="s">
        <v>741</v>
      </c>
    </row>
    <row r="6058" spans="11:16">
      <c r="K6058" s="319">
        <v>51744</v>
      </c>
      <c r="L6058" s="157" t="s">
        <v>809</v>
      </c>
      <c r="N6058" s="157" t="s">
        <v>742</v>
      </c>
      <c r="O6058" s="157" t="s">
        <v>740</v>
      </c>
      <c r="P6058" s="157" t="s">
        <v>741</v>
      </c>
    </row>
    <row r="6059" spans="11:16">
      <c r="K6059" s="319">
        <v>51745</v>
      </c>
      <c r="L6059" s="157" t="s">
        <v>810</v>
      </c>
      <c r="N6059" s="157" t="s">
        <v>742</v>
      </c>
      <c r="O6059" s="157" t="s">
        <v>740</v>
      </c>
      <c r="P6059" s="157" t="s">
        <v>741</v>
      </c>
    </row>
    <row r="6060" spans="11:16">
      <c r="K6060" s="319">
        <v>51746</v>
      </c>
      <c r="L6060" s="157" t="s">
        <v>803</v>
      </c>
      <c r="N6060" s="157" t="s">
        <v>741</v>
      </c>
      <c r="O6060" s="157" t="s">
        <v>742</v>
      </c>
      <c r="P6060" s="157" t="s">
        <v>740</v>
      </c>
    </row>
    <row r="6061" spans="11:16">
      <c r="K6061" s="319">
        <v>51747</v>
      </c>
      <c r="L6061" s="157" t="s">
        <v>805</v>
      </c>
      <c r="N6061" s="157" t="s">
        <v>741</v>
      </c>
      <c r="O6061" s="157" t="s">
        <v>742</v>
      </c>
      <c r="P6061" s="157" t="s">
        <v>740</v>
      </c>
    </row>
    <row r="6062" spans="11:16">
      <c r="K6062" s="319">
        <v>51748</v>
      </c>
      <c r="L6062" s="157" t="s">
        <v>806</v>
      </c>
      <c r="N6062" s="157" t="s">
        <v>741</v>
      </c>
      <c r="O6062" s="157" t="s">
        <v>742</v>
      </c>
      <c r="P6062" s="157" t="s">
        <v>740</v>
      </c>
    </row>
    <row r="6063" spans="11:16">
      <c r="K6063" s="319">
        <v>51749</v>
      </c>
      <c r="L6063" s="157" t="s">
        <v>807</v>
      </c>
      <c r="N6063" s="157" t="s">
        <v>741</v>
      </c>
      <c r="O6063" s="157" t="s">
        <v>742</v>
      </c>
      <c r="P6063" s="157" t="s">
        <v>740</v>
      </c>
    </row>
    <row r="6064" spans="11:16">
      <c r="K6064" s="319">
        <v>51750</v>
      </c>
      <c r="L6064" s="157" t="s">
        <v>808</v>
      </c>
      <c r="N6064" s="157" t="s">
        <v>741</v>
      </c>
      <c r="O6064" s="157" t="s">
        <v>742</v>
      </c>
      <c r="P6064" s="157" t="s">
        <v>740</v>
      </c>
    </row>
    <row r="6065" spans="11:16">
      <c r="K6065" s="319">
        <v>51751</v>
      </c>
      <c r="L6065" s="157" t="s">
        <v>809</v>
      </c>
      <c r="N6065" s="157" t="s">
        <v>741</v>
      </c>
      <c r="O6065" s="157" t="s">
        <v>742</v>
      </c>
      <c r="P6065" s="157" t="s">
        <v>740</v>
      </c>
    </row>
    <row r="6066" spans="11:16">
      <c r="K6066" s="319">
        <v>51752</v>
      </c>
      <c r="L6066" s="157" t="s">
        <v>810</v>
      </c>
      <c r="N6066" s="157" t="s">
        <v>741</v>
      </c>
      <c r="O6066" s="157" t="s">
        <v>742</v>
      </c>
      <c r="P6066" s="157" t="s">
        <v>740</v>
      </c>
    </row>
    <row r="6067" spans="11:16">
      <c r="K6067" s="319">
        <v>51753</v>
      </c>
      <c r="L6067" s="157" t="s">
        <v>803</v>
      </c>
      <c r="N6067" s="157" t="s">
        <v>740</v>
      </c>
      <c r="O6067" s="157" t="s">
        <v>741</v>
      </c>
      <c r="P6067" s="157" t="s">
        <v>742</v>
      </c>
    </row>
    <row r="6068" spans="11:16">
      <c r="K6068" s="319">
        <v>51754</v>
      </c>
      <c r="L6068" s="157" t="s">
        <v>805</v>
      </c>
      <c r="N6068" s="157" t="s">
        <v>740</v>
      </c>
      <c r="O6068" s="157" t="s">
        <v>741</v>
      </c>
      <c r="P6068" s="157" t="s">
        <v>742</v>
      </c>
    </row>
    <row r="6069" spans="11:16">
      <c r="K6069" s="319">
        <v>51755</v>
      </c>
      <c r="L6069" s="157" t="s">
        <v>806</v>
      </c>
      <c r="N6069" s="157" t="s">
        <v>740</v>
      </c>
      <c r="O6069" s="157" t="s">
        <v>741</v>
      </c>
      <c r="P6069" s="157" t="s">
        <v>742</v>
      </c>
    </row>
    <row r="6070" spans="11:16">
      <c r="K6070" s="319">
        <v>51756</v>
      </c>
      <c r="L6070" s="157" t="s">
        <v>807</v>
      </c>
      <c r="N6070" s="157" t="s">
        <v>740</v>
      </c>
      <c r="O6070" s="157" t="s">
        <v>741</v>
      </c>
      <c r="P6070" s="157" t="s">
        <v>742</v>
      </c>
    </row>
    <row r="6071" spans="11:16">
      <c r="K6071" s="319">
        <v>51757</v>
      </c>
      <c r="L6071" s="157" t="s">
        <v>808</v>
      </c>
      <c r="N6071" s="157" t="s">
        <v>740</v>
      </c>
      <c r="O6071" s="157" t="s">
        <v>741</v>
      </c>
      <c r="P6071" s="157" t="s">
        <v>742</v>
      </c>
    </row>
    <row r="6072" spans="11:16">
      <c r="K6072" s="319">
        <v>51758</v>
      </c>
      <c r="L6072" s="157" t="s">
        <v>809</v>
      </c>
      <c r="N6072" s="157" t="s">
        <v>740</v>
      </c>
      <c r="O6072" s="157" t="s">
        <v>741</v>
      </c>
      <c r="P6072" s="157" t="s">
        <v>742</v>
      </c>
    </row>
    <row r="6073" spans="11:16">
      <c r="K6073" s="319">
        <v>51759</v>
      </c>
      <c r="L6073" s="157" t="s">
        <v>810</v>
      </c>
      <c r="N6073" s="157" t="s">
        <v>740</v>
      </c>
      <c r="O6073" s="157" t="s">
        <v>741</v>
      </c>
      <c r="P6073" s="157" t="s">
        <v>742</v>
      </c>
    </row>
    <row r="6074" spans="11:16">
      <c r="K6074" s="319">
        <v>51760</v>
      </c>
      <c r="L6074" s="157" t="s">
        <v>803</v>
      </c>
      <c r="N6074" s="157" t="s">
        <v>742</v>
      </c>
      <c r="O6074" s="157" t="s">
        <v>740</v>
      </c>
      <c r="P6074" s="157" t="s">
        <v>741</v>
      </c>
    </row>
    <row r="6075" spans="11:16">
      <c r="K6075" s="319">
        <v>51761</v>
      </c>
      <c r="L6075" s="157" t="s">
        <v>805</v>
      </c>
      <c r="N6075" s="157" t="s">
        <v>742</v>
      </c>
      <c r="O6075" s="157" t="s">
        <v>740</v>
      </c>
      <c r="P6075" s="157" t="s">
        <v>741</v>
      </c>
    </row>
    <row r="6076" spans="11:16">
      <c r="K6076" s="319">
        <v>51762</v>
      </c>
      <c r="L6076" s="157" t="s">
        <v>806</v>
      </c>
      <c r="N6076" s="157" t="s">
        <v>742</v>
      </c>
      <c r="O6076" s="157" t="s">
        <v>740</v>
      </c>
      <c r="P6076" s="157" t="s">
        <v>741</v>
      </c>
    </row>
    <row r="6077" spans="11:16">
      <c r="K6077" s="319">
        <v>51763</v>
      </c>
      <c r="L6077" s="157" t="s">
        <v>807</v>
      </c>
      <c r="N6077" s="157" t="s">
        <v>742</v>
      </c>
      <c r="O6077" s="157" t="s">
        <v>740</v>
      </c>
      <c r="P6077" s="157" t="s">
        <v>741</v>
      </c>
    </row>
    <row r="6078" spans="11:16">
      <c r="K6078" s="319">
        <v>51764</v>
      </c>
      <c r="L6078" s="157" t="s">
        <v>808</v>
      </c>
      <c r="N6078" s="157" t="s">
        <v>742</v>
      </c>
      <c r="O6078" s="157" t="s">
        <v>740</v>
      </c>
      <c r="P6078" s="157" t="s">
        <v>741</v>
      </c>
    </row>
    <row r="6079" spans="11:16">
      <c r="K6079" s="319">
        <v>51765</v>
      </c>
      <c r="L6079" s="157" t="s">
        <v>809</v>
      </c>
      <c r="N6079" s="157" t="s">
        <v>742</v>
      </c>
      <c r="O6079" s="157" t="s">
        <v>740</v>
      </c>
      <c r="P6079" s="157" t="s">
        <v>741</v>
      </c>
    </row>
    <row r="6080" spans="11:16">
      <c r="K6080" s="319">
        <v>51766</v>
      </c>
      <c r="L6080" s="157" t="s">
        <v>810</v>
      </c>
      <c r="N6080" s="157" t="s">
        <v>742</v>
      </c>
      <c r="O6080" s="157" t="s">
        <v>740</v>
      </c>
      <c r="P6080" s="157" t="s">
        <v>741</v>
      </c>
    </row>
    <row r="6081" spans="11:16">
      <c r="K6081" s="319">
        <v>51767</v>
      </c>
      <c r="L6081" s="157" t="s">
        <v>803</v>
      </c>
      <c r="N6081" s="157" t="s">
        <v>741</v>
      </c>
      <c r="O6081" s="157" t="s">
        <v>742</v>
      </c>
      <c r="P6081" s="157" t="s">
        <v>740</v>
      </c>
    </row>
    <row r="6082" spans="11:16">
      <c r="K6082" s="319">
        <v>51768</v>
      </c>
      <c r="L6082" s="157" t="s">
        <v>805</v>
      </c>
      <c r="N6082" s="157" t="s">
        <v>741</v>
      </c>
      <c r="O6082" s="157" t="s">
        <v>742</v>
      </c>
      <c r="P6082" s="157" t="s">
        <v>740</v>
      </c>
    </row>
    <row r="6083" spans="11:16">
      <c r="K6083" s="319">
        <v>51769</v>
      </c>
      <c r="L6083" s="157" t="s">
        <v>806</v>
      </c>
      <c r="N6083" s="157" t="s">
        <v>741</v>
      </c>
      <c r="O6083" s="157" t="s">
        <v>742</v>
      </c>
      <c r="P6083" s="157" t="s">
        <v>740</v>
      </c>
    </row>
    <row r="6084" spans="11:16">
      <c r="K6084" s="319">
        <v>51770</v>
      </c>
      <c r="L6084" s="157" t="s">
        <v>807</v>
      </c>
      <c r="N6084" s="157" t="s">
        <v>741</v>
      </c>
      <c r="O6084" s="157" t="s">
        <v>742</v>
      </c>
      <c r="P6084" s="157" t="s">
        <v>740</v>
      </c>
    </row>
    <row r="6085" spans="11:16">
      <c r="K6085" s="319">
        <v>51771</v>
      </c>
      <c r="L6085" s="157" t="s">
        <v>808</v>
      </c>
      <c r="N6085" s="157" t="s">
        <v>741</v>
      </c>
      <c r="O6085" s="157" t="s">
        <v>742</v>
      </c>
      <c r="P6085" s="157" t="s">
        <v>740</v>
      </c>
    </row>
    <row r="6086" spans="11:16">
      <c r="K6086" s="319">
        <v>51772</v>
      </c>
      <c r="L6086" s="157" t="s">
        <v>809</v>
      </c>
      <c r="N6086" s="157" t="s">
        <v>741</v>
      </c>
      <c r="O6086" s="157" t="s">
        <v>742</v>
      </c>
      <c r="P6086" s="157" t="s">
        <v>740</v>
      </c>
    </row>
    <row r="6087" spans="11:16">
      <c r="K6087" s="319">
        <v>51773</v>
      </c>
      <c r="L6087" s="157" t="s">
        <v>810</v>
      </c>
      <c r="N6087" s="157" t="s">
        <v>741</v>
      </c>
      <c r="O6087" s="157" t="s">
        <v>742</v>
      </c>
      <c r="P6087" s="157" t="s">
        <v>740</v>
      </c>
    </row>
    <row r="6088" spans="11:16">
      <c r="K6088" s="319">
        <v>51774</v>
      </c>
      <c r="L6088" s="157" t="s">
        <v>803</v>
      </c>
      <c r="N6088" s="157" t="s">
        <v>740</v>
      </c>
      <c r="O6088" s="157" t="s">
        <v>741</v>
      </c>
      <c r="P6088" s="157" t="s">
        <v>742</v>
      </c>
    </row>
    <row r="6089" spans="11:16">
      <c r="K6089" s="319">
        <v>51775</v>
      </c>
      <c r="L6089" s="157" t="s">
        <v>805</v>
      </c>
      <c r="N6089" s="157" t="s">
        <v>740</v>
      </c>
      <c r="O6089" s="157" t="s">
        <v>741</v>
      </c>
      <c r="P6089" s="157" t="s">
        <v>742</v>
      </c>
    </row>
    <row r="6090" spans="11:16">
      <c r="K6090" s="319">
        <v>51776</v>
      </c>
      <c r="L6090" s="157" t="s">
        <v>806</v>
      </c>
      <c r="N6090" s="157" t="s">
        <v>740</v>
      </c>
      <c r="O6090" s="157" t="s">
        <v>741</v>
      </c>
      <c r="P6090" s="157" t="s">
        <v>742</v>
      </c>
    </row>
    <row r="6091" spans="11:16">
      <c r="K6091" s="319">
        <v>51777</v>
      </c>
      <c r="L6091" s="157" t="s">
        <v>807</v>
      </c>
      <c r="N6091" s="157" t="s">
        <v>740</v>
      </c>
      <c r="O6091" s="157" t="s">
        <v>741</v>
      </c>
      <c r="P6091" s="157" t="s">
        <v>742</v>
      </c>
    </row>
    <row r="6092" spans="11:16">
      <c r="K6092" s="319">
        <v>51778</v>
      </c>
      <c r="L6092" s="157" t="s">
        <v>808</v>
      </c>
      <c r="N6092" s="157" t="s">
        <v>740</v>
      </c>
      <c r="O6092" s="157" t="s">
        <v>741</v>
      </c>
      <c r="P6092" s="157" t="s">
        <v>742</v>
      </c>
    </row>
    <row r="6093" spans="11:16">
      <c r="K6093" s="319">
        <v>51779</v>
      </c>
      <c r="L6093" s="157" t="s">
        <v>809</v>
      </c>
      <c r="N6093" s="157" t="s">
        <v>740</v>
      </c>
      <c r="O6093" s="157" t="s">
        <v>741</v>
      </c>
      <c r="P6093" s="157" t="s">
        <v>742</v>
      </c>
    </row>
    <row r="6094" spans="11:16">
      <c r="K6094" s="319">
        <v>51780</v>
      </c>
      <c r="L6094" s="157" t="s">
        <v>810</v>
      </c>
      <c r="N6094" s="157" t="s">
        <v>740</v>
      </c>
      <c r="O6094" s="157" t="s">
        <v>741</v>
      </c>
      <c r="P6094" s="157" t="s">
        <v>742</v>
      </c>
    </row>
    <row r="6095" spans="11:16">
      <c r="K6095" s="319">
        <v>51781</v>
      </c>
      <c r="L6095" s="157" t="s">
        <v>803</v>
      </c>
      <c r="N6095" s="157" t="s">
        <v>742</v>
      </c>
      <c r="O6095" s="157" t="s">
        <v>740</v>
      </c>
      <c r="P6095" s="157" t="s">
        <v>741</v>
      </c>
    </row>
    <row r="6096" spans="11:16">
      <c r="K6096" s="319">
        <v>51782</v>
      </c>
      <c r="L6096" s="157" t="s">
        <v>805</v>
      </c>
      <c r="N6096" s="157" t="s">
        <v>742</v>
      </c>
      <c r="O6096" s="157" t="s">
        <v>740</v>
      </c>
      <c r="P6096" s="157" t="s">
        <v>741</v>
      </c>
    </row>
    <row r="6097" spans="11:16">
      <c r="K6097" s="319">
        <v>51783</v>
      </c>
      <c r="L6097" s="157" t="s">
        <v>806</v>
      </c>
      <c r="N6097" s="157" t="s">
        <v>742</v>
      </c>
      <c r="O6097" s="157" t="s">
        <v>740</v>
      </c>
      <c r="P6097" s="157" t="s">
        <v>741</v>
      </c>
    </row>
    <row r="6098" spans="11:16">
      <c r="K6098" s="319">
        <v>51784</v>
      </c>
      <c r="L6098" s="157" t="s">
        <v>807</v>
      </c>
      <c r="N6098" s="157" t="s">
        <v>742</v>
      </c>
      <c r="O6098" s="157" t="s">
        <v>740</v>
      </c>
      <c r="P6098" s="157" t="s">
        <v>741</v>
      </c>
    </row>
    <row r="6099" spans="11:16">
      <c r="K6099" s="319">
        <v>51785</v>
      </c>
      <c r="L6099" s="157" t="s">
        <v>808</v>
      </c>
      <c r="N6099" s="157" t="s">
        <v>742</v>
      </c>
      <c r="O6099" s="157" t="s">
        <v>740</v>
      </c>
      <c r="P6099" s="157" t="s">
        <v>741</v>
      </c>
    </row>
    <row r="6100" spans="11:16">
      <c r="K6100" s="319">
        <v>51786</v>
      </c>
      <c r="L6100" s="157" t="s">
        <v>809</v>
      </c>
      <c r="N6100" s="157" t="s">
        <v>742</v>
      </c>
      <c r="O6100" s="157" t="s">
        <v>740</v>
      </c>
      <c r="P6100" s="157" t="s">
        <v>741</v>
      </c>
    </row>
    <row r="6101" spans="11:16">
      <c r="K6101" s="319">
        <v>51787</v>
      </c>
      <c r="L6101" s="157" t="s">
        <v>810</v>
      </c>
      <c r="N6101" s="157" t="s">
        <v>742</v>
      </c>
      <c r="O6101" s="157" t="s">
        <v>740</v>
      </c>
      <c r="P6101" s="157" t="s">
        <v>741</v>
      </c>
    </row>
    <row r="6102" spans="11:16">
      <c r="K6102" s="319">
        <v>51788</v>
      </c>
      <c r="L6102" s="157" t="s">
        <v>803</v>
      </c>
      <c r="N6102" s="157" t="s">
        <v>741</v>
      </c>
      <c r="O6102" s="157" t="s">
        <v>742</v>
      </c>
      <c r="P6102" s="157" t="s">
        <v>740</v>
      </c>
    </row>
    <row r="6103" spans="11:16">
      <c r="K6103" s="319">
        <v>51789</v>
      </c>
      <c r="L6103" s="157" t="s">
        <v>805</v>
      </c>
      <c r="N6103" s="157" t="s">
        <v>741</v>
      </c>
      <c r="O6103" s="157" t="s">
        <v>742</v>
      </c>
      <c r="P6103" s="157" t="s">
        <v>740</v>
      </c>
    </row>
    <row r="6104" spans="11:16">
      <c r="K6104" s="319">
        <v>51790</v>
      </c>
      <c r="L6104" s="157" t="s">
        <v>806</v>
      </c>
      <c r="N6104" s="157" t="s">
        <v>741</v>
      </c>
      <c r="O6104" s="157" t="s">
        <v>742</v>
      </c>
      <c r="P6104" s="157" t="s">
        <v>740</v>
      </c>
    </row>
    <row r="6105" spans="11:16">
      <c r="K6105" s="319">
        <v>51791</v>
      </c>
      <c r="L6105" s="157" t="s">
        <v>807</v>
      </c>
      <c r="N6105" s="157" t="s">
        <v>741</v>
      </c>
      <c r="O6105" s="157" t="s">
        <v>742</v>
      </c>
      <c r="P6105" s="157" t="s">
        <v>740</v>
      </c>
    </row>
    <row r="6106" spans="11:16">
      <c r="K6106" s="319">
        <v>51792</v>
      </c>
      <c r="L6106" s="157" t="s">
        <v>808</v>
      </c>
      <c r="N6106" s="157" t="s">
        <v>741</v>
      </c>
      <c r="O6106" s="157" t="s">
        <v>742</v>
      </c>
      <c r="P6106" s="157" t="s">
        <v>740</v>
      </c>
    </row>
    <row r="6107" spans="11:16">
      <c r="K6107" s="319">
        <v>51793</v>
      </c>
      <c r="L6107" s="157" t="s">
        <v>809</v>
      </c>
      <c r="N6107" s="157" t="s">
        <v>741</v>
      </c>
      <c r="O6107" s="157" t="s">
        <v>742</v>
      </c>
      <c r="P6107" s="157" t="s">
        <v>740</v>
      </c>
    </row>
    <row r="6108" spans="11:16">
      <c r="K6108" s="319">
        <v>51794</v>
      </c>
      <c r="L6108" s="157" t="s">
        <v>810</v>
      </c>
      <c r="N6108" s="157" t="s">
        <v>741</v>
      </c>
      <c r="O6108" s="157" t="s">
        <v>742</v>
      </c>
      <c r="P6108" s="157" t="s">
        <v>740</v>
      </c>
    </row>
    <row r="6109" spans="11:16">
      <c r="K6109" s="319">
        <v>51795</v>
      </c>
      <c r="L6109" s="157" t="s">
        <v>803</v>
      </c>
      <c r="N6109" s="157" t="s">
        <v>740</v>
      </c>
      <c r="O6109" s="157" t="s">
        <v>741</v>
      </c>
      <c r="P6109" s="157" t="s">
        <v>742</v>
      </c>
    </row>
    <row r="6110" spans="11:16">
      <c r="K6110" s="319">
        <v>51796</v>
      </c>
      <c r="L6110" s="157" t="s">
        <v>805</v>
      </c>
      <c r="N6110" s="157" t="s">
        <v>740</v>
      </c>
      <c r="O6110" s="157" t="s">
        <v>741</v>
      </c>
      <c r="P6110" s="157" t="s">
        <v>742</v>
      </c>
    </row>
    <row r="6111" spans="11:16">
      <c r="K6111" s="319">
        <v>51797</v>
      </c>
      <c r="L6111" s="157" t="s">
        <v>806</v>
      </c>
      <c r="N6111" s="157" t="s">
        <v>740</v>
      </c>
      <c r="O6111" s="157" t="s">
        <v>741</v>
      </c>
      <c r="P6111" s="157" t="s">
        <v>742</v>
      </c>
    </row>
    <row r="6112" spans="11:16">
      <c r="K6112" s="319">
        <v>51798</v>
      </c>
      <c r="L6112" s="157" t="s">
        <v>807</v>
      </c>
      <c r="N6112" s="157" t="s">
        <v>740</v>
      </c>
      <c r="O6112" s="157" t="s">
        <v>741</v>
      </c>
      <c r="P6112" s="157" t="s">
        <v>742</v>
      </c>
    </row>
    <row r="6113" spans="11:16">
      <c r="K6113" s="319">
        <v>51799</v>
      </c>
      <c r="L6113" s="157" t="s">
        <v>808</v>
      </c>
      <c r="N6113" s="157" t="s">
        <v>740</v>
      </c>
      <c r="O6113" s="157" t="s">
        <v>741</v>
      </c>
      <c r="P6113" s="157" t="s">
        <v>742</v>
      </c>
    </row>
    <row r="6114" spans="11:16">
      <c r="K6114" s="319">
        <v>51800</v>
      </c>
      <c r="L6114" s="157" t="s">
        <v>809</v>
      </c>
      <c r="N6114" s="157" t="s">
        <v>740</v>
      </c>
      <c r="O6114" s="157" t="s">
        <v>741</v>
      </c>
      <c r="P6114" s="157" t="s">
        <v>742</v>
      </c>
    </row>
    <row r="6115" spans="11:16">
      <c r="K6115" s="319">
        <v>51801</v>
      </c>
      <c r="L6115" s="157" t="s">
        <v>810</v>
      </c>
      <c r="N6115" s="157" t="s">
        <v>740</v>
      </c>
      <c r="O6115" s="157" t="s">
        <v>741</v>
      </c>
      <c r="P6115" s="157" t="s">
        <v>742</v>
      </c>
    </row>
    <row r="6116" spans="11:16">
      <c r="K6116" s="319">
        <v>51802</v>
      </c>
      <c r="L6116" s="157" t="s">
        <v>803</v>
      </c>
      <c r="N6116" s="157" t="s">
        <v>742</v>
      </c>
      <c r="O6116" s="157" t="s">
        <v>740</v>
      </c>
      <c r="P6116" s="157" t="s">
        <v>741</v>
      </c>
    </row>
    <row r="6117" spans="11:16">
      <c r="K6117" s="319">
        <v>51803</v>
      </c>
      <c r="L6117" s="157" t="s">
        <v>805</v>
      </c>
      <c r="N6117" s="157" t="s">
        <v>742</v>
      </c>
      <c r="O6117" s="157" t="s">
        <v>740</v>
      </c>
      <c r="P6117" s="157" t="s">
        <v>741</v>
      </c>
    </row>
    <row r="6118" spans="11:16">
      <c r="K6118" s="319">
        <v>51804</v>
      </c>
      <c r="L6118" s="157" t="s">
        <v>806</v>
      </c>
      <c r="N6118" s="157" t="s">
        <v>742</v>
      </c>
      <c r="O6118" s="157" t="s">
        <v>740</v>
      </c>
      <c r="P6118" s="157" t="s">
        <v>741</v>
      </c>
    </row>
    <row r="6119" spans="11:16">
      <c r="K6119" s="319">
        <v>51805</v>
      </c>
      <c r="L6119" s="157" t="s">
        <v>807</v>
      </c>
      <c r="N6119" s="157" t="s">
        <v>742</v>
      </c>
      <c r="O6119" s="157" t="s">
        <v>740</v>
      </c>
      <c r="P6119" s="157" t="s">
        <v>741</v>
      </c>
    </row>
    <row r="6120" spans="11:16">
      <c r="K6120" s="319">
        <v>51806</v>
      </c>
      <c r="L6120" s="157" t="s">
        <v>808</v>
      </c>
      <c r="N6120" s="157" t="s">
        <v>742</v>
      </c>
      <c r="O6120" s="157" t="s">
        <v>740</v>
      </c>
      <c r="P6120" s="157" t="s">
        <v>741</v>
      </c>
    </row>
    <row r="6121" spans="11:16">
      <c r="K6121" s="319">
        <v>51807</v>
      </c>
      <c r="L6121" s="157" t="s">
        <v>809</v>
      </c>
      <c r="N6121" s="157" t="s">
        <v>742</v>
      </c>
      <c r="O6121" s="157" t="s">
        <v>740</v>
      </c>
      <c r="P6121" s="157" t="s">
        <v>741</v>
      </c>
    </row>
    <row r="6122" spans="11:16">
      <c r="K6122" s="319">
        <v>51808</v>
      </c>
      <c r="L6122" s="157" t="s">
        <v>810</v>
      </c>
      <c r="N6122" s="157" t="s">
        <v>742</v>
      </c>
      <c r="O6122" s="157" t="s">
        <v>740</v>
      </c>
      <c r="P6122" s="157" t="s">
        <v>741</v>
      </c>
    </row>
    <row r="6123" spans="11:16">
      <c r="K6123" s="319">
        <v>51809</v>
      </c>
      <c r="L6123" s="157" t="s">
        <v>803</v>
      </c>
      <c r="N6123" s="157" t="s">
        <v>741</v>
      </c>
      <c r="O6123" s="157" t="s">
        <v>742</v>
      </c>
      <c r="P6123" s="157" t="s">
        <v>740</v>
      </c>
    </row>
    <row r="6124" spans="11:16">
      <c r="K6124" s="319">
        <v>51810</v>
      </c>
      <c r="L6124" s="157" t="s">
        <v>805</v>
      </c>
      <c r="N6124" s="157" t="s">
        <v>741</v>
      </c>
      <c r="O6124" s="157" t="s">
        <v>742</v>
      </c>
      <c r="P6124" s="157" t="s">
        <v>740</v>
      </c>
    </row>
    <row r="6125" spans="11:16">
      <c r="K6125" s="319">
        <v>51811</v>
      </c>
      <c r="L6125" s="157" t="s">
        <v>806</v>
      </c>
      <c r="N6125" s="157" t="s">
        <v>741</v>
      </c>
      <c r="O6125" s="157" t="s">
        <v>742</v>
      </c>
      <c r="P6125" s="157" t="s">
        <v>740</v>
      </c>
    </row>
    <row r="6126" spans="11:16">
      <c r="K6126" s="319">
        <v>51812</v>
      </c>
      <c r="L6126" s="157" t="s">
        <v>807</v>
      </c>
      <c r="N6126" s="157" t="s">
        <v>741</v>
      </c>
      <c r="O6126" s="157" t="s">
        <v>742</v>
      </c>
      <c r="P6126" s="157" t="s">
        <v>740</v>
      </c>
    </row>
    <row r="6127" spans="11:16">
      <c r="K6127" s="319">
        <v>51813</v>
      </c>
      <c r="L6127" s="157" t="s">
        <v>808</v>
      </c>
      <c r="N6127" s="157" t="s">
        <v>741</v>
      </c>
      <c r="O6127" s="157" t="s">
        <v>742</v>
      </c>
      <c r="P6127" s="157" t="s">
        <v>740</v>
      </c>
    </row>
    <row r="6128" spans="11:16">
      <c r="K6128" s="319">
        <v>51814</v>
      </c>
      <c r="L6128" s="157" t="s">
        <v>809</v>
      </c>
      <c r="N6128" s="157" t="s">
        <v>741</v>
      </c>
      <c r="O6128" s="157" t="s">
        <v>742</v>
      </c>
      <c r="P6128" s="157" t="s">
        <v>740</v>
      </c>
    </row>
    <row r="6129" spans="11:16">
      <c r="K6129" s="319">
        <v>51815</v>
      </c>
      <c r="L6129" s="157" t="s">
        <v>810</v>
      </c>
      <c r="N6129" s="157" t="s">
        <v>741</v>
      </c>
      <c r="O6129" s="157" t="s">
        <v>742</v>
      </c>
      <c r="P6129" s="157" t="s">
        <v>740</v>
      </c>
    </row>
    <row r="6130" spans="11:16">
      <c r="K6130" s="319">
        <v>51816</v>
      </c>
      <c r="L6130" s="157" t="s">
        <v>803</v>
      </c>
      <c r="N6130" s="157" t="s">
        <v>740</v>
      </c>
      <c r="O6130" s="157" t="s">
        <v>741</v>
      </c>
      <c r="P6130" s="157" t="s">
        <v>742</v>
      </c>
    </row>
    <row r="6131" spans="11:16">
      <c r="K6131" s="319">
        <v>51817</v>
      </c>
      <c r="L6131" s="157" t="s">
        <v>805</v>
      </c>
      <c r="N6131" s="157" t="s">
        <v>740</v>
      </c>
      <c r="O6131" s="157" t="s">
        <v>741</v>
      </c>
      <c r="P6131" s="157" t="s">
        <v>742</v>
      </c>
    </row>
    <row r="6132" spans="11:16">
      <c r="K6132" s="319">
        <v>51818</v>
      </c>
      <c r="L6132" s="157" t="s">
        <v>806</v>
      </c>
      <c r="N6132" s="157" t="s">
        <v>740</v>
      </c>
      <c r="O6132" s="157" t="s">
        <v>741</v>
      </c>
      <c r="P6132" s="157" t="s">
        <v>742</v>
      </c>
    </row>
    <row r="6133" spans="11:16">
      <c r="K6133" s="319">
        <v>51819</v>
      </c>
      <c r="L6133" s="157" t="s">
        <v>807</v>
      </c>
      <c r="N6133" s="157" t="s">
        <v>740</v>
      </c>
      <c r="O6133" s="157" t="s">
        <v>741</v>
      </c>
      <c r="P6133" s="157" t="s">
        <v>742</v>
      </c>
    </row>
    <row r="6134" spans="11:16">
      <c r="K6134" s="319">
        <v>51820</v>
      </c>
      <c r="L6134" s="157" t="s">
        <v>808</v>
      </c>
      <c r="N6134" s="157" t="s">
        <v>740</v>
      </c>
      <c r="O6134" s="157" t="s">
        <v>741</v>
      </c>
      <c r="P6134" s="157" t="s">
        <v>742</v>
      </c>
    </row>
    <row r="6135" spans="11:16">
      <c r="K6135" s="319">
        <v>51821</v>
      </c>
      <c r="L6135" s="157" t="s">
        <v>809</v>
      </c>
      <c r="N6135" s="157" t="s">
        <v>740</v>
      </c>
      <c r="O6135" s="157" t="s">
        <v>741</v>
      </c>
      <c r="P6135" s="157" t="s">
        <v>742</v>
      </c>
    </row>
    <row r="6136" spans="11:16">
      <c r="K6136" s="319">
        <v>51822</v>
      </c>
      <c r="L6136" s="157" t="s">
        <v>810</v>
      </c>
      <c r="N6136" s="157" t="s">
        <v>740</v>
      </c>
      <c r="O6136" s="157" t="s">
        <v>741</v>
      </c>
      <c r="P6136" s="157" t="s">
        <v>742</v>
      </c>
    </row>
    <row r="6137" spans="11:16">
      <c r="K6137" s="319">
        <v>51823</v>
      </c>
      <c r="L6137" s="157" t="s">
        <v>803</v>
      </c>
      <c r="N6137" s="157" t="s">
        <v>742</v>
      </c>
      <c r="O6137" s="157" t="s">
        <v>740</v>
      </c>
      <c r="P6137" s="157" t="s">
        <v>741</v>
      </c>
    </row>
    <row r="6138" spans="11:16">
      <c r="K6138" s="319">
        <v>51824</v>
      </c>
      <c r="L6138" s="157" t="s">
        <v>805</v>
      </c>
      <c r="N6138" s="157" t="s">
        <v>742</v>
      </c>
      <c r="O6138" s="157" t="s">
        <v>740</v>
      </c>
      <c r="P6138" s="157" t="s">
        <v>741</v>
      </c>
    </row>
    <row r="6139" spans="11:16">
      <c r="K6139" s="319">
        <v>51825</v>
      </c>
      <c r="L6139" s="157" t="s">
        <v>806</v>
      </c>
      <c r="N6139" s="157" t="s">
        <v>742</v>
      </c>
      <c r="O6139" s="157" t="s">
        <v>740</v>
      </c>
      <c r="P6139" s="157" t="s">
        <v>741</v>
      </c>
    </row>
    <row r="6140" spans="11:16">
      <c r="K6140" s="319">
        <v>51826</v>
      </c>
      <c r="L6140" s="157" t="s">
        <v>807</v>
      </c>
      <c r="N6140" s="157" t="s">
        <v>742</v>
      </c>
      <c r="O6140" s="157" t="s">
        <v>740</v>
      </c>
      <c r="P6140" s="157" t="s">
        <v>741</v>
      </c>
    </row>
    <row r="6141" spans="11:16">
      <c r="K6141" s="319">
        <v>51827</v>
      </c>
      <c r="L6141" s="157" t="s">
        <v>808</v>
      </c>
      <c r="N6141" s="157" t="s">
        <v>742</v>
      </c>
      <c r="O6141" s="157" t="s">
        <v>740</v>
      </c>
      <c r="P6141" s="157" t="s">
        <v>741</v>
      </c>
    </row>
    <row r="6142" spans="11:16">
      <c r="K6142" s="319">
        <v>51828</v>
      </c>
      <c r="L6142" s="157" t="s">
        <v>809</v>
      </c>
      <c r="N6142" s="157" t="s">
        <v>742</v>
      </c>
      <c r="O6142" s="157" t="s">
        <v>740</v>
      </c>
      <c r="P6142" s="157" t="s">
        <v>741</v>
      </c>
    </row>
    <row r="6143" spans="11:16">
      <c r="K6143" s="319">
        <v>51829</v>
      </c>
      <c r="L6143" s="157" t="s">
        <v>810</v>
      </c>
      <c r="N6143" s="157" t="s">
        <v>742</v>
      </c>
      <c r="O6143" s="157" t="s">
        <v>740</v>
      </c>
      <c r="P6143" s="157" t="s">
        <v>741</v>
      </c>
    </row>
    <row r="6144" spans="11:16">
      <c r="K6144" s="319">
        <v>51830</v>
      </c>
      <c r="L6144" s="157" t="s">
        <v>803</v>
      </c>
      <c r="N6144" s="157" t="s">
        <v>741</v>
      </c>
      <c r="O6144" s="157" t="s">
        <v>742</v>
      </c>
      <c r="P6144" s="157" t="s">
        <v>740</v>
      </c>
    </row>
    <row r="6145" spans="11:16">
      <c r="K6145" s="319">
        <v>51831</v>
      </c>
      <c r="L6145" s="157" t="s">
        <v>805</v>
      </c>
      <c r="N6145" s="157" t="s">
        <v>741</v>
      </c>
      <c r="O6145" s="157" t="s">
        <v>742</v>
      </c>
      <c r="P6145" s="157" t="s">
        <v>740</v>
      </c>
    </row>
    <row r="6146" spans="11:16">
      <c r="K6146" s="319">
        <v>51832</v>
      </c>
      <c r="L6146" s="157" t="s">
        <v>806</v>
      </c>
      <c r="N6146" s="157" t="s">
        <v>741</v>
      </c>
      <c r="O6146" s="157" t="s">
        <v>742</v>
      </c>
      <c r="P6146" s="157" t="s">
        <v>740</v>
      </c>
    </row>
    <row r="6147" spans="11:16">
      <c r="K6147" s="319">
        <v>51833</v>
      </c>
      <c r="L6147" s="157" t="s">
        <v>807</v>
      </c>
      <c r="N6147" s="157" t="s">
        <v>741</v>
      </c>
      <c r="O6147" s="157" t="s">
        <v>742</v>
      </c>
      <c r="P6147" s="157" t="s">
        <v>740</v>
      </c>
    </row>
    <row r="6148" spans="11:16">
      <c r="K6148" s="319">
        <v>51834</v>
      </c>
      <c r="L6148" s="157" t="s">
        <v>808</v>
      </c>
      <c r="N6148" s="157" t="s">
        <v>741</v>
      </c>
      <c r="O6148" s="157" t="s">
        <v>742</v>
      </c>
      <c r="P6148" s="157" t="s">
        <v>740</v>
      </c>
    </row>
    <row r="6149" spans="11:16">
      <c r="K6149" s="319">
        <v>51835</v>
      </c>
      <c r="L6149" s="157" t="s">
        <v>809</v>
      </c>
      <c r="N6149" s="157" t="s">
        <v>741</v>
      </c>
      <c r="O6149" s="157" t="s">
        <v>742</v>
      </c>
      <c r="P6149" s="157" t="s">
        <v>740</v>
      </c>
    </row>
    <row r="6150" spans="11:16">
      <c r="K6150" s="319">
        <v>51836</v>
      </c>
      <c r="L6150" s="157" t="s">
        <v>810</v>
      </c>
      <c r="N6150" s="157" t="s">
        <v>741</v>
      </c>
      <c r="O6150" s="157" t="s">
        <v>742</v>
      </c>
      <c r="P6150" s="157" t="s">
        <v>740</v>
      </c>
    </row>
    <row r="6151" spans="11:16">
      <c r="K6151" s="319">
        <v>51837</v>
      </c>
      <c r="L6151" s="157" t="s">
        <v>803</v>
      </c>
      <c r="N6151" s="157" t="s">
        <v>740</v>
      </c>
      <c r="O6151" s="157" t="s">
        <v>741</v>
      </c>
      <c r="P6151" s="157" t="s">
        <v>742</v>
      </c>
    </row>
    <row r="6152" spans="11:16">
      <c r="K6152" s="319">
        <v>51838</v>
      </c>
      <c r="L6152" s="157" t="s">
        <v>805</v>
      </c>
      <c r="N6152" s="157" t="s">
        <v>740</v>
      </c>
      <c r="O6152" s="157" t="s">
        <v>741</v>
      </c>
      <c r="P6152" s="157" t="s">
        <v>742</v>
      </c>
    </row>
    <row r="6153" spans="11:16">
      <c r="K6153" s="319">
        <v>51839</v>
      </c>
      <c r="L6153" s="157" t="s">
        <v>806</v>
      </c>
      <c r="N6153" s="157" t="s">
        <v>740</v>
      </c>
      <c r="O6153" s="157" t="s">
        <v>741</v>
      </c>
      <c r="P6153" s="157" t="s">
        <v>742</v>
      </c>
    </row>
    <row r="6154" spans="11:16">
      <c r="K6154" s="319">
        <v>51840</v>
      </c>
      <c r="L6154" s="157" t="s">
        <v>807</v>
      </c>
      <c r="N6154" s="157" t="s">
        <v>740</v>
      </c>
      <c r="O6154" s="157" t="s">
        <v>741</v>
      </c>
      <c r="P6154" s="157" t="s">
        <v>742</v>
      </c>
    </row>
    <row r="6155" spans="11:16">
      <c r="K6155" s="319">
        <v>51841</v>
      </c>
      <c r="L6155" s="157" t="s">
        <v>808</v>
      </c>
      <c r="N6155" s="157" t="s">
        <v>740</v>
      </c>
      <c r="O6155" s="157" t="s">
        <v>741</v>
      </c>
      <c r="P6155" s="157" t="s">
        <v>742</v>
      </c>
    </row>
    <row r="6156" spans="11:16">
      <c r="K6156" s="319">
        <v>51842</v>
      </c>
      <c r="L6156" s="157" t="s">
        <v>809</v>
      </c>
      <c r="N6156" s="157" t="s">
        <v>740</v>
      </c>
      <c r="O6156" s="157" t="s">
        <v>741</v>
      </c>
      <c r="P6156" s="157" t="s">
        <v>742</v>
      </c>
    </row>
    <row r="6157" spans="11:16">
      <c r="K6157" s="319">
        <v>51843</v>
      </c>
      <c r="L6157" s="157" t="s">
        <v>810</v>
      </c>
      <c r="N6157" s="157" t="s">
        <v>740</v>
      </c>
      <c r="O6157" s="157" t="s">
        <v>741</v>
      </c>
      <c r="P6157" s="157" t="s">
        <v>742</v>
      </c>
    </row>
    <row r="6158" spans="11:16">
      <c r="K6158" s="319">
        <v>51844</v>
      </c>
      <c r="L6158" s="157" t="s">
        <v>803</v>
      </c>
      <c r="N6158" s="157" t="s">
        <v>742</v>
      </c>
      <c r="O6158" s="157" t="s">
        <v>740</v>
      </c>
      <c r="P6158" s="157" t="s">
        <v>741</v>
      </c>
    </row>
    <row r="6159" spans="11:16">
      <c r="K6159" s="319">
        <v>51845</v>
      </c>
      <c r="L6159" s="157" t="s">
        <v>805</v>
      </c>
      <c r="N6159" s="157" t="s">
        <v>742</v>
      </c>
      <c r="O6159" s="157" t="s">
        <v>740</v>
      </c>
      <c r="P6159" s="157" t="s">
        <v>741</v>
      </c>
    </row>
    <row r="6160" spans="11:16">
      <c r="K6160" s="319">
        <v>51846</v>
      </c>
      <c r="L6160" s="157" t="s">
        <v>806</v>
      </c>
      <c r="N6160" s="157" t="s">
        <v>742</v>
      </c>
      <c r="O6160" s="157" t="s">
        <v>740</v>
      </c>
      <c r="P6160" s="157" t="s">
        <v>741</v>
      </c>
    </row>
    <row r="6161" spans="11:16">
      <c r="K6161" s="319">
        <v>51847</v>
      </c>
      <c r="L6161" s="157" t="s">
        <v>807</v>
      </c>
      <c r="N6161" s="157" t="s">
        <v>742</v>
      </c>
      <c r="O6161" s="157" t="s">
        <v>740</v>
      </c>
      <c r="P6161" s="157" t="s">
        <v>741</v>
      </c>
    </row>
    <row r="6162" spans="11:16">
      <c r="K6162" s="319">
        <v>51848</v>
      </c>
      <c r="L6162" s="157" t="s">
        <v>808</v>
      </c>
      <c r="N6162" s="157" t="s">
        <v>742</v>
      </c>
      <c r="O6162" s="157" t="s">
        <v>740</v>
      </c>
      <c r="P6162" s="157" t="s">
        <v>741</v>
      </c>
    </row>
    <row r="6163" spans="11:16">
      <c r="K6163" s="319">
        <v>51849</v>
      </c>
      <c r="L6163" s="157" t="s">
        <v>809</v>
      </c>
      <c r="N6163" s="157" t="s">
        <v>742</v>
      </c>
      <c r="O6163" s="157" t="s">
        <v>740</v>
      </c>
      <c r="P6163" s="157" t="s">
        <v>741</v>
      </c>
    </row>
    <row r="6164" spans="11:16">
      <c r="K6164" s="319">
        <v>51850</v>
      </c>
      <c r="L6164" s="157" t="s">
        <v>810</v>
      </c>
      <c r="N6164" s="157" t="s">
        <v>742</v>
      </c>
      <c r="O6164" s="157" t="s">
        <v>740</v>
      </c>
      <c r="P6164" s="157" t="s">
        <v>741</v>
      </c>
    </row>
    <row r="6165" spans="11:16">
      <c r="K6165" s="319">
        <v>51851</v>
      </c>
      <c r="L6165" s="157" t="s">
        <v>803</v>
      </c>
      <c r="N6165" s="157" t="s">
        <v>741</v>
      </c>
      <c r="O6165" s="157" t="s">
        <v>742</v>
      </c>
      <c r="P6165" s="157" t="s">
        <v>740</v>
      </c>
    </row>
    <row r="6166" spans="11:16">
      <c r="K6166" s="319">
        <v>51852</v>
      </c>
      <c r="L6166" s="157" t="s">
        <v>805</v>
      </c>
      <c r="N6166" s="157" t="s">
        <v>741</v>
      </c>
      <c r="O6166" s="157" t="s">
        <v>742</v>
      </c>
      <c r="P6166" s="157" t="s">
        <v>740</v>
      </c>
    </row>
    <row r="6167" spans="11:16">
      <c r="K6167" s="319">
        <v>51853</v>
      </c>
      <c r="L6167" s="157" t="s">
        <v>806</v>
      </c>
      <c r="N6167" s="157" t="s">
        <v>741</v>
      </c>
      <c r="O6167" s="157" t="s">
        <v>742</v>
      </c>
      <c r="P6167" s="157" t="s">
        <v>740</v>
      </c>
    </row>
    <row r="6168" spans="11:16">
      <c r="K6168" s="319">
        <v>51854</v>
      </c>
      <c r="L6168" s="157" t="s">
        <v>807</v>
      </c>
      <c r="N6168" s="157" t="s">
        <v>741</v>
      </c>
      <c r="O6168" s="157" t="s">
        <v>742</v>
      </c>
      <c r="P6168" s="157" t="s">
        <v>740</v>
      </c>
    </row>
    <row r="6169" spans="11:16">
      <c r="K6169" s="319">
        <v>51855</v>
      </c>
      <c r="L6169" s="157" t="s">
        <v>808</v>
      </c>
      <c r="N6169" s="157" t="s">
        <v>741</v>
      </c>
      <c r="O6169" s="157" t="s">
        <v>742</v>
      </c>
      <c r="P6169" s="157" t="s">
        <v>740</v>
      </c>
    </row>
    <row r="6170" spans="11:16">
      <c r="K6170" s="319">
        <v>51856</v>
      </c>
      <c r="L6170" s="157" t="s">
        <v>809</v>
      </c>
      <c r="N6170" s="157" t="s">
        <v>741</v>
      </c>
      <c r="O6170" s="157" t="s">
        <v>742</v>
      </c>
      <c r="P6170" s="157" t="s">
        <v>740</v>
      </c>
    </row>
    <row r="6171" spans="11:16">
      <c r="K6171" s="319">
        <v>51857</v>
      </c>
      <c r="L6171" s="157" t="s">
        <v>810</v>
      </c>
      <c r="N6171" s="157" t="s">
        <v>741</v>
      </c>
      <c r="O6171" s="157" t="s">
        <v>742</v>
      </c>
      <c r="P6171" s="157" t="s">
        <v>740</v>
      </c>
    </row>
    <row r="6172" spans="11:16">
      <c r="K6172" s="319">
        <v>51858</v>
      </c>
      <c r="L6172" s="157" t="s">
        <v>803</v>
      </c>
      <c r="N6172" s="157" t="s">
        <v>740</v>
      </c>
      <c r="O6172" s="157" t="s">
        <v>741</v>
      </c>
      <c r="P6172" s="157" t="s">
        <v>742</v>
      </c>
    </row>
    <row r="6173" spans="11:16">
      <c r="K6173" s="319">
        <v>51859</v>
      </c>
      <c r="L6173" s="157" t="s">
        <v>805</v>
      </c>
      <c r="N6173" s="157" t="s">
        <v>740</v>
      </c>
      <c r="O6173" s="157" t="s">
        <v>741</v>
      </c>
      <c r="P6173" s="157" t="s">
        <v>742</v>
      </c>
    </row>
    <row r="6174" spans="11:16">
      <c r="K6174" s="319">
        <v>51860</v>
      </c>
      <c r="L6174" s="157" t="s">
        <v>806</v>
      </c>
      <c r="N6174" s="157" t="s">
        <v>740</v>
      </c>
      <c r="O6174" s="157" t="s">
        <v>741</v>
      </c>
      <c r="P6174" s="157" t="s">
        <v>742</v>
      </c>
    </row>
    <row r="6175" spans="11:16">
      <c r="K6175" s="319">
        <v>51861</v>
      </c>
      <c r="L6175" s="157" t="s">
        <v>807</v>
      </c>
      <c r="N6175" s="157" t="s">
        <v>740</v>
      </c>
      <c r="O6175" s="157" t="s">
        <v>741</v>
      </c>
      <c r="P6175" s="157" t="s">
        <v>742</v>
      </c>
    </row>
    <row r="6176" spans="11:16">
      <c r="K6176" s="319">
        <v>51862</v>
      </c>
      <c r="L6176" s="157" t="s">
        <v>808</v>
      </c>
      <c r="N6176" s="157" t="s">
        <v>740</v>
      </c>
      <c r="O6176" s="157" t="s">
        <v>741</v>
      </c>
      <c r="P6176" s="157" t="s">
        <v>742</v>
      </c>
    </row>
    <row r="6177" spans="11:16">
      <c r="K6177" s="319">
        <v>51863</v>
      </c>
      <c r="L6177" s="157" t="s">
        <v>809</v>
      </c>
      <c r="N6177" s="157" t="s">
        <v>740</v>
      </c>
      <c r="O6177" s="157" t="s">
        <v>741</v>
      </c>
      <c r="P6177" s="157" t="s">
        <v>742</v>
      </c>
    </row>
    <row r="6178" spans="11:16">
      <c r="K6178" s="319">
        <v>51864</v>
      </c>
      <c r="L6178" s="157" t="s">
        <v>810</v>
      </c>
      <c r="N6178" s="157" t="s">
        <v>740</v>
      </c>
      <c r="O6178" s="157" t="s">
        <v>741</v>
      </c>
      <c r="P6178" s="157" t="s">
        <v>742</v>
      </c>
    </row>
    <row r="6179" spans="11:16">
      <c r="K6179" s="319">
        <v>51865</v>
      </c>
      <c r="L6179" s="157" t="s">
        <v>803</v>
      </c>
      <c r="N6179" s="157" t="s">
        <v>742</v>
      </c>
      <c r="O6179" s="157" t="s">
        <v>740</v>
      </c>
      <c r="P6179" s="157" t="s">
        <v>741</v>
      </c>
    </row>
    <row r="6180" spans="11:16">
      <c r="K6180" s="319">
        <v>51866</v>
      </c>
      <c r="L6180" s="157" t="s">
        <v>805</v>
      </c>
      <c r="N6180" s="157" t="s">
        <v>742</v>
      </c>
      <c r="O6180" s="157" t="s">
        <v>740</v>
      </c>
      <c r="P6180" s="157" t="s">
        <v>741</v>
      </c>
    </row>
    <row r="6181" spans="11:16">
      <c r="K6181" s="319">
        <v>51867</v>
      </c>
      <c r="L6181" s="157" t="s">
        <v>806</v>
      </c>
      <c r="N6181" s="157" t="s">
        <v>742</v>
      </c>
      <c r="O6181" s="157" t="s">
        <v>740</v>
      </c>
      <c r="P6181" s="157" t="s">
        <v>741</v>
      </c>
    </row>
    <row r="6182" spans="11:16">
      <c r="K6182" s="319">
        <v>51868</v>
      </c>
      <c r="L6182" s="157" t="s">
        <v>807</v>
      </c>
      <c r="N6182" s="157" t="s">
        <v>742</v>
      </c>
      <c r="O6182" s="157" t="s">
        <v>740</v>
      </c>
      <c r="P6182" s="157" t="s">
        <v>741</v>
      </c>
    </row>
    <row r="6183" spans="11:16">
      <c r="K6183" s="319">
        <v>51869</v>
      </c>
      <c r="L6183" s="157" t="s">
        <v>808</v>
      </c>
      <c r="N6183" s="157" t="s">
        <v>742</v>
      </c>
      <c r="O6183" s="157" t="s">
        <v>740</v>
      </c>
      <c r="P6183" s="157" t="s">
        <v>741</v>
      </c>
    </row>
    <row r="6184" spans="11:16">
      <c r="K6184" s="319">
        <v>51870</v>
      </c>
      <c r="L6184" s="157" t="s">
        <v>809</v>
      </c>
      <c r="N6184" s="157" t="s">
        <v>742</v>
      </c>
      <c r="O6184" s="157" t="s">
        <v>740</v>
      </c>
      <c r="P6184" s="157" t="s">
        <v>741</v>
      </c>
    </row>
    <row r="6185" spans="11:16">
      <c r="K6185" s="319">
        <v>51871</v>
      </c>
      <c r="L6185" s="157" t="s">
        <v>810</v>
      </c>
      <c r="N6185" s="157" t="s">
        <v>742</v>
      </c>
      <c r="O6185" s="157" t="s">
        <v>740</v>
      </c>
      <c r="P6185" s="157" t="s">
        <v>741</v>
      </c>
    </row>
    <row r="6186" spans="11:16">
      <c r="K6186" s="319">
        <v>51872</v>
      </c>
      <c r="L6186" s="157" t="s">
        <v>803</v>
      </c>
      <c r="N6186" s="157" t="s">
        <v>741</v>
      </c>
      <c r="O6186" s="157" t="s">
        <v>742</v>
      </c>
      <c r="P6186" s="157" t="s">
        <v>740</v>
      </c>
    </row>
    <row r="6187" spans="11:16">
      <c r="K6187" s="319">
        <v>51873</v>
      </c>
      <c r="L6187" s="157" t="s">
        <v>805</v>
      </c>
      <c r="N6187" s="157" t="s">
        <v>741</v>
      </c>
      <c r="O6187" s="157" t="s">
        <v>742</v>
      </c>
      <c r="P6187" s="157" t="s">
        <v>740</v>
      </c>
    </row>
    <row r="6188" spans="11:16">
      <c r="K6188" s="319">
        <v>51874</v>
      </c>
      <c r="L6188" s="157" t="s">
        <v>806</v>
      </c>
      <c r="N6188" s="157" t="s">
        <v>741</v>
      </c>
      <c r="O6188" s="157" t="s">
        <v>742</v>
      </c>
      <c r="P6188" s="157" t="s">
        <v>740</v>
      </c>
    </row>
    <row r="6189" spans="11:16">
      <c r="K6189" s="319">
        <v>51875</v>
      </c>
      <c r="L6189" s="157" t="s">
        <v>807</v>
      </c>
      <c r="N6189" s="157" t="s">
        <v>741</v>
      </c>
      <c r="O6189" s="157" t="s">
        <v>742</v>
      </c>
      <c r="P6189" s="157" t="s">
        <v>740</v>
      </c>
    </row>
    <row r="6190" spans="11:16">
      <c r="K6190" s="319">
        <v>51876</v>
      </c>
      <c r="L6190" s="157" t="s">
        <v>808</v>
      </c>
      <c r="N6190" s="157" t="s">
        <v>741</v>
      </c>
      <c r="O6190" s="157" t="s">
        <v>742</v>
      </c>
      <c r="P6190" s="157" t="s">
        <v>740</v>
      </c>
    </row>
    <row r="6191" spans="11:16">
      <c r="K6191" s="319">
        <v>51877</v>
      </c>
      <c r="L6191" s="157" t="s">
        <v>809</v>
      </c>
      <c r="N6191" s="157" t="s">
        <v>741</v>
      </c>
      <c r="O6191" s="157" t="s">
        <v>742</v>
      </c>
      <c r="P6191" s="157" t="s">
        <v>740</v>
      </c>
    </row>
    <row r="6192" spans="11:16">
      <c r="K6192" s="319">
        <v>51878</v>
      </c>
      <c r="L6192" s="157" t="s">
        <v>810</v>
      </c>
      <c r="N6192" s="157" t="s">
        <v>741</v>
      </c>
      <c r="O6192" s="157" t="s">
        <v>742</v>
      </c>
      <c r="P6192" s="157" t="s">
        <v>740</v>
      </c>
    </row>
    <row r="6193" spans="11:16">
      <c r="K6193" s="319">
        <v>51879</v>
      </c>
      <c r="L6193" s="157" t="s">
        <v>803</v>
      </c>
      <c r="N6193" s="157" t="s">
        <v>740</v>
      </c>
      <c r="O6193" s="157" t="s">
        <v>741</v>
      </c>
      <c r="P6193" s="157" t="s">
        <v>742</v>
      </c>
    </row>
    <row r="6194" spans="11:16">
      <c r="K6194" s="319">
        <v>51880</v>
      </c>
      <c r="L6194" s="157" t="s">
        <v>805</v>
      </c>
      <c r="N6194" s="157" t="s">
        <v>740</v>
      </c>
      <c r="O6194" s="157" t="s">
        <v>741</v>
      </c>
      <c r="P6194" s="157" t="s">
        <v>742</v>
      </c>
    </row>
    <row r="6195" spans="11:16">
      <c r="K6195" s="319">
        <v>51881</v>
      </c>
      <c r="L6195" s="157" t="s">
        <v>806</v>
      </c>
      <c r="N6195" s="157" t="s">
        <v>740</v>
      </c>
      <c r="O6195" s="157" t="s">
        <v>741</v>
      </c>
      <c r="P6195" s="157" t="s">
        <v>742</v>
      </c>
    </row>
    <row r="6196" spans="11:16">
      <c r="K6196" s="319">
        <v>51882</v>
      </c>
      <c r="L6196" s="157" t="s">
        <v>807</v>
      </c>
      <c r="N6196" s="157" t="s">
        <v>740</v>
      </c>
      <c r="O6196" s="157" t="s">
        <v>741</v>
      </c>
      <c r="P6196" s="157" t="s">
        <v>742</v>
      </c>
    </row>
    <row r="6197" spans="11:16">
      <c r="K6197" s="319">
        <v>51883</v>
      </c>
      <c r="L6197" s="157" t="s">
        <v>808</v>
      </c>
      <c r="N6197" s="157" t="s">
        <v>740</v>
      </c>
      <c r="O6197" s="157" t="s">
        <v>741</v>
      </c>
      <c r="P6197" s="157" t="s">
        <v>742</v>
      </c>
    </row>
    <row r="6198" spans="11:16">
      <c r="K6198" s="319">
        <v>51884</v>
      </c>
      <c r="L6198" s="157" t="s">
        <v>809</v>
      </c>
      <c r="N6198" s="157" t="s">
        <v>740</v>
      </c>
      <c r="O6198" s="157" t="s">
        <v>741</v>
      </c>
      <c r="P6198" s="157" t="s">
        <v>742</v>
      </c>
    </row>
    <row r="6199" spans="11:16">
      <c r="K6199" s="319">
        <v>51885</v>
      </c>
      <c r="L6199" s="157" t="s">
        <v>810</v>
      </c>
      <c r="N6199" s="157" t="s">
        <v>740</v>
      </c>
      <c r="O6199" s="157" t="s">
        <v>741</v>
      </c>
      <c r="P6199" s="157" t="s">
        <v>742</v>
      </c>
    </row>
    <row r="6200" spans="11:16">
      <c r="K6200" s="319">
        <v>51886</v>
      </c>
      <c r="L6200" s="157" t="s">
        <v>803</v>
      </c>
      <c r="N6200" s="157" t="s">
        <v>742</v>
      </c>
      <c r="O6200" s="157" t="s">
        <v>740</v>
      </c>
      <c r="P6200" s="157" t="s">
        <v>741</v>
      </c>
    </row>
    <row r="6201" spans="11:16">
      <c r="K6201" s="319">
        <v>51887</v>
      </c>
      <c r="L6201" s="157" t="s">
        <v>805</v>
      </c>
      <c r="N6201" s="157" t="s">
        <v>742</v>
      </c>
      <c r="O6201" s="157" t="s">
        <v>740</v>
      </c>
      <c r="P6201" s="157" t="s">
        <v>741</v>
      </c>
    </row>
    <row r="6202" spans="11:16">
      <c r="K6202" s="319">
        <v>51888</v>
      </c>
      <c r="L6202" s="157" t="s">
        <v>806</v>
      </c>
      <c r="N6202" s="157" t="s">
        <v>742</v>
      </c>
      <c r="O6202" s="157" t="s">
        <v>740</v>
      </c>
      <c r="P6202" s="157" t="s">
        <v>741</v>
      </c>
    </row>
    <row r="6203" spans="11:16">
      <c r="K6203" s="319">
        <v>51889</v>
      </c>
      <c r="L6203" s="157" t="s">
        <v>807</v>
      </c>
      <c r="N6203" s="157" t="s">
        <v>742</v>
      </c>
      <c r="O6203" s="157" t="s">
        <v>740</v>
      </c>
      <c r="P6203" s="157" t="s">
        <v>741</v>
      </c>
    </row>
    <row r="6204" spans="11:16">
      <c r="K6204" s="319">
        <v>51890</v>
      </c>
      <c r="L6204" s="157" t="s">
        <v>808</v>
      </c>
      <c r="N6204" s="157" t="s">
        <v>742</v>
      </c>
      <c r="O6204" s="157" t="s">
        <v>740</v>
      </c>
      <c r="P6204" s="157" t="s">
        <v>741</v>
      </c>
    </row>
    <row r="6205" spans="11:16">
      <c r="K6205" s="319">
        <v>51891</v>
      </c>
      <c r="L6205" s="157" t="s">
        <v>809</v>
      </c>
      <c r="N6205" s="157" t="s">
        <v>742</v>
      </c>
      <c r="O6205" s="157" t="s">
        <v>740</v>
      </c>
      <c r="P6205" s="157" t="s">
        <v>741</v>
      </c>
    </row>
    <row r="6206" spans="11:16">
      <c r="K6206" s="319">
        <v>51892</v>
      </c>
      <c r="L6206" s="157" t="s">
        <v>810</v>
      </c>
      <c r="N6206" s="157" t="s">
        <v>742</v>
      </c>
      <c r="O6206" s="157" t="s">
        <v>740</v>
      </c>
      <c r="P6206" s="157" t="s">
        <v>741</v>
      </c>
    </row>
    <row r="6207" spans="11:16">
      <c r="K6207" s="319">
        <v>51893</v>
      </c>
      <c r="L6207" s="157" t="s">
        <v>803</v>
      </c>
      <c r="N6207" s="157" t="s">
        <v>741</v>
      </c>
      <c r="O6207" s="157" t="s">
        <v>742</v>
      </c>
      <c r="P6207" s="157" t="s">
        <v>740</v>
      </c>
    </row>
    <row r="6208" spans="11:16">
      <c r="K6208" s="319">
        <v>51894</v>
      </c>
      <c r="L6208" s="157" t="s">
        <v>805</v>
      </c>
      <c r="N6208" s="157" t="s">
        <v>741</v>
      </c>
      <c r="O6208" s="157" t="s">
        <v>742</v>
      </c>
      <c r="P6208" s="157" t="s">
        <v>740</v>
      </c>
    </row>
    <row r="6209" spans="11:16">
      <c r="K6209" s="319">
        <v>51895</v>
      </c>
      <c r="L6209" s="157" t="s">
        <v>806</v>
      </c>
      <c r="N6209" s="157" t="s">
        <v>741</v>
      </c>
      <c r="O6209" s="157" t="s">
        <v>742</v>
      </c>
      <c r="P6209" s="157" t="s">
        <v>740</v>
      </c>
    </row>
    <row r="6210" spans="11:16">
      <c r="K6210" s="319">
        <v>51896</v>
      </c>
      <c r="L6210" s="157" t="s">
        <v>807</v>
      </c>
      <c r="N6210" s="157" t="s">
        <v>741</v>
      </c>
      <c r="O6210" s="157" t="s">
        <v>742</v>
      </c>
      <c r="P6210" s="157" t="s">
        <v>740</v>
      </c>
    </row>
    <row r="6211" spans="11:16">
      <c r="K6211" s="319">
        <v>51897</v>
      </c>
      <c r="L6211" s="157" t="s">
        <v>808</v>
      </c>
      <c r="N6211" s="157" t="s">
        <v>741</v>
      </c>
      <c r="O6211" s="157" t="s">
        <v>742</v>
      </c>
      <c r="P6211" s="157" t="s">
        <v>740</v>
      </c>
    </row>
    <row r="6212" spans="11:16">
      <c r="K6212" s="319">
        <v>51898</v>
      </c>
      <c r="L6212" s="157" t="s">
        <v>809</v>
      </c>
      <c r="N6212" s="157" t="s">
        <v>741</v>
      </c>
      <c r="O6212" s="157" t="s">
        <v>742</v>
      </c>
      <c r="P6212" s="157" t="s">
        <v>740</v>
      </c>
    </row>
    <row r="6213" spans="11:16">
      <c r="K6213" s="319">
        <v>51899</v>
      </c>
      <c r="L6213" s="157" t="s">
        <v>810</v>
      </c>
      <c r="N6213" s="157" t="s">
        <v>741</v>
      </c>
      <c r="O6213" s="157" t="s">
        <v>742</v>
      </c>
      <c r="P6213" s="157" t="s">
        <v>740</v>
      </c>
    </row>
    <row r="6214" spans="11:16">
      <c r="K6214" s="319">
        <v>51900</v>
      </c>
      <c r="L6214" s="157" t="s">
        <v>803</v>
      </c>
      <c r="N6214" s="157" t="s">
        <v>740</v>
      </c>
      <c r="O6214" s="157" t="s">
        <v>741</v>
      </c>
      <c r="P6214" s="157" t="s">
        <v>742</v>
      </c>
    </row>
    <row r="6215" spans="11:16">
      <c r="K6215" s="319">
        <v>51901</v>
      </c>
      <c r="L6215" s="157" t="s">
        <v>805</v>
      </c>
      <c r="N6215" s="157" t="s">
        <v>740</v>
      </c>
      <c r="O6215" s="157" t="s">
        <v>741</v>
      </c>
      <c r="P6215" s="157" t="s">
        <v>742</v>
      </c>
    </row>
    <row r="6216" spans="11:16">
      <c r="K6216" s="319">
        <v>51902</v>
      </c>
      <c r="L6216" s="157" t="s">
        <v>806</v>
      </c>
      <c r="N6216" s="157" t="s">
        <v>740</v>
      </c>
      <c r="O6216" s="157" t="s">
        <v>741</v>
      </c>
      <c r="P6216" s="157" t="s">
        <v>742</v>
      </c>
    </row>
    <row r="6217" spans="11:16">
      <c r="K6217" s="319">
        <v>51903</v>
      </c>
      <c r="L6217" s="157" t="s">
        <v>807</v>
      </c>
      <c r="N6217" s="157" t="s">
        <v>740</v>
      </c>
      <c r="O6217" s="157" t="s">
        <v>741</v>
      </c>
      <c r="P6217" s="157" t="s">
        <v>742</v>
      </c>
    </row>
    <row r="6218" spans="11:16">
      <c r="K6218" s="319">
        <v>51904</v>
      </c>
      <c r="L6218" s="157" t="s">
        <v>808</v>
      </c>
      <c r="N6218" s="157" t="s">
        <v>740</v>
      </c>
      <c r="O6218" s="157" t="s">
        <v>741</v>
      </c>
      <c r="P6218" s="157" t="s">
        <v>742</v>
      </c>
    </row>
    <row r="6219" spans="11:16">
      <c r="K6219" s="319">
        <v>51905</v>
      </c>
      <c r="L6219" s="157" t="s">
        <v>809</v>
      </c>
      <c r="N6219" s="157" t="s">
        <v>740</v>
      </c>
      <c r="O6219" s="157" t="s">
        <v>741</v>
      </c>
      <c r="P6219" s="157" t="s">
        <v>742</v>
      </c>
    </row>
    <row r="6220" spans="11:16">
      <c r="K6220" s="319">
        <v>51906</v>
      </c>
      <c r="L6220" s="157" t="s">
        <v>810</v>
      </c>
      <c r="N6220" s="157" t="s">
        <v>740</v>
      </c>
      <c r="O6220" s="157" t="s">
        <v>741</v>
      </c>
      <c r="P6220" s="157" t="s">
        <v>742</v>
      </c>
    </row>
    <row r="6221" spans="11:16">
      <c r="K6221" s="319">
        <v>51907</v>
      </c>
      <c r="L6221" s="157" t="s">
        <v>803</v>
      </c>
      <c r="N6221" s="157" t="s">
        <v>742</v>
      </c>
      <c r="O6221" s="157" t="s">
        <v>740</v>
      </c>
      <c r="P6221" s="157" t="s">
        <v>741</v>
      </c>
    </row>
    <row r="6222" spans="11:16">
      <c r="K6222" s="319">
        <v>51908</v>
      </c>
      <c r="L6222" s="157" t="s">
        <v>805</v>
      </c>
      <c r="N6222" s="157" t="s">
        <v>742</v>
      </c>
      <c r="O6222" s="157" t="s">
        <v>740</v>
      </c>
      <c r="P6222" s="157" t="s">
        <v>741</v>
      </c>
    </row>
    <row r="6223" spans="11:16">
      <c r="K6223" s="319">
        <v>51909</v>
      </c>
      <c r="L6223" s="157" t="s">
        <v>806</v>
      </c>
      <c r="N6223" s="157" t="s">
        <v>742</v>
      </c>
      <c r="O6223" s="157" t="s">
        <v>740</v>
      </c>
      <c r="P6223" s="157" t="s">
        <v>741</v>
      </c>
    </row>
    <row r="6224" spans="11:16">
      <c r="K6224" s="319">
        <v>51910</v>
      </c>
      <c r="L6224" s="157" t="s">
        <v>807</v>
      </c>
      <c r="N6224" s="157" t="s">
        <v>742</v>
      </c>
      <c r="O6224" s="157" t="s">
        <v>740</v>
      </c>
      <c r="P6224" s="157" t="s">
        <v>741</v>
      </c>
    </row>
    <row r="6225" spans="11:16">
      <c r="K6225" s="319">
        <v>51911</v>
      </c>
      <c r="L6225" s="157" t="s">
        <v>808</v>
      </c>
      <c r="N6225" s="157" t="s">
        <v>742</v>
      </c>
      <c r="O6225" s="157" t="s">
        <v>740</v>
      </c>
      <c r="P6225" s="157" t="s">
        <v>741</v>
      </c>
    </row>
    <row r="6226" spans="11:16">
      <c r="K6226" s="319">
        <v>51912</v>
      </c>
      <c r="L6226" s="157" t="s">
        <v>809</v>
      </c>
      <c r="N6226" s="157" t="s">
        <v>742</v>
      </c>
      <c r="O6226" s="157" t="s">
        <v>740</v>
      </c>
      <c r="P6226" s="157" t="s">
        <v>741</v>
      </c>
    </row>
    <row r="6227" spans="11:16">
      <c r="K6227" s="319">
        <v>51913</v>
      </c>
      <c r="L6227" s="157" t="s">
        <v>810</v>
      </c>
      <c r="N6227" s="157" t="s">
        <v>742</v>
      </c>
      <c r="O6227" s="157" t="s">
        <v>740</v>
      </c>
      <c r="P6227" s="157" t="s">
        <v>741</v>
      </c>
    </row>
    <row r="6228" spans="11:16">
      <c r="K6228" s="319">
        <v>51914</v>
      </c>
      <c r="L6228" s="157" t="s">
        <v>803</v>
      </c>
      <c r="N6228" s="157" t="s">
        <v>741</v>
      </c>
      <c r="O6228" s="157" t="s">
        <v>742</v>
      </c>
      <c r="P6228" s="157" t="s">
        <v>740</v>
      </c>
    </row>
    <row r="6229" spans="11:16">
      <c r="K6229" s="319">
        <v>51915</v>
      </c>
      <c r="L6229" s="157" t="s">
        <v>805</v>
      </c>
      <c r="N6229" s="157" t="s">
        <v>741</v>
      </c>
      <c r="O6229" s="157" t="s">
        <v>742</v>
      </c>
      <c r="P6229" s="157" t="s">
        <v>740</v>
      </c>
    </row>
    <row r="6230" spans="11:16">
      <c r="K6230" s="319">
        <v>51916</v>
      </c>
      <c r="L6230" s="157" t="s">
        <v>806</v>
      </c>
      <c r="N6230" s="157" t="s">
        <v>741</v>
      </c>
      <c r="O6230" s="157" t="s">
        <v>742</v>
      </c>
      <c r="P6230" s="157" t="s">
        <v>740</v>
      </c>
    </row>
    <row r="6231" spans="11:16">
      <c r="K6231" s="319">
        <v>51917</v>
      </c>
      <c r="L6231" s="157" t="s">
        <v>807</v>
      </c>
      <c r="N6231" s="157" t="s">
        <v>741</v>
      </c>
      <c r="O6231" s="157" t="s">
        <v>742</v>
      </c>
      <c r="P6231" s="157" t="s">
        <v>740</v>
      </c>
    </row>
    <row r="6232" spans="11:16">
      <c r="K6232" s="319">
        <v>51918</v>
      </c>
      <c r="L6232" s="157" t="s">
        <v>808</v>
      </c>
      <c r="N6232" s="157" t="s">
        <v>741</v>
      </c>
      <c r="O6232" s="157" t="s">
        <v>742</v>
      </c>
      <c r="P6232" s="157" t="s">
        <v>740</v>
      </c>
    </row>
    <row r="6233" spans="11:16">
      <c r="K6233" s="319">
        <v>51919</v>
      </c>
      <c r="L6233" s="157" t="s">
        <v>809</v>
      </c>
      <c r="N6233" s="157" t="s">
        <v>741</v>
      </c>
      <c r="O6233" s="157" t="s">
        <v>742</v>
      </c>
      <c r="P6233" s="157" t="s">
        <v>740</v>
      </c>
    </row>
    <row r="6234" spans="11:16">
      <c r="K6234" s="319">
        <v>51920</v>
      </c>
      <c r="L6234" s="157" t="s">
        <v>810</v>
      </c>
      <c r="N6234" s="157" t="s">
        <v>741</v>
      </c>
      <c r="O6234" s="157" t="s">
        <v>742</v>
      </c>
      <c r="P6234" s="157" t="s">
        <v>740</v>
      </c>
    </row>
    <row r="6235" spans="11:16">
      <c r="K6235" s="319">
        <v>51921</v>
      </c>
      <c r="L6235" s="157" t="s">
        <v>803</v>
      </c>
      <c r="N6235" s="157" t="s">
        <v>740</v>
      </c>
      <c r="O6235" s="157" t="s">
        <v>741</v>
      </c>
      <c r="P6235" s="157" t="s">
        <v>742</v>
      </c>
    </row>
    <row r="6236" spans="11:16">
      <c r="K6236" s="319">
        <v>51922</v>
      </c>
      <c r="L6236" s="157" t="s">
        <v>805</v>
      </c>
      <c r="N6236" s="157" t="s">
        <v>740</v>
      </c>
      <c r="O6236" s="157" t="s">
        <v>741</v>
      </c>
      <c r="P6236" s="157" t="s">
        <v>742</v>
      </c>
    </row>
    <row r="6237" spans="11:16">
      <c r="K6237" s="319">
        <v>51923</v>
      </c>
      <c r="L6237" s="157" t="s">
        <v>806</v>
      </c>
      <c r="N6237" s="157" t="s">
        <v>740</v>
      </c>
      <c r="O6237" s="157" t="s">
        <v>741</v>
      </c>
      <c r="P6237" s="157" t="s">
        <v>742</v>
      </c>
    </row>
    <row r="6238" spans="11:16">
      <c r="K6238" s="319">
        <v>51924</v>
      </c>
      <c r="L6238" s="157" t="s">
        <v>807</v>
      </c>
      <c r="N6238" s="157" t="s">
        <v>740</v>
      </c>
      <c r="O6238" s="157" t="s">
        <v>741</v>
      </c>
      <c r="P6238" s="157" t="s">
        <v>742</v>
      </c>
    </row>
    <row r="6239" spans="11:16">
      <c r="K6239" s="319">
        <v>51925</v>
      </c>
      <c r="L6239" s="157" t="s">
        <v>808</v>
      </c>
      <c r="N6239" s="157" t="s">
        <v>740</v>
      </c>
      <c r="O6239" s="157" t="s">
        <v>741</v>
      </c>
      <c r="P6239" s="157" t="s">
        <v>742</v>
      </c>
    </row>
    <row r="6240" spans="11:16">
      <c r="K6240" s="319">
        <v>51926</v>
      </c>
      <c r="L6240" s="157" t="s">
        <v>809</v>
      </c>
      <c r="N6240" s="157" t="s">
        <v>740</v>
      </c>
      <c r="O6240" s="157" t="s">
        <v>741</v>
      </c>
      <c r="P6240" s="157" t="s">
        <v>742</v>
      </c>
    </row>
    <row r="6241" spans="11:16">
      <c r="K6241" s="319">
        <v>51927</v>
      </c>
      <c r="L6241" s="157" t="s">
        <v>810</v>
      </c>
      <c r="N6241" s="157" t="s">
        <v>740</v>
      </c>
      <c r="O6241" s="157" t="s">
        <v>741</v>
      </c>
      <c r="P6241" s="157" t="s">
        <v>742</v>
      </c>
    </row>
    <row r="6242" spans="11:16">
      <c r="K6242" s="319">
        <v>51928</v>
      </c>
      <c r="L6242" s="157" t="s">
        <v>803</v>
      </c>
      <c r="N6242" s="157" t="s">
        <v>742</v>
      </c>
      <c r="O6242" s="157" t="s">
        <v>740</v>
      </c>
      <c r="P6242" s="157" t="s">
        <v>741</v>
      </c>
    </row>
    <row r="6243" spans="11:16">
      <c r="K6243" s="319">
        <v>51929</v>
      </c>
      <c r="L6243" s="157" t="s">
        <v>805</v>
      </c>
      <c r="N6243" s="157" t="s">
        <v>742</v>
      </c>
      <c r="O6243" s="157" t="s">
        <v>740</v>
      </c>
      <c r="P6243" s="157" t="s">
        <v>741</v>
      </c>
    </row>
    <row r="6244" spans="11:16">
      <c r="K6244" s="319">
        <v>51930</v>
      </c>
      <c r="L6244" s="157" t="s">
        <v>806</v>
      </c>
      <c r="N6244" s="157" t="s">
        <v>742</v>
      </c>
      <c r="O6244" s="157" t="s">
        <v>740</v>
      </c>
      <c r="P6244" s="157" t="s">
        <v>741</v>
      </c>
    </row>
    <row r="6245" spans="11:16">
      <c r="K6245" s="319">
        <v>51931</v>
      </c>
      <c r="L6245" s="157" t="s">
        <v>807</v>
      </c>
      <c r="N6245" s="157" t="s">
        <v>742</v>
      </c>
      <c r="O6245" s="157" t="s">
        <v>740</v>
      </c>
      <c r="P6245" s="157" t="s">
        <v>741</v>
      </c>
    </row>
    <row r="6246" spans="11:16">
      <c r="K6246" s="319">
        <v>51932</v>
      </c>
      <c r="L6246" s="157" t="s">
        <v>808</v>
      </c>
      <c r="N6246" s="157" t="s">
        <v>742</v>
      </c>
      <c r="O6246" s="157" t="s">
        <v>740</v>
      </c>
      <c r="P6246" s="157" t="s">
        <v>741</v>
      </c>
    </row>
    <row r="6247" spans="11:16">
      <c r="K6247" s="319">
        <v>51933</v>
      </c>
      <c r="L6247" s="157" t="s">
        <v>809</v>
      </c>
      <c r="N6247" s="157" t="s">
        <v>742</v>
      </c>
      <c r="O6247" s="157" t="s">
        <v>740</v>
      </c>
      <c r="P6247" s="157" t="s">
        <v>741</v>
      </c>
    </row>
    <row r="6248" spans="11:16">
      <c r="K6248" s="319">
        <v>51934</v>
      </c>
      <c r="L6248" s="157" t="s">
        <v>810</v>
      </c>
      <c r="N6248" s="157" t="s">
        <v>742</v>
      </c>
      <c r="O6248" s="157" t="s">
        <v>740</v>
      </c>
      <c r="P6248" s="157" t="s">
        <v>741</v>
      </c>
    </row>
    <row r="6249" spans="11:16">
      <c r="K6249" s="319">
        <v>51935</v>
      </c>
      <c r="L6249" s="157" t="s">
        <v>803</v>
      </c>
      <c r="N6249" s="157" t="s">
        <v>741</v>
      </c>
      <c r="O6249" s="157" t="s">
        <v>742</v>
      </c>
      <c r="P6249" s="157" t="s">
        <v>740</v>
      </c>
    </row>
    <row r="6250" spans="11:16">
      <c r="K6250" s="319">
        <v>51936</v>
      </c>
      <c r="L6250" s="157" t="s">
        <v>805</v>
      </c>
      <c r="N6250" s="157" t="s">
        <v>741</v>
      </c>
      <c r="O6250" s="157" t="s">
        <v>742</v>
      </c>
      <c r="P6250" s="157" t="s">
        <v>740</v>
      </c>
    </row>
    <row r="6251" spans="11:16">
      <c r="K6251" s="319">
        <v>51937</v>
      </c>
      <c r="L6251" s="157" t="s">
        <v>806</v>
      </c>
      <c r="N6251" s="157" t="s">
        <v>741</v>
      </c>
      <c r="O6251" s="157" t="s">
        <v>742</v>
      </c>
      <c r="P6251" s="157" t="s">
        <v>740</v>
      </c>
    </row>
    <row r="6252" spans="11:16">
      <c r="K6252" s="319">
        <v>51938</v>
      </c>
      <c r="L6252" s="157" t="s">
        <v>807</v>
      </c>
      <c r="N6252" s="157" t="s">
        <v>741</v>
      </c>
      <c r="O6252" s="157" t="s">
        <v>742</v>
      </c>
      <c r="P6252" s="157" t="s">
        <v>740</v>
      </c>
    </row>
    <row r="6253" spans="11:16">
      <c r="K6253" s="319">
        <v>51939</v>
      </c>
      <c r="L6253" s="157" t="s">
        <v>808</v>
      </c>
      <c r="N6253" s="157" t="s">
        <v>741</v>
      </c>
      <c r="O6253" s="157" t="s">
        <v>742</v>
      </c>
      <c r="P6253" s="157" t="s">
        <v>740</v>
      </c>
    </row>
    <row r="6254" spans="11:16">
      <c r="K6254" s="319">
        <v>51940</v>
      </c>
      <c r="L6254" s="157" t="s">
        <v>809</v>
      </c>
      <c r="N6254" s="157" t="s">
        <v>741</v>
      </c>
      <c r="O6254" s="157" t="s">
        <v>742</v>
      </c>
      <c r="P6254" s="157" t="s">
        <v>740</v>
      </c>
    </row>
    <row r="6255" spans="11:16">
      <c r="K6255" s="319">
        <v>51941</v>
      </c>
      <c r="L6255" s="157" t="s">
        <v>810</v>
      </c>
      <c r="N6255" s="157" t="s">
        <v>741</v>
      </c>
      <c r="O6255" s="157" t="s">
        <v>742</v>
      </c>
      <c r="P6255" s="157" t="s">
        <v>740</v>
      </c>
    </row>
    <row r="6256" spans="11:16">
      <c r="K6256" s="319">
        <v>51942</v>
      </c>
      <c r="L6256" s="157" t="s">
        <v>803</v>
      </c>
      <c r="N6256" s="157" t="s">
        <v>740</v>
      </c>
      <c r="O6256" s="157" t="s">
        <v>741</v>
      </c>
      <c r="P6256" s="157" t="s">
        <v>742</v>
      </c>
    </row>
    <row r="6257" spans="11:16">
      <c r="K6257" s="319">
        <v>51943</v>
      </c>
      <c r="L6257" s="157" t="s">
        <v>805</v>
      </c>
      <c r="N6257" s="157" t="s">
        <v>740</v>
      </c>
      <c r="O6257" s="157" t="s">
        <v>741</v>
      </c>
      <c r="P6257" s="157" t="s">
        <v>742</v>
      </c>
    </row>
    <row r="6258" spans="11:16">
      <c r="K6258" s="319">
        <v>51944</v>
      </c>
      <c r="L6258" s="157" t="s">
        <v>806</v>
      </c>
      <c r="N6258" s="157" t="s">
        <v>740</v>
      </c>
      <c r="O6258" s="157" t="s">
        <v>741</v>
      </c>
      <c r="P6258" s="157" t="s">
        <v>742</v>
      </c>
    </row>
    <row r="6259" spans="11:16">
      <c r="K6259" s="319">
        <v>51945</v>
      </c>
      <c r="L6259" s="157" t="s">
        <v>807</v>
      </c>
      <c r="N6259" s="157" t="s">
        <v>740</v>
      </c>
      <c r="O6259" s="157" t="s">
        <v>741</v>
      </c>
      <c r="P6259" s="157" t="s">
        <v>742</v>
      </c>
    </row>
    <row r="6260" spans="11:16">
      <c r="K6260" s="319">
        <v>51946</v>
      </c>
      <c r="L6260" s="157" t="s">
        <v>808</v>
      </c>
      <c r="N6260" s="157" t="s">
        <v>740</v>
      </c>
      <c r="O6260" s="157" t="s">
        <v>741</v>
      </c>
      <c r="P6260" s="157" t="s">
        <v>742</v>
      </c>
    </row>
    <row r="6261" spans="11:16">
      <c r="K6261" s="319">
        <v>51947</v>
      </c>
      <c r="L6261" s="157" t="s">
        <v>809</v>
      </c>
      <c r="N6261" s="157" t="s">
        <v>740</v>
      </c>
      <c r="O6261" s="157" t="s">
        <v>741</v>
      </c>
      <c r="P6261" s="157" t="s">
        <v>742</v>
      </c>
    </row>
    <row r="6262" spans="11:16">
      <c r="K6262" s="319">
        <v>51948</v>
      </c>
      <c r="L6262" s="157" t="s">
        <v>810</v>
      </c>
      <c r="N6262" s="157" t="s">
        <v>740</v>
      </c>
      <c r="O6262" s="157" t="s">
        <v>741</v>
      </c>
      <c r="P6262" s="157" t="s">
        <v>742</v>
      </c>
    </row>
    <row r="6263" spans="11:16">
      <c r="K6263" s="319">
        <v>51949</v>
      </c>
      <c r="L6263" s="157" t="s">
        <v>803</v>
      </c>
      <c r="N6263" s="157" t="s">
        <v>742</v>
      </c>
      <c r="O6263" s="157" t="s">
        <v>740</v>
      </c>
      <c r="P6263" s="157" t="s">
        <v>741</v>
      </c>
    </row>
    <row r="6264" spans="11:16">
      <c r="K6264" s="319">
        <v>51950</v>
      </c>
      <c r="L6264" s="157" t="s">
        <v>805</v>
      </c>
      <c r="N6264" s="157" t="s">
        <v>742</v>
      </c>
      <c r="O6264" s="157" t="s">
        <v>740</v>
      </c>
      <c r="P6264" s="157" t="s">
        <v>741</v>
      </c>
    </row>
    <row r="6265" spans="11:16">
      <c r="K6265" s="319">
        <v>51951</v>
      </c>
      <c r="L6265" s="157" t="s">
        <v>806</v>
      </c>
      <c r="N6265" s="157" t="s">
        <v>742</v>
      </c>
      <c r="O6265" s="157" t="s">
        <v>740</v>
      </c>
      <c r="P6265" s="157" t="s">
        <v>741</v>
      </c>
    </row>
    <row r="6266" spans="11:16">
      <c r="K6266" s="319">
        <v>51952</v>
      </c>
      <c r="L6266" s="157" t="s">
        <v>807</v>
      </c>
      <c r="N6266" s="157" t="s">
        <v>742</v>
      </c>
      <c r="O6266" s="157" t="s">
        <v>740</v>
      </c>
      <c r="P6266" s="157" t="s">
        <v>741</v>
      </c>
    </row>
    <row r="6267" spans="11:16">
      <c r="K6267" s="319">
        <v>51953</v>
      </c>
      <c r="L6267" s="157" t="s">
        <v>808</v>
      </c>
      <c r="N6267" s="157" t="s">
        <v>742</v>
      </c>
      <c r="O6267" s="157" t="s">
        <v>740</v>
      </c>
      <c r="P6267" s="157" t="s">
        <v>741</v>
      </c>
    </row>
    <row r="6268" spans="11:16">
      <c r="K6268" s="319">
        <v>51954</v>
      </c>
      <c r="L6268" s="157" t="s">
        <v>809</v>
      </c>
      <c r="N6268" s="157" t="s">
        <v>742</v>
      </c>
      <c r="O6268" s="157" t="s">
        <v>740</v>
      </c>
      <c r="P6268" s="157" t="s">
        <v>741</v>
      </c>
    </row>
    <row r="6269" spans="11:16">
      <c r="K6269" s="319">
        <v>51955</v>
      </c>
      <c r="L6269" s="157" t="s">
        <v>810</v>
      </c>
      <c r="N6269" s="157" t="s">
        <v>742</v>
      </c>
      <c r="O6269" s="157" t="s">
        <v>740</v>
      </c>
      <c r="P6269" s="157" t="s">
        <v>741</v>
      </c>
    </row>
    <row r="6270" spans="11:16">
      <c r="K6270" s="319">
        <v>51956</v>
      </c>
      <c r="L6270" s="157" t="s">
        <v>803</v>
      </c>
      <c r="N6270" s="157" t="s">
        <v>741</v>
      </c>
      <c r="O6270" s="157" t="s">
        <v>742</v>
      </c>
      <c r="P6270" s="157" t="s">
        <v>740</v>
      </c>
    </row>
    <row r="6271" spans="11:16">
      <c r="K6271" s="319">
        <v>51957</v>
      </c>
      <c r="L6271" s="157" t="s">
        <v>805</v>
      </c>
      <c r="N6271" s="157" t="s">
        <v>741</v>
      </c>
      <c r="O6271" s="157" t="s">
        <v>742</v>
      </c>
      <c r="P6271" s="157" t="s">
        <v>740</v>
      </c>
    </row>
    <row r="6272" spans="11:16">
      <c r="K6272" s="319">
        <v>51958</v>
      </c>
      <c r="L6272" s="157" t="s">
        <v>806</v>
      </c>
      <c r="N6272" s="157" t="s">
        <v>741</v>
      </c>
      <c r="O6272" s="157" t="s">
        <v>742</v>
      </c>
      <c r="P6272" s="157" t="s">
        <v>740</v>
      </c>
    </row>
    <row r="6273" spans="11:16">
      <c r="K6273" s="319">
        <v>51959</v>
      </c>
      <c r="L6273" s="157" t="s">
        <v>807</v>
      </c>
      <c r="N6273" s="157" t="s">
        <v>741</v>
      </c>
      <c r="O6273" s="157" t="s">
        <v>742</v>
      </c>
      <c r="P6273" s="157" t="s">
        <v>740</v>
      </c>
    </row>
    <row r="6274" spans="11:16">
      <c r="K6274" s="319">
        <v>51960</v>
      </c>
      <c r="L6274" s="157" t="s">
        <v>808</v>
      </c>
      <c r="N6274" s="157" t="s">
        <v>741</v>
      </c>
      <c r="O6274" s="157" t="s">
        <v>742</v>
      </c>
      <c r="P6274" s="157" t="s">
        <v>740</v>
      </c>
    </row>
    <row r="6275" spans="11:16">
      <c r="K6275" s="319">
        <v>51961</v>
      </c>
      <c r="L6275" s="157" t="s">
        <v>809</v>
      </c>
      <c r="N6275" s="157" t="s">
        <v>741</v>
      </c>
      <c r="O6275" s="157" t="s">
        <v>742</v>
      </c>
      <c r="P6275" s="157" t="s">
        <v>740</v>
      </c>
    </row>
    <row r="6276" spans="11:16">
      <c r="K6276" s="319">
        <v>51962</v>
      </c>
      <c r="L6276" s="157" t="s">
        <v>810</v>
      </c>
      <c r="N6276" s="157" t="s">
        <v>741</v>
      </c>
      <c r="O6276" s="157" t="s">
        <v>742</v>
      </c>
      <c r="P6276" s="157" t="s">
        <v>740</v>
      </c>
    </row>
    <row r="6277" spans="11:16">
      <c r="K6277" s="319">
        <v>51963</v>
      </c>
      <c r="L6277" s="157" t="s">
        <v>803</v>
      </c>
      <c r="N6277" s="157" t="s">
        <v>740</v>
      </c>
      <c r="O6277" s="157" t="s">
        <v>741</v>
      </c>
      <c r="P6277" s="157" t="s">
        <v>742</v>
      </c>
    </row>
    <row r="6278" spans="11:16">
      <c r="K6278" s="319">
        <v>51964</v>
      </c>
      <c r="L6278" s="157" t="s">
        <v>805</v>
      </c>
      <c r="N6278" s="157" t="s">
        <v>740</v>
      </c>
      <c r="O6278" s="157" t="s">
        <v>741</v>
      </c>
      <c r="P6278" s="157" t="s">
        <v>742</v>
      </c>
    </row>
    <row r="6279" spans="11:16">
      <c r="K6279" s="319">
        <v>51965</v>
      </c>
      <c r="L6279" s="157" t="s">
        <v>806</v>
      </c>
      <c r="N6279" s="157" t="s">
        <v>740</v>
      </c>
      <c r="O6279" s="157" t="s">
        <v>741</v>
      </c>
      <c r="P6279" s="157" t="s">
        <v>742</v>
      </c>
    </row>
    <row r="6280" spans="11:16">
      <c r="K6280" s="319">
        <v>51966</v>
      </c>
      <c r="L6280" s="157" t="s">
        <v>807</v>
      </c>
      <c r="N6280" s="157" t="s">
        <v>740</v>
      </c>
      <c r="O6280" s="157" t="s">
        <v>741</v>
      </c>
      <c r="P6280" s="157" t="s">
        <v>742</v>
      </c>
    </row>
    <row r="6281" spans="11:16">
      <c r="K6281" s="319">
        <v>51967</v>
      </c>
      <c r="L6281" s="157" t="s">
        <v>808</v>
      </c>
      <c r="N6281" s="157" t="s">
        <v>740</v>
      </c>
      <c r="O6281" s="157" t="s">
        <v>741</v>
      </c>
      <c r="P6281" s="157" t="s">
        <v>742</v>
      </c>
    </row>
    <row r="6282" spans="11:16">
      <c r="K6282" s="319">
        <v>51968</v>
      </c>
      <c r="L6282" s="157" t="s">
        <v>809</v>
      </c>
      <c r="N6282" s="157" t="s">
        <v>740</v>
      </c>
      <c r="O6282" s="157" t="s">
        <v>741</v>
      </c>
      <c r="P6282" s="157" t="s">
        <v>742</v>
      </c>
    </row>
    <row r="6283" spans="11:16">
      <c r="K6283" s="319">
        <v>51969</v>
      </c>
      <c r="L6283" s="157" t="s">
        <v>810</v>
      </c>
      <c r="N6283" s="157" t="s">
        <v>740</v>
      </c>
      <c r="O6283" s="157" t="s">
        <v>741</v>
      </c>
      <c r="P6283" s="157" t="s">
        <v>742</v>
      </c>
    </row>
    <row r="6284" spans="11:16">
      <c r="K6284" s="319">
        <v>51970</v>
      </c>
      <c r="L6284" s="157" t="s">
        <v>803</v>
      </c>
      <c r="N6284" s="157" t="s">
        <v>742</v>
      </c>
      <c r="O6284" s="157" t="s">
        <v>740</v>
      </c>
      <c r="P6284" s="157" t="s">
        <v>741</v>
      </c>
    </row>
    <row r="6285" spans="11:16">
      <c r="K6285" s="319">
        <v>51971</v>
      </c>
      <c r="L6285" s="157" t="s">
        <v>805</v>
      </c>
      <c r="N6285" s="157" t="s">
        <v>742</v>
      </c>
      <c r="O6285" s="157" t="s">
        <v>740</v>
      </c>
      <c r="P6285" s="157" t="s">
        <v>741</v>
      </c>
    </row>
    <row r="6286" spans="11:16">
      <c r="K6286" s="319">
        <v>51972</v>
      </c>
      <c r="L6286" s="157" t="s">
        <v>806</v>
      </c>
      <c r="N6286" s="157" t="s">
        <v>742</v>
      </c>
      <c r="O6286" s="157" t="s">
        <v>740</v>
      </c>
      <c r="P6286" s="157" t="s">
        <v>741</v>
      </c>
    </row>
    <row r="6287" spans="11:16">
      <c r="K6287" s="319">
        <v>51973</v>
      </c>
      <c r="L6287" s="157" t="s">
        <v>807</v>
      </c>
      <c r="N6287" s="157" t="s">
        <v>742</v>
      </c>
      <c r="O6287" s="157" t="s">
        <v>740</v>
      </c>
      <c r="P6287" s="157" t="s">
        <v>741</v>
      </c>
    </row>
    <row r="6288" spans="11:16">
      <c r="K6288" s="319">
        <v>51974</v>
      </c>
      <c r="L6288" s="157" t="s">
        <v>808</v>
      </c>
      <c r="N6288" s="157" t="s">
        <v>742</v>
      </c>
      <c r="O6288" s="157" t="s">
        <v>740</v>
      </c>
      <c r="P6288" s="157" t="s">
        <v>741</v>
      </c>
    </row>
    <row r="6289" spans="11:16">
      <c r="K6289" s="319">
        <v>51975</v>
      </c>
      <c r="L6289" s="157" t="s">
        <v>809</v>
      </c>
      <c r="N6289" s="157" t="s">
        <v>742</v>
      </c>
      <c r="O6289" s="157" t="s">
        <v>740</v>
      </c>
      <c r="P6289" s="157" t="s">
        <v>741</v>
      </c>
    </row>
    <row r="6290" spans="11:16">
      <c r="K6290" s="319">
        <v>51976</v>
      </c>
      <c r="L6290" s="157" t="s">
        <v>810</v>
      </c>
      <c r="N6290" s="157" t="s">
        <v>742</v>
      </c>
      <c r="O6290" s="157" t="s">
        <v>740</v>
      </c>
      <c r="P6290" s="157" t="s">
        <v>741</v>
      </c>
    </row>
    <row r="6291" spans="11:16">
      <c r="K6291" s="319">
        <v>51977</v>
      </c>
      <c r="L6291" s="157" t="s">
        <v>803</v>
      </c>
      <c r="N6291" s="157" t="s">
        <v>741</v>
      </c>
      <c r="O6291" s="157" t="s">
        <v>742</v>
      </c>
      <c r="P6291" s="157" t="s">
        <v>740</v>
      </c>
    </row>
    <row r="6292" spans="11:16">
      <c r="K6292" s="319">
        <v>51978</v>
      </c>
      <c r="L6292" s="157" t="s">
        <v>805</v>
      </c>
      <c r="N6292" s="157" t="s">
        <v>741</v>
      </c>
      <c r="O6292" s="157" t="s">
        <v>742</v>
      </c>
      <c r="P6292" s="157" t="s">
        <v>740</v>
      </c>
    </row>
    <row r="6293" spans="11:16">
      <c r="K6293" s="319">
        <v>51979</v>
      </c>
      <c r="L6293" s="157" t="s">
        <v>806</v>
      </c>
      <c r="N6293" s="157" t="s">
        <v>741</v>
      </c>
      <c r="O6293" s="157" t="s">
        <v>742</v>
      </c>
      <c r="P6293" s="157" t="s">
        <v>740</v>
      </c>
    </row>
    <row r="6294" spans="11:16">
      <c r="K6294" s="319">
        <v>51980</v>
      </c>
      <c r="L6294" s="157" t="s">
        <v>807</v>
      </c>
      <c r="N6294" s="157" t="s">
        <v>741</v>
      </c>
      <c r="O6294" s="157" t="s">
        <v>742</v>
      </c>
      <c r="P6294" s="157" t="s">
        <v>740</v>
      </c>
    </row>
    <row r="6295" spans="11:16">
      <c r="K6295" s="319">
        <v>51981</v>
      </c>
      <c r="L6295" s="157" t="s">
        <v>808</v>
      </c>
      <c r="N6295" s="157" t="s">
        <v>741</v>
      </c>
      <c r="O6295" s="157" t="s">
        <v>742</v>
      </c>
      <c r="P6295" s="157" t="s">
        <v>740</v>
      </c>
    </row>
    <row r="6296" spans="11:16">
      <c r="K6296" s="319">
        <v>51982</v>
      </c>
      <c r="L6296" s="157" t="s">
        <v>809</v>
      </c>
      <c r="N6296" s="157" t="s">
        <v>741</v>
      </c>
      <c r="O6296" s="157" t="s">
        <v>742</v>
      </c>
      <c r="P6296" s="157" t="s">
        <v>740</v>
      </c>
    </row>
    <row r="6297" spans="11:16">
      <c r="K6297" s="319">
        <v>51983</v>
      </c>
      <c r="L6297" s="157" t="s">
        <v>810</v>
      </c>
      <c r="N6297" s="157" t="s">
        <v>741</v>
      </c>
      <c r="O6297" s="157" t="s">
        <v>742</v>
      </c>
      <c r="P6297" s="157" t="s">
        <v>740</v>
      </c>
    </row>
    <row r="6298" spans="11:16">
      <c r="K6298" s="319">
        <v>51984</v>
      </c>
      <c r="L6298" s="157" t="s">
        <v>803</v>
      </c>
      <c r="N6298" s="157" t="s">
        <v>740</v>
      </c>
      <c r="O6298" s="157" t="s">
        <v>741</v>
      </c>
      <c r="P6298" s="157" t="s">
        <v>742</v>
      </c>
    </row>
    <row r="6299" spans="11:16">
      <c r="K6299" s="319">
        <v>51985</v>
      </c>
      <c r="L6299" s="157" t="s">
        <v>805</v>
      </c>
      <c r="N6299" s="157" t="s">
        <v>740</v>
      </c>
      <c r="O6299" s="157" t="s">
        <v>741</v>
      </c>
      <c r="P6299" s="157" t="s">
        <v>742</v>
      </c>
    </row>
    <row r="6300" spans="11:16">
      <c r="K6300" s="319">
        <v>51986</v>
      </c>
      <c r="L6300" s="157" t="s">
        <v>806</v>
      </c>
      <c r="N6300" s="157" t="s">
        <v>740</v>
      </c>
      <c r="O6300" s="157" t="s">
        <v>741</v>
      </c>
      <c r="P6300" s="157" t="s">
        <v>742</v>
      </c>
    </row>
    <row r="6301" spans="11:16">
      <c r="K6301" s="319">
        <v>51987</v>
      </c>
      <c r="L6301" s="157" t="s">
        <v>807</v>
      </c>
      <c r="N6301" s="157" t="s">
        <v>740</v>
      </c>
      <c r="O6301" s="157" t="s">
        <v>741</v>
      </c>
      <c r="P6301" s="157" t="s">
        <v>742</v>
      </c>
    </row>
    <row r="6302" spans="11:16">
      <c r="K6302" s="319">
        <v>51988</v>
      </c>
      <c r="L6302" s="157" t="s">
        <v>808</v>
      </c>
      <c r="N6302" s="157" t="s">
        <v>740</v>
      </c>
      <c r="O6302" s="157" t="s">
        <v>741</v>
      </c>
      <c r="P6302" s="157" t="s">
        <v>742</v>
      </c>
    </row>
    <row r="6303" spans="11:16">
      <c r="K6303" s="319">
        <v>51989</v>
      </c>
      <c r="L6303" s="157" t="s">
        <v>809</v>
      </c>
      <c r="N6303" s="157" t="s">
        <v>740</v>
      </c>
      <c r="O6303" s="157" t="s">
        <v>741</v>
      </c>
      <c r="P6303" s="157" t="s">
        <v>742</v>
      </c>
    </row>
    <row r="6304" spans="11:16">
      <c r="K6304" s="319">
        <v>51990</v>
      </c>
      <c r="L6304" s="157" t="s">
        <v>810</v>
      </c>
      <c r="N6304" s="157" t="s">
        <v>740</v>
      </c>
      <c r="O6304" s="157" t="s">
        <v>741</v>
      </c>
      <c r="P6304" s="157" t="s">
        <v>742</v>
      </c>
    </row>
    <row r="6305" spans="11:16">
      <c r="K6305" s="319">
        <v>51991</v>
      </c>
      <c r="L6305" s="157" t="s">
        <v>803</v>
      </c>
      <c r="N6305" s="157" t="s">
        <v>742</v>
      </c>
      <c r="O6305" s="157" t="s">
        <v>740</v>
      </c>
      <c r="P6305" s="157" t="s">
        <v>741</v>
      </c>
    </row>
    <row r="6306" spans="11:16">
      <c r="K6306" s="319">
        <v>51992</v>
      </c>
      <c r="L6306" s="157" t="s">
        <v>805</v>
      </c>
      <c r="N6306" s="157" t="s">
        <v>742</v>
      </c>
      <c r="O6306" s="157" t="s">
        <v>740</v>
      </c>
      <c r="P6306" s="157" t="s">
        <v>741</v>
      </c>
    </row>
    <row r="6307" spans="11:16">
      <c r="K6307" s="319">
        <v>51993</v>
      </c>
      <c r="L6307" s="157" t="s">
        <v>806</v>
      </c>
      <c r="N6307" s="157" t="s">
        <v>742</v>
      </c>
      <c r="O6307" s="157" t="s">
        <v>740</v>
      </c>
      <c r="P6307" s="157" t="s">
        <v>741</v>
      </c>
    </row>
    <row r="6308" spans="11:16">
      <c r="K6308" s="319">
        <v>51994</v>
      </c>
      <c r="L6308" s="157" t="s">
        <v>807</v>
      </c>
      <c r="N6308" s="157" t="s">
        <v>742</v>
      </c>
      <c r="O6308" s="157" t="s">
        <v>740</v>
      </c>
      <c r="P6308" s="157" t="s">
        <v>741</v>
      </c>
    </row>
    <row r="6309" spans="11:16">
      <c r="K6309" s="319">
        <v>51995</v>
      </c>
      <c r="L6309" s="157" t="s">
        <v>808</v>
      </c>
      <c r="N6309" s="157" t="s">
        <v>742</v>
      </c>
      <c r="O6309" s="157" t="s">
        <v>740</v>
      </c>
      <c r="P6309" s="157" t="s">
        <v>741</v>
      </c>
    </row>
    <row r="6310" spans="11:16">
      <c r="K6310" s="319">
        <v>51996</v>
      </c>
      <c r="L6310" s="157" t="s">
        <v>809</v>
      </c>
      <c r="N6310" s="157" t="s">
        <v>742</v>
      </c>
      <c r="O6310" s="157" t="s">
        <v>740</v>
      </c>
      <c r="P6310" s="157" t="s">
        <v>741</v>
      </c>
    </row>
    <row r="6311" spans="11:16">
      <c r="K6311" s="319">
        <v>51997</v>
      </c>
      <c r="L6311" s="157" t="s">
        <v>810</v>
      </c>
      <c r="N6311" s="157" t="s">
        <v>742</v>
      </c>
      <c r="O6311" s="157" t="s">
        <v>740</v>
      </c>
      <c r="P6311" s="157" t="s">
        <v>741</v>
      </c>
    </row>
    <row r="6312" spans="11:16">
      <c r="K6312" s="319">
        <v>51998</v>
      </c>
      <c r="L6312" s="157" t="s">
        <v>803</v>
      </c>
      <c r="N6312" s="157" t="s">
        <v>741</v>
      </c>
      <c r="O6312" s="157" t="s">
        <v>742</v>
      </c>
      <c r="P6312" s="157" t="s">
        <v>740</v>
      </c>
    </row>
    <row r="6313" spans="11:16">
      <c r="K6313" s="319">
        <v>51999</v>
      </c>
      <c r="L6313" s="157" t="s">
        <v>805</v>
      </c>
      <c r="N6313" s="157" t="s">
        <v>741</v>
      </c>
      <c r="O6313" s="157" t="s">
        <v>742</v>
      </c>
      <c r="P6313" s="157" t="s">
        <v>740</v>
      </c>
    </row>
    <row r="6314" spans="11:16">
      <c r="K6314" s="319">
        <v>52000</v>
      </c>
      <c r="L6314" s="157" t="s">
        <v>806</v>
      </c>
      <c r="N6314" s="157" t="s">
        <v>741</v>
      </c>
      <c r="O6314" s="157" t="s">
        <v>742</v>
      </c>
      <c r="P6314" s="157" t="s">
        <v>740</v>
      </c>
    </row>
    <row r="6315" spans="11:16">
      <c r="K6315" s="319">
        <v>52001</v>
      </c>
      <c r="L6315" s="157" t="s">
        <v>807</v>
      </c>
      <c r="N6315" s="157" t="s">
        <v>741</v>
      </c>
      <c r="O6315" s="157" t="s">
        <v>742</v>
      </c>
      <c r="P6315" s="157" t="s">
        <v>740</v>
      </c>
    </row>
    <row r="6316" spans="11:16">
      <c r="K6316" s="319">
        <v>52002</v>
      </c>
      <c r="L6316" s="157" t="s">
        <v>808</v>
      </c>
      <c r="N6316" s="157" t="s">
        <v>741</v>
      </c>
      <c r="O6316" s="157" t="s">
        <v>742</v>
      </c>
      <c r="P6316" s="157" t="s">
        <v>740</v>
      </c>
    </row>
    <row r="6317" spans="11:16">
      <c r="K6317" s="319">
        <v>52003</v>
      </c>
      <c r="L6317" s="157" t="s">
        <v>809</v>
      </c>
      <c r="N6317" s="157" t="s">
        <v>741</v>
      </c>
      <c r="O6317" s="157" t="s">
        <v>742</v>
      </c>
      <c r="P6317" s="157" t="s">
        <v>740</v>
      </c>
    </row>
    <row r="6318" spans="11:16">
      <c r="K6318" s="319">
        <v>52004</v>
      </c>
      <c r="L6318" s="157" t="s">
        <v>810</v>
      </c>
      <c r="N6318" s="157" t="s">
        <v>741</v>
      </c>
      <c r="O6318" s="157" t="s">
        <v>742</v>
      </c>
      <c r="P6318" s="157" t="s">
        <v>740</v>
      </c>
    </row>
    <row r="6319" spans="11:16">
      <c r="K6319" s="319">
        <v>52005</v>
      </c>
      <c r="L6319" s="157" t="s">
        <v>803</v>
      </c>
      <c r="N6319" s="157" t="s">
        <v>740</v>
      </c>
      <c r="O6319" s="157" t="s">
        <v>741</v>
      </c>
      <c r="P6319" s="157" t="s">
        <v>742</v>
      </c>
    </row>
    <row r="6320" spans="11:16">
      <c r="K6320" s="319">
        <v>52006</v>
      </c>
      <c r="L6320" s="157" t="s">
        <v>805</v>
      </c>
      <c r="N6320" s="157" t="s">
        <v>740</v>
      </c>
      <c r="O6320" s="157" t="s">
        <v>741</v>
      </c>
      <c r="P6320" s="157" t="s">
        <v>742</v>
      </c>
    </row>
    <row r="6321" spans="11:16">
      <c r="K6321" s="319">
        <v>52007</v>
      </c>
      <c r="L6321" s="157" t="s">
        <v>806</v>
      </c>
      <c r="N6321" s="157" t="s">
        <v>740</v>
      </c>
      <c r="O6321" s="157" t="s">
        <v>741</v>
      </c>
      <c r="P6321" s="157" t="s">
        <v>742</v>
      </c>
    </row>
    <row r="6322" spans="11:16">
      <c r="K6322" s="319">
        <v>52008</v>
      </c>
      <c r="L6322" s="157" t="s">
        <v>807</v>
      </c>
      <c r="N6322" s="157" t="s">
        <v>740</v>
      </c>
      <c r="O6322" s="157" t="s">
        <v>741</v>
      </c>
      <c r="P6322" s="157" t="s">
        <v>742</v>
      </c>
    </row>
    <row r="6323" spans="11:16">
      <c r="K6323" s="319">
        <v>52009</v>
      </c>
      <c r="L6323" s="157" t="s">
        <v>808</v>
      </c>
      <c r="N6323" s="157" t="s">
        <v>740</v>
      </c>
      <c r="O6323" s="157" t="s">
        <v>741</v>
      </c>
      <c r="P6323" s="157" t="s">
        <v>742</v>
      </c>
    </row>
    <row r="6324" spans="11:16">
      <c r="K6324" s="319">
        <v>52010</v>
      </c>
      <c r="L6324" s="157" t="s">
        <v>809</v>
      </c>
      <c r="N6324" s="157" t="s">
        <v>740</v>
      </c>
      <c r="O6324" s="157" t="s">
        <v>741</v>
      </c>
      <c r="P6324" s="157" t="s">
        <v>742</v>
      </c>
    </row>
    <row r="6325" spans="11:16">
      <c r="K6325" s="319">
        <v>52011</v>
      </c>
      <c r="L6325" s="157" t="s">
        <v>810</v>
      </c>
      <c r="N6325" s="157" t="s">
        <v>740</v>
      </c>
      <c r="O6325" s="157" t="s">
        <v>741</v>
      </c>
      <c r="P6325" s="157" t="s">
        <v>742</v>
      </c>
    </row>
    <row r="6326" spans="11:16">
      <c r="K6326" s="319">
        <v>52012</v>
      </c>
      <c r="L6326" s="157" t="s">
        <v>803</v>
      </c>
      <c r="N6326" s="157" t="s">
        <v>742</v>
      </c>
      <c r="O6326" s="157" t="s">
        <v>740</v>
      </c>
      <c r="P6326" s="157" t="s">
        <v>741</v>
      </c>
    </row>
    <row r="6327" spans="11:16">
      <c r="K6327" s="319">
        <v>52013</v>
      </c>
      <c r="L6327" s="157" t="s">
        <v>805</v>
      </c>
      <c r="N6327" s="157" t="s">
        <v>742</v>
      </c>
      <c r="O6327" s="157" t="s">
        <v>740</v>
      </c>
      <c r="P6327" s="157" t="s">
        <v>741</v>
      </c>
    </row>
    <row r="6328" spans="11:16">
      <c r="K6328" s="319">
        <v>52014</v>
      </c>
      <c r="L6328" s="157" t="s">
        <v>806</v>
      </c>
      <c r="N6328" s="157" t="s">
        <v>742</v>
      </c>
      <c r="O6328" s="157" t="s">
        <v>740</v>
      </c>
      <c r="P6328" s="157" t="s">
        <v>741</v>
      </c>
    </row>
    <row r="6329" spans="11:16">
      <c r="K6329" s="319">
        <v>52015</v>
      </c>
      <c r="L6329" s="157" t="s">
        <v>807</v>
      </c>
      <c r="N6329" s="157" t="s">
        <v>742</v>
      </c>
      <c r="O6329" s="157" t="s">
        <v>740</v>
      </c>
      <c r="P6329" s="157" t="s">
        <v>741</v>
      </c>
    </row>
    <row r="6330" spans="11:16">
      <c r="K6330" s="319">
        <v>52016</v>
      </c>
      <c r="L6330" s="157" t="s">
        <v>808</v>
      </c>
      <c r="N6330" s="157" t="s">
        <v>742</v>
      </c>
      <c r="O6330" s="157" t="s">
        <v>740</v>
      </c>
      <c r="P6330" s="157" t="s">
        <v>741</v>
      </c>
    </row>
    <row r="6331" spans="11:16">
      <c r="K6331" s="319">
        <v>52017</v>
      </c>
      <c r="L6331" s="157" t="s">
        <v>809</v>
      </c>
      <c r="N6331" s="157" t="s">
        <v>742</v>
      </c>
      <c r="O6331" s="157" t="s">
        <v>740</v>
      </c>
      <c r="P6331" s="157" t="s">
        <v>741</v>
      </c>
    </row>
    <row r="6332" spans="11:16">
      <c r="K6332" s="319">
        <v>52018</v>
      </c>
      <c r="L6332" s="157" t="s">
        <v>810</v>
      </c>
      <c r="N6332" s="157" t="s">
        <v>742</v>
      </c>
      <c r="O6332" s="157" t="s">
        <v>740</v>
      </c>
      <c r="P6332" s="157" t="s">
        <v>741</v>
      </c>
    </row>
    <row r="6333" spans="11:16">
      <c r="K6333" s="319">
        <v>52019</v>
      </c>
      <c r="L6333" s="157" t="s">
        <v>803</v>
      </c>
      <c r="N6333" s="157" t="s">
        <v>741</v>
      </c>
      <c r="O6333" s="157" t="s">
        <v>742</v>
      </c>
      <c r="P6333" s="157" t="s">
        <v>740</v>
      </c>
    </row>
    <row r="6334" spans="11:16">
      <c r="K6334" s="319">
        <v>52020</v>
      </c>
      <c r="L6334" s="157" t="s">
        <v>805</v>
      </c>
      <c r="N6334" s="157" t="s">
        <v>741</v>
      </c>
      <c r="O6334" s="157" t="s">
        <v>742</v>
      </c>
      <c r="P6334" s="157" t="s">
        <v>740</v>
      </c>
    </row>
    <row r="6335" spans="11:16">
      <c r="K6335" s="319">
        <v>52021</v>
      </c>
      <c r="L6335" s="157" t="s">
        <v>806</v>
      </c>
      <c r="N6335" s="157" t="s">
        <v>741</v>
      </c>
      <c r="O6335" s="157" t="s">
        <v>742</v>
      </c>
      <c r="P6335" s="157" t="s">
        <v>740</v>
      </c>
    </row>
    <row r="6336" spans="11:16">
      <c r="K6336" s="319">
        <v>52022</v>
      </c>
      <c r="L6336" s="157" t="s">
        <v>807</v>
      </c>
      <c r="N6336" s="157" t="s">
        <v>741</v>
      </c>
      <c r="O6336" s="157" t="s">
        <v>742</v>
      </c>
      <c r="P6336" s="157" t="s">
        <v>740</v>
      </c>
    </row>
    <row r="6337" spans="11:16">
      <c r="K6337" s="319">
        <v>52023</v>
      </c>
      <c r="L6337" s="157" t="s">
        <v>808</v>
      </c>
      <c r="N6337" s="157" t="s">
        <v>741</v>
      </c>
      <c r="O6337" s="157" t="s">
        <v>742</v>
      </c>
      <c r="P6337" s="157" t="s">
        <v>740</v>
      </c>
    </row>
    <row r="6338" spans="11:16">
      <c r="K6338" s="319">
        <v>52024</v>
      </c>
      <c r="L6338" s="157" t="s">
        <v>809</v>
      </c>
      <c r="N6338" s="157" t="s">
        <v>741</v>
      </c>
      <c r="O6338" s="157" t="s">
        <v>742</v>
      </c>
      <c r="P6338" s="157" t="s">
        <v>740</v>
      </c>
    </row>
    <row r="6339" spans="11:16">
      <c r="K6339" s="319">
        <v>52025</v>
      </c>
      <c r="L6339" s="157" t="s">
        <v>810</v>
      </c>
      <c r="N6339" s="157" t="s">
        <v>741</v>
      </c>
      <c r="O6339" s="157" t="s">
        <v>742</v>
      </c>
      <c r="P6339" s="157" t="s">
        <v>740</v>
      </c>
    </row>
    <row r="6340" spans="11:16">
      <c r="K6340" s="319">
        <v>52026</v>
      </c>
      <c r="L6340" s="157" t="s">
        <v>803</v>
      </c>
      <c r="N6340" s="157" t="s">
        <v>740</v>
      </c>
      <c r="O6340" s="157" t="s">
        <v>741</v>
      </c>
      <c r="P6340" s="157" t="s">
        <v>742</v>
      </c>
    </row>
    <row r="6341" spans="11:16">
      <c r="K6341" s="319">
        <v>52027</v>
      </c>
      <c r="L6341" s="157" t="s">
        <v>805</v>
      </c>
      <c r="N6341" s="157" t="s">
        <v>740</v>
      </c>
      <c r="O6341" s="157" t="s">
        <v>741</v>
      </c>
      <c r="P6341" s="157" t="s">
        <v>742</v>
      </c>
    </row>
    <row r="6342" spans="11:16">
      <c r="K6342" s="319">
        <v>52028</v>
      </c>
      <c r="L6342" s="157" t="s">
        <v>806</v>
      </c>
      <c r="N6342" s="157" t="s">
        <v>740</v>
      </c>
      <c r="O6342" s="157" t="s">
        <v>741</v>
      </c>
      <c r="P6342" s="157" t="s">
        <v>742</v>
      </c>
    </row>
    <row r="6343" spans="11:16">
      <c r="K6343" s="319">
        <v>52029</v>
      </c>
      <c r="L6343" s="157" t="s">
        <v>807</v>
      </c>
      <c r="N6343" s="157" t="s">
        <v>740</v>
      </c>
      <c r="O6343" s="157" t="s">
        <v>741</v>
      </c>
      <c r="P6343" s="157" t="s">
        <v>742</v>
      </c>
    </row>
    <row r="6344" spans="11:16">
      <c r="K6344" s="319">
        <v>52030</v>
      </c>
      <c r="L6344" s="157" t="s">
        <v>808</v>
      </c>
      <c r="N6344" s="157" t="s">
        <v>740</v>
      </c>
      <c r="O6344" s="157" t="s">
        <v>741</v>
      </c>
      <c r="P6344" s="157" t="s">
        <v>742</v>
      </c>
    </row>
    <row r="6345" spans="11:16">
      <c r="K6345" s="319">
        <v>52031</v>
      </c>
      <c r="L6345" s="157" t="s">
        <v>809</v>
      </c>
      <c r="N6345" s="157" t="s">
        <v>740</v>
      </c>
      <c r="O6345" s="157" t="s">
        <v>741</v>
      </c>
      <c r="P6345" s="157" t="s">
        <v>742</v>
      </c>
    </row>
    <row r="6346" spans="11:16">
      <c r="K6346" s="319">
        <v>52032</v>
      </c>
      <c r="L6346" s="157" t="s">
        <v>810</v>
      </c>
      <c r="N6346" s="157" t="s">
        <v>740</v>
      </c>
      <c r="O6346" s="157" t="s">
        <v>741</v>
      </c>
      <c r="P6346" s="157" t="s">
        <v>742</v>
      </c>
    </row>
    <row r="6347" spans="11:16">
      <c r="K6347" s="319">
        <v>52033</v>
      </c>
      <c r="L6347" s="157" t="s">
        <v>803</v>
      </c>
      <c r="N6347" s="157" t="s">
        <v>742</v>
      </c>
      <c r="O6347" s="157" t="s">
        <v>740</v>
      </c>
      <c r="P6347" s="157" t="s">
        <v>741</v>
      </c>
    </row>
    <row r="6348" spans="11:16">
      <c r="K6348" s="319">
        <v>52034</v>
      </c>
      <c r="L6348" s="157" t="s">
        <v>805</v>
      </c>
      <c r="N6348" s="157" t="s">
        <v>742</v>
      </c>
      <c r="O6348" s="157" t="s">
        <v>740</v>
      </c>
      <c r="P6348" s="157" t="s">
        <v>741</v>
      </c>
    </row>
    <row r="6349" spans="11:16">
      <c r="K6349" s="319">
        <v>52035</v>
      </c>
      <c r="L6349" s="157" t="s">
        <v>806</v>
      </c>
      <c r="N6349" s="157" t="s">
        <v>742</v>
      </c>
      <c r="O6349" s="157" t="s">
        <v>740</v>
      </c>
      <c r="P6349" s="157" t="s">
        <v>741</v>
      </c>
    </row>
    <row r="6350" spans="11:16">
      <c r="K6350" s="319">
        <v>52036</v>
      </c>
      <c r="L6350" s="157" t="s">
        <v>807</v>
      </c>
      <c r="N6350" s="157" t="s">
        <v>742</v>
      </c>
      <c r="O6350" s="157" t="s">
        <v>740</v>
      </c>
      <c r="P6350" s="157" t="s">
        <v>741</v>
      </c>
    </row>
    <row r="6351" spans="11:16">
      <c r="K6351" s="319">
        <v>52037</v>
      </c>
      <c r="L6351" s="157" t="s">
        <v>808</v>
      </c>
      <c r="N6351" s="157" t="s">
        <v>742</v>
      </c>
      <c r="O6351" s="157" t="s">
        <v>740</v>
      </c>
      <c r="P6351" s="157" t="s">
        <v>741</v>
      </c>
    </row>
    <row r="6352" spans="11:16">
      <c r="K6352" s="319">
        <v>52038</v>
      </c>
      <c r="L6352" s="157" t="s">
        <v>809</v>
      </c>
      <c r="N6352" s="157" t="s">
        <v>742</v>
      </c>
      <c r="O6352" s="157" t="s">
        <v>740</v>
      </c>
      <c r="P6352" s="157" t="s">
        <v>741</v>
      </c>
    </row>
    <row r="6353" spans="11:16">
      <c r="K6353" s="319">
        <v>52039</v>
      </c>
      <c r="L6353" s="157" t="s">
        <v>810</v>
      </c>
      <c r="N6353" s="157" t="s">
        <v>742</v>
      </c>
      <c r="O6353" s="157" t="s">
        <v>740</v>
      </c>
      <c r="P6353" s="157" t="s">
        <v>741</v>
      </c>
    </row>
    <row r="6354" spans="11:16">
      <c r="K6354" s="319">
        <v>52040</v>
      </c>
      <c r="L6354" s="157" t="s">
        <v>803</v>
      </c>
      <c r="N6354" s="157" t="s">
        <v>741</v>
      </c>
      <c r="O6354" s="157" t="s">
        <v>742</v>
      </c>
      <c r="P6354" s="157" t="s">
        <v>740</v>
      </c>
    </row>
    <row r="6355" spans="11:16">
      <c r="K6355" s="319">
        <v>52041</v>
      </c>
      <c r="L6355" s="157" t="s">
        <v>805</v>
      </c>
      <c r="N6355" s="157" t="s">
        <v>741</v>
      </c>
      <c r="O6355" s="157" t="s">
        <v>742</v>
      </c>
      <c r="P6355" s="157" t="s">
        <v>740</v>
      </c>
    </row>
    <row r="6356" spans="11:16">
      <c r="K6356" s="319">
        <v>52042</v>
      </c>
      <c r="L6356" s="157" t="s">
        <v>806</v>
      </c>
      <c r="N6356" s="157" t="s">
        <v>741</v>
      </c>
      <c r="O6356" s="157" t="s">
        <v>742</v>
      </c>
      <c r="P6356" s="157" t="s">
        <v>740</v>
      </c>
    </row>
    <row r="6357" spans="11:16">
      <c r="K6357" s="319">
        <v>52043</v>
      </c>
      <c r="L6357" s="157" t="s">
        <v>807</v>
      </c>
      <c r="N6357" s="157" t="s">
        <v>741</v>
      </c>
      <c r="O6357" s="157" t="s">
        <v>742</v>
      </c>
      <c r="P6357" s="157" t="s">
        <v>740</v>
      </c>
    </row>
    <row r="6358" spans="11:16">
      <c r="K6358" s="319">
        <v>52044</v>
      </c>
      <c r="L6358" s="157" t="s">
        <v>808</v>
      </c>
      <c r="N6358" s="157" t="s">
        <v>741</v>
      </c>
      <c r="O6358" s="157" t="s">
        <v>742</v>
      </c>
      <c r="P6358" s="157" t="s">
        <v>740</v>
      </c>
    </row>
    <row r="6359" spans="11:16">
      <c r="K6359" s="319">
        <v>52045</v>
      </c>
      <c r="L6359" s="157" t="s">
        <v>809</v>
      </c>
      <c r="N6359" s="157" t="s">
        <v>741</v>
      </c>
      <c r="O6359" s="157" t="s">
        <v>742</v>
      </c>
      <c r="P6359" s="157" t="s">
        <v>740</v>
      </c>
    </row>
    <row r="6360" spans="11:16">
      <c r="K6360" s="319">
        <v>52046</v>
      </c>
      <c r="L6360" s="157" t="s">
        <v>810</v>
      </c>
      <c r="N6360" s="157" t="s">
        <v>741</v>
      </c>
      <c r="O6360" s="157" t="s">
        <v>742</v>
      </c>
      <c r="P6360" s="157" t="s">
        <v>740</v>
      </c>
    </row>
    <row r="6361" spans="11:16">
      <c r="K6361" s="319">
        <v>52047</v>
      </c>
      <c r="L6361" s="157" t="s">
        <v>803</v>
      </c>
      <c r="N6361" s="157" t="s">
        <v>740</v>
      </c>
      <c r="O6361" s="157" t="s">
        <v>741</v>
      </c>
      <c r="P6361" s="157" t="s">
        <v>742</v>
      </c>
    </row>
    <row r="6362" spans="11:16">
      <c r="K6362" s="319">
        <v>52048</v>
      </c>
      <c r="L6362" s="157" t="s">
        <v>805</v>
      </c>
      <c r="N6362" s="157" t="s">
        <v>740</v>
      </c>
      <c r="O6362" s="157" t="s">
        <v>741</v>
      </c>
      <c r="P6362" s="157" t="s">
        <v>742</v>
      </c>
    </row>
    <row r="6363" spans="11:16">
      <c r="K6363" s="319">
        <v>52049</v>
      </c>
      <c r="L6363" s="157" t="s">
        <v>806</v>
      </c>
      <c r="N6363" s="157" t="s">
        <v>740</v>
      </c>
      <c r="O6363" s="157" t="s">
        <v>741</v>
      </c>
      <c r="P6363" s="157" t="s">
        <v>742</v>
      </c>
    </row>
    <row r="6364" spans="11:16">
      <c r="K6364" s="319">
        <v>52050</v>
      </c>
      <c r="L6364" s="157" t="s">
        <v>807</v>
      </c>
      <c r="N6364" s="157" t="s">
        <v>740</v>
      </c>
      <c r="O6364" s="157" t="s">
        <v>741</v>
      </c>
      <c r="P6364" s="157" t="s">
        <v>742</v>
      </c>
    </row>
    <row r="6365" spans="11:16">
      <c r="K6365" s="319">
        <v>52051</v>
      </c>
      <c r="L6365" s="157" t="s">
        <v>808</v>
      </c>
      <c r="N6365" s="157" t="s">
        <v>740</v>
      </c>
      <c r="O6365" s="157" t="s">
        <v>741</v>
      </c>
      <c r="P6365" s="157" t="s">
        <v>742</v>
      </c>
    </row>
    <row r="6366" spans="11:16">
      <c r="K6366" s="319">
        <v>52052</v>
      </c>
      <c r="L6366" s="157" t="s">
        <v>809</v>
      </c>
      <c r="N6366" s="157" t="s">
        <v>740</v>
      </c>
      <c r="O6366" s="157" t="s">
        <v>741</v>
      </c>
      <c r="P6366" s="157" t="s">
        <v>742</v>
      </c>
    </row>
    <row r="6367" spans="11:16">
      <c r="K6367" s="319">
        <v>52053</v>
      </c>
      <c r="L6367" s="157" t="s">
        <v>810</v>
      </c>
      <c r="N6367" s="157" t="s">
        <v>740</v>
      </c>
      <c r="O6367" s="157" t="s">
        <v>741</v>
      </c>
      <c r="P6367" s="157" t="s">
        <v>742</v>
      </c>
    </row>
    <row r="6368" spans="11:16">
      <c r="K6368" s="319">
        <v>52054</v>
      </c>
      <c r="L6368" s="157" t="s">
        <v>803</v>
      </c>
      <c r="N6368" s="157" t="s">
        <v>742</v>
      </c>
      <c r="O6368" s="157" t="s">
        <v>740</v>
      </c>
      <c r="P6368" s="157" t="s">
        <v>741</v>
      </c>
    </row>
    <row r="6369" spans="11:16">
      <c r="K6369" s="319">
        <v>52055</v>
      </c>
      <c r="L6369" s="157" t="s">
        <v>805</v>
      </c>
      <c r="N6369" s="157" t="s">
        <v>742</v>
      </c>
      <c r="O6369" s="157" t="s">
        <v>740</v>
      </c>
      <c r="P6369" s="157" t="s">
        <v>741</v>
      </c>
    </row>
    <row r="6370" spans="11:16">
      <c r="K6370" s="319">
        <v>52056</v>
      </c>
      <c r="L6370" s="157" t="s">
        <v>806</v>
      </c>
      <c r="N6370" s="157" t="s">
        <v>742</v>
      </c>
      <c r="O6370" s="157" t="s">
        <v>740</v>
      </c>
      <c r="P6370" s="157" t="s">
        <v>741</v>
      </c>
    </row>
    <row r="6371" spans="11:16">
      <c r="K6371" s="319">
        <v>52057</v>
      </c>
      <c r="L6371" s="157" t="s">
        <v>807</v>
      </c>
      <c r="N6371" s="157" t="s">
        <v>742</v>
      </c>
      <c r="O6371" s="157" t="s">
        <v>740</v>
      </c>
      <c r="P6371" s="157" t="s">
        <v>741</v>
      </c>
    </row>
    <row r="6372" spans="11:16">
      <c r="K6372" s="319">
        <v>52058</v>
      </c>
      <c r="L6372" s="157" t="s">
        <v>808</v>
      </c>
      <c r="N6372" s="157" t="s">
        <v>742</v>
      </c>
      <c r="O6372" s="157" t="s">
        <v>740</v>
      </c>
      <c r="P6372" s="157" t="s">
        <v>741</v>
      </c>
    </row>
    <row r="6373" spans="11:16">
      <c r="K6373" s="319">
        <v>52059</v>
      </c>
      <c r="L6373" s="157" t="s">
        <v>809</v>
      </c>
      <c r="N6373" s="157" t="s">
        <v>742</v>
      </c>
      <c r="O6373" s="157" t="s">
        <v>740</v>
      </c>
      <c r="P6373" s="157" t="s">
        <v>741</v>
      </c>
    </row>
    <row r="6374" spans="11:16">
      <c r="K6374" s="319">
        <v>52060</v>
      </c>
      <c r="L6374" s="157" t="s">
        <v>810</v>
      </c>
      <c r="N6374" s="157" t="s">
        <v>742</v>
      </c>
      <c r="O6374" s="157" t="s">
        <v>740</v>
      </c>
      <c r="P6374" s="157" t="s">
        <v>741</v>
      </c>
    </row>
    <row r="6375" spans="11:16">
      <c r="K6375" s="319">
        <v>52061</v>
      </c>
      <c r="L6375" s="157" t="s">
        <v>803</v>
      </c>
      <c r="N6375" s="157" t="s">
        <v>741</v>
      </c>
      <c r="O6375" s="157" t="s">
        <v>742</v>
      </c>
      <c r="P6375" s="157" t="s">
        <v>740</v>
      </c>
    </row>
    <row r="6376" spans="11:16">
      <c r="K6376" s="319">
        <v>52062</v>
      </c>
      <c r="L6376" s="157" t="s">
        <v>805</v>
      </c>
      <c r="N6376" s="157" t="s">
        <v>741</v>
      </c>
      <c r="O6376" s="157" t="s">
        <v>742</v>
      </c>
      <c r="P6376" s="157" t="s">
        <v>740</v>
      </c>
    </row>
    <row r="6377" spans="11:16">
      <c r="K6377" s="319">
        <v>52063</v>
      </c>
      <c r="L6377" s="157" t="s">
        <v>806</v>
      </c>
      <c r="N6377" s="157" t="s">
        <v>741</v>
      </c>
      <c r="O6377" s="157" t="s">
        <v>742</v>
      </c>
      <c r="P6377" s="157" t="s">
        <v>740</v>
      </c>
    </row>
    <row r="6378" spans="11:16">
      <c r="K6378" s="319">
        <v>52064</v>
      </c>
      <c r="L6378" s="157" t="s">
        <v>807</v>
      </c>
      <c r="N6378" s="157" t="s">
        <v>741</v>
      </c>
      <c r="O6378" s="157" t="s">
        <v>742</v>
      </c>
      <c r="P6378" s="157" t="s">
        <v>740</v>
      </c>
    </row>
    <row r="6379" spans="11:16">
      <c r="K6379" s="319">
        <v>52065</v>
      </c>
      <c r="L6379" s="157" t="s">
        <v>808</v>
      </c>
      <c r="N6379" s="157" t="s">
        <v>741</v>
      </c>
      <c r="O6379" s="157" t="s">
        <v>742</v>
      </c>
      <c r="P6379" s="157" t="s">
        <v>740</v>
      </c>
    </row>
    <row r="6380" spans="11:16">
      <c r="K6380" s="319">
        <v>52066</v>
      </c>
      <c r="L6380" s="157" t="s">
        <v>809</v>
      </c>
      <c r="N6380" s="157" t="s">
        <v>741</v>
      </c>
      <c r="O6380" s="157" t="s">
        <v>742</v>
      </c>
      <c r="P6380" s="157" t="s">
        <v>740</v>
      </c>
    </row>
    <row r="6381" spans="11:16">
      <c r="K6381" s="319">
        <v>52067</v>
      </c>
      <c r="L6381" s="157" t="s">
        <v>810</v>
      </c>
      <c r="N6381" s="157" t="s">
        <v>741</v>
      </c>
      <c r="O6381" s="157" t="s">
        <v>742</v>
      </c>
      <c r="P6381" s="157" t="s">
        <v>740</v>
      </c>
    </row>
    <row r="6382" spans="11:16">
      <c r="K6382" s="319">
        <v>52068</v>
      </c>
      <c r="L6382" s="157" t="s">
        <v>803</v>
      </c>
      <c r="N6382" s="157" t="s">
        <v>740</v>
      </c>
      <c r="O6382" s="157" t="s">
        <v>741</v>
      </c>
      <c r="P6382" s="157" t="s">
        <v>742</v>
      </c>
    </row>
    <row r="6383" spans="11:16">
      <c r="K6383" s="319">
        <v>52069</v>
      </c>
      <c r="L6383" s="157" t="s">
        <v>805</v>
      </c>
      <c r="N6383" s="157" t="s">
        <v>740</v>
      </c>
      <c r="O6383" s="157" t="s">
        <v>741</v>
      </c>
      <c r="P6383" s="157" t="s">
        <v>742</v>
      </c>
    </row>
    <row r="6384" spans="11:16">
      <c r="K6384" s="319">
        <v>52070</v>
      </c>
      <c r="L6384" s="157" t="s">
        <v>806</v>
      </c>
      <c r="N6384" s="157" t="s">
        <v>740</v>
      </c>
      <c r="O6384" s="157" t="s">
        <v>741</v>
      </c>
      <c r="P6384" s="157" t="s">
        <v>742</v>
      </c>
    </row>
    <row r="6385" spans="11:16">
      <c r="K6385" s="319">
        <v>52071</v>
      </c>
      <c r="L6385" s="157" t="s">
        <v>807</v>
      </c>
      <c r="N6385" s="157" t="s">
        <v>740</v>
      </c>
      <c r="O6385" s="157" t="s">
        <v>741</v>
      </c>
      <c r="P6385" s="157" t="s">
        <v>742</v>
      </c>
    </row>
    <row r="6386" spans="11:16">
      <c r="K6386" s="319">
        <v>52072</v>
      </c>
      <c r="L6386" s="157" t="s">
        <v>808</v>
      </c>
      <c r="N6386" s="157" t="s">
        <v>740</v>
      </c>
      <c r="O6386" s="157" t="s">
        <v>741</v>
      </c>
      <c r="P6386" s="157" t="s">
        <v>742</v>
      </c>
    </row>
    <row r="6387" spans="11:16">
      <c r="K6387" s="319">
        <v>52073</v>
      </c>
      <c r="L6387" s="157" t="s">
        <v>809</v>
      </c>
      <c r="N6387" s="157" t="s">
        <v>740</v>
      </c>
      <c r="O6387" s="157" t="s">
        <v>741</v>
      </c>
      <c r="P6387" s="157" t="s">
        <v>742</v>
      </c>
    </row>
    <row r="6388" spans="11:16">
      <c r="K6388" s="319">
        <v>52074</v>
      </c>
      <c r="L6388" s="157" t="s">
        <v>810</v>
      </c>
      <c r="N6388" s="157" t="s">
        <v>740</v>
      </c>
      <c r="O6388" s="157" t="s">
        <v>741</v>
      </c>
      <c r="P6388" s="157" t="s">
        <v>742</v>
      </c>
    </row>
    <row r="6389" spans="11:16">
      <c r="K6389" s="319">
        <v>52075</v>
      </c>
      <c r="L6389" s="157" t="s">
        <v>803</v>
      </c>
      <c r="N6389" s="157" t="s">
        <v>742</v>
      </c>
      <c r="O6389" s="157" t="s">
        <v>740</v>
      </c>
      <c r="P6389" s="157" t="s">
        <v>741</v>
      </c>
    </row>
    <row r="6390" spans="11:16">
      <c r="K6390" s="319">
        <v>52076</v>
      </c>
      <c r="L6390" s="157" t="s">
        <v>805</v>
      </c>
      <c r="N6390" s="157" t="s">
        <v>742</v>
      </c>
      <c r="O6390" s="157" t="s">
        <v>740</v>
      </c>
      <c r="P6390" s="157" t="s">
        <v>741</v>
      </c>
    </row>
    <row r="6391" spans="11:16">
      <c r="K6391" s="319">
        <v>52077</v>
      </c>
      <c r="L6391" s="157" t="s">
        <v>806</v>
      </c>
      <c r="N6391" s="157" t="s">
        <v>742</v>
      </c>
      <c r="O6391" s="157" t="s">
        <v>740</v>
      </c>
      <c r="P6391" s="157" t="s">
        <v>741</v>
      </c>
    </row>
    <row r="6392" spans="11:16">
      <c r="K6392" s="319">
        <v>52078</v>
      </c>
      <c r="L6392" s="157" t="s">
        <v>807</v>
      </c>
      <c r="N6392" s="157" t="s">
        <v>742</v>
      </c>
      <c r="O6392" s="157" t="s">
        <v>740</v>
      </c>
      <c r="P6392" s="157" t="s">
        <v>741</v>
      </c>
    </row>
    <row r="6393" spans="11:16">
      <c r="K6393" s="319">
        <v>52079</v>
      </c>
      <c r="L6393" s="157" t="s">
        <v>808</v>
      </c>
      <c r="N6393" s="157" t="s">
        <v>742</v>
      </c>
      <c r="O6393" s="157" t="s">
        <v>740</v>
      </c>
      <c r="P6393" s="157" t="s">
        <v>741</v>
      </c>
    </row>
    <row r="6394" spans="11:16">
      <c r="K6394" s="319">
        <v>52080</v>
      </c>
      <c r="L6394" s="157" t="s">
        <v>809</v>
      </c>
      <c r="N6394" s="157" t="s">
        <v>742</v>
      </c>
      <c r="O6394" s="157" t="s">
        <v>740</v>
      </c>
      <c r="P6394" s="157" t="s">
        <v>741</v>
      </c>
    </row>
    <row r="6395" spans="11:16">
      <c r="K6395" s="319">
        <v>52081</v>
      </c>
      <c r="L6395" s="157" t="s">
        <v>810</v>
      </c>
      <c r="N6395" s="157" t="s">
        <v>742</v>
      </c>
      <c r="O6395" s="157" t="s">
        <v>740</v>
      </c>
      <c r="P6395" s="157" t="s">
        <v>741</v>
      </c>
    </row>
    <row r="6396" spans="11:16">
      <c r="K6396" s="319">
        <v>52082</v>
      </c>
      <c r="L6396" s="157" t="s">
        <v>803</v>
      </c>
      <c r="N6396" s="157" t="s">
        <v>741</v>
      </c>
      <c r="O6396" s="157" t="s">
        <v>742</v>
      </c>
      <c r="P6396" s="157" t="s">
        <v>740</v>
      </c>
    </row>
    <row r="6397" spans="11:16">
      <c r="K6397" s="319">
        <v>52083</v>
      </c>
      <c r="L6397" s="157" t="s">
        <v>805</v>
      </c>
      <c r="N6397" s="157" t="s">
        <v>741</v>
      </c>
      <c r="O6397" s="157" t="s">
        <v>742</v>
      </c>
      <c r="P6397" s="157" t="s">
        <v>740</v>
      </c>
    </row>
    <row r="6398" spans="11:16">
      <c r="K6398" s="319">
        <v>52084</v>
      </c>
      <c r="L6398" s="157" t="s">
        <v>806</v>
      </c>
      <c r="N6398" s="157" t="s">
        <v>741</v>
      </c>
      <c r="O6398" s="157" t="s">
        <v>742</v>
      </c>
      <c r="P6398" s="157" t="s">
        <v>740</v>
      </c>
    </row>
    <row r="6399" spans="11:16">
      <c r="K6399" s="319">
        <v>52085</v>
      </c>
      <c r="L6399" s="157" t="s">
        <v>807</v>
      </c>
      <c r="N6399" s="157" t="s">
        <v>741</v>
      </c>
      <c r="O6399" s="157" t="s">
        <v>742</v>
      </c>
      <c r="P6399" s="157" t="s">
        <v>740</v>
      </c>
    </row>
    <row r="6400" spans="11:16">
      <c r="K6400" s="319">
        <v>52086</v>
      </c>
      <c r="L6400" s="157" t="s">
        <v>808</v>
      </c>
      <c r="N6400" s="157" t="s">
        <v>741</v>
      </c>
      <c r="O6400" s="157" t="s">
        <v>742</v>
      </c>
      <c r="P6400" s="157" t="s">
        <v>740</v>
      </c>
    </row>
    <row r="6401" spans="11:16">
      <c r="K6401" s="319">
        <v>52087</v>
      </c>
      <c r="L6401" s="157" t="s">
        <v>809</v>
      </c>
      <c r="N6401" s="157" t="s">
        <v>741</v>
      </c>
      <c r="O6401" s="157" t="s">
        <v>742</v>
      </c>
      <c r="P6401" s="157" t="s">
        <v>740</v>
      </c>
    </row>
    <row r="6402" spans="11:16">
      <c r="K6402" s="319">
        <v>52088</v>
      </c>
      <c r="L6402" s="157" t="s">
        <v>810</v>
      </c>
      <c r="N6402" s="157" t="s">
        <v>741</v>
      </c>
      <c r="O6402" s="157" t="s">
        <v>742</v>
      </c>
      <c r="P6402" s="157" t="s">
        <v>740</v>
      </c>
    </row>
    <row r="6403" spans="11:16">
      <c r="K6403" s="319">
        <v>52089</v>
      </c>
      <c r="L6403" s="157" t="s">
        <v>803</v>
      </c>
      <c r="N6403" s="157" t="s">
        <v>740</v>
      </c>
      <c r="O6403" s="157" t="s">
        <v>741</v>
      </c>
      <c r="P6403" s="157" t="s">
        <v>742</v>
      </c>
    </row>
    <row r="6404" spans="11:16">
      <c r="K6404" s="319">
        <v>52090</v>
      </c>
      <c r="L6404" s="157" t="s">
        <v>805</v>
      </c>
      <c r="N6404" s="157" t="s">
        <v>740</v>
      </c>
      <c r="O6404" s="157" t="s">
        <v>741</v>
      </c>
      <c r="P6404" s="157" t="s">
        <v>742</v>
      </c>
    </row>
    <row r="6405" spans="11:16">
      <c r="K6405" s="319">
        <v>52091</v>
      </c>
      <c r="L6405" s="157" t="s">
        <v>806</v>
      </c>
      <c r="N6405" s="157" t="s">
        <v>740</v>
      </c>
      <c r="O6405" s="157" t="s">
        <v>741</v>
      </c>
      <c r="P6405" s="157" t="s">
        <v>742</v>
      </c>
    </row>
    <row r="6406" spans="11:16">
      <c r="K6406" s="319">
        <v>52092</v>
      </c>
      <c r="L6406" s="157" t="s">
        <v>807</v>
      </c>
      <c r="N6406" s="157" t="s">
        <v>740</v>
      </c>
      <c r="O6406" s="157" t="s">
        <v>741</v>
      </c>
      <c r="P6406" s="157" t="s">
        <v>742</v>
      </c>
    </row>
    <row r="6407" spans="11:16">
      <c r="K6407" s="319">
        <v>52093</v>
      </c>
      <c r="L6407" s="157" t="s">
        <v>808</v>
      </c>
      <c r="N6407" s="157" t="s">
        <v>740</v>
      </c>
      <c r="O6407" s="157" t="s">
        <v>741</v>
      </c>
      <c r="P6407" s="157" t="s">
        <v>742</v>
      </c>
    </row>
    <row r="6408" spans="11:16">
      <c r="K6408" s="319">
        <v>52094</v>
      </c>
      <c r="L6408" s="157" t="s">
        <v>809</v>
      </c>
      <c r="N6408" s="157" t="s">
        <v>740</v>
      </c>
      <c r="O6408" s="157" t="s">
        <v>741</v>
      </c>
      <c r="P6408" s="157" t="s">
        <v>742</v>
      </c>
    </row>
    <row r="6409" spans="11:16">
      <c r="K6409" s="319">
        <v>52095</v>
      </c>
      <c r="L6409" s="157" t="s">
        <v>810</v>
      </c>
      <c r="N6409" s="157" t="s">
        <v>740</v>
      </c>
      <c r="O6409" s="157" t="s">
        <v>741</v>
      </c>
      <c r="P6409" s="157" t="s">
        <v>742</v>
      </c>
    </row>
    <row r="6410" spans="11:16">
      <c r="K6410" s="319">
        <v>52096</v>
      </c>
      <c r="L6410" s="157" t="s">
        <v>803</v>
      </c>
      <c r="N6410" s="157" t="s">
        <v>742</v>
      </c>
      <c r="O6410" s="157" t="s">
        <v>740</v>
      </c>
      <c r="P6410" s="157" t="s">
        <v>741</v>
      </c>
    </row>
    <row r="6411" spans="11:16">
      <c r="K6411" s="319">
        <v>52097</v>
      </c>
      <c r="L6411" s="157" t="s">
        <v>805</v>
      </c>
      <c r="N6411" s="157" t="s">
        <v>742</v>
      </c>
      <c r="O6411" s="157" t="s">
        <v>740</v>
      </c>
      <c r="P6411" s="157" t="s">
        <v>741</v>
      </c>
    </row>
    <row r="6412" spans="11:16">
      <c r="K6412" s="319">
        <v>52098</v>
      </c>
      <c r="L6412" s="157" t="s">
        <v>806</v>
      </c>
      <c r="N6412" s="157" t="s">
        <v>742</v>
      </c>
      <c r="O6412" s="157" t="s">
        <v>740</v>
      </c>
      <c r="P6412" s="157" t="s">
        <v>741</v>
      </c>
    </row>
    <row r="6413" spans="11:16">
      <c r="K6413" s="319">
        <v>52099</v>
      </c>
      <c r="L6413" s="157" t="s">
        <v>807</v>
      </c>
      <c r="N6413" s="157" t="s">
        <v>742</v>
      </c>
      <c r="O6413" s="157" t="s">
        <v>740</v>
      </c>
      <c r="P6413" s="157" t="s">
        <v>741</v>
      </c>
    </row>
    <row r="6414" spans="11:16">
      <c r="K6414" s="319">
        <v>52100</v>
      </c>
      <c r="L6414" s="157" t="s">
        <v>808</v>
      </c>
      <c r="N6414" s="157" t="s">
        <v>742</v>
      </c>
      <c r="O6414" s="157" t="s">
        <v>740</v>
      </c>
      <c r="P6414" s="157" t="s">
        <v>741</v>
      </c>
    </row>
    <row r="6415" spans="11:16">
      <c r="K6415" s="319">
        <v>52101</v>
      </c>
      <c r="L6415" s="157" t="s">
        <v>809</v>
      </c>
      <c r="N6415" s="157" t="s">
        <v>742</v>
      </c>
      <c r="O6415" s="157" t="s">
        <v>740</v>
      </c>
      <c r="P6415" s="157" t="s">
        <v>741</v>
      </c>
    </row>
    <row r="6416" spans="11:16">
      <c r="K6416" s="319">
        <v>52102</v>
      </c>
      <c r="L6416" s="157" t="s">
        <v>810</v>
      </c>
      <c r="N6416" s="157" t="s">
        <v>742</v>
      </c>
      <c r="O6416" s="157" t="s">
        <v>740</v>
      </c>
      <c r="P6416" s="157" t="s">
        <v>741</v>
      </c>
    </row>
    <row r="6417" spans="11:16">
      <c r="K6417" s="319">
        <v>52103</v>
      </c>
      <c r="L6417" s="157" t="s">
        <v>803</v>
      </c>
      <c r="N6417" s="157" t="s">
        <v>741</v>
      </c>
      <c r="O6417" s="157" t="s">
        <v>742</v>
      </c>
      <c r="P6417" s="157" t="s">
        <v>740</v>
      </c>
    </row>
    <row r="6418" spans="11:16">
      <c r="K6418" s="319">
        <v>52104</v>
      </c>
      <c r="L6418" s="157" t="s">
        <v>805</v>
      </c>
      <c r="N6418" s="157" t="s">
        <v>741</v>
      </c>
      <c r="O6418" s="157" t="s">
        <v>742</v>
      </c>
      <c r="P6418" s="157" t="s">
        <v>740</v>
      </c>
    </row>
    <row r="6419" spans="11:16">
      <c r="K6419" s="319">
        <v>52105</v>
      </c>
      <c r="L6419" s="157" t="s">
        <v>806</v>
      </c>
      <c r="N6419" s="157" t="s">
        <v>741</v>
      </c>
      <c r="O6419" s="157" t="s">
        <v>742</v>
      </c>
      <c r="P6419" s="157" t="s">
        <v>740</v>
      </c>
    </row>
    <row r="6420" spans="11:16">
      <c r="K6420" s="319">
        <v>52106</v>
      </c>
      <c r="L6420" s="157" t="s">
        <v>807</v>
      </c>
      <c r="N6420" s="157" t="s">
        <v>741</v>
      </c>
      <c r="O6420" s="157" t="s">
        <v>742</v>
      </c>
      <c r="P6420" s="157" t="s">
        <v>740</v>
      </c>
    </row>
    <row r="6421" spans="11:16">
      <c r="K6421" s="319">
        <v>52107</v>
      </c>
      <c r="L6421" s="157" t="s">
        <v>808</v>
      </c>
      <c r="N6421" s="157" t="s">
        <v>741</v>
      </c>
      <c r="O6421" s="157" t="s">
        <v>742</v>
      </c>
      <c r="P6421" s="157" t="s">
        <v>740</v>
      </c>
    </row>
    <row r="6422" spans="11:16">
      <c r="K6422" s="319">
        <v>52108</v>
      </c>
      <c r="L6422" s="157" t="s">
        <v>809</v>
      </c>
      <c r="N6422" s="157" t="s">
        <v>741</v>
      </c>
      <c r="O6422" s="157" t="s">
        <v>742</v>
      </c>
      <c r="P6422" s="157" t="s">
        <v>740</v>
      </c>
    </row>
    <row r="6423" spans="11:16">
      <c r="K6423" s="319">
        <v>52109</v>
      </c>
      <c r="L6423" s="157" t="s">
        <v>810</v>
      </c>
      <c r="N6423" s="157" t="s">
        <v>741</v>
      </c>
      <c r="O6423" s="157" t="s">
        <v>742</v>
      </c>
      <c r="P6423" s="157" t="s">
        <v>740</v>
      </c>
    </row>
    <row r="6424" spans="11:16">
      <c r="K6424" s="319">
        <v>52110</v>
      </c>
      <c r="L6424" s="157" t="s">
        <v>803</v>
      </c>
      <c r="N6424" s="157" t="s">
        <v>740</v>
      </c>
      <c r="O6424" s="157" t="s">
        <v>741</v>
      </c>
      <c r="P6424" s="157" t="s">
        <v>742</v>
      </c>
    </row>
    <row r="6425" spans="11:16">
      <c r="K6425" s="319">
        <v>52111</v>
      </c>
      <c r="L6425" s="157" t="s">
        <v>805</v>
      </c>
      <c r="N6425" s="157" t="s">
        <v>740</v>
      </c>
      <c r="O6425" s="157" t="s">
        <v>741</v>
      </c>
      <c r="P6425" s="157" t="s">
        <v>742</v>
      </c>
    </row>
    <row r="6426" spans="11:16">
      <c r="K6426" s="319">
        <v>52112</v>
      </c>
      <c r="L6426" s="157" t="s">
        <v>806</v>
      </c>
      <c r="N6426" s="157" t="s">
        <v>740</v>
      </c>
      <c r="O6426" s="157" t="s">
        <v>741</v>
      </c>
      <c r="P6426" s="157" t="s">
        <v>742</v>
      </c>
    </row>
    <row r="6427" spans="11:16">
      <c r="K6427" s="319">
        <v>52113</v>
      </c>
      <c r="L6427" s="157" t="s">
        <v>807</v>
      </c>
      <c r="N6427" s="157" t="s">
        <v>740</v>
      </c>
      <c r="O6427" s="157" t="s">
        <v>741</v>
      </c>
      <c r="P6427" s="157" t="s">
        <v>742</v>
      </c>
    </row>
    <row r="6428" spans="11:16">
      <c r="K6428" s="319">
        <v>52114</v>
      </c>
      <c r="L6428" s="157" t="s">
        <v>808</v>
      </c>
      <c r="N6428" s="157" t="s">
        <v>740</v>
      </c>
      <c r="O6428" s="157" t="s">
        <v>741</v>
      </c>
      <c r="P6428" s="157" t="s">
        <v>742</v>
      </c>
    </row>
    <row r="6429" spans="11:16">
      <c r="K6429" s="319">
        <v>52115</v>
      </c>
      <c r="L6429" s="157" t="s">
        <v>809</v>
      </c>
      <c r="N6429" s="157" t="s">
        <v>740</v>
      </c>
      <c r="O6429" s="157" t="s">
        <v>741</v>
      </c>
      <c r="P6429" s="157" t="s">
        <v>742</v>
      </c>
    </row>
    <row r="6430" spans="11:16">
      <c r="K6430" s="319">
        <v>52116</v>
      </c>
      <c r="L6430" s="157" t="s">
        <v>810</v>
      </c>
      <c r="N6430" s="157" t="s">
        <v>740</v>
      </c>
      <c r="O6430" s="157" t="s">
        <v>741</v>
      </c>
      <c r="P6430" s="157" t="s">
        <v>742</v>
      </c>
    </row>
    <row r="6431" spans="11:16">
      <c r="K6431" s="319">
        <v>52117</v>
      </c>
      <c r="L6431" s="157" t="s">
        <v>803</v>
      </c>
      <c r="N6431" s="157" t="s">
        <v>742</v>
      </c>
      <c r="O6431" s="157" t="s">
        <v>740</v>
      </c>
      <c r="P6431" s="157" t="s">
        <v>741</v>
      </c>
    </row>
    <row r="6432" spans="11:16">
      <c r="K6432" s="319">
        <v>52118</v>
      </c>
      <c r="L6432" s="157" t="s">
        <v>805</v>
      </c>
      <c r="N6432" s="157" t="s">
        <v>742</v>
      </c>
      <c r="O6432" s="157" t="s">
        <v>740</v>
      </c>
      <c r="P6432" s="157" t="s">
        <v>741</v>
      </c>
    </row>
    <row r="6433" spans="11:16">
      <c r="K6433" s="319">
        <v>52119</v>
      </c>
      <c r="L6433" s="157" t="s">
        <v>806</v>
      </c>
      <c r="N6433" s="157" t="s">
        <v>742</v>
      </c>
      <c r="O6433" s="157" t="s">
        <v>740</v>
      </c>
      <c r="P6433" s="157" t="s">
        <v>741</v>
      </c>
    </row>
    <row r="6434" spans="11:16">
      <c r="K6434" s="319">
        <v>52120</v>
      </c>
      <c r="L6434" s="157" t="s">
        <v>807</v>
      </c>
      <c r="N6434" s="157" t="s">
        <v>742</v>
      </c>
      <c r="O6434" s="157" t="s">
        <v>740</v>
      </c>
      <c r="P6434" s="157" t="s">
        <v>741</v>
      </c>
    </row>
    <row r="6435" spans="11:16">
      <c r="K6435" s="319">
        <v>52121</v>
      </c>
      <c r="L6435" s="157" t="s">
        <v>808</v>
      </c>
      <c r="N6435" s="157" t="s">
        <v>742</v>
      </c>
      <c r="O6435" s="157" t="s">
        <v>740</v>
      </c>
      <c r="P6435" s="157" t="s">
        <v>741</v>
      </c>
    </row>
    <row r="6436" spans="11:16">
      <c r="K6436" s="319">
        <v>52122</v>
      </c>
      <c r="L6436" s="157" t="s">
        <v>809</v>
      </c>
      <c r="N6436" s="157" t="s">
        <v>742</v>
      </c>
      <c r="O6436" s="157" t="s">
        <v>740</v>
      </c>
      <c r="P6436" s="157" t="s">
        <v>741</v>
      </c>
    </row>
    <row r="6437" spans="11:16">
      <c r="K6437" s="319">
        <v>52123</v>
      </c>
      <c r="L6437" s="157" t="s">
        <v>810</v>
      </c>
      <c r="N6437" s="157" t="s">
        <v>742</v>
      </c>
      <c r="O6437" s="157" t="s">
        <v>740</v>
      </c>
      <c r="P6437" s="157" t="s">
        <v>741</v>
      </c>
    </row>
    <row r="6438" spans="11:16">
      <c r="K6438" s="319">
        <v>52124</v>
      </c>
      <c r="L6438" s="157" t="s">
        <v>803</v>
      </c>
      <c r="N6438" s="157" t="s">
        <v>741</v>
      </c>
      <c r="O6438" s="157" t="s">
        <v>742</v>
      </c>
      <c r="P6438" s="157" t="s">
        <v>740</v>
      </c>
    </row>
    <row r="6439" spans="11:16">
      <c r="K6439" s="319">
        <v>52125</v>
      </c>
      <c r="L6439" s="157" t="s">
        <v>805</v>
      </c>
      <c r="N6439" s="157" t="s">
        <v>741</v>
      </c>
      <c r="O6439" s="157" t="s">
        <v>742</v>
      </c>
      <c r="P6439" s="157" t="s">
        <v>740</v>
      </c>
    </row>
    <row r="6440" spans="11:16">
      <c r="K6440" s="319">
        <v>52126</v>
      </c>
      <c r="L6440" s="157" t="s">
        <v>806</v>
      </c>
      <c r="N6440" s="157" t="s">
        <v>741</v>
      </c>
      <c r="O6440" s="157" t="s">
        <v>742</v>
      </c>
      <c r="P6440" s="157" t="s">
        <v>740</v>
      </c>
    </row>
    <row r="6441" spans="11:16">
      <c r="K6441" s="319">
        <v>52127</v>
      </c>
      <c r="L6441" s="157" t="s">
        <v>807</v>
      </c>
      <c r="N6441" s="157" t="s">
        <v>741</v>
      </c>
      <c r="O6441" s="157" t="s">
        <v>742</v>
      </c>
      <c r="P6441" s="157" t="s">
        <v>740</v>
      </c>
    </row>
    <row r="6442" spans="11:16">
      <c r="K6442" s="319">
        <v>52128</v>
      </c>
      <c r="L6442" s="157" t="s">
        <v>808</v>
      </c>
      <c r="N6442" s="157" t="s">
        <v>741</v>
      </c>
      <c r="O6442" s="157" t="s">
        <v>742</v>
      </c>
      <c r="P6442" s="157" t="s">
        <v>740</v>
      </c>
    </row>
    <row r="6443" spans="11:16">
      <c r="K6443" s="319">
        <v>52129</v>
      </c>
      <c r="L6443" s="157" t="s">
        <v>809</v>
      </c>
      <c r="N6443" s="157" t="s">
        <v>741</v>
      </c>
      <c r="O6443" s="157" t="s">
        <v>742</v>
      </c>
      <c r="P6443" s="157" t="s">
        <v>740</v>
      </c>
    </row>
    <row r="6444" spans="11:16">
      <c r="K6444" s="319">
        <v>52130</v>
      </c>
      <c r="L6444" s="157" t="s">
        <v>810</v>
      </c>
      <c r="N6444" s="157" t="s">
        <v>741</v>
      </c>
      <c r="O6444" s="157" t="s">
        <v>742</v>
      </c>
      <c r="P6444" s="157" t="s">
        <v>740</v>
      </c>
    </row>
    <row r="6445" spans="11:16">
      <c r="K6445" s="319">
        <v>52131</v>
      </c>
      <c r="L6445" s="157" t="s">
        <v>803</v>
      </c>
      <c r="N6445" s="157" t="s">
        <v>740</v>
      </c>
      <c r="O6445" s="157" t="s">
        <v>741</v>
      </c>
      <c r="P6445" s="157" t="s">
        <v>742</v>
      </c>
    </row>
    <row r="6446" spans="11:16">
      <c r="K6446" s="319">
        <v>52132</v>
      </c>
      <c r="L6446" s="157" t="s">
        <v>805</v>
      </c>
      <c r="N6446" s="157" t="s">
        <v>740</v>
      </c>
      <c r="O6446" s="157" t="s">
        <v>741</v>
      </c>
      <c r="P6446" s="157" t="s">
        <v>742</v>
      </c>
    </row>
    <row r="6447" spans="11:16">
      <c r="K6447" s="319">
        <v>52133</v>
      </c>
      <c r="L6447" s="157" t="s">
        <v>806</v>
      </c>
      <c r="N6447" s="157" t="s">
        <v>740</v>
      </c>
      <c r="O6447" s="157" t="s">
        <v>741</v>
      </c>
      <c r="P6447" s="157" t="s">
        <v>742</v>
      </c>
    </row>
    <row r="6448" spans="11:16">
      <c r="K6448" s="319">
        <v>52134</v>
      </c>
      <c r="L6448" s="157" t="s">
        <v>807</v>
      </c>
      <c r="N6448" s="157" t="s">
        <v>740</v>
      </c>
      <c r="O6448" s="157" t="s">
        <v>741</v>
      </c>
      <c r="P6448" s="157" t="s">
        <v>742</v>
      </c>
    </row>
    <row r="6449" spans="11:16">
      <c r="K6449" s="319">
        <v>52135</v>
      </c>
      <c r="L6449" s="157" t="s">
        <v>808</v>
      </c>
      <c r="N6449" s="157" t="s">
        <v>740</v>
      </c>
      <c r="O6449" s="157" t="s">
        <v>741</v>
      </c>
      <c r="P6449" s="157" t="s">
        <v>742</v>
      </c>
    </row>
    <row r="6450" spans="11:16">
      <c r="K6450" s="319">
        <v>52136</v>
      </c>
      <c r="L6450" s="157" t="s">
        <v>809</v>
      </c>
      <c r="N6450" s="157" t="s">
        <v>740</v>
      </c>
      <c r="O6450" s="157" t="s">
        <v>741</v>
      </c>
      <c r="P6450" s="157" t="s">
        <v>742</v>
      </c>
    </row>
    <row r="6451" spans="11:16">
      <c r="K6451" s="319">
        <v>52137</v>
      </c>
      <c r="L6451" s="157" t="s">
        <v>810</v>
      </c>
      <c r="N6451" s="157" t="s">
        <v>740</v>
      </c>
      <c r="O6451" s="157" t="s">
        <v>741</v>
      </c>
      <c r="P6451" s="157" t="s">
        <v>742</v>
      </c>
    </row>
    <row r="6452" spans="11:16">
      <c r="K6452" s="319">
        <v>52138</v>
      </c>
      <c r="L6452" s="157" t="s">
        <v>803</v>
      </c>
      <c r="N6452" s="157" t="s">
        <v>742</v>
      </c>
      <c r="O6452" s="157" t="s">
        <v>740</v>
      </c>
      <c r="P6452" s="157" t="s">
        <v>741</v>
      </c>
    </row>
    <row r="6453" spans="11:16">
      <c r="K6453" s="319">
        <v>52139</v>
      </c>
      <c r="L6453" s="157" t="s">
        <v>805</v>
      </c>
      <c r="N6453" s="157" t="s">
        <v>742</v>
      </c>
      <c r="O6453" s="157" t="s">
        <v>740</v>
      </c>
      <c r="P6453" s="157" t="s">
        <v>741</v>
      </c>
    </row>
    <row r="6454" spans="11:16">
      <c r="K6454" s="319">
        <v>52140</v>
      </c>
      <c r="L6454" s="157" t="s">
        <v>806</v>
      </c>
      <c r="N6454" s="157" t="s">
        <v>742</v>
      </c>
      <c r="O6454" s="157" t="s">
        <v>740</v>
      </c>
      <c r="P6454" s="157" t="s">
        <v>741</v>
      </c>
    </row>
    <row r="6455" spans="11:16">
      <c r="K6455" s="319">
        <v>52141</v>
      </c>
      <c r="L6455" s="157" t="s">
        <v>807</v>
      </c>
      <c r="N6455" s="157" t="s">
        <v>742</v>
      </c>
      <c r="O6455" s="157" t="s">
        <v>740</v>
      </c>
      <c r="P6455" s="157" t="s">
        <v>741</v>
      </c>
    </row>
    <row r="6456" spans="11:16">
      <c r="K6456" s="319">
        <v>52142</v>
      </c>
      <c r="L6456" s="157" t="s">
        <v>808</v>
      </c>
      <c r="N6456" s="157" t="s">
        <v>742</v>
      </c>
      <c r="O6456" s="157" t="s">
        <v>740</v>
      </c>
      <c r="P6456" s="157" t="s">
        <v>741</v>
      </c>
    </row>
    <row r="6457" spans="11:16">
      <c r="K6457" s="319">
        <v>52143</v>
      </c>
      <c r="L6457" s="157" t="s">
        <v>809</v>
      </c>
      <c r="N6457" s="157" t="s">
        <v>742</v>
      </c>
      <c r="O6457" s="157" t="s">
        <v>740</v>
      </c>
      <c r="P6457" s="157" t="s">
        <v>741</v>
      </c>
    </row>
    <row r="6458" spans="11:16">
      <c r="K6458" s="319">
        <v>52144</v>
      </c>
      <c r="L6458" s="157" t="s">
        <v>810</v>
      </c>
      <c r="N6458" s="157" t="s">
        <v>742</v>
      </c>
      <c r="O6458" s="157" t="s">
        <v>740</v>
      </c>
      <c r="P6458" s="157" t="s">
        <v>741</v>
      </c>
    </row>
    <row r="6459" spans="11:16">
      <c r="K6459" s="319">
        <v>52145</v>
      </c>
      <c r="L6459" s="157" t="s">
        <v>803</v>
      </c>
      <c r="N6459" s="157" t="s">
        <v>741</v>
      </c>
      <c r="O6459" s="157" t="s">
        <v>742</v>
      </c>
      <c r="P6459" s="157" t="s">
        <v>740</v>
      </c>
    </row>
    <row r="6460" spans="11:16">
      <c r="K6460" s="319">
        <v>52146</v>
      </c>
      <c r="L6460" s="157" t="s">
        <v>805</v>
      </c>
      <c r="N6460" s="157" t="s">
        <v>741</v>
      </c>
      <c r="O6460" s="157" t="s">
        <v>742</v>
      </c>
      <c r="P6460" s="157" t="s">
        <v>740</v>
      </c>
    </row>
    <row r="6461" spans="11:16">
      <c r="K6461" s="319">
        <v>52147</v>
      </c>
      <c r="L6461" s="157" t="s">
        <v>806</v>
      </c>
      <c r="N6461" s="157" t="s">
        <v>741</v>
      </c>
      <c r="O6461" s="157" t="s">
        <v>742</v>
      </c>
      <c r="P6461" s="157" t="s">
        <v>740</v>
      </c>
    </row>
    <row r="6462" spans="11:16">
      <c r="K6462" s="319">
        <v>52148</v>
      </c>
      <c r="L6462" s="157" t="s">
        <v>807</v>
      </c>
      <c r="N6462" s="157" t="s">
        <v>741</v>
      </c>
      <c r="O6462" s="157" t="s">
        <v>742</v>
      </c>
      <c r="P6462" s="157" t="s">
        <v>740</v>
      </c>
    </row>
    <row r="6463" spans="11:16">
      <c r="K6463" s="319">
        <v>52149</v>
      </c>
      <c r="L6463" s="157" t="s">
        <v>808</v>
      </c>
      <c r="N6463" s="157" t="s">
        <v>741</v>
      </c>
      <c r="O6463" s="157" t="s">
        <v>742</v>
      </c>
      <c r="P6463" s="157" t="s">
        <v>740</v>
      </c>
    </row>
    <row r="6464" spans="11:16">
      <c r="K6464" s="319">
        <v>52150</v>
      </c>
      <c r="L6464" s="157" t="s">
        <v>809</v>
      </c>
      <c r="N6464" s="157" t="s">
        <v>741</v>
      </c>
      <c r="O6464" s="157" t="s">
        <v>742</v>
      </c>
      <c r="P6464" s="157" t="s">
        <v>740</v>
      </c>
    </row>
    <row r="6465" spans="11:16">
      <c r="K6465" s="319">
        <v>52151</v>
      </c>
      <c r="L6465" s="157" t="s">
        <v>810</v>
      </c>
      <c r="N6465" s="157" t="s">
        <v>741</v>
      </c>
      <c r="O6465" s="157" t="s">
        <v>742</v>
      </c>
      <c r="P6465" s="157" t="s">
        <v>740</v>
      </c>
    </row>
    <row r="6466" spans="11:16">
      <c r="K6466" s="319">
        <v>52152</v>
      </c>
      <c r="L6466" s="157" t="s">
        <v>803</v>
      </c>
      <c r="N6466" s="157" t="s">
        <v>740</v>
      </c>
      <c r="O6466" s="157" t="s">
        <v>741</v>
      </c>
      <c r="P6466" s="157" t="s">
        <v>742</v>
      </c>
    </row>
    <row r="6467" spans="11:16">
      <c r="K6467" s="319">
        <v>52153</v>
      </c>
      <c r="L6467" s="157" t="s">
        <v>805</v>
      </c>
      <c r="N6467" s="157" t="s">
        <v>740</v>
      </c>
      <c r="O6467" s="157" t="s">
        <v>741</v>
      </c>
      <c r="P6467" s="157" t="s">
        <v>742</v>
      </c>
    </row>
    <row r="6468" spans="11:16">
      <c r="K6468" s="319">
        <v>52154</v>
      </c>
      <c r="L6468" s="157" t="s">
        <v>806</v>
      </c>
      <c r="N6468" s="157" t="s">
        <v>740</v>
      </c>
      <c r="O6468" s="157" t="s">
        <v>741</v>
      </c>
      <c r="P6468" s="157" t="s">
        <v>742</v>
      </c>
    </row>
    <row r="6469" spans="11:16">
      <c r="K6469" s="319">
        <v>52155</v>
      </c>
      <c r="L6469" s="157" t="s">
        <v>807</v>
      </c>
      <c r="N6469" s="157" t="s">
        <v>740</v>
      </c>
      <c r="O6469" s="157" t="s">
        <v>741</v>
      </c>
      <c r="P6469" s="157" t="s">
        <v>742</v>
      </c>
    </row>
    <row r="6470" spans="11:16">
      <c r="K6470" s="319">
        <v>52156</v>
      </c>
      <c r="L6470" s="157" t="s">
        <v>808</v>
      </c>
      <c r="N6470" s="157" t="s">
        <v>740</v>
      </c>
      <c r="O6470" s="157" t="s">
        <v>741</v>
      </c>
      <c r="P6470" s="157" t="s">
        <v>742</v>
      </c>
    </row>
    <row r="6471" spans="11:16">
      <c r="K6471" s="319">
        <v>52157</v>
      </c>
      <c r="L6471" s="157" t="s">
        <v>809</v>
      </c>
      <c r="N6471" s="157" t="s">
        <v>740</v>
      </c>
      <c r="O6471" s="157" t="s">
        <v>741</v>
      </c>
      <c r="P6471" s="157" t="s">
        <v>742</v>
      </c>
    </row>
    <row r="6472" spans="11:16">
      <c r="K6472" s="319">
        <v>52158</v>
      </c>
      <c r="L6472" s="157" t="s">
        <v>810</v>
      </c>
      <c r="N6472" s="157" t="s">
        <v>740</v>
      </c>
      <c r="O6472" s="157" t="s">
        <v>741</v>
      </c>
      <c r="P6472" s="157" t="s">
        <v>742</v>
      </c>
    </row>
    <row r="6473" spans="11:16">
      <c r="K6473" s="319">
        <v>52159</v>
      </c>
      <c r="L6473" s="157" t="s">
        <v>803</v>
      </c>
      <c r="N6473" s="157" t="s">
        <v>742</v>
      </c>
      <c r="O6473" s="157" t="s">
        <v>740</v>
      </c>
      <c r="P6473" s="157" t="s">
        <v>741</v>
      </c>
    </row>
    <row r="6474" spans="11:16">
      <c r="K6474" s="319">
        <v>52160</v>
      </c>
      <c r="L6474" s="157" t="s">
        <v>805</v>
      </c>
      <c r="N6474" s="157" t="s">
        <v>742</v>
      </c>
      <c r="O6474" s="157" t="s">
        <v>740</v>
      </c>
      <c r="P6474" s="157" t="s">
        <v>741</v>
      </c>
    </row>
    <row r="6475" spans="11:16">
      <c r="K6475" s="319">
        <v>52161</v>
      </c>
      <c r="L6475" s="157" t="s">
        <v>806</v>
      </c>
      <c r="N6475" s="157" t="s">
        <v>742</v>
      </c>
      <c r="O6475" s="157" t="s">
        <v>740</v>
      </c>
      <c r="P6475" s="157" t="s">
        <v>741</v>
      </c>
    </row>
    <row r="6476" spans="11:16">
      <c r="K6476" s="319">
        <v>52162</v>
      </c>
      <c r="L6476" s="157" t="s">
        <v>807</v>
      </c>
      <c r="N6476" s="157" t="s">
        <v>742</v>
      </c>
      <c r="O6476" s="157" t="s">
        <v>740</v>
      </c>
      <c r="P6476" s="157" t="s">
        <v>741</v>
      </c>
    </row>
    <row r="6477" spans="11:16">
      <c r="K6477" s="319">
        <v>52163</v>
      </c>
      <c r="L6477" s="157" t="s">
        <v>808</v>
      </c>
      <c r="N6477" s="157" t="s">
        <v>742</v>
      </c>
      <c r="O6477" s="157" t="s">
        <v>740</v>
      </c>
      <c r="P6477" s="157" t="s">
        <v>741</v>
      </c>
    </row>
    <row r="6478" spans="11:16">
      <c r="K6478" s="319">
        <v>52164</v>
      </c>
      <c r="L6478" s="157" t="s">
        <v>809</v>
      </c>
      <c r="N6478" s="157" t="s">
        <v>742</v>
      </c>
      <c r="O6478" s="157" t="s">
        <v>740</v>
      </c>
      <c r="P6478" s="157" t="s">
        <v>741</v>
      </c>
    </row>
    <row r="6479" spans="11:16">
      <c r="K6479" s="319">
        <v>52165</v>
      </c>
      <c r="L6479" s="157" t="s">
        <v>810</v>
      </c>
      <c r="N6479" s="157" t="s">
        <v>742</v>
      </c>
      <c r="O6479" s="157" t="s">
        <v>740</v>
      </c>
      <c r="P6479" s="157" t="s">
        <v>741</v>
      </c>
    </row>
    <row r="6480" spans="11:16">
      <c r="K6480" s="319">
        <v>52166</v>
      </c>
      <c r="L6480" s="157" t="s">
        <v>803</v>
      </c>
      <c r="N6480" s="157" t="s">
        <v>741</v>
      </c>
      <c r="O6480" s="157" t="s">
        <v>742</v>
      </c>
      <c r="P6480" s="157" t="s">
        <v>740</v>
      </c>
    </row>
    <row r="6481" spans="11:16">
      <c r="K6481" s="319">
        <v>52167</v>
      </c>
      <c r="L6481" s="157" t="s">
        <v>805</v>
      </c>
      <c r="N6481" s="157" t="s">
        <v>741</v>
      </c>
      <c r="O6481" s="157" t="s">
        <v>742</v>
      </c>
      <c r="P6481" s="157" t="s">
        <v>740</v>
      </c>
    </row>
    <row r="6482" spans="11:16">
      <c r="K6482" s="319">
        <v>52168</v>
      </c>
      <c r="L6482" s="157" t="s">
        <v>806</v>
      </c>
      <c r="N6482" s="157" t="s">
        <v>741</v>
      </c>
      <c r="O6482" s="157" t="s">
        <v>742</v>
      </c>
      <c r="P6482" s="157" t="s">
        <v>740</v>
      </c>
    </row>
    <row r="6483" spans="11:16">
      <c r="K6483" s="319">
        <v>52169</v>
      </c>
      <c r="L6483" s="157" t="s">
        <v>807</v>
      </c>
      <c r="N6483" s="157" t="s">
        <v>741</v>
      </c>
      <c r="O6483" s="157" t="s">
        <v>742</v>
      </c>
      <c r="P6483" s="157" t="s">
        <v>740</v>
      </c>
    </row>
    <row r="6484" spans="11:16">
      <c r="K6484" s="319">
        <v>52170</v>
      </c>
      <c r="L6484" s="157" t="s">
        <v>808</v>
      </c>
      <c r="N6484" s="157" t="s">
        <v>741</v>
      </c>
      <c r="O6484" s="157" t="s">
        <v>742</v>
      </c>
      <c r="P6484" s="157" t="s">
        <v>740</v>
      </c>
    </row>
    <row r="6485" spans="11:16">
      <c r="K6485" s="319">
        <v>52171</v>
      </c>
      <c r="L6485" s="157" t="s">
        <v>809</v>
      </c>
      <c r="N6485" s="157" t="s">
        <v>741</v>
      </c>
      <c r="O6485" s="157" t="s">
        <v>742</v>
      </c>
      <c r="P6485" s="157" t="s">
        <v>740</v>
      </c>
    </row>
    <row r="6486" spans="11:16">
      <c r="K6486" s="319">
        <v>52172</v>
      </c>
      <c r="L6486" s="157" t="s">
        <v>810</v>
      </c>
      <c r="N6486" s="157" t="s">
        <v>741</v>
      </c>
      <c r="O6486" s="157" t="s">
        <v>742</v>
      </c>
      <c r="P6486" s="157" t="s">
        <v>740</v>
      </c>
    </row>
    <row r="6487" spans="11:16">
      <c r="K6487" s="319">
        <v>52173</v>
      </c>
      <c r="L6487" s="157" t="s">
        <v>803</v>
      </c>
      <c r="N6487" s="157" t="s">
        <v>740</v>
      </c>
      <c r="O6487" s="157" t="s">
        <v>741</v>
      </c>
      <c r="P6487" s="157" t="s">
        <v>742</v>
      </c>
    </row>
    <row r="6488" spans="11:16">
      <c r="K6488" s="319">
        <v>52174</v>
      </c>
      <c r="L6488" s="157" t="s">
        <v>805</v>
      </c>
      <c r="N6488" s="157" t="s">
        <v>740</v>
      </c>
      <c r="O6488" s="157" t="s">
        <v>741</v>
      </c>
      <c r="P6488" s="157" t="s">
        <v>742</v>
      </c>
    </row>
    <row r="6489" spans="11:16">
      <c r="K6489" s="319">
        <v>52175</v>
      </c>
      <c r="L6489" s="157" t="s">
        <v>806</v>
      </c>
      <c r="N6489" s="157" t="s">
        <v>740</v>
      </c>
      <c r="O6489" s="157" t="s">
        <v>741</v>
      </c>
      <c r="P6489" s="157" t="s">
        <v>742</v>
      </c>
    </row>
    <row r="6490" spans="11:16">
      <c r="K6490" s="319">
        <v>52176</v>
      </c>
      <c r="L6490" s="157" t="s">
        <v>807</v>
      </c>
      <c r="N6490" s="157" t="s">
        <v>740</v>
      </c>
      <c r="O6490" s="157" t="s">
        <v>741</v>
      </c>
      <c r="P6490" s="157" t="s">
        <v>742</v>
      </c>
    </row>
    <row r="6491" spans="11:16">
      <c r="K6491" s="319">
        <v>52177</v>
      </c>
      <c r="L6491" s="157" t="s">
        <v>808</v>
      </c>
      <c r="N6491" s="157" t="s">
        <v>740</v>
      </c>
      <c r="O6491" s="157" t="s">
        <v>741</v>
      </c>
      <c r="P6491" s="157" t="s">
        <v>742</v>
      </c>
    </row>
    <row r="6492" spans="11:16">
      <c r="K6492" s="319">
        <v>52178</v>
      </c>
      <c r="L6492" s="157" t="s">
        <v>809</v>
      </c>
      <c r="N6492" s="157" t="s">
        <v>740</v>
      </c>
      <c r="O6492" s="157" t="s">
        <v>741</v>
      </c>
      <c r="P6492" s="157" t="s">
        <v>742</v>
      </c>
    </row>
    <row r="6493" spans="11:16">
      <c r="K6493" s="319">
        <v>52179</v>
      </c>
      <c r="L6493" s="157" t="s">
        <v>810</v>
      </c>
      <c r="N6493" s="157" t="s">
        <v>740</v>
      </c>
      <c r="O6493" s="157" t="s">
        <v>741</v>
      </c>
      <c r="P6493" s="157" t="s">
        <v>742</v>
      </c>
    </row>
    <row r="6494" spans="11:16">
      <c r="K6494" s="319">
        <v>52180</v>
      </c>
      <c r="L6494" s="157" t="s">
        <v>803</v>
      </c>
      <c r="N6494" s="157" t="s">
        <v>742</v>
      </c>
      <c r="O6494" s="157" t="s">
        <v>740</v>
      </c>
      <c r="P6494" s="157" t="s">
        <v>741</v>
      </c>
    </row>
    <row r="6495" spans="11:16">
      <c r="K6495" s="319">
        <v>52181</v>
      </c>
      <c r="L6495" s="157" t="s">
        <v>805</v>
      </c>
      <c r="N6495" s="157" t="s">
        <v>742</v>
      </c>
      <c r="O6495" s="157" t="s">
        <v>740</v>
      </c>
      <c r="P6495" s="157" t="s">
        <v>741</v>
      </c>
    </row>
    <row r="6496" spans="11:16">
      <c r="K6496" s="319">
        <v>52182</v>
      </c>
      <c r="L6496" s="157" t="s">
        <v>806</v>
      </c>
      <c r="N6496" s="157" t="s">
        <v>742</v>
      </c>
      <c r="O6496" s="157" t="s">
        <v>740</v>
      </c>
      <c r="P6496" s="157" t="s">
        <v>741</v>
      </c>
    </row>
    <row r="6497" spans="11:16">
      <c r="K6497" s="319">
        <v>52183</v>
      </c>
      <c r="L6497" s="157" t="s">
        <v>807</v>
      </c>
      <c r="N6497" s="157" t="s">
        <v>742</v>
      </c>
      <c r="O6497" s="157" t="s">
        <v>740</v>
      </c>
      <c r="P6497" s="157" t="s">
        <v>741</v>
      </c>
    </row>
    <row r="6498" spans="11:16">
      <c r="K6498" s="319">
        <v>52184</v>
      </c>
      <c r="L6498" s="157" t="s">
        <v>808</v>
      </c>
      <c r="N6498" s="157" t="s">
        <v>742</v>
      </c>
      <c r="O6498" s="157" t="s">
        <v>740</v>
      </c>
      <c r="P6498" s="157" t="s">
        <v>741</v>
      </c>
    </row>
    <row r="6499" spans="11:16">
      <c r="K6499" s="319">
        <v>52185</v>
      </c>
      <c r="L6499" s="157" t="s">
        <v>809</v>
      </c>
      <c r="N6499" s="157" t="s">
        <v>742</v>
      </c>
      <c r="O6499" s="157" t="s">
        <v>740</v>
      </c>
      <c r="P6499" s="157" t="s">
        <v>741</v>
      </c>
    </row>
    <row r="6500" spans="11:16">
      <c r="K6500" s="319">
        <v>52186</v>
      </c>
      <c r="L6500" s="157" t="s">
        <v>810</v>
      </c>
      <c r="N6500" s="157" t="s">
        <v>742</v>
      </c>
      <c r="O6500" s="157" t="s">
        <v>740</v>
      </c>
      <c r="P6500" s="157" t="s">
        <v>741</v>
      </c>
    </row>
    <row r="6501" spans="11:16">
      <c r="K6501" s="319">
        <v>52187</v>
      </c>
      <c r="L6501" s="157" t="s">
        <v>803</v>
      </c>
      <c r="N6501" s="157" t="s">
        <v>741</v>
      </c>
      <c r="O6501" s="157" t="s">
        <v>742</v>
      </c>
      <c r="P6501" s="157" t="s">
        <v>740</v>
      </c>
    </row>
    <row r="6502" spans="11:16">
      <c r="K6502" s="319">
        <v>52188</v>
      </c>
      <c r="L6502" s="157" t="s">
        <v>805</v>
      </c>
      <c r="N6502" s="157" t="s">
        <v>741</v>
      </c>
      <c r="O6502" s="157" t="s">
        <v>742</v>
      </c>
      <c r="P6502" s="157" t="s">
        <v>740</v>
      </c>
    </row>
    <row r="6503" spans="11:16">
      <c r="K6503" s="319">
        <v>52189</v>
      </c>
      <c r="L6503" s="157" t="s">
        <v>806</v>
      </c>
      <c r="N6503" s="157" t="s">
        <v>741</v>
      </c>
      <c r="O6503" s="157" t="s">
        <v>742</v>
      </c>
      <c r="P6503" s="157" t="s">
        <v>740</v>
      </c>
    </row>
    <row r="6504" spans="11:16">
      <c r="K6504" s="319">
        <v>52190</v>
      </c>
      <c r="L6504" s="157" t="s">
        <v>807</v>
      </c>
      <c r="N6504" s="157" t="s">
        <v>741</v>
      </c>
      <c r="O6504" s="157" t="s">
        <v>742</v>
      </c>
      <c r="P6504" s="157" t="s">
        <v>740</v>
      </c>
    </row>
    <row r="6505" spans="11:16">
      <c r="K6505" s="319">
        <v>52191</v>
      </c>
      <c r="L6505" s="157" t="s">
        <v>808</v>
      </c>
      <c r="N6505" s="157" t="s">
        <v>741</v>
      </c>
      <c r="O6505" s="157" t="s">
        <v>742</v>
      </c>
      <c r="P6505" s="157" t="s">
        <v>740</v>
      </c>
    </row>
    <row r="6506" spans="11:16">
      <c r="K6506" s="319">
        <v>52192</v>
      </c>
      <c r="L6506" s="157" t="s">
        <v>809</v>
      </c>
      <c r="N6506" s="157" t="s">
        <v>741</v>
      </c>
      <c r="O6506" s="157" t="s">
        <v>742</v>
      </c>
      <c r="P6506" s="157" t="s">
        <v>740</v>
      </c>
    </row>
    <row r="6507" spans="11:16">
      <c r="K6507" s="319">
        <v>52193</v>
      </c>
      <c r="L6507" s="157" t="s">
        <v>810</v>
      </c>
      <c r="N6507" s="157" t="s">
        <v>741</v>
      </c>
      <c r="O6507" s="157" t="s">
        <v>742</v>
      </c>
      <c r="P6507" s="157" t="s">
        <v>740</v>
      </c>
    </row>
    <row r="6508" spans="11:16">
      <c r="K6508" s="319">
        <v>52194</v>
      </c>
      <c r="L6508" s="157" t="s">
        <v>803</v>
      </c>
      <c r="N6508" s="157" t="s">
        <v>740</v>
      </c>
      <c r="O6508" s="157" t="s">
        <v>741</v>
      </c>
      <c r="P6508" s="157" t="s">
        <v>742</v>
      </c>
    </row>
    <row r="6509" spans="11:16">
      <c r="K6509" s="319">
        <v>52195</v>
      </c>
      <c r="L6509" s="157" t="s">
        <v>805</v>
      </c>
      <c r="N6509" s="157" t="s">
        <v>740</v>
      </c>
      <c r="O6509" s="157" t="s">
        <v>741</v>
      </c>
      <c r="P6509" s="157" t="s">
        <v>742</v>
      </c>
    </row>
    <row r="6510" spans="11:16">
      <c r="K6510" s="319">
        <v>52196</v>
      </c>
      <c r="L6510" s="157" t="s">
        <v>806</v>
      </c>
      <c r="N6510" s="157" t="s">
        <v>740</v>
      </c>
      <c r="O6510" s="157" t="s">
        <v>741</v>
      </c>
      <c r="P6510" s="157" t="s">
        <v>742</v>
      </c>
    </row>
    <row r="6511" spans="11:16">
      <c r="K6511" s="319">
        <v>52197</v>
      </c>
      <c r="L6511" s="157" t="s">
        <v>807</v>
      </c>
      <c r="N6511" s="157" t="s">
        <v>740</v>
      </c>
      <c r="O6511" s="157" t="s">
        <v>741</v>
      </c>
      <c r="P6511" s="157" t="s">
        <v>742</v>
      </c>
    </row>
    <row r="6512" spans="11:16">
      <c r="K6512" s="319">
        <v>52198</v>
      </c>
      <c r="L6512" s="157" t="s">
        <v>808</v>
      </c>
      <c r="N6512" s="157" t="s">
        <v>740</v>
      </c>
      <c r="O6512" s="157" t="s">
        <v>741</v>
      </c>
      <c r="P6512" s="157" t="s">
        <v>742</v>
      </c>
    </row>
    <row r="6513" spans="11:16">
      <c r="K6513" s="319">
        <v>52199</v>
      </c>
      <c r="L6513" s="157" t="s">
        <v>809</v>
      </c>
      <c r="N6513" s="157" t="s">
        <v>740</v>
      </c>
      <c r="O6513" s="157" t="s">
        <v>741</v>
      </c>
      <c r="P6513" s="157" t="s">
        <v>742</v>
      </c>
    </row>
    <row r="6514" spans="11:16">
      <c r="K6514" s="319">
        <v>52200</v>
      </c>
      <c r="L6514" s="157" t="s">
        <v>810</v>
      </c>
      <c r="N6514" s="157" t="s">
        <v>740</v>
      </c>
      <c r="O6514" s="157" t="s">
        <v>741</v>
      </c>
      <c r="P6514" s="157" t="s">
        <v>742</v>
      </c>
    </row>
    <row r="6515" spans="11:16">
      <c r="K6515" s="319">
        <v>52201</v>
      </c>
      <c r="L6515" s="157" t="s">
        <v>803</v>
      </c>
      <c r="N6515" s="157" t="s">
        <v>742</v>
      </c>
      <c r="O6515" s="157" t="s">
        <v>740</v>
      </c>
      <c r="P6515" s="157" t="s">
        <v>741</v>
      </c>
    </row>
    <row r="6516" spans="11:16">
      <c r="K6516" s="319">
        <v>52202</v>
      </c>
      <c r="L6516" s="157" t="s">
        <v>805</v>
      </c>
      <c r="N6516" s="157" t="s">
        <v>742</v>
      </c>
      <c r="O6516" s="157" t="s">
        <v>740</v>
      </c>
      <c r="P6516" s="157" t="s">
        <v>741</v>
      </c>
    </row>
    <row r="6517" spans="11:16">
      <c r="K6517" s="319">
        <v>52203</v>
      </c>
      <c r="L6517" s="157" t="s">
        <v>806</v>
      </c>
      <c r="N6517" s="157" t="s">
        <v>742</v>
      </c>
      <c r="O6517" s="157" t="s">
        <v>740</v>
      </c>
      <c r="P6517" s="157" t="s">
        <v>741</v>
      </c>
    </row>
    <row r="6518" spans="11:16">
      <c r="K6518" s="319">
        <v>52204</v>
      </c>
      <c r="L6518" s="157" t="s">
        <v>807</v>
      </c>
      <c r="N6518" s="157" t="s">
        <v>742</v>
      </c>
      <c r="O6518" s="157" t="s">
        <v>740</v>
      </c>
      <c r="P6518" s="157" t="s">
        <v>741</v>
      </c>
    </row>
    <row r="6519" spans="11:16">
      <c r="K6519" s="319">
        <v>52205</v>
      </c>
      <c r="L6519" s="157" t="s">
        <v>808</v>
      </c>
      <c r="N6519" s="157" t="s">
        <v>742</v>
      </c>
      <c r="O6519" s="157" t="s">
        <v>740</v>
      </c>
      <c r="P6519" s="157" t="s">
        <v>741</v>
      </c>
    </row>
    <row r="6520" spans="11:16">
      <c r="K6520" s="319">
        <v>52206</v>
      </c>
      <c r="L6520" s="157" t="s">
        <v>809</v>
      </c>
      <c r="N6520" s="157" t="s">
        <v>742</v>
      </c>
      <c r="O6520" s="157" t="s">
        <v>740</v>
      </c>
      <c r="P6520" s="157" t="s">
        <v>741</v>
      </c>
    </row>
    <row r="6521" spans="11:16">
      <c r="K6521" s="319">
        <v>52207</v>
      </c>
      <c r="L6521" s="157" t="s">
        <v>810</v>
      </c>
      <c r="N6521" s="157" t="s">
        <v>742</v>
      </c>
      <c r="O6521" s="157" t="s">
        <v>740</v>
      </c>
      <c r="P6521" s="157" t="s">
        <v>741</v>
      </c>
    </row>
    <row r="6522" spans="11:16">
      <c r="K6522" s="319">
        <v>52208</v>
      </c>
      <c r="L6522" s="157" t="s">
        <v>803</v>
      </c>
      <c r="N6522" s="157" t="s">
        <v>741</v>
      </c>
      <c r="O6522" s="157" t="s">
        <v>742</v>
      </c>
      <c r="P6522" s="157" t="s">
        <v>740</v>
      </c>
    </row>
    <row r="6523" spans="11:16">
      <c r="K6523" s="319">
        <v>52209</v>
      </c>
      <c r="L6523" s="157" t="s">
        <v>805</v>
      </c>
      <c r="N6523" s="157" t="s">
        <v>741</v>
      </c>
      <c r="O6523" s="157" t="s">
        <v>742</v>
      </c>
      <c r="P6523" s="157" t="s">
        <v>740</v>
      </c>
    </row>
    <row r="6524" spans="11:16">
      <c r="K6524" s="319">
        <v>52210</v>
      </c>
      <c r="L6524" s="157" t="s">
        <v>806</v>
      </c>
      <c r="N6524" s="157" t="s">
        <v>741</v>
      </c>
      <c r="O6524" s="157" t="s">
        <v>742</v>
      </c>
      <c r="P6524" s="157" t="s">
        <v>740</v>
      </c>
    </row>
    <row r="6525" spans="11:16">
      <c r="K6525" s="319">
        <v>52211</v>
      </c>
      <c r="L6525" s="157" t="s">
        <v>807</v>
      </c>
      <c r="N6525" s="157" t="s">
        <v>741</v>
      </c>
      <c r="O6525" s="157" t="s">
        <v>742</v>
      </c>
      <c r="P6525" s="157" t="s">
        <v>740</v>
      </c>
    </row>
    <row r="6526" spans="11:16">
      <c r="K6526" s="319">
        <v>52212</v>
      </c>
      <c r="L6526" s="157" t="s">
        <v>808</v>
      </c>
      <c r="N6526" s="157" t="s">
        <v>741</v>
      </c>
      <c r="O6526" s="157" t="s">
        <v>742</v>
      </c>
      <c r="P6526" s="157" t="s">
        <v>740</v>
      </c>
    </row>
    <row r="6527" spans="11:16">
      <c r="K6527" s="319">
        <v>52213</v>
      </c>
      <c r="L6527" s="157" t="s">
        <v>809</v>
      </c>
      <c r="N6527" s="157" t="s">
        <v>741</v>
      </c>
      <c r="O6527" s="157" t="s">
        <v>742</v>
      </c>
      <c r="P6527" s="157" t="s">
        <v>740</v>
      </c>
    </row>
    <row r="6528" spans="11:16">
      <c r="K6528" s="319">
        <v>52214</v>
      </c>
      <c r="L6528" s="157" t="s">
        <v>810</v>
      </c>
      <c r="N6528" s="157" t="s">
        <v>741</v>
      </c>
      <c r="O6528" s="157" t="s">
        <v>742</v>
      </c>
      <c r="P6528" s="157" t="s">
        <v>740</v>
      </c>
    </row>
    <row r="6529" spans="11:16">
      <c r="K6529" s="319">
        <v>52215</v>
      </c>
      <c r="L6529" s="157" t="s">
        <v>803</v>
      </c>
      <c r="N6529" s="157" t="s">
        <v>740</v>
      </c>
      <c r="O6529" s="157" t="s">
        <v>741</v>
      </c>
      <c r="P6529" s="157" t="s">
        <v>742</v>
      </c>
    </row>
    <row r="6530" spans="11:16">
      <c r="K6530" s="319">
        <v>52216</v>
      </c>
      <c r="L6530" s="157" t="s">
        <v>805</v>
      </c>
      <c r="N6530" s="157" t="s">
        <v>740</v>
      </c>
      <c r="O6530" s="157" t="s">
        <v>741</v>
      </c>
      <c r="P6530" s="157" t="s">
        <v>742</v>
      </c>
    </row>
    <row r="6531" spans="11:16">
      <c r="K6531" s="319">
        <v>52217</v>
      </c>
      <c r="L6531" s="157" t="s">
        <v>806</v>
      </c>
      <c r="N6531" s="157" t="s">
        <v>740</v>
      </c>
      <c r="O6531" s="157" t="s">
        <v>741</v>
      </c>
      <c r="P6531" s="157" t="s">
        <v>742</v>
      </c>
    </row>
    <row r="6532" spans="11:16">
      <c r="K6532" s="319">
        <v>52218</v>
      </c>
      <c r="L6532" s="157" t="s">
        <v>807</v>
      </c>
      <c r="N6532" s="157" t="s">
        <v>740</v>
      </c>
      <c r="O6532" s="157" t="s">
        <v>741</v>
      </c>
      <c r="P6532" s="157" t="s">
        <v>742</v>
      </c>
    </row>
    <row r="6533" spans="11:16">
      <c r="K6533" s="319">
        <v>52219</v>
      </c>
      <c r="L6533" s="157" t="s">
        <v>808</v>
      </c>
      <c r="N6533" s="157" t="s">
        <v>740</v>
      </c>
      <c r="O6533" s="157" t="s">
        <v>741</v>
      </c>
      <c r="P6533" s="157" t="s">
        <v>742</v>
      </c>
    </row>
    <row r="6534" spans="11:16">
      <c r="K6534" s="319">
        <v>52220</v>
      </c>
      <c r="L6534" s="157" t="s">
        <v>809</v>
      </c>
      <c r="N6534" s="157" t="s">
        <v>740</v>
      </c>
      <c r="O6534" s="157" t="s">
        <v>741</v>
      </c>
      <c r="P6534" s="157" t="s">
        <v>742</v>
      </c>
    </row>
    <row r="6535" spans="11:16">
      <c r="K6535" s="319">
        <v>52221</v>
      </c>
      <c r="L6535" s="157" t="s">
        <v>810</v>
      </c>
      <c r="N6535" s="157" t="s">
        <v>740</v>
      </c>
      <c r="O6535" s="157" t="s">
        <v>741</v>
      </c>
      <c r="P6535" s="157" t="s">
        <v>742</v>
      </c>
    </row>
    <row r="6536" spans="11:16">
      <c r="K6536" s="319">
        <v>52222</v>
      </c>
      <c r="L6536" s="157" t="s">
        <v>803</v>
      </c>
      <c r="N6536" s="157" t="s">
        <v>742</v>
      </c>
      <c r="O6536" s="157" t="s">
        <v>740</v>
      </c>
      <c r="P6536" s="157" t="s">
        <v>741</v>
      </c>
    </row>
    <row r="6537" spans="11:16">
      <c r="K6537" s="319">
        <v>52223</v>
      </c>
      <c r="L6537" s="157" t="s">
        <v>805</v>
      </c>
      <c r="N6537" s="157" t="s">
        <v>742</v>
      </c>
      <c r="O6537" s="157" t="s">
        <v>740</v>
      </c>
      <c r="P6537" s="157" t="s">
        <v>741</v>
      </c>
    </row>
    <row r="6538" spans="11:16">
      <c r="K6538" s="319">
        <v>52224</v>
      </c>
      <c r="L6538" s="157" t="s">
        <v>806</v>
      </c>
      <c r="N6538" s="157" t="s">
        <v>742</v>
      </c>
      <c r="O6538" s="157" t="s">
        <v>740</v>
      </c>
      <c r="P6538" s="157" t="s">
        <v>741</v>
      </c>
    </row>
    <row r="6539" spans="11:16">
      <c r="K6539" s="319">
        <v>52225</v>
      </c>
      <c r="L6539" s="157" t="s">
        <v>807</v>
      </c>
      <c r="N6539" s="157" t="s">
        <v>742</v>
      </c>
      <c r="O6539" s="157" t="s">
        <v>740</v>
      </c>
      <c r="P6539" s="157" t="s">
        <v>741</v>
      </c>
    </row>
    <row r="6540" spans="11:16">
      <c r="K6540" s="319">
        <v>52226</v>
      </c>
      <c r="L6540" s="157" t="s">
        <v>808</v>
      </c>
      <c r="N6540" s="157" t="s">
        <v>742</v>
      </c>
      <c r="O6540" s="157" t="s">
        <v>740</v>
      </c>
      <c r="P6540" s="157" t="s">
        <v>741</v>
      </c>
    </row>
    <row r="6541" spans="11:16">
      <c r="K6541" s="319">
        <v>52227</v>
      </c>
      <c r="L6541" s="157" t="s">
        <v>809</v>
      </c>
      <c r="N6541" s="157" t="s">
        <v>742</v>
      </c>
      <c r="O6541" s="157" t="s">
        <v>740</v>
      </c>
      <c r="P6541" s="157" t="s">
        <v>741</v>
      </c>
    </row>
    <row r="6542" spans="11:16">
      <c r="K6542" s="319">
        <v>52228</v>
      </c>
      <c r="L6542" s="157" t="s">
        <v>810</v>
      </c>
      <c r="N6542" s="157" t="s">
        <v>742</v>
      </c>
      <c r="O6542" s="157" t="s">
        <v>740</v>
      </c>
      <c r="P6542" s="157" t="s">
        <v>741</v>
      </c>
    </row>
    <row r="6543" spans="11:16">
      <c r="K6543" s="319">
        <v>52229</v>
      </c>
      <c r="L6543" s="157" t="s">
        <v>803</v>
      </c>
      <c r="N6543" s="157" t="s">
        <v>741</v>
      </c>
      <c r="O6543" s="157" t="s">
        <v>742</v>
      </c>
      <c r="P6543" s="157" t="s">
        <v>740</v>
      </c>
    </row>
    <row r="6544" spans="11:16">
      <c r="K6544" s="319">
        <v>52230</v>
      </c>
      <c r="L6544" s="157" t="s">
        <v>805</v>
      </c>
      <c r="N6544" s="157" t="s">
        <v>741</v>
      </c>
      <c r="O6544" s="157" t="s">
        <v>742</v>
      </c>
      <c r="P6544" s="157" t="s">
        <v>740</v>
      </c>
    </row>
    <row r="6545" spans="11:16">
      <c r="K6545" s="319">
        <v>52231</v>
      </c>
      <c r="L6545" s="157" t="s">
        <v>806</v>
      </c>
      <c r="N6545" s="157" t="s">
        <v>741</v>
      </c>
      <c r="O6545" s="157" t="s">
        <v>742</v>
      </c>
      <c r="P6545" s="157" t="s">
        <v>740</v>
      </c>
    </row>
    <row r="6546" spans="11:16">
      <c r="K6546" s="319">
        <v>52232</v>
      </c>
      <c r="L6546" s="157" t="s">
        <v>807</v>
      </c>
      <c r="N6546" s="157" t="s">
        <v>741</v>
      </c>
      <c r="O6546" s="157" t="s">
        <v>742</v>
      </c>
      <c r="P6546" s="157" t="s">
        <v>740</v>
      </c>
    </row>
    <row r="6547" spans="11:16">
      <c r="K6547" s="319">
        <v>52233</v>
      </c>
      <c r="L6547" s="157" t="s">
        <v>808</v>
      </c>
      <c r="N6547" s="157" t="s">
        <v>741</v>
      </c>
      <c r="O6547" s="157" t="s">
        <v>742</v>
      </c>
      <c r="P6547" s="157" t="s">
        <v>740</v>
      </c>
    </row>
    <row r="6548" spans="11:16">
      <c r="K6548" s="319">
        <v>52234</v>
      </c>
      <c r="L6548" s="157" t="s">
        <v>809</v>
      </c>
      <c r="N6548" s="157" t="s">
        <v>741</v>
      </c>
      <c r="O6548" s="157" t="s">
        <v>742</v>
      </c>
      <c r="P6548" s="157" t="s">
        <v>740</v>
      </c>
    </row>
    <row r="6549" spans="11:16">
      <c r="K6549" s="319">
        <v>52235</v>
      </c>
      <c r="L6549" s="157" t="s">
        <v>810</v>
      </c>
      <c r="N6549" s="157" t="s">
        <v>741</v>
      </c>
      <c r="O6549" s="157" t="s">
        <v>742</v>
      </c>
      <c r="P6549" s="157" t="s">
        <v>740</v>
      </c>
    </row>
    <row r="6550" spans="11:16">
      <c r="K6550" s="319">
        <v>52236</v>
      </c>
      <c r="L6550" s="157" t="s">
        <v>803</v>
      </c>
      <c r="N6550" s="157" t="s">
        <v>740</v>
      </c>
      <c r="O6550" s="157" t="s">
        <v>741</v>
      </c>
      <c r="P6550" s="157" t="s">
        <v>742</v>
      </c>
    </row>
    <row r="6551" spans="11:16">
      <c r="K6551" s="319">
        <v>52237</v>
      </c>
      <c r="L6551" s="157" t="s">
        <v>805</v>
      </c>
      <c r="N6551" s="157" t="s">
        <v>740</v>
      </c>
      <c r="O6551" s="157" t="s">
        <v>741</v>
      </c>
      <c r="P6551" s="157" t="s">
        <v>742</v>
      </c>
    </row>
    <row r="6552" spans="11:16">
      <c r="K6552" s="319">
        <v>52238</v>
      </c>
      <c r="L6552" s="157" t="s">
        <v>806</v>
      </c>
      <c r="N6552" s="157" t="s">
        <v>740</v>
      </c>
      <c r="O6552" s="157" t="s">
        <v>741</v>
      </c>
      <c r="P6552" s="157" t="s">
        <v>742</v>
      </c>
    </row>
    <row r="6553" spans="11:16">
      <c r="K6553" s="319">
        <v>52239</v>
      </c>
      <c r="L6553" s="157" t="s">
        <v>807</v>
      </c>
      <c r="N6553" s="157" t="s">
        <v>740</v>
      </c>
      <c r="O6553" s="157" t="s">
        <v>741</v>
      </c>
      <c r="P6553" s="157" t="s">
        <v>742</v>
      </c>
    </row>
    <row r="6554" spans="11:16">
      <c r="K6554" s="319">
        <v>52240</v>
      </c>
      <c r="L6554" s="157" t="s">
        <v>808</v>
      </c>
      <c r="N6554" s="157" t="s">
        <v>740</v>
      </c>
      <c r="O6554" s="157" t="s">
        <v>741</v>
      </c>
      <c r="P6554" s="157" t="s">
        <v>742</v>
      </c>
    </row>
    <row r="6555" spans="11:16">
      <c r="K6555" s="319">
        <v>52241</v>
      </c>
      <c r="L6555" s="157" t="s">
        <v>809</v>
      </c>
      <c r="N6555" s="157" t="s">
        <v>740</v>
      </c>
      <c r="O6555" s="157" t="s">
        <v>741</v>
      </c>
      <c r="P6555" s="157" t="s">
        <v>742</v>
      </c>
    </row>
    <row r="6556" spans="11:16">
      <c r="K6556" s="319">
        <v>52242</v>
      </c>
      <c r="L6556" s="157" t="s">
        <v>810</v>
      </c>
      <c r="N6556" s="157" t="s">
        <v>740</v>
      </c>
      <c r="O6556" s="157" t="s">
        <v>741</v>
      </c>
      <c r="P6556" s="157" t="s">
        <v>742</v>
      </c>
    </row>
    <row r="6557" spans="11:16">
      <c r="K6557" s="319">
        <v>52243</v>
      </c>
      <c r="L6557" s="157" t="s">
        <v>803</v>
      </c>
      <c r="N6557" s="157" t="s">
        <v>742</v>
      </c>
      <c r="O6557" s="157" t="s">
        <v>740</v>
      </c>
      <c r="P6557" s="157" t="s">
        <v>741</v>
      </c>
    </row>
    <row r="6558" spans="11:16">
      <c r="K6558" s="319">
        <v>52244</v>
      </c>
      <c r="L6558" s="157" t="s">
        <v>805</v>
      </c>
      <c r="N6558" s="157" t="s">
        <v>742</v>
      </c>
      <c r="O6558" s="157" t="s">
        <v>740</v>
      </c>
      <c r="P6558" s="157" t="s">
        <v>741</v>
      </c>
    </row>
    <row r="6559" spans="11:16">
      <c r="K6559" s="319">
        <v>52245</v>
      </c>
      <c r="L6559" s="157" t="s">
        <v>806</v>
      </c>
      <c r="N6559" s="157" t="s">
        <v>742</v>
      </c>
      <c r="O6559" s="157" t="s">
        <v>740</v>
      </c>
      <c r="P6559" s="157" t="s">
        <v>741</v>
      </c>
    </row>
    <row r="6560" spans="11:16">
      <c r="K6560" s="319">
        <v>52246</v>
      </c>
      <c r="L6560" s="157" t="s">
        <v>807</v>
      </c>
      <c r="N6560" s="157" t="s">
        <v>742</v>
      </c>
      <c r="O6560" s="157" t="s">
        <v>740</v>
      </c>
      <c r="P6560" s="157" t="s">
        <v>741</v>
      </c>
    </row>
    <row r="6561" spans="11:16">
      <c r="K6561" s="319">
        <v>52247</v>
      </c>
      <c r="L6561" s="157" t="s">
        <v>808</v>
      </c>
      <c r="N6561" s="157" t="s">
        <v>742</v>
      </c>
      <c r="O6561" s="157" t="s">
        <v>740</v>
      </c>
      <c r="P6561" s="157" t="s">
        <v>741</v>
      </c>
    </row>
    <row r="6562" spans="11:16">
      <c r="K6562" s="319">
        <v>52248</v>
      </c>
      <c r="L6562" s="157" t="s">
        <v>809</v>
      </c>
      <c r="N6562" s="157" t="s">
        <v>742</v>
      </c>
      <c r="O6562" s="157" t="s">
        <v>740</v>
      </c>
      <c r="P6562" s="157" t="s">
        <v>741</v>
      </c>
    </row>
    <row r="6563" spans="11:16">
      <c r="K6563" s="319">
        <v>52249</v>
      </c>
      <c r="L6563" s="157" t="s">
        <v>810</v>
      </c>
      <c r="N6563" s="157" t="s">
        <v>742</v>
      </c>
      <c r="O6563" s="157" t="s">
        <v>740</v>
      </c>
      <c r="P6563" s="157" t="s">
        <v>741</v>
      </c>
    </row>
    <row r="6564" spans="11:16">
      <c r="K6564" s="319">
        <v>52250</v>
      </c>
      <c r="L6564" s="157" t="s">
        <v>803</v>
      </c>
      <c r="N6564" s="157" t="s">
        <v>741</v>
      </c>
      <c r="O6564" s="157" t="s">
        <v>742</v>
      </c>
      <c r="P6564" s="157" t="s">
        <v>740</v>
      </c>
    </row>
    <row r="6565" spans="11:16">
      <c r="K6565" s="319">
        <v>52251</v>
      </c>
      <c r="L6565" s="157" t="s">
        <v>805</v>
      </c>
      <c r="N6565" s="157" t="s">
        <v>741</v>
      </c>
      <c r="O6565" s="157" t="s">
        <v>742</v>
      </c>
      <c r="P6565" s="157" t="s">
        <v>740</v>
      </c>
    </row>
    <row r="6566" spans="11:16">
      <c r="K6566" s="319">
        <v>52252</v>
      </c>
      <c r="L6566" s="157" t="s">
        <v>806</v>
      </c>
      <c r="N6566" s="157" t="s">
        <v>741</v>
      </c>
      <c r="O6566" s="157" t="s">
        <v>742</v>
      </c>
      <c r="P6566" s="157" t="s">
        <v>740</v>
      </c>
    </row>
    <row r="6567" spans="11:16">
      <c r="K6567" s="319">
        <v>52253</v>
      </c>
      <c r="L6567" s="157" t="s">
        <v>807</v>
      </c>
      <c r="N6567" s="157" t="s">
        <v>741</v>
      </c>
      <c r="O6567" s="157" t="s">
        <v>742</v>
      </c>
      <c r="P6567" s="157" t="s">
        <v>740</v>
      </c>
    </row>
    <row r="6568" spans="11:16">
      <c r="K6568" s="319">
        <v>52254</v>
      </c>
      <c r="L6568" s="157" t="s">
        <v>808</v>
      </c>
      <c r="N6568" s="157" t="s">
        <v>741</v>
      </c>
      <c r="O6568" s="157" t="s">
        <v>742</v>
      </c>
      <c r="P6568" s="157" t="s">
        <v>740</v>
      </c>
    </row>
    <row r="6569" spans="11:16">
      <c r="K6569" s="319">
        <v>52255</v>
      </c>
      <c r="L6569" s="157" t="s">
        <v>809</v>
      </c>
      <c r="N6569" s="157" t="s">
        <v>741</v>
      </c>
      <c r="O6569" s="157" t="s">
        <v>742</v>
      </c>
      <c r="P6569" s="157" t="s">
        <v>740</v>
      </c>
    </row>
    <row r="6570" spans="11:16">
      <c r="K6570" s="319">
        <v>52256</v>
      </c>
      <c r="L6570" s="157" t="s">
        <v>810</v>
      </c>
      <c r="N6570" s="157" t="s">
        <v>741</v>
      </c>
      <c r="O6570" s="157" t="s">
        <v>742</v>
      </c>
      <c r="P6570" s="157" t="s">
        <v>740</v>
      </c>
    </row>
    <row r="6571" spans="11:16">
      <c r="K6571" s="319">
        <v>52257</v>
      </c>
      <c r="L6571" s="157" t="s">
        <v>803</v>
      </c>
      <c r="N6571" s="157" t="s">
        <v>740</v>
      </c>
      <c r="O6571" s="157" t="s">
        <v>741</v>
      </c>
      <c r="P6571" s="157" t="s">
        <v>742</v>
      </c>
    </row>
    <row r="6572" spans="11:16">
      <c r="K6572" s="319">
        <v>52258</v>
      </c>
      <c r="L6572" s="157" t="s">
        <v>805</v>
      </c>
      <c r="N6572" s="157" t="s">
        <v>740</v>
      </c>
      <c r="O6572" s="157" t="s">
        <v>741</v>
      </c>
      <c r="P6572" s="157" t="s">
        <v>742</v>
      </c>
    </row>
    <row r="6573" spans="11:16">
      <c r="K6573" s="319">
        <v>52259</v>
      </c>
      <c r="L6573" s="157" t="s">
        <v>806</v>
      </c>
      <c r="N6573" s="157" t="s">
        <v>740</v>
      </c>
      <c r="O6573" s="157" t="s">
        <v>741</v>
      </c>
      <c r="P6573" s="157" t="s">
        <v>742</v>
      </c>
    </row>
    <row r="6574" spans="11:16">
      <c r="K6574" s="319">
        <v>52260</v>
      </c>
      <c r="L6574" s="157" t="s">
        <v>807</v>
      </c>
      <c r="N6574" s="157" t="s">
        <v>740</v>
      </c>
      <c r="O6574" s="157" t="s">
        <v>741</v>
      </c>
      <c r="P6574" s="157" t="s">
        <v>742</v>
      </c>
    </row>
    <row r="6575" spans="11:16">
      <c r="K6575" s="319">
        <v>52261</v>
      </c>
      <c r="L6575" s="157" t="s">
        <v>808</v>
      </c>
      <c r="N6575" s="157" t="s">
        <v>740</v>
      </c>
      <c r="O6575" s="157" t="s">
        <v>741</v>
      </c>
      <c r="P6575" s="157" t="s">
        <v>742</v>
      </c>
    </row>
    <row r="6576" spans="11:16">
      <c r="K6576" s="319">
        <v>52262</v>
      </c>
      <c r="L6576" s="157" t="s">
        <v>809</v>
      </c>
      <c r="N6576" s="157" t="s">
        <v>740</v>
      </c>
      <c r="O6576" s="157" t="s">
        <v>741</v>
      </c>
      <c r="P6576" s="157" t="s">
        <v>742</v>
      </c>
    </row>
    <row r="6577" spans="11:16">
      <c r="K6577" s="319">
        <v>52263</v>
      </c>
      <c r="L6577" s="157" t="s">
        <v>810</v>
      </c>
      <c r="N6577" s="157" t="s">
        <v>740</v>
      </c>
      <c r="O6577" s="157" t="s">
        <v>741</v>
      </c>
      <c r="P6577" s="157" t="s">
        <v>742</v>
      </c>
    </row>
    <row r="6578" spans="11:16">
      <c r="K6578" s="319">
        <v>52264</v>
      </c>
      <c r="L6578" s="157" t="s">
        <v>803</v>
      </c>
      <c r="N6578" s="157" t="s">
        <v>742</v>
      </c>
      <c r="O6578" s="157" t="s">
        <v>740</v>
      </c>
      <c r="P6578" s="157" t="s">
        <v>741</v>
      </c>
    </row>
    <row r="6579" spans="11:16">
      <c r="K6579" s="319">
        <v>52265</v>
      </c>
      <c r="L6579" s="157" t="s">
        <v>805</v>
      </c>
      <c r="N6579" s="157" t="s">
        <v>742</v>
      </c>
      <c r="O6579" s="157" t="s">
        <v>740</v>
      </c>
      <c r="P6579" s="157" t="s">
        <v>741</v>
      </c>
    </row>
    <row r="6580" spans="11:16">
      <c r="K6580" s="319">
        <v>52266</v>
      </c>
      <c r="L6580" s="157" t="s">
        <v>806</v>
      </c>
      <c r="N6580" s="157" t="s">
        <v>742</v>
      </c>
      <c r="O6580" s="157" t="s">
        <v>740</v>
      </c>
      <c r="P6580" s="157" t="s">
        <v>741</v>
      </c>
    </row>
    <row r="6581" spans="11:16">
      <c r="K6581" s="319">
        <v>52267</v>
      </c>
      <c r="L6581" s="157" t="s">
        <v>807</v>
      </c>
      <c r="N6581" s="157" t="s">
        <v>742</v>
      </c>
      <c r="O6581" s="157" t="s">
        <v>740</v>
      </c>
      <c r="P6581" s="157" t="s">
        <v>741</v>
      </c>
    </row>
    <row r="6582" spans="11:16">
      <c r="K6582" s="319">
        <v>52268</v>
      </c>
      <c r="L6582" s="157" t="s">
        <v>808</v>
      </c>
      <c r="N6582" s="157" t="s">
        <v>742</v>
      </c>
      <c r="O6582" s="157" t="s">
        <v>740</v>
      </c>
      <c r="P6582" s="157" t="s">
        <v>741</v>
      </c>
    </row>
    <row r="6583" spans="11:16">
      <c r="K6583" s="319">
        <v>52269</v>
      </c>
      <c r="L6583" s="157" t="s">
        <v>809</v>
      </c>
      <c r="N6583" s="157" t="s">
        <v>742</v>
      </c>
      <c r="O6583" s="157" t="s">
        <v>740</v>
      </c>
      <c r="P6583" s="157" t="s">
        <v>741</v>
      </c>
    </row>
    <row r="6584" spans="11:16">
      <c r="K6584" s="319">
        <v>52270</v>
      </c>
      <c r="L6584" s="157" t="s">
        <v>810</v>
      </c>
      <c r="N6584" s="157" t="s">
        <v>742</v>
      </c>
      <c r="O6584" s="157" t="s">
        <v>740</v>
      </c>
      <c r="P6584" s="157" t="s">
        <v>741</v>
      </c>
    </row>
    <row r="6585" spans="11:16">
      <c r="K6585" s="319">
        <v>52271</v>
      </c>
      <c r="L6585" s="157" t="s">
        <v>803</v>
      </c>
      <c r="N6585" s="157" t="s">
        <v>741</v>
      </c>
      <c r="O6585" s="157" t="s">
        <v>742</v>
      </c>
      <c r="P6585" s="157" t="s">
        <v>740</v>
      </c>
    </row>
    <row r="6586" spans="11:16">
      <c r="K6586" s="319">
        <v>52272</v>
      </c>
      <c r="L6586" s="157" t="s">
        <v>805</v>
      </c>
      <c r="N6586" s="157" t="s">
        <v>741</v>
      </c>
      <c r="O6586" s="157" t="s">
        <v>742</v>
      </c>
      <c r="P6586" s="157" t="s">
        <v>740</v>
      </c>
    </row>
    <row r="6587" spans="11:16">
      <c r="K6587" s="319">
        <v>52273</v>
      </c>
      <c r="L6587" s="157" t="s">
        <v>806</v>
      </c>
      <c r="N6587" s="157" t="s">
        <v>741</v>
      </c>
      <c r="O6587" s="157" t="s">
        <v>742</v>
      </c>
      <c r="P6587" s="157" t="s">
        <v>740</v>
      </c>
    </row>
    <row r="6588" spans="11:16">
      <c r="K6588" s="319">
        <v>52274</v>
      </c>
      <c r="L6588" s="157" t="s">
        <v>807</v>
      </c>
      <c r="N6588" s="157" t="s">
        <v>741</v>
      </c>
      <c r="O6588" s="157" t="s">
        <v>742</v>
      </c>
      <c r="P6588" s="157" t="s">
        <v>740</v>
      </c>
    </row>
    <row r="6589" spans="11:16">
      <c r="K6589" s="319">
        <v>52275</v>
      </c>
      <c r="L6589" s="157" t="s">
        <v>808</v>
      </c>
      <c r="N6589" s="157" t="s">
        <v>741</v>
      </c>
      <c r="O6589" s="157" t="s">
        <v>742</v>
      </c>
      <c r="P6589" s="157" t="s">
        <v>740</v>
      </c>
    </row>
    <row r="6590" spans="11:16">
      <c r="K6590" s="319">
        <v>52276</v>
      </c>
      <c r="L6590" s="157" t="s">
        <v>809</v>
      </c>
      <c r="N6590" s="157" t="s">
        <v>741</v>
      </c>
      <c r="O6590" s="157" t="s">
        <v>742</v>
      </c>
      <c r="P6590" s="157" t="s">
        <v>740</v>
      </c>
    </row>
    <row r="6591" spans="11:16">
      <c r="K6591" s="319">
        <v>52277</v>
      </c>
      <c r="L6591" s="157" t="s">
        <v>810</v>
      </c>
      <c r="N6591" s="157" t="s">
        <v>741</v>
      </c>
      <c r="O6591" s="157" t="s">
        <v>742</v>
      </c>
      <c r="P6591" s="157" t="s">
        <v>740</v>
      </c>
    </row>
    <row r="6592" spans="11:16">
      <c r="K6592" s="319">
        <v>52278</v>
      </c>
      <c r="L6592" s="157" t="s">
        <v>803</v>
      </c>
      <c r="N6592" s="157" t="s">
        <v>740</v>
      </c>
      <c r="O6592" s="157" t="s">
        <v>741</v>
      </c>
      <c r="P6592" s="157" t="s">
        <v>742</v>
      </c>
    </row>
    <row r="6593" spans="11:16">
      <c r="K6593" s="319">
        <v>52279</v>
      </c>
      <c r="L6593" s="157" t="s">
        <v>805</v>
      </c>
      <c r="N6593" s="157" t="s">
        <v>740</v>
      </c>
      <c r="O6593" s="157" t="s">
        <v>741</v>
      </c>
      <c r="P6593" s="157" t="s">
        <v>742</v>
      </c>
    </row>
    <row r="6594" spans="11:16">
      <c r="K6594" s="319">
        <v>52280</v>
      </c>
      <c r="L6594" s="157" t="s">
        <v>806</v>
      </c>
      <c r="N6594" s="157" t="s">
        <v>740</v>
      </c>
      <c r="O6594" s="157" t="s">
        <v>741</v>
      </c>
      <c r="P6594" s="157" t="s">
        <v>742</v>
      </c>
    </row>
    <row r="6595" spans="11:16">
      <c r="K6595" s="319">
        <v>52281</v>
      </c>
      <c r="L6595" s="157" t="s">
        <v>807</v>
      </c>
      <c r="N6595" s="157" t="s">
        <v>740</v>
      </c>
      <c r="O6595" s="157" t="s">
        <v>741</v>
      </c>
      <c r="P6595" s="157" t="s">
        <v>742</v>
      </c>
    </row>
    <row r="6596" spans="11:16">
      <c r="K6596" s="319">
        <v>52282</v>
      </c>
      <c r="L6596" s="157" t="s">
        <v>808</v>
      </c>
      <c r="N6596" s="157" t="s">
        <v>740</v>
      </c>
      <c r="O6596" s="157" t="s">
        <v>741</v>
      </c>
      <c r="P6596" s="157" t="s">
        <v>742</v>
      </c>
    </row>
    <row r="6597" spans="11:16">
      <c r="K6597" s="319">
        <v>52283</v>
      </c>
      <c r="L6597" s="157" t="s">
        <v>809</v>
      </c>
      <c r="N6597" s="157" t="s">
        <v>740</v>
      </c>
      <c r="O6597" s="157" t="s">
        <v>741</v>
      </c>
      <c r="P6597" s="157" t="s">
        <v>742</v>
      </c>
    </row>
    <row r="6598" spans="11:16">
      <c r="K6598" s="319">
        <v>52284</v>
      </c>
      <c r="L6598" s="157" t="s">
        <v>810</v>
      </c>
      <c r="N6598" s="157" t="s">
        <v>740</v>
      </c>
      <c r="O6598" s="157" t="s">
        <v>741</v>
      </c>
      <c r="P6598" s="157" t="s">
        <v>742</v>
      </c>
    </row>
    <row r="6599" spans="11:16">
      <c r="K6599" s="319">
        <v>52285</v>
      </c>
      <c r="L6599" s="157" t="s">
        <v>803</v>
      </c>
      <c r="N6599" s="157" t="s">
        <v>742</v>
      </c>
      <c r="O6599" s="157" t="s">
        <v>740</v>
      </c>
      <c r="P6599" s="157" t="s">
        <v>741</v>
      </c>
    </row>
    <row r="6600" spans="11:16">
      <c r="K6600" s="319">
        <v>52286</v>
      </c>
      <c r="L6600" s="157" t="s">
        <v>805</v>
      </c>
      <c r="N6600" s="157" t="s">
        <v>742</v>
      </c>
      <c r="O6600" s="157" t="s">
        <v>740</v>
      </c>
      <c r="P6600" s="157" t="s">
        <v>741</v>
      </c>
    </row>
    <row r="6601" spans="11:16">
      <c r="K6601" s="319">
        <v>52287</v>
      </c>
      <c r="L6601" s="157" t="s">
        <v>806</v>
      </c>
      <c r="N6601" s="157" t="s">
        <v>742</v>
      </c>
      <c r="O6601" s="157" t="s">
        <v>740</v>
      </c>
      <c r="P6601" s="157" t="s">
        <v>741</v>
      </c>
    </row>
    <row r="6602" spans="11:16">
      <c r="K6602" s="319">
        <v>52288</v>
      </c>
      <c r="L6602" s="157" t="s">
        <v>807</v>
      </c>
      <c r="N6602" s="157" t="s">
        <v>742</v>
      </c>
      <c r="O6602" s="157" t="s">
        <v>740</v>
      </c>
      <c r="P6602" s="157" t="s">
        <v>741</v>
      </c>
    </row>
    <row r="6603" spans="11:16">
      <c r="K6603" s="319">
        <v>52289</v>
      </c>
      <c r="L6603" s="157" t="s">
        <v>808</v>
      </c>
      <c r="N6603" s="157" t="s">
        <v>742</v>
      </c>
      <c r="O6603" s="157" t="s">
        <v>740</v>
      </c>
      <c r="P6603" s="157" t="s">
        <v>741</v>
      </c>
    </row>
    <row r="6604" spans="11:16">
      <c r="K6604" s="319">
        <v>52290</v>
      </c>
      <c r="L6604" s="157" t="s">
        <v>809</v>
      </c>
      <c r="N6604" s="157" t="s">
        <v>742</v>
      </c>
      <c r="O6604" s="157" t="s">
        <v>740</v>
      </c>
      <c r="P6604" s="157" t="s">
        <v>741</v>
      </c>
    </row>
    <row r="6605" spans="11:16">
      <c r="K6605" s="319">
        <v>52291</v>
      </c>
      <c r="L6605" s="157" t="s">
        <v>810</v>
      </c>
      <c r="N6605" s="157" t="s">
        <v>742</v>
      </c>
      <c r="O6605" s="157" t="s">
        <v>740</v>
      </c>
      <c r="P6605" s="157" t="s">
        <v>741</v>
      </c>
    </row>
    <row r="6606" spans="11:16">
      <c r="K6606" s="319">
        <v>52292</v>
      </c>
      <c r="L6606" s="157" t="s">
        <v>803</v>
      </c>
      <c r="N6606" s="157" t="s">
        <v>741</v>
      </c>
      <c r="O6606" s="157" t="s">
        <v>742</v>
      </c>
      <c r="P6606" s="157" t="s">
        <v>740</v>
      </c>
    </row>
    <row r="6607" spans="11:16">
      <c r="K6607" s="319">
        <v>52293</v>
      </c>
      <c r="L6607" s="157" t="s">
        <v>805</v>
      </c>
      <c r="N6607" s="157" t="s">
        <v>741</v>
      </c>
      <c r="O6607" s="157" t="s">
        <v>742</v>
      </c>
      <c r="P6607" s="157" t="s">
        <v>740</v>
      </c>
    </row>
    <row r="6608" spans="11:16">
      <c r="K6608" s="319">
        <v>52294</v>
      </c>
      <c r="L6608" s="157" t="s">
        <v>806</v>
      </c>
      <c r="N6608" s="157" t="s">
        <v>741</v>
      </c>
      <c r="O6608" s="157" t="s">
        <v>742</v>
      </c>
      <c r="P6608" s="157" t="s">
        <v>740</v>
      </c>
    </row>
    <row r="6609" spans="11:16">
      <c r="K6609" s="319">
        <v>52295</v>
      </c>
      <c r="L6609" s="157" t="s">
        <v>807</v>
      </c>
      <c r="N6609" s="157" t="s">
        <v>741</v>
      </c>
      <c r="O6609" s="157" t="s">
        <v>742</v>
      </c>
      <c r="P6609" s="157" t="s">
        <v>740</v>
      </c>
    </row>
    <row r="6610" spans="11:16">
      <c r="K6610" s="319">
        <v>52296</v>
      </c>
      <c r="L6610" s="157" t="s">
        <v>808</v>
      </c>
      <c r="N6610" s="157" t="s">
        <v>741</v>
      </c>
      <c r="O6610" s="157" t="s">
        <v>742</v>
      </c>
      <c r="P6610" s="157" t="s">
        <v>740</v>
      </c>
    </row>
    <row r="6611" spans="11:16">
      <c r="K6611" s="319">
        <v>52297</v>
      </c>
      <c r="L6611" s="157" t="s">
        <v>809</v>
      </c>
      <c r="N6611" s="157" t="s">
        <v>741</v>
      </c>
      <c r="O6611" s="157" t="s">
        <v>742</v>
      </c>
      <c r="P6611" s="157" t="s">
        <v>740</v>
      </c>
    </row>
    <row r="6612" spans="11:16">
      <c r="K6612" s="319">
        <v>52298</v>
      </c>
      <c r="L6612" s="157" t="s">
        <v>810</v>
      </c>
      <c r="N6612" s="157" t="s">
        <v>741</v>
      </c>
      <c r="O6612" s="157" t="s">
        <v>742</v>
      </c>
      <c r="P6612" s="157" t="s">
        <v>740</v>
      </c>
    </row>
    <row r="6613" spans="11:16">
      <c r="K6613" s="319">
        <v>52299</v>
      </c>
      <c r="L6613" s="157" t="s">
        <v>803</v>
      </c>
      <c r="N6613" s="157" t="s">
        <v>740</v>
      </c>
      <c r="O6613" s="157" t="s">
        <v>741</v>
      </c>
      <c r="P6613" s="157" t="s">
        <v>742</v>
      </c>
    </row>
    <row r="6614" spans="11:16">
      <c r="K6614" s="319">
        <v>52300</v>
      </c>
      <c r="L6614" s="157" t="s">
        <v>805</v>
      </c>
      <c r="N6614" s="157" t="s">
        <v>740</v>
      </c>
      <c r="O6614" s="157" t="s">
        <v>741</v>
      </c>
      <c r="P6614" s="157" t="s">
        <v>742</v>
      </c>
    </row>
    <row r="6615" spans="11:16">
      <c r="K6615" s="319">
        <v>52301</v>
      </c>
      <c r="L6615" s="157" t="s">
        <v>806</v>
      </c>
      <c r="N6615" s="157" t="s">
        <v>740</v>
      </c>
      <c r="O6615" s="157" t="s">
        <v>741</v>
      </c>
      <c r="P6615" s="157" t="s">
        <v>742</v>
      </c>
    </row>
    <row r="6616" spans="11:16">
      <c r="K6616" s="319">
        <v>52302</v>
      </c>
      <c r="L6616" s="157" t="s">
        <v>807</v>
      </c>
      <c r="N6616" s="157" t="s">
        <v>740</v>
      </c>
      <c r="O6616" s="157" t="s">
        <v>741</v>
      </c>
      <c r="P6616" s="157" t="s">
        <v>742</v>
      </c>
    </row>
    <row r="6617" spans="11:16">
      <c r="K6617" s="319">
        <v>52303</v>
      </c>
      <c r="L6617" s="157" t="s">
        <v>808</v>
      </c>
      <c r="N6617" s="157" t="s">
        <v>740</v>
      </c>
      <c r="O6617" s="157" t="s">
        <v>741</v>
      </c>
      <c r="P6617" s="157" t="s">
        <v>742</v>
      </c>
    </row>
    <row r="6618" spans="11:16">
      <c r="K6618" s="319">
        <v>52304</v>
      </c>
      <c r="L6618" s="157" t="s">
        <v>809</v>
      </c>
      <c r="N6618" s="157" t="s">
        <v>740</v>
      </c>
      <c r="O6618" s="157" t="s">
        <v>741</v>
      </c>
      <c r="P6618" s="157" t="s">
        <v>742</v>
      </c>
    </row>
    <row r="6619" spans="11:16">
      <c r="K6619" s="319">
        <v>52305</v>
      </c>
      <c r="L6619" s="157" t="s">
        <v>810</v>
      </c>
      <c r="N6619" s="157" t="s">
        <v>740</v>
      </c>
      <c r="O6619" s="157" t="s">
        <v>741</v>
      </c>
      <c r="P6619" s="157" t="s">
        <v>742</v>
      </c>
    </row>
    <row r="6620" spans="11:16">
      <c r="K6620" s="319">
        <v>52306</v>
      </c>
      <c r="L6620" s="157" t="s">
        <v>803</v>
      </c>
      <c r="N6620" s="157" t="s">
        <v>742</v>
      </c>
      <c r="O6620" s="157" t="s">
        <v>740</v>
      </c>
      <c r="P6620" s="157" t="s">
        <v>741</v>
      </c>
    </row>
    <row r="6621" spans="11:16">
      <c r="K6621" s="319">
        <v>52307</v>
      </c>
      <c r="L6621" s="157" t="s">
        <v>805</v>
      </c>
      <c r="N6621" s="157" t="s">
        <v>742</v>
      </c>
      <c r="O6621" s="157" t="s">
        <v>740</v>
      </c>
      <c r="P6621" s="157" t="s">
        <v>741</v>
      </c>
    </row>
    <row r="6622" spans="11:16">
      <c r="K6622" s="319">
        <v>52308</v>
      </c>
      <c r="L6622" s="157" t="s">
        <v>806</v>
      </c>
      <c r="N6622" s="157" t="s">
        <v>742</v>
      </c>
      <c r="O6622" s="157" t="s">
        <v>740</v>
      </c>
      <c r="P6622" s="157" t="s">
        <v>741</v>
      </c>
    </row>
    <row r="6623" spans="11:16">
      <c r="K6623" s="319">
        <v>52309</v>
      </c>
      <c r="L6623" s="157" t="s">
        <v>807</v>
      </c>
      <c r="N6623" s="157" t="s">
        <v>742</v>
      </c>
      <c r="O6623" s="157" t="s">
        <v>740</v>
      </c>
      <c r="P6623" s="157" t="s">
        <v>741</v>
      </c>
    </row>
    <row r="6624" spans="11:16">
      <c r="K6624" s="319">
        <v>52310</v>
      </c>
      <c r="L6624" s="157" t="s">
        <v>808</v>
      </c>
      <c r="N6624" s="157" t="s">
        <v>742</v>
      </c>
      <c r="O6624" s="157" t="s">
        <v>740</v>
      </c>
      <c r="P6624" s="157" t="s">
        <v>741</v>
      </c>
    </row>
    <row r="6625" spans="11:16">
      <c r="K6625" s="319">
        <v>52311</v>
      </c>
      <c r="L6625" s="157" t="s">
        <v>809</v>
      </c>
      <c r="N6625" s="157" t="s">
        <v>742</v>
      </c>
      <c r="O6625" s="157" t="s">
        <v>740</v>
      </c>
      <c r="P6625" s="157" t="s">
        <v>741</v>
      </c>
    </row>
    <row r="6626" spans="11:16">
      <c r="K6626" s="319">
        <v>52312</v>
      </c>
      <c r="L6626" s="157" t="s">
        <v>810</v>
      </c>
      <c r="N6626" s="157" t="s">
        <v>742</v>
      </c>
      <c r="O6626" s="157" t="s">
        <v>740</v>
      </c>
      <c r="P6626" s="157" t="s">
        <v>741</v>
      </c>
    </row>
    <row r="6627" spans="11:16">
      <c r="K6627" s="319">
        <v>52313</v>
      </c>
      <c r="L6627" s="157" t="s">
        <v>803</v>
      </c>
      <c r="N6627" s="157" t="s">
        <v>741</v>
      </c>
      <c r="O6627" s="157" t="s">
        <v>742</v>
      </c>
      <c r="P6627" s="157" t="s">
        <v>740</v>
      </c>
    </row>
    <row r="6628" spans="11:16">
      <c r="K6628" s="319">
        <v>52314</v>
      </c>
      <c r="L6628" s="157" t="s">
        <v>805</v>
      </c>
      <c r="N6628" s="157" t="s">
        <v>741</v>
      </c>
      <c r="O6628" s="157" t="s">
        <v>742</v>
      </c>
      <c r="P6628" s="157" t="s">
        <v>740</v>
      </c>
    </row>
    <row r="6629" spans="11:16">
      <c r="K6629" s="319">
        <v>52315</v>
      </c>
      <c r="L6629" s="157" t="s">
        <v>806</v>
      </c>
      <c r="N6629" s="157" t="s">
        <v>741</v>
      </c>
      <c r="O6629" s="157" t="s">
        <v>742</v>
      </c>
      <c r="P6629" s="157" t="s">
        <v>740</v>
      </c>
    </row>
    <row r="6630" spans="11:16">
      <c r="K6630" s="319">
        <v>52316</v>
      </c>
      <c r="L6630" s="157" t="s">
        <v>807</v>
      </c>
      <c r="N6630" s="157" t="s">
        <v>741</v>
      </c>
      <c r="O6630" s="157" t="s">
        <v>742</v>
      </c>
      <c r="P6630" s="157" t="s">
        <v>740</v>
      </c>
    </row>
    <row r="6631" spans="11:16">
      <c r="K6631" s="319">
        <v>52317</v>
      </c>
      <c r="L6631" s="157" t="s">
        <v>808</v>
      </c>
      <c r="N6631" s="157" t="s">
        <v>741</v>
      </c>
      <c r="O6631" s="157" t="s">
        <v>742</v>
      </c>
      <c r="P6631" s="157" t="s">
        <v>740</v>
      </c>
    </row>
    <row r="6632" spans="11:16">
      <c r="K6632" s="319">
        <v>52318</v>
      </c>
      <c r="L6632" s="157" t="s">
        <v>809</v>
      </c>
      <c r="N6632" s="157" t="s">
        <v>741</v>
      </c>
      <c r="O6632" s="157" t="s">
        <v>742</v>
      </c>
      <c r="P6632" s="157" t="s">
        <v>740</v>
      </c>
    </row>
    <row r="6633" spans="11:16">
      <c r="K6633" s="319">
        <v>52319</v>
      </c>
      <c r="L6633" s="157" t="s">
        <v>810</v>
      </c>
      <c r="N6633" s="157" t="s">
        <v>741</v>
      </c>
      <c r="O6633" s="157" t="s">
        <v>742</v>
      </c>
      <c r="P6633" s="157" t="s">
        <v>740</v>
      </c>
    </row>
    <row r="6634" spans="11:16">
      <c r="K6634" s="319">
        <v>52320</v>
      </c>
      <c r="L6634" s="157" t="s">
        <v>803</v>
      </c>
      <c r="N6634" s="157" t="s">
        <v>740</v>
      </c>
      <c r="O6634" s="157" t="s">
        <v>741</v>
      </c>
      <c r="P6634" s="157" t="s">
        <v>742</v>
      </c>
    </row>
    <row r="6635" spans="11:16">
      <c r="K6635" s="319">
        <v>52321</v>
      </c>
      <c r="L6635" s="157" t="s">
        <v>805</v>
      </c>
      <c r="N6635" s="157" t="s">
        <v>740</v>
      </c>
      <c r="O6635" s="157" t="s">
        <v>741</v>
      </c>
      <c r="P6635" s="157" t="s">
        <v>742</v>
      </c>
    </row>
    <row r="6636" spans="11:16">
      <c r="K6636" s="319">
        <v>52322</v>
      </c>
      <c r="L6636" s="157" t="s">
        <v>806</v>
      </c>
      <c r="N6636" s="157" t="s">
        <v>740</v>
      </c>
      <c r="O6636" s="157" t="s">
        <v>741</v>
      </c>
      <c r="P6636" s="157" t="s">
        <v>742</v>
      </c>
    </row>
    <row r="6637" spans="11:16">
      <c r="K6637" s="319">
        <v>52323</v>
      </c>
      <c r="L6637" s="157" t="s">
        <v>807</v>
      </c>
      <c r="N6637" s="157" t="s">
        <v>740</v>
      </c>
      <c r="O6637" s="157" t="s">
        <v>741</v>
      </c>
      <c r="P6637" s="157" t="s">
        <v>742</v>
      </c>
    </row>
    <row r="6638" spans="11:16">
      <c r="K6638" s="319">
        <v>52324</v>
      </c>
      <c r="L6638" s="157" t="s">
        <v>808</v>
      </c>
      <c r="N6638" s="157" t="s">
        <v>740</v>
      </c>
      <c r="O6638" s="157" t="s">
        <v>741</v>
      </c>
      <c r="P6638" s="157" t="s">
        <v>742</v>
      </c>
    </row>
    <row r="6639" spans="11:16">
      <c r="K6639" s="319">
        <v>52325</v>
      </c>
      <c r="L6639" s="157" t="s">
        <v>809</v>
      </c>
      <c r="N6639" s="157" t="s">
        <v>740</v>
      </c>
      <c r="O6639" s="157" t="s">
        <v>741</v>
      </c>
      <c r="P6639" s="157" t="s">
        <v>742</v>
      </c>
    </row>
    <row r="6640" spans="11:16">
      <c r="K6640" s="319">
        <v>52326</v>
      </c>
      <c r="L6640" s="157" t="s">
        <v>810</v>
      </c>
      <c r="N6640" s="157" t="s">
        <v>740</v>
      </c>
      <c r="O6640" s="157" t="s">
        <v>741</v>
      </c>
      <c r="P6640" s="157" t="s">
        <v>742</v>
      </c>
    </row>
    <row r="6641" spans="11:16">
      <c r="K6641" s="319">
        <v>52327</v>
      </c>
      <c r="L6641" s="157" t="s">
        <v>803</v>
      </c>
      <c r="N6641" s="157" t="s">
        <v>742</v>
      </c>
      <c r="O6641" s="157" t="s">
        <v>740</v>
      </c>
      <c r="P6641" s="157" t="s">
        <v>741</v>
      </c>
    </row>
    <row r="6642" spans="11:16">
      <c r="K6642" s="319">
        <v>52328</v>
      </c>
      <c r="L6642" s="157" t="s">
        <v>805</v>
      </c>
      <c r="N6642" s="157" t="s">
        <v>742</v>
      </c>
      <c r="O6642" s="157" t="s">
        <v>740</v>
      </c>
      <c r="P6642" s="157" t="s">
        <v>741</v>
      </c>
    </row>
    <row r="6643" spans="11:16">
      <c r="K6643" s="319">
        <v>52329</v>
      </c>
      <c r="L6643" s="157" t="s">
        <v>806</v>
      </c>
      <c r="N6643" s="157" t="s">
        <v>742</v>
      </c>
      <c r="O6643" s="157" t="s">
        <v>740</v>
      </c>
      <c r="P6643" s="157" t="s">
        <v>741</v>
      </c>
    </row>
    <row r="6644" spans="11:16">
      <c r="K6644" s="319">
        <v>52330</v>
      </c>
      <c r="L6644" s="157" t="s">
        <v>807</v>
      </c>
      <c r="N6644" s="157" t="s">
        <v>742</v>
      </c>
      <c r="O6644" s="157" t="s">
        <v>740</v>
      </c>
      <c r="P6644" s="157" t="s">
        <v>741</v>
      </c>
    </row>
    <row r="6645" spans="11:16">
      <c r="K6645" s="319">
        <v>52331</v>
      </c>
      <c r="L6645" s="157" t="s">
        <v>808</v>
      </c>
      <c r="N6645" s="157" t="s">
        <v>742</v>
      </c>
      <c r="O6645" s="157" t="s">
        <v>740</v>
      </c>
      <c r="P6645" s="157" t="s">
        <v>741</v>
      </c>
    </row>
    <row r="6646" spans="11:16">
      <c r="K6646" s="319">
        <v>52332</v>
      </c>
      <c r="L6646" s="157" t="s">
        <v>809</v>
      </c>
      <c r="N6646" s="157" t="s">
        <v>742</v>
      </c>
      <c r="O6646" s="157" t="s">
        <v>740</v>
      </c>
      <c r="P6646" s="157" t="s">
        <v>741</v>
      </c>
    </row>
    <row r="6647" spans="11:16">
      <c r="K6647" s="319">
        <v>52333</v>
      </c>
      <c r="L6647" s="157" t="s">
        <v>810</v>
      </c>
      <c r="N6647" s="157" t="s">
        <v>742</v>
      </c>
      <c r="O6647" s="157" t="s">
        <v>740</v>
      </c>
      <c r="P6647" s="157" t="s">
        <v>741</v>
      </c>
    </row>
    <row r="6648" spans="11:16">
      <c r="K6648" s="319">
        <v>52334</v>
      </c>
      <c r="L6648" s="157" t="s">
        <v>803</v>
      </c>
      <c r="N6648" s="157" t="s">
        <v>741</v>
      </c>
      <c r="O6648" s="157" t="s">
        <v>742</v>
      </c>
      <c r="P6648" s="157" t="s">
        <v>740</v>
      </c>
    </row>
    <row r="6649" spans="11:16">
      <c r="K6649" s="319">
        <v>52335</v>
      </c>
      <c r="L6649" s="157" t="s">
        <v>805</v>
      </c>
      <c r="N6649" s="157" t="s">
        <v>741</v>
      </c>
      <c r="O6649" s="157" t="s">
        <v>742</v>
      </c>
      <c r="P6649" s="157" t="s">
        <v>740</v>
      </c>
    </row>
    <row r="6650" spans="11:16">
      <c r="K6650" s="319">
        <v>52336</v>
      </c>
      <c r="L6650" s="157" t="s">
        <v>806</v>
      </c>
      <c r="N6650" s="157" t="s">
        <v>741</v>
      </c>
      <c r="O6650" s="157" t="s">
        <v>742</v>
      </c>
      <c r="P6650" s="157" t="s">
        <v>740</v>
      </c>
    </row>
    <row r="6651" spans="11:16">
      <c r="K6651" s="319">
        <v>52337</v>
      </c>
      <c r="L6651" s="157" t="s">
        <v>807</v>
      </c>
      <c r="N6651" s="157" t="s">
        <v>741</v>
      </c>
      <c r="O6651" s="157" t="s">
        <v>742</v>
      </c>
      <c r="P6651" s="157" t="s">
        <v>740</v>
      </c>
    </row>
    <row r="6652" spans="11:16">
      <c r="K6652" s="319">
        <v>52338</v>
      </c>
      <c r="L6652" s="157" t="s">
        <v>808</v>
      </c>
      <c r="N6652" s="157" t="s">
        <v>741</v>
      </c>
      <c r="O6652" s="157" t="s">
        <v>742</v>
      </c>
      <c r="P6652" s="157" t="s">
        <v>740</v>
      </c>
    </row>
    <row r="6653" spans="11:16">
      <c r="K6653" s="319">
        <v>52339</v>
      </c>
      <c r="L6653" s="157" t="s">
        <v>809</v>
      </c>
      <c r="N6653" s="157" t="s">
        <v>741</v>
      </c>
      <c r="O6653" s="157" t="s">
        <v>742</v>
      </c>
      <c r="P6653" s="157" t="s">
        <v>740</v>
      </c>
    </row>
    <row r="6654" spans="11:16">
      <c r="K6654" s="319">
        <v>52340</v>
      </c>
      <c r="L6654" s="157" t="s">
        <v>810</v>
      </c>
      <c r="N6654" s="157" t="s">
        <v>741</v>
      </c>
      <c r="O6654" s="157" t="s">
        <v>742</v>
      </c>
      <c r="P6654" s="157" t="s">
        <v>740</v>
      </c>
    </row>
    <row r="6655" spans="11:16">
      <c r="K6655" s="319">
        <v>52341</v>
      </c>
      <c r="L6655" s="157" t="s">
        <v>803</v>
      </c>
      <c r="N6655" s="157" t="s">
        <v>740</v>
      </c>
      <c r="O6655" s="157" t="s">
        <v>741</v>
      </c>
      <c r="P6655" s="157" t="s">
        <v>742</v>
      </c>
    </row>
    <row r="6656" spans="11:16">
      <c r="K6656" s="319">
        <v>52342</v>
      </c>
      <c r="L6656" s="157" t="s">
        <v>805</v>
      </c>
      <c r="N6656" s="157" t="s">
        <v>740</v>
      </c>
      <c r="O6656" s="157" t="s">
        <v>741</v>
      </c>
      <c r="P6656" s="157" t="s">
        <v>742</v>
      </c>
    </row>
    <row r="6657" spans="11:16">
      <c r="K6657" s="319">
        <v>52343</v>
      </c>
      <c r="L6657" s="157" t="s">
        <v>806</v>
      </c>
      <c r="N6657" s="157" t="s">
        <v>740</v>
      </c>
      <c r="O6657" s="157" t="s">
        <v>741</v>
      </c>
      <c r="P6657" s="157" t="s">
        <v>742</v>
      </c>
    </row>
    <row r="6658" spans="11:16">
      <c r="K6658" s="319">
        <v>52344</v>
      </c>
      <c r="L6658" s="157" t="s">
        <v>807</v>
      </c>
      <c r="N6658" s="157" t="s">
        <v>740</v>
      </c>
      <c r="O6658" s="157" t="s">
        <v>741</v>
      </c>
      <c r="P6658" s="157" t="s">
        <v>742</v>
      </c>
    </row>
    <row r="6659" spans="11:16">
      <c r="K6659" s="319">
        <v>52345</v>
      </c>
      <c r="L6659" s="157" t="s">
        <v>808</v>
      </c>
      <c r="N6659" s="157" t="s">
        <v>740</v>
      </c>
      <c r="O6659" s="157" t="s">
        <v>741</v>
      </c>
      <c r="P6659" s="157" t="s">
        <v>742</v>
      </c>
    </row>
    <row r="6660" spans="11:16">
      <c r="K6660" s="319">
        <v>52346</v>
      </c>
      <c r="L6660" s="157" t="s">
        <v>809</v>
      </c>
      <c r="N6660" s="157" t="s">
        <v>740</v>
      </c>
      <c r="O6660" s="157" t="s">
        <v>741</v>
      </c>
      <c r="P6660" s="157" t="s">
        <v>742</v>
      </c>
    </row>
    <row r="6661" spans="11:16">
      <c r="K6661" s="319">
        <v>52347</v>
      </c>
      <c r="L6661" s="157" t="s">
        <v>810</v>
      </c>
      <c r="N6661" s="157" t="s">
        <v>740</v>
      </c>
      <c r="O6661" s="157" t="s">
        <v>741</v>
      </c>
      <c r="P6661" s="157" t="s">
        <v>742</v>
      </c>
    </row>
    <row r="6662" spans="11:16">
      <c r="K6662" s="319">
        <v>52348</v>
      </c>
      <c r="L6662" s="157" t="s">
        <v>803</v>
      </c>
      <c r="N6662" s="157" t="s">
        <v>742</v>
      </c>
      <c r="O6662" s="157" t="s">
        <v>740</v>
      </c>
      <c r="P6662" s="157" t="s">
        <v>741</v>
      </c>
    </row>
    <row r="6663" spans="11:16">
      <c r="K6663" s="319">
        <v>52349</v>
      </c>
      <c r="L6663" s="157" t="s">
        <v>805</v>
      </c>
      <c r="N6663" s="157" t="s">
        <v>742</v>
      </c>
      <c r="O6663" s="157" t="s">
        <v>740</v>
      </c>
      <c r="P6663" s="157" t="s">
        <v>741</v>
      </c>
    </row>
    <row r="6664" spans="11:16">
      <c r="K6664" s="319">
        <v>52350</v>
      </c>
      <c r="L6664" s="157" t="s">
        <v>806</v>
      </c>
      <c r="N6664" s="157" t="s">
        <v>742</v>
      </c>
      <c r="O6664" s="157" t="s">
        <v>740</v>
      </c>
      <c r="P6664" s="157" t="s">
        <v>741</v>
      </c>
    </row>
    <row r="6665" spans="11:16">
      <c r="K6665" s="319">
        <v>52351</v>
      </c>
      <c r="L6665" s="157" t="s">
        <v>807</v>
      </c>
      <c r="N6665" s="157" t="s">
        <v>742</v>
      </c>
      <c r="O6665" s="157" t="s">
        <v>740</v>
      </c>
      <c r="P6665" s="157" t="s">
        <v>741</v>
      </c>
    </row>
    <row r="6666" spans="11:16">
      <c r="K6666" s="319">
        <v>52352</v>
      </c>
      <c r="L6666" s="157" t="s">
        <v>808</v>
      </c>
      <c r="N6666" s="157" t="s">
        <v>742</v>
      </c>
      <c r="O6666" s="157" t="s">
        <v>740</v>
      </c>
      <c r="P6666" s="157" t="s">
        <v>741</v>
      </c>
    </row>
    <row r="6667" spans="11:16">
      <c r="K6667" s="319">
        <v>52353</v>
      </c>
      <c r="L6667" s="157" t="s">
        <v>809</v>
      </c>
      <c r="N6667" s="157" t="s">
        <v>742</v>
      </c>
      <c r="O6667" s="157" t="s">
        <v>740</v>
      </c>
      <c r="P6667" s="157" t="s">
        <v>741</v>
      </c>
    </row>
    <row r="6668" spans="11:16">
      <c r="K6668" s="319">
        <v>52354</v>
      </c>
      <c r="L6668" s="157" t="s">
        <v>810</v>
      </c>
      <c r="N6668" s="157" t="s">
        <v>742</v>
      </c>
      <c r="O6668" s="157" t="s">
        <v>740</v>
      </c>
      <c r="P6668" s="157" t="s">
        <v>741</v>
      </c>
    </row>
    <row r="6669" spans="11:16">
      <c r="K6669" s="319">
        <v>52355</v>
      </c>
      <c r="L6669" s="157" t="s">
        <v>803</v>
      </c>
      <c r="N6669" s="157" t="s">
        <v>741</v>
      </c>
      <c r="O6669" s="157" t="s">
        <v>742</v>
      </c>
      <c r="P6669" s="157" t="s">
        <v>740</v>
      </c>
    </row>
    <row r="6670" spans="11:16">
      <c r="K6670" s="319">
        <v>52356</v>
      </c>
      <c r="L6670" s="157" t="s">
        <v>805</v>
      </c>
      <c r="N6670" s="157" t="s">
        <v>741</v>
      </c>
      <c r="O6670" s="157" t="s">
        <v>742</v>
      </c>
      <c r="P6670" s="157" t="s">
        <v>740</v>
      </c>
    </row>
    <row r="6671" spans="11:16">
      <c r="K6671" s="319">
        <v>52357</v>
      </c>
      <c r="L6671" s="157" t="s">
        <v>806</v>
      </c>
      <c r="N6671" s="157" t="s">
        <v>741</v>
      </c>
      <c r="O6671" s="157" t="s">
        <v>742</v>
      </c>
      <c r="P6671" s="157" t="s">
        <v>740</v>
      </c>
    </row>
    <row r="6672" spans="11:16">
      <c r="K6672" s="319">
        <v>52358</v>
      </c>
      <c r="L6672" s="157" t="s">
        <v>807</v>
      </c>
      <c r="N6672" s="157" t="s">
        <v>741</v>
      </c>
      <c r="O6672" s="157" t="s">
        <v>742</v>
      </c>
      <c r="P6672" s="157" t="s">
        <v>740</v>
      </c>
    </row>
    <row r="6673" spans="11:16">
      <c r="K6673" s="319">
        <v>52359</v>
      </c>
      <c r="L6673" s="157" t="s">
        <v>808</v>
      </c>
      <c r="N6673" s="157" t="s">
        <v>741</v>
      </c>
      <c r="O6673" s="157" t="s">
        <v>742</v>
      </c>
      <c r="P6673" s="157" t="s">
        <v>740</v>
      </c>
    </row>
    <row r="6674" spans="11:16">
      <c r="K6674" s="319">
        <v>52360</v>
      </c>
      <c r="L6674" s="157" t="s">
        <v>809</v>
      </c>
      <c r="N6674" s="157" t="s">
        <v>741</v>
      </c>
      <c r="O6674" s="157" t="s">
        <v>742</v>
      </c>
      <c r="P6674" s="157" t="s">
        <v>740</v>
      </c>
    </row>
    <row r="6675" spans="11:16">
      <c r="K6675" s="319">
        <v>52361</v>
      </c>
      <c r="L6675" s="157" t="s">
        <v>810</v>
      </c>
      <c r="N6675" s="157" t="s">
        <v>741</v>
      </c>
      <c r="O6675" s="157" t="s">
        <v>742</v>
      </c>
      <c r="P6675" s="157" t="s">
        <v>740</v>
      </c>
    </row>
    <row r="6676" spans="11:16">
      <c r="K6676" s="319">
        <v>52362</v>
      </c>
      <c r="L6676" s="157" t="s">
        <v>803</v>
      </c>
      <c r="N6676" s="157" t="s">
        <v>740</v>
      </c>
      <c r="O6676" s="157" t="s">
        <v>741</v>
      </c>
      <c r="P6676" s="157" t="s">
        <v>742</v>
      </c>
    </row>
    <row r="6677" spans="11:16">
      <c r="K6677" s="319">
        <v>52363</v>
      </c>
      <c r="L6677" s="157" t="s">
        <v>805</v>
      </c>
      <c r="N6677" s="157" t="s">
        <v>740</v>
      </c>
      <c r="O6677" s="157" t="s">
        <v>741</v>
      </c>
      <c r="P6677" s="157" t="s">
        <v>742</v>
      </c>
    </row>
    <row r="6678" spans="11:16">
      <c r="K6678" s="319">
        <v>52364</v>
      </c>
      <c r="L6678" s="157" t="s">
        <v>806</v>
      </c>
      <c r="N6678" s="157" t="s">
        <v>740</v>
      </c>
      <c r="O6678" s="157" t="s">
        <v>741</v>
      </c>
      <c r="P6678" s="157" t="s">
        <v>742</v>
      </c>
    </row>
    <row r="6679" spans="11:16">
      <c r="K6679" s="319">
        <v>52365</v>
      </c>
      <c r="L6679" s="157" t="s">
        <v>807</v>
      </c>
      <c r="N6679" s="157" t="s">
        <v>740</v>
      </c>
      <c r="O6679" s="157" t="s">
        <v>741</v>
      </c>
      <c r="P6679" s="157" t="s">
        <v>742</v>
      </c>
    </row>
    <row r="6680" spans="11:16">
      <c r="K6680" s="319">
        <v>52366</v>
      </c>
      <c r="L6680" s="157" t="s">
        <v>808</v>
      </c>
      <c r="N6680" s="157" t="s">
        <v>740</v>
      </c>
      <c r="O6680" s="157" t="s">
        <v>741</v>
      </c>
      <c r="P6680" s="157" t="s">
        <v>742</v>
      </c>
    </row>
    <row r="6681" spans="11:16">
      <c r="K6681" s="319">
        <v>52367</v>
      </c>
      <c r="L6681" s="157" t="s">
        <v>809</v>
      </c>
      <c r="N6681" s="157" t="s">
        <v>740</v>
      </c>
      <c r="O6681" s="157" t="s">
        <v>741</v>
      </c>
      <c r="P6681" s="157" t="s">
        <v>742</v>
      </c>
    </row>
    <row r="6682" spans="11:16">
      <c r="K6682" s="319">
        <v>52368</v>
      </c>
      <c r="L6682" s="157" t="s">
        <v>810</v>
      </c>
      <c r="N6682" s="157" t="s">
        <v>740</v>
      </c>
      <c r="O6682" s="157" t="s">
        <v>741</v>
      </c>
      <c r="P6682" s="157" t="s">
        <v>742</v>
      </c>
    </row>
    <row r="6683" spans="11:16">
      <c r="K6683" s="319">
        <v>52369</v>
      </c>
      <c r="L6683" s="157" t="s">
        <v>803</v>
      </c>
      <c r="N6683" s="157" t="s">
        <v>742</v>
      </c>
      <c r="O6683" s="157" t="s">
        <v>740</v>
      </c>
      <c r="P6683" s="157" t="s">
        <v>741</v>
      </c>
    </row>
    <row r="6684" spans="11:16">
      <c r="K6684" s="319">
        <v>52370</v>
      </c>
      <c r="L6684" s="157" t="s">
        <v>805</v>
      </c>
      <c r="N6684" s="157" t="s">
        <v>742</v>
      </c>
      <c r="O6684" s="157" t="s">
        <v>740</v>
      </c>
      <c r="P6684" s="157" t="s">
        <v>741</v>
      </c>
    </row>
    <row r="6685" spans="11:16">
      <c r="K6685" s="319">
        <v>52371</v>
      </c>
      <c r="L6685" s="157" t="s">
        <v>806</v>
      </c>
      <c r="N6685" s="157" t="s">
        <v>742</v>
      </c>
      <c r="O6685" s="157" t="s">
        <v>740</v>
      </c>
      <c r="P6685" s="157" t="s">
        <v>741</v>
      </c>
    </row>
    <row r="6686" spans="11:16">
      <c r="K6686" s="319">
        <v>52372</v>
      </c>
      <c r="L6686" s="157" t="s">
        <v>807</v>
      </c>
      <c r="N6686" s="157" t="s">
        <v>742</v>
      </c>
      <c r="O6686" s="157" t="s">
        <v>740</v>
      </c>
      <c r="P6686" s="157" t="s">
        <v>741</v>
      </c>
    </row>
    <row r="6687" spans="11:16">
      <c r="K6687" s="319">
        <v>52373</v>
      </c>
      <c r="L6687" s="157" t="s">
        <v>808</v>
      </c>
      <c r="N6687" s="157" t="s">
        <v>742</v>
      </c>
      <c r="O6687" s="157" t="s">
        <v>740</v>
      </c>
      <c r="P6687" s="157" t="s">
        <v>741</v>
      </c>
    </row>
    <row r="6688" spans="11:16">
      <c r="K6688" s="319">
        <v>52374</v>
      </c>
      <c r="L6688" s="157" t="s">
        <v>809</v>
      </c>
      <c r="N6688" s="157" t="s">
        <v>742</v>
      </c>
      <c r="O6688" s="157" t="s">
        <v>740</v>
      </c>
      <c r="P6688" s="157" t="s">
        <v>741</v>
      </c>
    </row>
    <row r="6689" spans="11:16">
      <c r="K6689" s="319">
        <v>52375</v>
      </c>
      <c r="L6689" s="157" t="s">
        <v>810</v>
      </c>
      <c r="N6689" s="157" t="s">
        <v>742</v>
      </c>
      <c r="O6689" s="157" t="s">
        <v>740</v>
      </c>
      <c r="P6689" s="157" t="s">
        <v>741</v>
      </c>
    </row>
    <row r="6690" spans="11:16">
      <c r="K6690" s="319">
        <v>52376</v>
      </c>
      <c r="L6690" s="157" t="s">
        <v>803</v>
      </c>
      <c r="N6690" s="157" t="s">
        <v>741</v>
      </c>
      <c r="O6690" s="157" t="s">
        <v>742</v>
      </c>
      <c r="P6690" s="157" t="s">
        <v>740</v>
      </c>
    </row>
    <row r="6691" spans="11:16">
      <c r="K6691" s="319">
        <v>52377</v>
      </c>
      <c r="L6691" s="157" t="s">
        <v>805</v>
      </c>
      <c r="N6691" s="157" t="s">
        <v>741</v>
      </c>
      <c r="O6691" s="157" t="s">
        <v>742</v>
      </c>
      <c r="P6691" s="157" t="s">
        <v>740</v>
      </c>
    </row>
    <row r="6692" spans="11:16">
      <c r="K6692" s="319">
        <v>52378</v>
      </c>
      <c r="L6692" s="157" t="s">
        <v>806</v>
      </c>
      <c r="N6692" s="157" t="s">
        <v>741</v>
      </c>
      <c r="O6692" s="157" t="s">
        <v>742</v>
      </c>
      <c r="P6692" s="157" t="s">
        <v>740</v>
      </c>
    </row>
    <row r="6693" spans="11:16">
      <c r="K6693" s="319">
        <v>52379</v>
      </c>
      <c r="L6693" s="157" t="s">
        <v>807</v>
      </c>
      <c r="N6693" s="157" t="s">
        <v>741</v>
      </c>
      <c r="O6693" s="157" t="s">
        <v>742</v>
      </c>
      <c r="P6693" s="157" t="s">
        <v>740</v>
      </c>
    </row>
    <row r="6694" spans="11:16">
      <c r="K6694" s="319">
        <v>52380</v>
      </c>
      <c r="L6694" s="157" t="s">
        <v>808</v>
      </c>
      <c r="N6694" s="157" t="s">
        <v>741</v>
      </c>
      <c r="O6694" s="157" t="s">
        <v>742</v>
      </c>
      <c r="P6694" s="157" t="s">
        <v>740</v>
      </c>
    </row>
    <row r="6695" spans="11:16">
      <c r="K6695" s="319">
        <v>52381</v>
      </c>
      <c r="L6695" s="157" t="s">
        <v>809</v>
      </c>
      <c r="N6695" s="157" t="s">
        <v>741</v>
      </c>
      <c r="O6695" s="157" t="s">
        <v>742</v>
      </c>
      <c r="P6695" s="157" t="s">
        <v>740</v>
      </c>
    </row>
    <row r="6696" spans="11:16">
      <c r="K6696" s="319">
        <v>52382</v>
      </c>
      <c r="L6696" s="157" t="s">
        <v>810</v>
      </c>
      <c r="N6696" s="157" t="s">
        <v>741</v>
      </c>
      <c r="O6696" s="157" t="s">
        <v>742</v>
      </c>
      <c r="P6696" s="157" t="s">
        <v>740</v>
      </c>
    </row>
    <row r="6697" spans="11:16">
      <c r="K6697" s="319">
        <v>52383</v>
      </c>
      <c r="L6697" s="157" t="s">
        <v>803</v>
      </c>
      <c r="N6697" s="157" t="s">
        <v>740</v>
      </c>
      <c r="O6697" s="157" t="s">
        <v>741</v>
      </c>
      <c r="P6697" s="157" t="s">
        <v>742</v>
      </c>
    </row>
    <row r="6698" spans="11:16">
      <c r="K6698" s="319">
        <v>52384</v>
      </c>
      <c r="L6698" s="157" t="s">
        <v>805</v>
      </c>
      <c r="N6698" s="157" t="s">
        <v>740</v>
      </c>
      <c r="O6698" s="157" t="s">
        <v>741</v>
      </c>
      <c r="P6698" s="157" t="s">
        <v>742</v>
      </c>
    </row>
    <row r="6699" spans="11:16">
      <c r="K6699" s="319">
        <v>52385</v>
      </c>
      <c r="L6699" s="157" t="s">
        <v>806</v>
      </c>
      <c r="N6699" s="157" t="s">
        <v>740</v>
      </c>
      <c r="O6699" s="157" t="s">
        <v>741</v>
      </c>
      <c r="P6699" s="157" t="s">
        <v>742</v>
      </c>
    </row>
    <row r="6700" spans="11:16">
      <c r="K6700" s="319">
        <v>52386</v>
      </c>
      <c r="L6700" s="157" t="s">
        <v>807</v>
      </c>
      <c r="N6700" s="157" t="s">
        <v>740</v>
      </c>
      <c r="O6700" s="157" t="s">
        <v>741</v>
      </c>
      <c r="P6700" s="157" t="s">
        <v>742</v>
      </c>
    </row>
    <row r="6701" spans="11:16">
      <c r="K6701" s="319">
        <v>52387</v>
      </c>
      <c r="L6701" s="157" t="s">
        <v>808</v>
      </c>
      <c r="N6701" s="157" t="s">
        <v>740</v>
      </c>
      <c r="O6701" s="157" t="s">
        <v>741</v>
      </c>
      <c r="P6701" s="157" t="s">
        <v>742</v>
      </c>
    </row>
    <row r="6702" spans="11:16">
      <c r="K6702" s="319">
        <v>52388</v>
      </c>
      <c r="L6702" s="157" t="s">
        <v>809</v>
      </c>
      <c r="N6702" s="157" t="s">
        <v>740</v>
      </c>
      <c r="O6702" s="157" t="s">
        <v>741</v>
      </c>
      <c r="P6702" s="157" t="s">
        <v>742</v>
      </c>
    </row>
    <row r="6703" spans="11:16">
      <c r="K6703" s="319">
        <v>52389</v>
      </c>
      <c r="L6703" s="157" t="s">
        <v>810</v>
      </c>
      <c r="N6703" s="157" t="s">
        <v>740</v>
      </c>
      <c r="O6703" s="157" t="s">
        <v>741</v>
      </c>
      <c r="P6703" s="157" t="s">
        <v>742</v>
      </c>
    </row>
    <row r="6704" spans="11:16">
      <c r="K6704" s="319">
        <v>52390</v>
      </c>
      <c r="L6704" s="157" t="s">
        <v>803</v>
      </c>
      <c r="N6704" s="157" t="s">
        <v>742</v>
      </c>
      <c r="O6704" s="157" t="s">
        <v>740</v>
      </c>
      <c r="P6704" s="157" t="s">
        <v>741</v>
      </c>
    </row>
    <row r="6705" spans="11:16">
      <c r="K6705" s="319">
        <v>52391</v>
      </c>
      <c r="L6705" s="157" t="s">
        <v>805</v>
      </c>
      <c r="N6705" s="157" t="s">
        <v>742</v>
      </c>
      <c r="O6705" s="157" t="s">
        <v>740</v>
      </c>
      <c r="P6705" s="157" t="s">
        <v>741</v>
      </c>
    </row>
    <row r="6706" spans="11:16">
      <c r="K6706" s="319">
        <v>52392</v>
      </c>
      <c r="L6706" s="157" t="s">
        <v>806</v>
      </c>
      <c r="N6706" s="157" t="s">
        <v>742</v>
      </c>
      <c r="O6706" s="157" t="s">
        <v>740</v>
      </c>
      <c r="P6706" s="157" t="s">
        <v>741</v>
      </c>
    </row>
    <row r="6707" spans="11:16">
      <c r="K6707" s="319">
        <v>52393</v>
      </c>
      <c r="L6707" s="157" t="s">
        <v>807</v>
      </c>
      <c r="N6707" s="157" t="s">
        <v>742</v>
      </c>
      <c r="O6707" s="157" t="s">
        <v>740</v>
      </c>
      <c r="P6707" s="157" t="s">
        <v>741</v>
      </c>
    </row>
    <row r="6708" spans="11:16">
      <c r="K6708" s="319">
        <v>52394</v>
      </c>
      <c r="L6708" s="157" t="s">
        <v>808</v>
      </c>
      <c r="N6708" s="157" t="s">
        <v>742</v>
      </c>
      <c r="O6708" s="157" t="s">
        <v>740</v>
      </c>
      <c r="P6708" s="157" t="s">
        <v>741</v>
      </c>
    </row>
    <row r="6709" spans="11:16">
      <c r="K6709" s="319">
        <v>52395</v>
      </c>
      <c r="L6709" s="157" t="s">
        <v>809</v>
      </c>
      <c r="N6709" s="157" t="s">
        <v>742</v>
      </c>
      <c r="O6709" s="157" t="s">
        <v>740</v>
      </c>
      <c r="P6709" s="157" t="s">
        <v>741</v>
      </c>
    </row>
    <row r="6710" spans="11:16">
      <c r="K6710" s="319">
        <v>52396</v>
      </c>
      <c r="L6710" s="157" t="s">
        <v>810</v>
      </c>
      <c r="N6710" s="157" t="s">
        <v>742</v>
      </c>
      <c r="O6710" s="157" t="s">
        <v>740</v>
      </c>
      <c r="P6710" s="157" t="s">
        <v>741</v>
      </c>
    </row>
    <row r="6711" spans="11:16">
      <c r="K6711" s="319">
        <v>52397</v>
      </c>
      <c r="L6711" s="157" t="s">
        <v>803</v>
      </c>
      <c r="N6711" s="157" t="s">
        <v>741</v>
      </c>
      <c r="O6711" s="157" t="s">
        <v>742</v>
      </c>
      <c r="P6711" s="157" t="s">
        <v>740</v>
      </c>
    </row>
    <row r="6712" spans="11:16">
      <c r="K6712" s="319">
        <v>52398</v>
      </c>
      <c r="L6712" s="157" t="s">
        <v>805</v>
      </c>
      <c r="N6712" s="157" t="s">
        <v>741</v>
      </c>
      <c r="O6712" s="157" t="s">
        <v>742</v>
      </c>
      <c r="P6712" s="157" t="s">
        <v>740</v>
      </c>
    </row>
    <row r="6713" spans="11:16">
      <c r="K6713" s="319">
        <v>52399</v>
      </c>
      <c r="L6713" s="157" t="s">
        <v>806</v>
      </c>
      <c r="N6713" s="157" t="s">
        <v>741</v>
      </c>
      <c r="O6713" s="157" t="s">
        <v>742</v>
      </c>
      <c r="P6713" s="157" t="s">
        <v>740</v>
      </c>
    </row>
    <row r="6714" spans="11:16">
      <c r="K6714" s="319">
        <v>52400</v>
      </c>
      <c r="L6714" s="157" t="s">
        <v>807</v>
      </c>
      <c r="N6714" s="157" t="s">
        <v>741</v>
      </c>
      <c r="O6714" s="157" t="s">
        <v>742</v>
      </c>
      <c r="P6714" s="157" t="s">
        <v>740</v>
      </c>
    </row>
    <row r="6715" spans="11:16">
      <c r="K6715" s="319">
        <v>52401</v>
      </c>
      <c r="L6715" s="157" t="s">
        <v>808</v>
      </c>
      <c r="N6715" s="157" t="s">
        <v>741</v>
      </c>
      <c r="O6715" s="157" t="s">
        <v>742</v>
      </c>
      <c r="P6715" s="157" t="s">
        <v>740</v>
      </c>
    </row>
    <row r="6716" spans="11:16">
      <c r="K6716" s="319">
        <v>52402</v>
      </c>
      <c r="L6716" s="157" t="s">
        <v>809</v>
      </c>
      <c r="N6716" s="157" t="s">
        <v>741</v>
      </c>
      <c r="O6716" s="157" t="s">
        <v>742</v>
      </c>
      <c r="P6716" s="157" t="s">
        <v>740</v>
      </c>
    </row>
    <row r="6717" spans="11:16">
      <c r="K6717" s="319">
        <v>52403</v>
      </c>
      <c r="L6717" s="157" t="s">
        <v>810</v>
      </c>
      <c r="N6717" s="157" t="s">
        <v>741</v>
      </c>
      <c r="O6717" s="157" t="s">
        <v>742</v>
      </c>
      <c r="P6717" s="157" t="s">
        <v>740</v>
      </c>
    </row>
    <row r="6718" spans="11:16">
      <c r="K6718" s="319">
        <v>52404</v>
      </c>
      <c r="L6718" s="157" t="s">
        <v>803</v>
      </c>
      <c r="N6718" s="157" t="s">
        <v>740</v>
      </c>
      <c r="O6718" s="157" t="s">
        <v>741</v>
      </c>
      <c r="P6718" s="157" t="s">
        <v>742</v>
      </c>
    </row>
    <row r="6719" spans="11:16">
      <c r="K6719" s="319">
        <v>52405</v>
      </c>
      <c r="L6719" s="157" t="s">
        <v>805</v>
      </c>
      <c r="N6719" s="157" t="s">
        <v>740</v>
      </c>
      <c r="O6719" s="157" t="s">
        <v>741</v>
      </c>
      <c r="P6719" s="157" t="s">
        <v>742</v>
      </c>
    </row>
    <row r="6720" spans="11:16">
      <c r="K6720" s="319">
        <v>52406</v>
      </c>
      <c r="L6720" s="157" t="s">
        <v>806</v>
      </c>
      <c r="N6720" s="157" t="s">
        <v>740</v>
      </c>
      <c r="O6720" s="157" t="s">
        <v>741</v>
      </c>
      <c r="P6720" s="157" t="s">
        <v>742</v>
      </c>
    </row>
    <row r="6721" spans="11:16">
      <c r="K6721" s="319">
        <v>52407</v>
      </c>
      <c r="L6721" s="157" t="s">
        <v>807</v>
      </c>
      <c r="N6721" s="157" t="s">
        <v>740</v>
      </c>
      <c r="O6721" s="157" t="s">
        <v>741</v>
      </c>
      <c r="P6721" s="157" t="s">
        <v>742</v>
      </c>
    </row>
    <row r="6722" spans="11:16">
      <c r="K6722" s="319">
        <v>52408</v>
      </c>
      <c r="L6722" s="157" t="s">
        <v>808</v>
      </c>
      <c r="N6722" s="157" t="s">
        <v>740</v>
      </c>
      <c r="O6722" s="157" t="s">
        <v>741</v>
      </c>
      <c r="P6722" s="157" t="s">
        <v>742</v>
      </c>
    </row>
    <row r="6723" spans="11:16">
      <c r="K6723" s="319">
        <v>52409</v>
      </c>
      <c r="L6723" s="157" t="s">
        <v>809</v>
      </c>
      <c r="N6723" s="157" t="s">
        <v>740</v>
      </c>
      <c r="O6723" s="157" t="s">
        <v>741</v>
      </c>
      <c r="P6723" s="157" t="s">
        <v>742</v>
      </c>
    </row>
    <row r="6724" spans="11:16">
      <c r="K6724" s="319">
        <v>52410</v>
      </c>
      <c r="L6724" s="157" t="s">
        <v>810</v>
      </c>
      <c r="N6724" s="157" t="s">
        <v>740</v>
      </c>
      <c r="O6724" s="157" t="s">
        <v>741</v>
      </c>
      <c r="P6724" s="157" t="s">
        <v>742</v>
      </c>
    </row>
    <row r="6725" spans="11:16">
      <c r="K6725" s="319">
        <v>52411</v>
      </c>
      <c r="L6725" s="157" t="s">
        <v>803</v>
      </c>
      <c r="N6725" s="157" t="s">
        <v>742</v>
      </c>
      <c r="O6725" s="157" t="s">
        <v>740</v>
      </c>
      <c r="P6725" s="157" t="s">
        <v>741</v>
      </c>
    </row>
    <row r="6726" spans="11:16">
      <c r="K6726" s="319">
        <v>52412</v>
      </c>
      <c r="L6726" s="157" t="s">
        <v>805</v>
      </c>
      <c r="N6726" s="157" t="s">
        <v>742</v>
      </c>
      <c r="O6726" s="157" t="s">
        <v>740</v>
      </c>
      <c r="P6726" s="157" t="s">
        <v>741</v>
      </c>
    </row>
    <row r="6727" spans="11:16">
      <c r="K6727" s="319">
        <v>52413</v>
      </c>
      <c r="L6727" s="157" t="s">
        <v>806</v>
      </c>
      <c r="N6727" s="157" t="s">
        <v>742</v>
      </c>
      <c r="O6727" s="157" t="s">
        <v>740</v>
      </c>
      <c r="P6727" s="157" t="s">
        <v>741</v>
      </c>
    </row>
    <row r="6728" spans="11:16">
      <c r="K6728" s="319">
        <v>52414</v>
      </c>
      <c r="L6728" s="157" t="s">
        <v>807</v>
      </c>
      <c r="N6728" s="157" t="s">
        <v>742</v>
      </c>
      <c r="O6728" s="157" t="s">
        <v>740</v>
      </c>
      <c r="P6728" s="157" t="s">
        <v>741</v>
      </c>
    </row>
    <row r="6729" spans="11:16">
      <c r="K6729" s="319">
        <v>52415</v>
      </c>
      <c r="L6729" s="157" t="s">
        <v>808</v>
      </c>
      <c r="N6729" s="157" t="s">
        <v>742</v>
      </c>
      <c r="O6729" s="157" t="s">
        <v>740</v>
      </c>
      <c r="P6729" s="157" t="s">
        <v>741</v>
      </c>
    </row>
    <row r="6730" spans="11:16">
      <c r="K6730" s="319">
        <v>52416</v>
      </c>
      <c r="L6730" s="157" t="s">
        <v>809</v>
      </c>
      <c r="N6730" s="157" t="s">
        <v>742</v>
      </c>
      <c r="O6730" s="157" t="s">
        <v>740</v>
      </c>
      <c r="P6730" s="157" t="s">
        <v>741</v>
      </c>
    </row>
    <row r="6731" spans="11:16">
      <c r="K6731" s="319">
        <v>52417</v>
      </c>
      <c r="L6731" s="157" t="s">
        <v>810</v>
      </c>
      <c r="N6731" s="157" t="s">
        <v>742</v>
      </c>
      <c r="O6731" s="157" t="s">
        <v>740</v>
      </c>
      <c r="P6731" s="157" t="s">
        <v>741</v>
      </c>
    </row>
    <row r="6732" spans="11:16">
      <c r="K6732" s="319">
        <v>52418</v>
      </c>
      <c r="L6732" s="157" t="s">
        <v>803</v>
      </c>
      <c r="N6732" s="157" t="s">
        <v>741</v>
      </c>
      <c r="O6732" s="157" t="s">
        <v>742</v>
      </c>
      <c r="P6732" s="157" t="s">
        <v>740</v>
      </c>
    </row>
    <row r="6733" spans="11:16">
      <c r="K6733" s="319">
        <v>52419</v>
      </c>
      <c r="L6733" s="157" t="s">
        <v>805</v>
      </c>
      <c r="N6733" s="157" t="s">
        <v>741</v>
      </c>
      <c r="O6733" s="157" t="s">
        <v>742</v>
      </c>
      <c r="P6733" s="157" t="s">
        <v>740</v>
      </c>
    </row>
    <row r="6734" spans="11:16">
      <c r="K6734" s="319">
        <v>52420</v>
      </c>
      <c r="L6734" s="157" t="s">
        <v>806</v>
      </c>
      <c r="N6734" s="157" t="s">
        <v>741</v>
      </c>
      <c r="O6734" s="157" t="s">
        <v>742</v>
      </c>
      <c r="P6734" s="157" t="s">
        <v>740</v>
      </c>
    </row>
    <row r="6735" spans="11:16">
      <c r="K6735" s="319">
        <v>52421</v>
      </c>
      <c r="L6735" s="157" t="s">
        <v>807</v>
      </c>
      <c r="N6735" s="157" t="s">
        <v>741</v>
      </c>
      <c r="O6735" s="157" t="s">
        <v>742</v>
      </c>
      <c r="P6735" s="157" t="s">
        <v>740</v>
      </c>
    </row>
    <row r="6736" spans="11:16">
      <c r="K6736" s="319">
        <v>52422</v>
      </c>
      <c r="L6736" s="157" t="s">
        <v>808</v>
      </c>
      <c r="N6736" s="157" t="s">
        <v>741</v>
      </c>
      <c r="O6736" s="157" t="s">
        <v>742</v>
      </c>
      <c r="P6736" s="157" t="s">
        <v>740</v>
      </c>
    </row>
    <row r="6737" spans="11:16">
      <c r="K6737" s="319">
        <v>52423</v>
      </c>
      <c r="L6737" s="157" t="s">
        <v>809</v>
      </c>
      <c r="N6737" s="157" t="s">
        <v>741</v>
      </c>
      <c r="O6737" s="157" t="s">
        <v>742</v>
      </c>
      <c r="P6737" s="157" t="s">
        <v>740</v>
      </c>
    </row>
    <row r="6738" spans="11:16">
      <c r="K6738" s="319">
        <v>52424</v>
      </c>
      <c r="L6738" s="157" t="s">
        <v>810</v>
      </c>
      <c r="N6738" s="157" t="s">
        <v>741</v>
      </c>
      <c r="O6738" s="157" t="s">
        <v>742</v>
      </c>
      <c r="P6738" s="157" t="s">
        <v>740</v>
      </c>
    </row>
    <row r="6739" spans="11:16">
      <c r="K6739" s="319">
        <v>52425</v>
      </c>
      <c r="L6739" s="157" t="s">
        <v>803</v>
      </c>
      <c r="N6739" s="157" t="s">
        <v>740</v>
      </c>
      <c r="O6739" s="157" t="s">
        <v>741</v>
      </c>
      <c r="P6739" s="157" t="s">
        <v>742</v>
      </c>
    </row>
    <row r="6740" spans="11:16">
      <c r="K6740" s="319">
        <v>52426</v>
      </c>
      <c r="L6740" s="157" t="s">
        <v>805</v>
      </c>
      <c r="N6740" s="157" t="s">
        <v>740</v>
      </c>
      <c r="O6740" s="157" t="s">
        <v>741</v>
      </c>
      <c r="P6740" s="157" t="s">
        <v>742</v>
      </c>
    </row>
    <row r="6741" spans="11:16">
      <c r="K6741" s="319">
        <v>52427</v>
      </c>
      <c r="L6741" s="157" t="s">
        <v>806</v>
      </c>
      <c r="N6741" s="157" t="s">
        <v>740</v>
      </c>
      <c r="O6741" s="157" t="s">
        <v>741</v>
      </c>
      <c r="P6741" s="157" t="s">
        <v>742</v>
      </c>
    </row>
    <row r="6742" spans="11:16">
      <c r="K6742" s="319">
        <v>52428</v>
      </c>
      <c r="L6742" s="157" t="s">
        <v>807</v>
      </c>
      <c r="N6742" s="157" t="s">
        <v>740</v>
      </c>
      <c r="O6742" s="157" t="s">
        <v>741</v>
      </c>
      <c r="P6742" s="157" t="s">
        <v>742</v>
      </c>
    </row>
    <row r="6743" spans="11:16">
      <c r="K6743" s="319">
        <v>52429</v>
      </c>
      <c r="L6743" s="157" t="s">
        <v>808</v>
      </c>
      <c r="N6743" s="157" t="s">
        <v>740</v>
      </c>
      <c r="O6743" s="157" t="s">
        <v>741</v>
      </c>
      <c r="P6743" s="157" t="s">
        <v>742</v>
      </c>
    </row>
    <row r="6744" spans="11:16">
      <c r="K6744" s="319">
        <v>52430</v>
      </c>
      <c r="L6744" s="157" t="s">
        <v>809</v>
      </c>
      <c r="N6744" s="157" t="s">
        <v>740</v>
      </c>
      <c r="O6744" s="157" t="s">
        <v>741</v>
      </c>
      <c r="P6744" s="157" t="s">
        <v>742</v>
      </c>
    </row>
    <row r="6745" spans="11:16">
      <c r="K6745" s="319">
        <v>52431</v>
      </c>
      <c r="L6745" s="157" t="s">
        <v>810</v>
      </c>
      <c r="N6745" s="157" t="s">
        <v>740</v>
      </c>
      <c r="O6745" s="157" t="s">
        <v>741</v>
      </c>
      <c r="P6745" s="157" t="s">
        <v>742</v>
      </c>
    </row>
    <row r="6746" spans="11:16">
      <c r="K6746" s="319">
        <v>52432</v>
      </c>
      <c r="L6746" s="157" t="s">
        <v>803</v>
      </c>
      <c r="N6746" s="157" t="s">
        <v>742</v>
      </c>
      <c r="O6746" s="157" t="s">
        <v>740</v>
      </c>
      <c r="P6746" s="157" t="s">
        <v>741</v>
      </c>
    </row>
    <row r="6747" spans="11:16">
      <c r="K6747" s="319">
        <v>52433</v>
      </c>
      <c r="L6747" s="157" t="s">
        <v>805</v>
      </c>
      <c r="N6747" s="157" t="s">
        <v>742</v>
      </c>
      <c r="O6747" s="157" t="s">
        <v>740</v>
      </c>
      <c r="P6747" s="157" t="s">
        <v>741</v>
      </c>
    </row>
    <row r="6748" spans="11:16">
      <c r="K6748" s="319">
        <v>52434</v>
      </c>
      <c r="L6748" s="157" t="s">
        <v>806</v>
      </c>
      <c r="N6748" s="157" t="s">
        <v>742</v>
      </c>
      <c r="O6748" s="157" t="s">
        <v>740</v>
      </c>
      <c r="P6748" s="157" t="s">
        <v>741</v>
      </c>
    </row>
    <row r="6749" spans="11:16">
      <c r="K6749" s="319">
        <v>52435</v>
      </c>
      <c r="L6749" s="157" t="s">
        <v>807</v>
      </c>
      <c r="N6749" s="157" t="s">
        <v>742</v>
      </c>
      <c r="O6749" s="157" t="s">
        <v>740</v>
      </c>
      <c r="P6749" s="157" t="s">
        <v>741</v>
      </c>
    </row>
    <row r="6750" spans="11:16">
      <c r="K6750" s="319">
        <v>52436</v>
      </c>
      <c r="L6750" s="157" t="s">
        <v>808</v>
      </c>
      <c r="N6750" s="157" t="s">
        <v>742</v>
      </c>
      <c r="O6750" s="157" t="s">
        <v>740</v>
      </c>
      <c r="P6750" s="157" t="s">
        <v>741</v>
      </c>
    </row>
    <row r="6751" spans="11:16">
      <c r="K6751" s="319">
        <v>52437</v>
      </c>
      <c r="L6751" s="157" t="s">
        <v>809</v>
      </c>
      <c r="N6751" s="157" t="s">
        <v>742</v>
      </c>
      <c r="O6751" s="157" t="s">
        <v>740</v>
      </c>
      <c r="P6751" s="157" t="s">
        <v>741</v>
      </c>
    </row>
    <row r="6752" spans="11:16">
      <c r="K6752" s="319">
        <v>52438</v>
      </c>
      <c r="L6752" s="157" t="s">
        <v>810</v>
      </c>
      <c r="N6752" s="157" t="s">
        <v>742</v>
      </c>
      <c r="O6752" s="157" t="s">
        <v>740</v>
      </c>
      <c r="P6752" s="157" t="s">
        <v>741</v>
      </c>
    </row>
    <row r="6753" spans="11:16">
      <c r="K6753" s="319">
        <v>52439</v>
      </c>
      <c r="L6753" s="157" t="s">
        <v>803</v>
      </c>
      <c r="N6753" s="157" t="s">
        <v>741</v>
      </c>
      <c r="O6753" s="157" t="s">
        <v>742</v>
      </c>
      <c r="P6753" s="157" t="s">
        <v>740</v>
      </c>
    </row>
    <row r="6754" spans="11:16">
      <c r="K6754" s="319">
        <v>52440</v>
      </c>
      <c r="L6754" s="157" t="s">
        <v>805</v>
      </c>
      <c r="N6754" s="157" t="s">
        <v>741</v>
      </c>
      <c r="O6754" s="157" t="s">
        <v>742</v>
      </c>
      <c r="P6754" s="157" t="s">
        <v>740</v>
      </c>
    </row>
    <row r="6755" spans="11:16">
      <c r="K6755" s="319">
        <v>52441</v>
      </c>
      <c r="L6755" s="157" t="s">
        <v>806</v>
      </c>
      <c r="N6755" s="157" t="s">
        <v>741</v>
      </c>
      <c r="O6755" s="157" t="s">
        <v>742</v>
      </c>
      <c r="P6755" s="157" t="s">
        <v>740</v>
      </c>
    </row>
    <row r="6756" spans="11:16">
      <c r="K6756" s="319">
        <v>52442</v>
      </c>
      <c r="L6756" s="157" t="s">
        <v>807</v>
      </c>
      <c r="N6756" s="157" t="s">
        <v>741</v>
      </c>
      <c r="O6756" s="157" t="s">
        <v>742</v>
      </c>
      <c r="P6756" s="157" t="s">
        <v>740</v>
      </c>
    </row>
    <row r="6757" spans="11:16">
      <c r="K6757" s="319">
        <v>52443</v>
      </c>
      <c r="L6757" s="157" t="s">
        <v>808</v>
      </c>
      <c r="N6757" s="157" t="s">
        <v>741</v>
      </c>
      <c r="O6757" s="157" t="s">
        <v>742</v>
      </c>
      <c r="P6757" s="157" t="s">
        <v>740</v>
      </c>
    </row>
    <row r="6758" spans="11:16">
      <c r="K6758" s="319">
        <v>52444</v>
      </c>
      <c r="L6758" s="157" t="s">
        <v>809</v>
      </c>
      <c r="N6758" s="157" t="s">
        <v>741</v>
      </c>
      <c r="O6758" s="157" t="s">
        <v>742</v>
      </c>
      <c r="P6758" s="157" t="s">
        <v>740</v>
      </c>
    </row>
    <row r="6759" spans="11:16">
      <c r="K6759" s="319">
        <v>52445</v>
      </c>
      <c r="L6759" s="157" t="s">
        <v>810</v>
      </c>
      <c r="N6759" s="157" t="s">
        <v>741</v>
      </c>
      <c r="O6759" s="157" t="s">
        <v>742</v>
      </c>
      <c r="P6759" s="157" t="s">
        <v>740</v>
      </c>
    </row>
    <row r="6760" spans="11:16">
      <c r="K6760" s="319">
        <v>52446</v>
      </c>
      <c r="L6760" s="157" t="s">
        <v>803</v>
      </c>
      <c r="N6760" s="157" t="s">
        <v>740</v>
      </c>
      <c r="O6760" s="157" t="s">
        <v>741</v>
      </c>
      <c r="P6760" s="157" t="s">
        <v>742</v>
      </c>
    </row>
    <row r="6761" spans="11:16">
      <c r="K6761" s="319">
        <v>52447</v>
      </c>
      <c r="L6761" s="157" t="s">
        <v>805</v>
      </c>
      <c r="N6761" s="157" t="s">
        <v>740</v>
      </c>
      <c r="O6761" s="157" t="s">
        <v>741</v>
      </c>
      <c r="P6761" s="157" t="s">
        <v>742</v>
      </c>
    </row>
    <row r="6762" spans="11:16">
      <c r="K6762" s="319">
        <v>52448</v>
      </c>
      <c r="L6762" s="157" t="s">
        <v>806</v>
      </c>
      <c r="N6762" s="157" t="s">
        <v>740</v>
      </c>
      <c r="O6762" s="157" t="s">
        <v>741</v>
      </c>
      <c r="P6762" s="157" t="s">
        <v>742</v>
      </c>
    </row>
    <row r="6763" spans="11:16">
      <c r="K6763" s="319">
        <v>52449</v>
      </c>
      <c r="L6763" s="157" t="s">
        <v>807</v>
      </c>
      <c r="N6763" s="157" t="s">
        <v>740</v>
      </c>
      <c r="O6763" s="157" t="s">
        <v>741</v>
      </c>
      <c r="P6763" s="157" t="s">
        <v>742</v>
      </c>
    </row>
    <row r="6764" spans="11:16">
      <c r="K6764" s="319">
        <v>52450</v>
      </c>
      <c r="L6764" s="157" t="s">
        <v>808</v>
      </c>
      <c r="N6764" s="157" t="s">
        <v>740</v>
      </c>
      <c r="O6764" s="157" t="s">
        <v>741</v>
      </c>
      <c r="P6764" s="157" t="s">
        <v>742</v>
      </c>
    </row>
    <row r="6765" spans="11:16">
      <c r="K6765" s="319">
        <v>52451</v>
      </c>
      <c r="L6765" s="157" t="s">
        <v>809</v>
      </c>
      <c r="N6765" s="157" t="s">
        <v>740</v>
      </c>
      <c r="O6765" s="157" t="s">
        <v>741</v>
      </c>
      <c r="P6765" s="157" t="s">
        <v>742</v>
      </c>
    </row>
    <row r="6766" spans="11:16">
      <c r="K6766" s="319">
        <v>52452</v>
      </c>
      <c r="L6766" s="157" t="s">
        <v>810</v>
      </c>
      <c r="N6766" s="157" t="s">
        <v>740</v>
      </c>
      <c r="O6766" s="157" t="s">
        <v>741</v>
      </c>
      <c r="P6766" s="157" t="s">
        <v>742</v>
      </c>
    </row>
    <row r="6767" spans="11:16">
      <c r="K6767" s="319">
        <v>52453</v>
      </c>
      <c r="L6767" s="157" t="s">
        <v>803</v>
      </c>
      <c r="N6767" s="157" t="s">
        <v>742</v>
      </c>
      <c r="O6767" s="157" t="s">
        <v>740</v>
      </c>
      <c r="P6767" s="157" t="s">
        <v>741</v>
      </c>
    </row>
    <row r="6768" spans="11:16">
      <c r="K6768" s="319">
        <v>52454</v>
      </c>
      <c r="L6768" s="157" t="s">
        <v>805</v>
      </c>
      <c r="N6768" s="157" t="s">
        <v>742</v>
      </c>
      <c r="O6768" s="157" t="s">
        <v>740</v>
      </c>
      <c r="P6768" s="157" t="s">
        <v>741</v>
      </c>
    </row>
    <row r="6769" spans="11:16">
      <c r="K6769" s="319">
        <v>52455</v>
      </c>
      <c r="L6769" s="157" t="s">
        <v>806</v>
      </c>
      <c r="N6769" s="157" t="s">
        <v>742</v>
      </c>
      <c r="O6769" s="157" t="s">
        <v>740</v>
      </c>
      <c r="P6769" s="157" t="s">
        <v>741</v>
      </c>
    </row>
    <row r="6770" spans="11:16">
      <c r="K6770" s="319">
        <v>52456</v>
      </c>
      <c r="L6770" s="157" t="s">
        <v>807</v>
      </c>
      <c r="N6770" s="157" t="s">
        <v>742</v>
      </c>
      <c r="O6770" s="157" t="s">
        <v>740</v>
      </c>
      <c r="P6770" s="157" t="s">
        <v>741</v>
      </c>
    </row>
    <row r="6771" spans="11:16">
      <c r="K6771" s="319">
        <v>52457</v>
      </c>
      <c r="L6771" s="157" t="s">
        <v>808</v>
      </c>
      <c r="N6771" s="157" t="s">
        <v>742</v>
      </c>
      <c r="O6771" s="157" t="s">
        <v>740</v>
      </c>
      <c r="P6771" s="157" t="s">
        <v>741</v>
      </c>
    </row>
    <row r="6772" spans="11:16">
      <c r="K6772" s="319">
        <v>52458</v>
      </c>
      <c r="L6772" s="157" t="s">
        <v>809</v>
      </c>
      <c r="N6772" s="157" t="s">
        <v>742</v>
      </c>
      <c r="O6772" s="157" t="s">
        <v>740</v>
      </c>
      <c r="P6772" s="157" t="s">
        <v>741</v>
      </c>
    </row>
    <row r="6773" spans="11:16">
      <c r="K6773" s="319">
        <v>52459</v>
      </c>
      <c r="L6773" s="157" t="s">
        <v>810</v>
      </c>
      <c r="N6773" s="157" t="s">
        <v>742</v>
      </c>
      <c r="O6773" s="157" t="s">
        <v>740</v>
      </c>
      <c r="P6773" s="157" t="s">
        <v>741</v>
      </c>
    </row>
    <row r="6774" spans="11:16">
      <c r="K6774" s="319">
        <v>52460</v>
      </c>
      <c r="L6774" s="157" t="s">
        <v>803</v>
      </c>
      <c r="N6774" s="157" t="s">
        <v>741</v>
      </c>
      <c r="O6774" s="157" t="s">
        <v>742</v>
      </c>
      <c r="P6774" s="157" t="s">
        <v>740</v>
      </c>
    </row>
    <row r="6775" spans="11:16">
      <c r="K6775" s="319">
        <v>52461</v>
      </c>
      <c r="L6775" s="157" t="s">
        <v>805</v>
      </c>
      <c r="N6775" s="157" t="s">
        <v>741</v>
      </c>
      <c r="O6775" s="157" t="s">
        <v>742</v>
      </c>
      <c r="P6775" s="157" t="s">
        <v>740</v>
      </c>
    </row>
    <row r="6776" spans="11:16">
      <c r="K6776" s="319">
        <v>52462</v>
      </c>
      <c r="L6776" s="157" t="s">
        <v>806</v>
      </c>
      <c r="N6776" s="157" t="s">
        <v>741</v>
      </c>
      <c r="O6776" s="157" t="s">
        <v>742</v>
      </c>
      <c r="P6776" s="157" t="s">
        <v>740</v>
      </c>
    </row>
    <row r="6777" spans="11:16">
      <c r="K6777" s="319">
        <v>52463</v>
      </c>
      <c r="L6777" s="157" t="s">
        <v>807</v>
      </c>
      <c r="N6777" s="157" t="s">
        <v>741</v>
      </c>
      <c r="O6777" s="157" t="s">
        <v>742</v>
      </c>
      <c r="P6777" s="157" t="s">
        <v>740</v>
      </c>
    </row>
    <row r="6778" spans="11:16">
      <c r="K6778" s="319">
        <v>52464</v>
      </c>
      <c r="L6778" s="157" t="s">
        <v>808</v>
      </c>
      <c r="N6778" s="157" t="s">
        <v>741</v>
      </c>
      <c r="O6778" s="157" t="s">
        <v>742</v>
      </c>
      <c r="P6778" s="157" t="s">
        <v>740</v>
      </c>
    </row>
    <row r="6779" spans="11:16">
      <c r="K6779" s="319">
        <v>52465</v>
      </c>
      <c r="L6779" s="157" t="s">
        <v>809</v>
      </c>
      <c r="N6779" s="157" t="s">
        <v>741</v>
      </c>
      <c r="O6779" s="157" t="s">
        <v>742</v>
      </c>
      <c r="P6779" s="157" t="s">
        <v>740</v>
      </c>
    </row>
    <row r="6780" spans="11:16">
      <c r="K6780" s="319">
        <v>52466</v>
      </c>
      <c r="L6780" s="157" t="s">
        <v>810</v>
      </c>
      <c r="N6780" s="157" t="s">
        <v>741</v>
      </c>
      <c r="O6780" s="157" t="s">
        <v>742</v>
      </c>
      <c r="P6780" s="157" t="s">
        <v>740</v>
      </c>
    </row>
    <row r="6781" spans="11:16">
      <c r="K6781" s="319">
        <v>52467</v>
      </c>
      <c r="L6781" s="157" t="s">
        <v>803</v>
      </c>
      <c r="N6781" s="157" t="s">
        <v>740</v>
      </c>
      <c r="O6781" s="157" t="s">
        <v>741</v>
      </c>
      <c r="P6781" s="157" t="s">
        <v>742</v>
      </c>
    </row>
    <row r="6782" spans="11:16">
      <c r="K6782" s="319">
        <v>52468</v>
      </c>
      <c r="L6782" s="157" t="s">
        <v>805</v>
      </c>
      <c r="N6782" s="157" t="s">
        <v>740</v>
      </c>
      <c r="O6782" s="157" t="s">
        <v>741</v>
      </c>
      <c r="P6782" s="157" t="s">
        <v>742</v>
      </c>
    </row>
    <row r="6783" spans="11:16">
      <c r="K6783" s="319">
        <v>52469</v>
      </c>
      <c r="L6783" s="157" t="s">
        <v>806</v>
      </c>
      <c r="N6783" s="157" t="s">
        <v>740</v>
      </c>
      <c r="O6783" s="157" t="s">
        <v>741</v>
      </c>
      <c r="P6783" s="157" t="s">
        <v>742</v>
      </c>
    </row>
    <row r="6784" spans="11:16">
      <c r="K6784" s="319">
        <v>52470</v>
      </c>
      <c r="L6784" s="157" t="s">
        <v>807</v>
      </c>
      <c r="N6784" s="157" t="s">
        <v>740</v>
      </c>
      <c r="O6784" s="157" t="s">
        <v>741</v>
      </c>
      <c r="P6784" s="157" t="s">
        <v>742</v>
      </c>
    </row>
    <row r="6785" spans="11:16">
      <c r="K6785" s="319">
        <v>52471</v>
      </c>
      <c r="L6785" s="157" t="s">
        <v>808</v>
      </c>
      <c r="N6785" s="157" t="s">
        <v>740</v>
      </c>
      <c r="O6785" s="157" t="s">
        <v>741</v>
      </c>
      <c r="P6785" s="157" t="s">
        <v>742</v>
      </c>
    </row>
    <row r="6786" spans="11:16">
      <c r="K6786" s="319">
        <v>52472</v>
      </c>
      <c r="L6786" s="157" t="s">
        <v>809</v>
      </c>
      <c r="N6786" s="157" t="s">
        <v>740</v>
      </c>
      <c r="O6786" s="157" t="s">
        <v>741</v>
      </c>
      <c r="P6786" s="157" t="s">
        <v>742</v>
      </c>
    </row>
    <row r="6787" spans="11:16">
      <c r="K6787" s="319">
        <v>52473</v>
      </c>
      <c r="L6787" s="157" t="s">
        <v>810</v>
      </c>
      <c r="N6787" s="157" t="s">
        <v>740</v>
      </c>
      <c r="O6787" s="157" t="s">
        <v>741</v>
      </c>
      <c r="P6787" s="157" t="s">
        <v>742</v>
      </c>
    </row>
    <row r="6788" spans="11:16">
      <c r="K6788" s="319">
        <v>52474</v>
      </c>
      <c r="L6788" s="157" t="s">
        <v>803</v>
      </c>
      <c r="N6788" s="157" t="s">
        <v>742</v>
      </c>
      <c r="O6788" s="157" t="s">
        <v>740</v>
      </c>
      <c r="P6788" s="157" t="s">
        <v>741</v>
      </c>
    </row>
    <row r="6789" spans="11:16">
      <c r="K6789" s="319">
        <v>52475</v>
      </c>
      <c r="L6789" s="157" t="s">
        <v>805</v>
      </c>
      <c r="N6789" s="157" t="s">
        <v>742</v>
      </c>
      <c r="O6789" s="157" t="s">
        <v>740</v>
      </c>
      <c r="P6789" s="157" t="s">
        <v>741</v>
      </c>
    </row>
    <row r="6790" spans="11:16">
      <c r="K6790" s="319">
        <v>52476</v>
      </c>
      <c r="L6790" s="157" t="s">
        <v>806</v>
      </c>
      <c r="N6790" s="157" t="s">
        <v>742</v>
      </c>
      <c r="O6790" s="157" t="s">
        <v>740</v>
      </c>
      <c r="P6790" s="157" t="s">
        <v>741</v>
      </c>
    </row>
    <row r="6791" spans="11:16">
      <c r="K6791" s="319">
        <v>52477</v>
      </c>
      <c r="L6791" s="157" t="s">
        <v>807</v>
      </c>
      <c r="N6791" s="157" t="s">
        <v>742</v>
      </c>
      <c r="O6791" s="157" t="s">
        <v>740</v>
      </c>
      <c r="P6791" s="157" t="s">
        <v>741</v>
      </c>
    </row>
    <row r="6792" spans="11:16">
      <c r="K6792" s="319">
        <v>52478</v>
      </c>
      <c r="L6792" s="157" t="s">
        <v>808</v>
      </c>
      <c r="N6792" s="157" t="s">
        <v>742</v>
      </c>
      <c r="O6792" s="157" t="s">
        <v>740</v>
      </c>
      <c r="P6792" s="157" t="s">
        <v>741</v>
      </c>
    </row>
    <row r="6793" spans="11:16">
      <c r="K6793" s="319">
        <v>52479</v>
      </c>
      <c r="L6793" s="157" t="s">
        <v>809</v>
      </c>
      <c r="N6793" s="157" t="s">
        <v>742</v>
      </c>
      <c r="O6793" s="157" t="s">
        <v>740</v>
      </c>
      <c r="P6793" s="157" t="s">
        <v>741</v>
      </c>
    </row>
    <row r="6794" spans="11:16">
      <c r="K6794" s="319">
        <v>52480</v>
      </c>
      <c r="L6794" s="157" t="s">
        <v>810</v>
      </c>
      <c r="N6794" s="157" t="s">
        <v>742</v>
      </c>
      <c r="O6794" s="157" t="s">
        <v>740</v>
      </c>
      <c r="P6794" s="157" t="s">
        <v>741</v>
      </c>
    </row>
    <row r="6795" spans="11:16">
      <c r="K6795" s="319">
        <v>52481</v>
      </c>
      <c r="L6795" s="157" t="s">
        <v>803</v>
      </c>
      <c r="N6795" s="157" t="s">
        <v>741</v>
      </c>
      <c r="O6795" s="157" t="s">
        <v>742</v>
      </c>
      <c r="P6795" s="157" t="s">
        <v>740</v>
      </c>
    </row>
    <row r="6796" spans="11:16">
      <c r="K6796" s="319">
        <v>52482</v>
      </c>
      <c r="L6796" s="157" t="s">
        <v>805</v>
      </c>
      <c r="N6796" s="157" t="s">
        <v>741</v>
      </c>
      <c r="O6796" s="157" t="s">
        <v>742</v>
      </c>
      <c r="P6796" s="157" t="s">
        <v>740</v>
      </c>
    </row>
    <row r="6797" spans="11:16">
      <c r="K6797" s="319">
        <v>52483</v>
      </c>
      <c r="L6797" s="157" t="s">
        <v>806</v>
      </c>
      <c r="N6797" s="157" t="s">
        <v>741</v>
      </c>
      <c r="O6797" s="157" t="s">
        <v>742</v>
      </c>
      <c r="P6797" s="157" t="s">
        <v>740</v>
      </c>
    </row>
    <row r="6798" spans="11:16">
      <c r="K6798" s="319">
        <v>52484</v>
      </c>
      <c r="L6798" s="157" t="s">
        <v>807</v>
      </c>
      <c r="N6798" s="157" t="s">
        <v>741</v>
      </c>
      <c r="O6798" s="157" t="s">
        <v>742</v>
      </c>
      <c r="P6798" s="157" t="s">
        <v>740</v>
      </c>
    </row>
    <row r="6799" spans="11:16">
      <c r="K6799" s="319">
        <v>52485</v>
      </c>
      <c r="L6799" s="157" t="s">
        <v>808</v>
      </c>
      <c r="N6799" s="157" t="s">
        <v>741</v>
      </c>
      <c r="O6799" s="157" t="s">
        <v>742</v>
      </c>
      <c r="P6799" s="157" t="s">
        <v>740</v>
      </c>
    </row>
    <row r="6800" spans="11:16">
      <c r="K6800" s="319">
        <v>52486</v>
      </c>
      <c r="L6800" s="157" t="s">
        <v>809</v>
      </c>
      <c r="N6800" s="157" t="s">
        <v>741</v>
      </c>
      <c r="O6800" s="157" t="s">
        <v>742</v>
      </c>
      <c r="P6800" s="157" t="s">
        <v>740</v>
      </c>
    </row>
    <row r="6801" spans="11:16">
      <c r="K6801" s="319">
        <v>52487</v>
      </c>
      <c r="L6801" s="157" t="s">
        <v>810</v>
      </c>
      <c r="N6801" s="157" t="s">
        <v>741</v>
      </c>
      <c r="O6801" s="157" t="s">
        <v>742</v>
      </c>
      <c r="P6801" s="157" t="s">
        <v>740</v>
      </c>
    </row>
    <row r="6802" spans="11:16">
      <c r="K6802" s="319">
        <v>52488</v>
      </c>
      <c r="L6802" s="157" t="s">
        <v>803</v>
      </c>
      <c r="N6802" s="157" t="s">
        <v>740</v>
      </c>
      <c r="O6802" s="157" t="s">
        <v>741</v>
      </c>
      <c r="P6802" s="157" t="s">
        <v>742</v>
      </c>
    </row>
    <row r="6803" spans="11:16">
      <c r="K6803" s="319">
        <v>52489</v>
      </c>
      <c r="L6803" s="157" t="s">
        <v>805</v>
      </c>
      <c r="N6803" s="157" t="s">
        <v>740</v>
      </c>
      <c r="O6803" s="157" t="s">
        <v>741</v>
      </c>
      <c r="P6803" s="157" t="s">
        <v>742</v>
      </c>
    </row>
    <row r="6804" spans="11:16">
      <c r="K6804" s="319">
        <v>52490</v>
      </c>
      <c r="L6804" s="157" t="s">
        <v>806</v>
      </c>
      <c r="N6804" s="157" t="s">
        <v>740</v>
      </c>
      <c r="O6804" s="157" t="s">
        <v>741</v>
      </c>
      <c r="P6804" s="157" t="s">
        <v>742</v>
      </c>
    </row>
    <row r="6805" spans="11:16">
      <c r="K6805" s="319">
        <v>52491</v>
      </c>
      <c r="L6805" s="157" t="s">
        <v>807</v>
      </c>
      <c r="N6805" s="157" t="s">
        <v>740</v>
      </c>
      <c r="O6805" s="157" t="s">
        <v>741</v>
      </c>
      <c r="P6805" s="157" t="s">
        <v>742</v>
      </c>
    </row>
    <row r="6806" spans="11:16">
      <c r="K6806" s="319">
        <v>52492</v>
      </c>
      <c r="L6806" s="157" t="s">
        <v>808</v>
      </c>
      <c r="N6806" s="157" t="s">
        <v>740</v>
      </c>
      <c r="O6806" s="157" t="s">
        <v>741</v>
      </c>
      <c r="P6806" s="157" t="s">
        <v>742</v>
      </c>
    </row>
    <row r="6807" spans="11:16">
      <c r="K6807" s="319">
        <v>52493</v>
      </c>
      <c r="L6807" s="157" t="s">
        <v>809</v>
      </c>
      <c r="N6807" s="157" t="s">
        <v>740</v>
      </c>
      <c r="O6807" s="157" t="s">
        <v>741</v>
      </c>
      <c r="P6807" s="157" t="s">
        <v>742</v>
      </c>
    </row>
    <row r="6808" spans="11:16">
      <c r="K6808" s="319">
        <v>52494</v>
      </c>
      <c r="L6808" s="157" t="s">
        <v>810</v>
      </c>
      <c r="N6808" s="157" t="s">
        <v>740</v>
      </c>
      <c r="O6808" s="157" t="s">
        <v>741</v>
      </c>
      <c r="P6808" s="157" t="s">
        <v>742</v>
      </c>
    </row>
    <row r="6809" spans="11:16">
      <c r="K6809" s="319">
        <v>52495</v>
      </c>
      <c r="L6809" s="157" t="s">
        <v>803</v>
      </c>
      <c r="N6809" s="157" t="s">
        <v>742</v>
      </c>
      <c r="O6809" s="157" t="s">
        <v>740</v>
      </c>
      <c r="P6809" s="157" t="s">
        <v>741</v>
      </c>
    </row>
    <row r="6810" spans="11:16">
      <c r="K6810" s="319">
        <v>52496</v>
      </c>
      <c r="L6810" s="157" t="s">
        <v>805</v>
      </c>
      <c r="N6810" s="157" t="s">
        <v>742</v>
      </c>
      <c r="O6810" s="157" t="s">
        <v>740</v>
      </c>
      <c r="P6810" s="157" t="s">
        <v>741</v>
      </c>
    </row>
    <row r="6811" spans="11:16">
      <c r="K6811" s="319">
        <v>52497</v>
      </c>
      <c r="L6811" s="157" t="s">
        <v>806</v>
      </c>
      <c r="N6811" s="157" t="s">
        <v>742</v>
      </c>
      <c r="O6811" s="157" t="s">
        <v>740</v>
      </c>
      <c r="P6811" s="157" t="s">
        <v>741</v>
      </c>
    </row>
    <row r="6812" spans="11:16">
      <c r="K6812" s="319">
        <v>52498</v>
      </c>
      <c r="L6812" s="157" t="s">
        <v>807</v>
      </c>
      <c r="N6812" s="157" t="s">
        <v>742</v>
      </c>
      <c r="O6812" s="157" t="s">
        <v>740</v>
      </c>
      <c r="P6812" s="157" t="s">
        <v>741</v>
      </c>
    </row>
    <row r="6813" spans="11:16">
      <c r="K6813" s="319">
        <v>52499</v>
      </c>
      <c r="L6813" s="157" t="s">
        <v>808</v>
      </c>
      <c r="N6813" s="157" t="s">
        <v>742</v>
      </c>
      <c r="O6813" s="157" t="s">
        <v>740</v>
      </c>
      <c r="P6813" s="157" t="s">
        <v>741</v>
      </c>
    </row>
    <row r="6814" spans="11:16">
      <c r="K6814" s="319">
        <v>52500</v>
      </c>
      <c r="L6814" s="157" t="s">
        <v>809</v>
      </c>
      <c r="N6814" s="157" t="s">
        <v>742</v>
      </c>
      <c r="O6814" s="157" t="s">
        <v>740</v>
      </c>
      <c r="P6814" s="157" t="s">
        <v>741</v>
      </c>
    </row>
    <row r="6815" spans="11:16">
      <c r="K6815" s="319">
        <v>52501</v>
      </c>
      <c r="L6815" s="157" t="s">
        <v>810</v>
      </c>
      <c r="N6815" s="157" t="s">
        <v>742</v>
      </c>
      <c r="O6815" s="157" t="s">
        <v>740</v>
      </c>
      <c r="P6815" s="157" t="s">
        <v>741</v>
      </c>
    </row>
    <row r="6816" spans="11:16">
      <c r="K6816" s="319">
        <v>52502</v>
      </c>
      <c r="L6816" s="157" t="s">
        <v>803</v>
      </c>
      <c r="N6816" s="157" t="s">
        <v>741</v>
      </c>
      <c r="O6816" s="157" t="s">
        <v>742</v>
      </c>
      <c r="P6816" s="157" t="s">
        <v>740</v>
      </c>
    </row>
    <row r="6817" spans="11:16">
      <c r="K6817" s="319">
        <v>52503</v>
      </c>
      <c r="L6817" s="157" t="s">
        <v>805</v>
      </c>
      <c r="N6817" s="157" t="s">
        <v>741</v>
      </c>
      <c r="O6817" s="157" t="s">
        <v>742</v>
      </c>
      <c r="P6817" s="157" t="s">
        <v>740</v>
      </c>
    </row>
    <row r="6818" spans="11:16">
      <c r="K6818" s="319">
        <v>52504</v>
      </c>
      <c r="L6818" s="157" t="s">
        <v>806</v>
      </c>
      <c r="N6818" s="157" t="s">
        <v>741</v>
      </c>
      <c r="O6818" s="157" t="s">
        <v>742</v>
      </c>
      <c r="P6818" s="157" t="s">
        <v>740</v>
      </c>
    </row>
    <row r="6819" spans="11:16">
      <c r="K6819" s="319">
        <v>52505</v>
      </c>
      <c r="L6819" s="157" t="s">
        <v>807</v>
      </c>
      <c r="N6819" s="157" t="s">
        <v>741</v>
      </c>
      <c r="O6819" s="157" t="s">
        <v>742</v>
      </c>
      <c r="P6819" s="157" t="s">
        <v>740</v>
      </c>
    </row>
    <row r="6820" spans="11:16">
      <c r="K6820" s="319">
        <v>52506</v>
      </c>
      <c r="L6820" s="157" t="s">
        <v>808</v>
      </c>
      <c r="N6820" s="157" t="s">
        <v>741</v>
      </c>
      <c r="O6820" s="157" t="s">
        <v>742</v>
      </c>
      <c r="P6820" s="157" t="s">
        <v>740</v>
      </c>
    </row>
    <row r="6821" spans="11:16">
      <c r="K6821" s="319">
        <v>52507</v>
      </c>
      <c r="L6821" s="157" t="s">
        <v>809</v>
      </c>
      <c r="N6821" s="157" t="s">
        <v>741</v>
      </c>
      <c r="O6821" s="157" t="s">
        <v>742</v>
      </c>
      <c r="P6821" s="157" t="s">
        <v>740</v>
      </c>
    </row>
    <row r="6822" spans="11:16">
      <c r="K6822" s="319">
        <v>52508</v>
      </c>
      <c r="L6822" s="157" t="s">
        <v>810</v>
      </c>
      <c r="N6822" s="157" t="s">
        <v>741</v>
      </c>
      <c r="O6822" s="157" t="s">
        <v>742</v>
      </c>
      <c r="P6822" s="157" t="s">
        <v>740</v>
      </c>
    </row>
    <row r="6823" spans="11:16">
      <c r="K6823" s="319">
        <v>52509</v>
      </c>
      <c r="L6823" s="157" t="s">
        <v>803</v>
      </c>
      <c r="N6823" s="157" t="s">
        <v>740</v>
      </c>
      <c r="O6823" s="157" t="s">
        <v>741</v>
      </c>
      <c r="P6823" s="157" t="s">
        <v>742</v>
      </c>
    </row>
    <row r="6824" spans="11:16">
      <c r="K6824" s="319">
        <v>52510</v>
      </c>
      <c r="L6824" s="157" t="s">
        <v>805</v>
      </c>
      <c r="N6824" s="157" t="s">
        <v>740</v>
      </c>
      <c r="O6824" s="157" t="s">
        <v>741</v>
      </c>
      <c r="P6824" s="157" t="s">
        <v>742</v>
      </c>
    </row>
    <row r="6825" spans="11:16">
      <c r="K6825" s="319">
        <v>52511</v>
      </c>
      <c r="L6825" s="157" t="s">
        <v>806</v>
      </c>
      <c r="N6825" s="157" t="s">
        <v>740</v>
      </c>
      <c r="O6825" s="157" t="s">
        <v>741</v>
      </c>
      <c r="P6825" s="157" t="s">
        <v>742</v>
      </c>
    </row>
    <row r="6826" spans="11:16">
      <c r="K6826" s="319">
        <v>52512</v>
      </c>
      <c r="L6826" s="157" t="s">
        <v>807</v>
      </c>
      <c r="N6826" s="157" t="s">
        <v>740</v>
      </c>
      <c r="O6826" s="157" t="s">
        <v>741</v>
      </c>
      <c r="P6826" s="157" t="s">
        <v>742</v>
      </c>
    </row>
    <row r="6827" spans="11:16">
      <c r="K6827" s="319">
        <v>52513</v>
      </c>
      <c r="L6827" s="157" t="s">
        <v>808</v>
      </c>
      <c r="N6827" s="157" t="s">
        <v>740</v>
      </c>
      <c r="O6827" s="157" t="s">
        <v>741</v>
      </c>
      <c r="P6827" s="157" t="s">
        <v>742</v>
      </c>
    </row>
    <row r="6828" spans="11:16">
      <c r="K6828" s="319">
        <v>52514</v>
      </c>
      <c r="L6828" s="157" t="s">
        <v>809</v>
      </c>
      <c r="N6828" s="157" t="s">
        <v>740</v>
      </c>
      <c r="O6828" s="157" t="s">
        <v>741</v>
      </c>
      <c r="P6828" s="157" t="s">
        <v>742</v>
      </c>
    </row>
    <row r="6829" spans="11:16">
      <c r="K6829" s="319">
        <v>52515</v>
      </c>
      <c r="L6829" s="157" t="s">
        <v>810</v>
      </c>
      <c r="N6829" s="157" t="s">
        <v>740</v>
      </c>
      <c r="O6829" s="157" t="s">
        <v>741</v>
      </c>
      <c r="P6829" s="157" t="s">
        <v>742</v>
      </c>
    </row>
    <row r="6830" spans="11:16">
      <c r="K6830" s="319">
        <v>52516</v>
      </c>
      <c r="L6830" s="157" t="s">
        <v>803</v>
      </c>
      <c r="N6830" s="157" t="s">
        <v>742</v>
      </c>
      <c r="O6830" s="157" t="s">
        <v>740</v>
      </c>
      <c r="P6830" s="157" t="s">
        <v>741</v>
      </c>
    </row>
    <row r="6831" spans="11:16">
      <c r="K6831" s="319">
        <v>52517</v>
      </c>
      <c r="L6831" s="157" t="s">
        <v>805</v>
      </c>
      <c r="N6831" s="157" t="s">
        <v>742</v>
      </c>
      <c r="O6831" s="157" t="s">
        <v>740</v>
      </c>
      <c r="P6831" s="157" t="s">
        <v>741</v>
      </c>
    </row>
    <row r="6832" spans="11:16">
      <c r="K6832" s="319">
        <v>52518</v>
      </c>
      <c r="L6832" s="157" t="s">
        <v>806</v>
      </c>
      <c r="N6832" s="157" t="s">
        <v>742</v>
      </c>
      <c r="O6832" s="157" t="s">
        <v>740</v>
      </c>
      <c r="P6832" s="157" t="s">
        <v>741</v>
      </c>
    </row>
    <row r="6833" spans="11:16">
      <c r="K6833" s="319">
        <v>52519</v>
      </c>
      <c r="L6833" s="157" t="s">
        <v>807</v>
      </c>
      <c r="N6833" s="157" t="s">
        <v>742</v>
      </c>
      <c r="O6833" s="157" t="s">
        <v>740</v>
      </c>
      <c r="P6833" s="157" t="s">
        <v>741</v>
      </c>
    </row>
    <row r="6834" spans="11:16">
      <c r="K6834" s="319">
        <v>52520</v>
      </c>
      <c r="L6834" s="157" t="s">
        <v>808</v>
      </c>
      <c r="N6834" s="157" t="s">
        <v>742</v>
      </c>
      <c r="O6834" s="157" t="s">
        <v>740</v>
      </c>
      <c r="P6834" s="157" t="s">
        <v>741</v>
      </c>
    </row>
    <row r="6835" spans="11:16">
      <c r="K6835" s="319">
        <v>52521</v>
      </c>
      <c r="L6835" s="157" t="s">
        <v>809</v>
      </c>
      <c r="N6835" s="157" t="s">
        <v>742</v>
      </c>
      <c r="O6835" s="157" t="s">
        <v>740</v>
      </c>
      <c r="P6835" s="157" t="s">
        <v>741</v>
      </c>
    </row>
    <row r="6836" spans="11:16">
      <c r="K6836" s="319">
        <v>52522</v>
      </c>
      <c r="L6836" s="157" t="s">
        <v>810</v>
      </c>
      <c r="N6836" s="157" t="s">
        <v>742</v>
      </c>
      <c r="O6836" s="157" t="s">
        <v>740</v>
      </c>
      <c r="P6836" s="157" t="s">
        <v>741</v>
      </c>
    </row>
    <row r="6837" spans="11:16">
      <c r="K6837" s="319">
        <v>52523</v>
      </c>
      <c r="L6837" s="157" t="s">
        <v>803</v>
      </c>
      <c r="N6837" s="157" t="s">
        <v>741</v>
      </c>
      <c r="O6837" s="157" t="s">
        <v>742</v>
      </c>
      <c r="P6837" s="157" t="s">
        <v>740</v>
      </c>
    </row>
    <row r="6838" spans="11:16">
      <c r="K6838" s="319">
        <v>52524</v>
      </c>
      <c r="L6838" s="157" t="s">
        <v>805</v>
      </c>
      <c r="N6838" s="157" t="s">
        <v>741</v>
      </c>
      <c r="O6838" s="157" t="s">
        <v>742</v>
      </c>
      <c r="P6838" s="157" t="s">
        <v>740</v>
      </c>
    </row>
    <row r="6839" spans="11:16">
      <c r="K6839" s="319">
        <v>52525</v>
      </c>
      <c r="L6839" s="157" t="s">
        <v>806</v>
      </c>
      <c r="N6839" s="157" t="s">
        <v>741</v>
      </c>
      <c r="O6839" s="157" t="s">
        <v>742</v>
      </c>
      <c r="P6839" s="157" t="s">
        <v>740</v>
      </c>
    </row>
    <row r="6840" spans="11:16">
      <c r="K6840" s="319">
        <v>52526</v>
      </c>
      <c r="L6840" s="157" t="s">
        <v>807</v>
      </c>
      <c r="N6840" s="157" t="s">
        <v>741</v>
      </c>
      <c r="O6840" s="157" t="s">
        <v>742</v>
      </c>
      <c r="P6840" s="157" t="s">
        <v>740</v>
      </c>
    </row>
    <row r="6841" spans="11:16">
      <c r="K6841" s="319">
        <v>52527</v>
      </c>
      <c r="L6841" s="157" t="s">
        <v>808</v>
      </c>
      <c r="N6841" s="157" t="s">
        <v>741</v>
      </c>
      <c r="O6841" s="157" t="s">
        <v>742</v>
      </c>
      <c r="P6841" s="157" t="s">
        <v>740</v>
      </c>
    </row>
    <row r="6842" spans="11:16">
      <c r="K6842" s="319">
        <v>52528</v>
      </c>
      <c r="L6842" s="157" t="s">
        <v>809</v>
      </c>
      <c r="N6842" s="157" t="s">
        <v>741</v>
      </c>
      <c r="O6842" s="157" t="s">
        <v>742</v>
      </c>
      <c r="P6842" s="157" t="s">
        <v>740</v>
      </c>
    </row>
    <row r="6843" spans="11:16">
      <c r="K6843" s="319">
        <v>52529</v>
      </c>
      <c r="L6843" s="157" t="s">
        <v>810</v>
      </c>
      <c r="N6843" s="157" t="s">
        <v>741</v>
      </c>
      <c r="O6843" s="157" t="s">
        <v>742</v>
      </c>
      <c r="P6843" s="157" t="s">
        <v>740</v>
      </c>
    </row>
    <row r="6844" spans="11:16">
      <c r="K6844" s="319">
        <v>52530</v>
      </c>
      <c r="L6844" s="157" t="s">
        <v>803</v>
      </c>
      <c r="N6844" s="157" t="s">
        <v>740</v>
      </c>
      <c r="O6844" s="157" t="s">
        <v>741</v>
      </c>
      <c r="P6844" s="157" t="s">
        <v>742</v>
      </c>
    </row>
    <row r="6845" spans="11:16">
      <c r="K6845" s="319">
        <v>52531</v>
      </c>
      <c r="L6845" s="157" t="s">
        <v>805</v>
      </c>
      <c r="N6845" s="157" t="s">
        <v>740</v>
      </c>
      <c r="O6845" s="157" t="s">
        <v>741</v>
      </c>
      <c r="P6845" s="157" t="s">
        <v>742</v>
      </c>
    </row>
    <row r="6846" spans="11:16">
      <c r="K6846" s="319">
        <v>52532</v>
      </c>
      <c r="L6846" s="157" t="s">
        <v>806</v>
      </c>
      <c r="N6846" s="157" t="s">
        <v>740</v>
      </c>
      <c r="O6846" s="157" t="s">
        <v>741</v>
      </c>
      <c r="P6846" s="157" t="s">
        <v>742</v>
      </c>
    </row>
    <row r="6847" spans="11:16">
      <c r="K6847" s="319">
        <v>52533</v>
      </c>
      <c r="L6847" s="157" t="s">
        <v>807</v>
      </c>
      <c r="N6847" s="157" t="s">
        <v>740</v>
      </c>
      <c r="O6847" s="157" t="s">
        <v>741</v>
      </c>
      <c r="P6847" s="157" t="s">
        <v>742</v>
      </c>
    </row>
    <row r="6848" spans="11:16">
      <c r="K6848" s="319">
        <v>52534</v>
      </c>
      <c r="L6848" s="157" t="s">
        <v>808</v>
      </c>
      <c r="N6848" s="157" t="s">
        <v>740</v>
      </c>
      <c r="O6848" s="157" t="s">
        <v>741</v>
      </c>
      <c r="P6848" s="157" t="s">
        <v>742</v>
      </c>
    </row>
    <row r="6849" spans="11:16">
      <c r="K6849" s="319">
        <v>52535</v>
      </c>
      <c r="L6849" s="157" t="s">
        <v>809</v>
      </c>
      <c r="N6849" s="157" t="s">
        <v>740</v>
      </c>
      <c r="O6849" s="157" t="s">
        <v>741</v>
      </c>
      <c r="P6849" s="157" t="s">
        <v>742</v>
      </c>
    </row>
    <row r="6850" spans="11:16">
      <c r="K6850" s="319">
        <v>52536</v>
      </c>
      <c r="L6850" s="157" t="s">
        <v>810</v>
      </c>
      <c r="N6850" s="157" t="s">
        <v>740</v>
      </c>
      <c r="O6850" s="157" t="s">
        <v>741</v>
      </c>
      <c r="P6850" s="157" t="s">
        <v>742</v>
      </c>
    </row>
    <row r="6851" spans="11:16">
      <c r="K6851" s="319">
        <v>52537</v>
      </c>
      <c r="L6851" s="157" t="s">
        <v>803</v>
      </c>
      <c r="N6851" s="157" t="s">
        <v>742</v>
      </c>
      <c r="O6851" s="157" t="s">
        <v>740</v>
      </c>
      <c r="P6851" s="157" t="s">
        <v>741</v>
      </c>
    </row>
    <row r="6852" spans="11:16">
      <c r="K6852" s="319">
        <v>52538</v>
      </c>
      <c r="L6852" s="157" t="s">
        <v>805</v>
      </c>
      <c r="N6852" s="157" t="s">
        <v>742</v>
      </c>
      <c r="O6852" s="157" t="s">
        <v>740</v>
      </c>
      <c r="P6852" s="157" t="s">
        <v>741</v>
      </c>
    </row>
    <row r="6853" spans="11:16">
      <c r="K6853" s="319">
        <v>52539</v>
      </c>
      <c r="L6853" s="157" t="s">
        <v>806</v>
      </c>
      <c r="N6853" s="157" t="s">
        <v>742</v>
      </c>
      <c r="O6853" s="157" t="s">
        <v>740</v>
      </c>
      <c r="P6853" s="157" t="s">
        <v>741</v>
      </c>
    </row>
    <row r="6854" spans="11:16">
      <c r="K6854" s="319">
        <v>52540</v>
      </c>
      <c r="L6854" s="157" t="s">
        <v>807</v>
      </c>
      <c r="N6854" s="157" t="s">
        <v>742</v>
      </c>
      <c r="O6854" s="157" t="s">
        <v>740</v>
      </c>
      <c r="P6854" s="157" t="s">
        <v>741</v>
      </c>
    </row>
    <row r="6855" spans="11:16">
      <c r="K6855" s="319">
        <v>52541</v>
      </c>
      <c r="L6855" s="157" t="s">
        <v>808</v>
      </c>
      <c r="N6855" s="157" t="s">
        <v>742</v>
      </c>
      <c r="O6855" s="157" t="s">
        <v>740</v>
      </c>
      <c r="P6855" s="157" t="s">
        <v>741</v>
      </c>
    </row>
    <row r="6856" spans="11:16">
      <c r="K6856" s="319">
        <v>52542</v>
      </c>
      <c r="L6856" s="157" t="s">
        <v>809</v>
      </c>
      <c r="N6856" s="157" t="s">
        <v>742</v>
      </c>
      <c r="O6856" s="157" t="s">
        <v>740</v>
      </c>
      <c r="P6856" s="157" t="s">
        <v>741</v>
      </c>
    </row>
    <row r="6857" spans="11:16">
      <c r="K6857" s="319">
        <v>52543</v>
      </c>
      <c r="L6857" s="157" t="s">
        <v>810</v>
      </c>
      <c r="N6857" s="157" t="s">
        <v>742</v>
      </c>
      <c r="O6857" s="157" t="s">
        <v>740</v>
      </c>
      <c r="P6857" s="157" t="s">
        <v>741</v>
      </c>
    </row>
    <row r="6858" spans="11:16">
      <c r="K6858" s="319">
        <v>52544</v>
      </c>
      <c r="L6858" s="157" t="s">
        <v>803</v>
      </c>
      <c r="N6858" s="157" t="s">
        <v>741</v>
      </c>
      <c r="O6858" s="157" t="s">
        <v>742</v>
      </c>
      <c r="P6858" s="157" t="s">
        <v>740</v>
      </c>
    </row>
    <row r="6859" spans="11:16">
      <c r="K6859" s="319">
        <v>52545</v>
      </c>
      <c r="L6859" s="157" t="s">
        <v>805</v>
      </c>
      <c r="N6859" s="157" t="s">
        <v>741</v>
      </c>
      <c r="O6859" s="157" t="s">
        <v>742</v>
      </c>
      <c r="P6859" s="157" t="s">
        <v>740</v>
      </c>
    </row>
    <row r="6860" spans="11:16">
      <c r="K6860" s="319">
        <v>52546</v>
      </c>
      <c r="L6860" s="157" t="s">
        <v>806</v>
      </c>
      <c r="N6860" s="157" t="s">
        <v>741</v>
      </c>
      <c r="O6860" s="157" t="s">
        <v>742</v>
      </c>
      <c r="P6860" s="157" t="s">
        <v>740</v>
      </c>
    </row>
    <row r="6861" spans="11:16">
      <c r="K6861" s="319">
        <v>52547</v>
      </c>
      <c r="L6861" s="157" t="s">
        <v>807</v>
      </c>
      <c r="N6861" s="157" t="s">
        <v>741</v>
      </c>
      <c r="O6861" s="157" t="s">
        <v>742</v>
      </c>
      <c r="P6861" s="157" t="s">
        <v>740</v>
      </c>
    </row>
    <row r="6862" spans="11:16">
      <c r="K6862" s="319">
        <v>52548</v>
      </c>
      <c r="L6862" s="157" t="s">
        <v>808</v>
      </c>
      <c r="N6862" s="157" t="s">
        <v>741</v>
      </c>
      <c r="O6862" s="157" t="s">
        <v>742</v>
      </c>
      <c r="P6862" s="157" t="s">
        <v>740</v>
      </c>
    </row>
    <row r="6863" spans="11:16">
      <c r="K6863" s="319">
        <v>52549</v>
      </c>
      <c r="L6863" s="157" t="s">
        <v>809</v>
      </c>
      <c r="N6863" s="157" t="s">
        <v>741</v>
      </c>
      <c r="O6863" s="157" t="s">
        <v>742</v>
      </c>
      <c r="P6863" s="157" t="s">
        <v>740</v>
      </c>
    </row>
    <row r="6864" spans="11:16">
      <c r="K6864" s="319">
        <v>52550</v>
      </c>
      <c r="L6864" s="157" t="s">
        <v>810</v>
      </c>
      <c r="N6864" s="157" t="s">
        <v>741</v>
      </c>
      <c r="O6864" s="157" t="s">
        <v>742</v>
      </c>
      <c r="P6864" s="157" t="s">
        <v>740</v>
      </c>
    </row>
    <row r="6865" spans="11:16">
      <c r="K6865" s="319">
        <v>52551</v>
      </c>
      <c r="L6865" s="157" t="s">
        <v>803</v>
      </c>
      <c r="N6865" s="157" t="s">
        <v>740</v>
      </c>
      <c r="O6865" s="157" t="s">
        <v>741</v>
      </c>
      <c r="P6865" s="157" t="s">
        <v>742</v>
      </c>
    </row>
    <row r="6866" spans="11:16">
      <c r="K6866" s="319">
        <v>52552</v>
      </c>
      <c r="L6866" s="157" t="s">
        <v>805</v>
      </c>
      <c r="N6866" s="157" t="s">
        <v>740</v>
      </c>
      <c r="O6866" s="157" t="s">
        <v>741</v>
      </c>
      <c r="P6866" s="157" t="s">
        <v>742</v>
      </c>
    </row>
    <row r="6867" spans="11:16">
      <c r="K6867" s="319">
        <v>52553</v>
      </c>
      <c r="L6867" s="157" t="s">
        <v>806</v>
      </c>
      <c r="N6867" s="157" t="s">
        <v>740</v>
      </c>
      <c r="O6867" s="157" t="s">
        <v>741</v>
      </c>
      <c r="P6867" s="157" t="s">
        <v>742</v>
      </c>
    </row>
    <row r="6868" spans="11:16">
      <c r="K6868" s="319">
        <v>52554</v>
      </c>
      <c r="L6868" s="157" t="s">
        <v>807</v>
      </c>
      <c r="N6868" s="157" t="s">
        <v>740</v>
      </c>
      <c r="O6868" s="157" t="s">
        <v>741</v>
      </c>
      <c r="P6868" s="157" t="s">
        <v>742</v>
      </c>
    </row>
    <row r="6869" spans="11:16">
      <c r="K6869" s="319">
        <v>52555</v>
      </c>
      <c r="L6869" s="157" t="s">
        <v>808</v>
      </c>
      <c r="N6869" s="157" t="s">
        <v>740</v>
      </c>
      <c r="O6869" s="157" t="s">
        <v>741</v>
      </c>
      <c r="P6869" s="157" t="s">
        <v>742</v>
      </c>
    </row>
    <row r="6870" spans="11:16">
      <c r="K6870" s="319">
        <v>52556</v>
      </c>
      <c r="L6870" s="157" t="s">
        <v>809</v>
      </c>
      <c r="N6870" s="157" t="s">
        <v>740</v>
      </c>
      <c r="O6870" s="157" t="s">
        <v>741</v>
      </c>
      <c r="P6870" s="157" t="s">
        <v>742</v>
      </c>
    </row>
    <row r="6871" spans="11:16">
      <c r="K6871" s="319">
        <v>52557</v>
      </c>
      <c r="L6871" s="157" t="s">
        <v>810</v>
      </c>
      <c r="N6871" s="157" t="s">
        <v>740</v>
      </c>
      <c r="O6871" s="157" t="s">
        <v>741</v>
      </c>
      <c r="P6871" s="157" t="s">
        <v>742</v>
      </c>
    </row>
    <row r="6872" spans="11:16">
      <c r="K6872" s="319">
        <v>52558</v>
      </c>
      <c r="L6872" s="157" t="s">
        <v>803</v>
      </c>
      <c r="N6872" s="157" t="s">
        <v>742</v>
      </c>
      <c r="O6872" s="157" t="s">
        <v>740</v>
      </c>
      <c r="P6872" s="157" t="s">
        <v>741</v>
      </c>
    </row>
    <row r="6873" spans="11:16">
      <c r="K6873" s="319">
        <v>52559</v>
      </c>
      <c r="L6873" s="157" t="s">
        <v>805</v>
      </c>
      <c r="N6873" s="157" t="s">
        <v>742</v>
      </c>
      <c r="O6873" s="157" t="s">
        <v>740</v>
      </c>
      <c r="P6873" s="157" t="s">
        <v>741</v>
      </c>
    </row>
    <row r="6874" spans="11:16">
      <c r="K6874" s="319">
        <v>52560</v>
      </c>
      <c r="L6874" s="157" t="s">
        <v>806</v>
      </c>
      <c r="N6874" s="157" t="s">
        <v>742</v>
      </c>
      <c r="O6874" s="157" t="s">
        <v>740</v>
      </c>
      <c r="P6874" s="157" t="s">
        <v>741</v>
      </c>
    </row>
    <row r="6875" spans="11:16">
      <c r="K6875" s="319">
        <v>52561</v>
      </c>
      <c r="L6875" s="157" t="s">
        <v>807</v>
      </c>
      <c r="N6875" s="157" t="s">
        <v>742</v>
      </c>
      <c r="O6875" s="157" t="s">
        <v>740</v>
      </c>
      <c r="P6875" s="157" t="s">
        <v>741</v>
      </c>
    </row>
    <row r="6876" spans="11:16">
      <c r="K6876" s="319">
        <v>52562</v>
      </c>
      <c r="L6876" s="157" t="s">
        <v>808</v>
      </c>
      <c r="N6876" s="157" t="s">
        <v>742</v>
      </c>
      <c r="O6876" s="157" t="s">
        <v>740</v>
      </c>
      <c r="P6876" s="157" t="s">
        <v>741</v>
      </c>
    </row>
    <row r="6877" spans="11:16">
      <c r="K6877" s="319">
        <v>52563</v>
      </c>
      <c r="L6877" s="157" t="s">
        <v>809</v>
      </c>
      <c r="N6877" s="157" t="s">
        <v>742</v>
      </c>
      <c r="O6877" s="157" t="s">
        <v>740</v>
      </c>
      <c r="P6877" s="157" t="s">
        <v>741</v>
      </c>
    </row>
    <row r="6878" spans="11:16">
      <c r="K6878" s="319">
        <v>52564</v>
      </c>
      <c r="L6878" s="157" t="s">
        <v>810</v>
      </c>
      <c r="N6878" s="157" t="s">
        <v>742</v>
      </c>
      <c r="O6878" s="157" t="s">
        <v>740</v>
      </c>
      <c r="P6878" s="157" t="s">
        <v>741</v>
      </c>
    </row>
    <row r="6879" spans="11:16">
      <c r="K6879" s="319">
        <v>52565</v>
      </c>
      <c r="L6879" s="157" t="s">
        <v>803</v>
      </c>
      <c r="N6879" s="157" t="s">
        <v>741</v>
      </c>
      <c r="O6879" s="157" t="s">
        <v>742</v>
      </c>
      <c r="P6879" s="157" t="s">
        <v>740</v>
      </c>
    </row>
    <row r="6880" spans="11:16">
      <c r="K6880" s="319">
        <v>52566</v>
      </c>
      <c r="L6880" s="157" t="s">
        <v>805</v>
      </c>
      <c r="N6880" s="157" t="s">
        <v>741</v>
      </c>
      <c r="O6880" s="157" t="s">
        <v>742</v>
      </c>
      <c r="P6880" s="157" t="s">
        <v>740</v>
      </c>
    </row>
    <row r="6881" spans="11:16">
      <c r="K6881" s="319">
        <v>52567</v>
      </c>
      <c r="L6881" s="157" t="s">
        <v>806</v>
      </c>
      <c r="N6881" s="157" t="s">
        <v>741</v>
      </c>
      <c r="O6881" s="157" t="s">
        <v>742</v>
      </c>
      <c r="P6881" s="157" t="s">
        <v>740</v>
      </c>
    </row>
    <row r="6882" spans="11:16">
      <c r="K6882" s="319">
        <v>52568</v>
      </c>
      <c r="L6882" s="157" t="s">
        <v>807</v>
      </c>
      <c r="N6882" s="157" t="s">
        <v>741</v>
      </c>
      <c r="O6882" s="157" t="s">
        <v>742</v>
      </c>
      <c r="P6882" s="157" t="s">
        <v>740</v>
      </c>
    </row>
    <row r="6883" spans="11:16">
      <c r="K6883" s="319">
        <v>52569</v>
      </c>
      <c r="L6883" s="157" t="s">
        <v>808</v>
      </c>
      <c r="N6883" s="157" t="s">
        <v>741</v>
      </c>
      <c r="O6883" s="157" t="s">
        <v>742</v>
      </c>
      <c r="P6883" s="157" t="s">
        <v>740</v>
      </c>
    </row>
    <row r="6884" spans="11:16">
      <c r="K6884" s="319">
        <v>52570</v>
      </c>
      <c r="L6884" s="157" t="s">
        <v>809</v>
      </c>
      <c r="N6884" s="157" t="s">
        <v>741</v>
      </c>
      <c r="O6884" s="157" t="s">
        <v>742</v>
      </c>
      <c r="P6884" s="157" t="s">
        <v>740</v>
      </c>
    </row>
    <row r="6885" spans="11:16">
      <c r="K6885" s="319">
        <v>52571</v>
      </c>
      <c r="L6885" s="157" t="s">
        <v>810</v>
      </c>
      <c r="N6885" s="157" t="s">
        <v>741</v>
      </c>
      <c r="O6885" s="157" t="s">
        <v>742</v>
      </c>
      <c r="P6885" s="157" t="s">
        <v>740</v>
      </c>
    </row>
    <row r="6886" spans="11:16">
      <c r="K6886" s="319">
        <v>52572</v>
      </c>
      <c r="L6886" s="157" t="s">
        <v>803</v>
      </c>
      <c r="N6886" s="157" t="s">
        <v>740</v>
      </c>
      <c r="O6886" s="157" t="s">
        <v>741</v>
      </c>
      <c r="P6886" s="157" t="s">
        <v>742</v>
      </c>
    </row>
    <row r="6887" spans="11:16">
      <c r="K6887" s="319">
        <v>52573</v>
      </c>
      <c r="L6887" s="157" t="s">
        <v>805</v>
      </c>
      <c r="N6887" s="157" t="s">
        <v>740</v>
      </c>
      <c r="O6887" s="157" t="s">
        <v>741</v>
      </c>
      <c r="P6887" s="157" t="s">
        <v>742</v>
      </c>
    </row>
    <row r="6888" spans="11:16">
      <c r="K6888" s="319">
        <v>52574</v>
      </c>
      <c r="L6888" s="157" t="s">
        <v>806</v>
      </c>
      <c r="N6888" s="157" t="s">
        <v>740</v>
      </c>
      <c r="O6888" s="157" t="s">
        <v>741</v>
      </c>
      <c r="P6888" s="157" t="s">
        <v>742</v>
      </c>
    </row>
    <row r="6889" spans="11:16">
      <c r="K6889" s="319">
        <v>52575</v>
      </c>
      <c r="L6889" s="157" t="s">
        <v>807</v>
      </c>
      <c r="N6889" s="157" t="s">
        <v>740</v>
      </c>
      <c r="O6889" s="157" t="s">
        <v>741</v>
      </c>
      <c r="P6889" s="157" t="s">
        <v>742</v>
      </c>
    </row>
    <row r="6890" spans="11:16">
      <c r="K6890" s="319">
        <v>52576</v>
      </c>
      <c r="L6890" s="157" t="s">
        <v>808</v>
      </c>
      <c r="N6890" s="157" t="s">
        <v>740</v>
      </c>
      <c r="O6890" s="157" t="s">
        <v>741</v>
      </c>
      <c r="P6890" s="157" t="s">
        <v>742</v>
      </c>
    </row>
    <row r="6891" spans="11:16">
      <c r="K6891" s="319">
        <v>52577</v>
      </c>
      <c r="L6891" s="157" t="s">
        <v>809</v>
      </c>
      <c r="N6891" s="157" t="s">
        <v>740</v>
      </c>
      <c r="O6891" s="157" t="s">
        <v>741</v>
      </c>
      <c r="P6891" s="157" t="s">
        <v>742</v>
      </c>
    </row>
    <row r="6892" spans="11:16">
      <c r="K6892" s="319">
        <v>52578</v>
      </c>
      <c r="L6892" s="157" t="s">
        <v>810</v>
      </c>
      <c r="N6892" s="157" t="s">
        <v>740</v>
      </c>
      <c r="O6892" s="157" t="s">
        <v>741</v>
      </c>
      <c r="P6892" s="157" t="s">
        <v>742</v>
      </c>
    </row>
    <row r="6893" spans="11:16">
      <c r="K6893" s="319">
        <v>52579</v>
      </c>
      <c r="L6893" s="157" t="s">
        <v>803</v>
      </c>
      <c r="N6893" s="157" t="s">
        <v>742</v>
      </c>
      <c r="O6893" s="157" t="s">
        <v>740</v>
      </c>
      <c r="P6893" s="157" t="s">
        <v>741</v>
      </c>
    </row>
    <row r="6894" spans="11:16">
      <c r="K6894" s="319">
        <v>52580</v>
      </c>
      <c r="L6894" s="157" t="s">
        <v>805</v>
      </c>
      <c r="N6894" s="157" t="s">
        <v>742</v>
      </c>
      <c r="O6894" s="157" t="s">
        <v>740</v>
      </c>
      <c r="P6894" s="157" t="s">
        <v>741</v>
      </c>
    </row>
    <row r="6895" spans="11:16">
      <c r="K6895" s="319">
        <v>52581</v>
      </c>
      <c r="L6895" s="157" t="s">
        <v>806</v>
      </c>
      <c r="N6895" s="157" t="s">
        <v>742</v>
      </c>
      <c r="O6895" s="157" t="s">
        <v>740</v>
      </c>
      <c r="P6895" s="157" t="s">
        <v>741</v>
      </c>
    </row>
    <row r="6896" spans="11:16">
      <c r="K6896" s="319">
        <v>52582</v>
      </c>
      <c r="L6896" s="157" t="s">
        <v>807</v>
      </c>
      <c r="N6896" s="157" t="s">
        <v>742</v>
      </c>
      <c r="O6896" s="157" t="s">
        <v>740</v>
      </c>
      <c r="P6896" s="157" t="s">
        <v>741</v>
      </c>
    </row>
    <row r="6897" spans="11:16">
      <c r="K6897" s="319">
        <v>52583</v>
      </c>
      <c r="L6897" s="157" t="s">
        <v>808</v>
      </c>
      <c r="N6897" s="157" t="s">
        <v>742</v>
      </c>
      <c r="O6897" s="157" t="s">
        <v>740</v>
      </c>
      <c r="P6897" s="157" t="s">
        <v>741</v>
      </c>
    </row>
    <row r="6898" spans="11:16">
      <c r="K6898" s="319">
        <v>52584</v>
      </c>
      <c r="L6898" s="157" t="s">
        <v>809</v>
      </c>
      <c r="N6898" s="157" t="s">
        <v>742</v>
      </c>
      <c r="O6898" s="157" t="s">
        <v>740</v>
      </c>
      <c r="P6898" s="157" t="s">
        <v>741</v>
      </c>
    </row>
    <row r="6899" spans="11:16">
      <c r="K6899" s="319">
        <v>52585</v>
      </c>
      <c r="L6899" s="157" t="s">
        <v>810</v>
      </c>
      <c r="N6899" s="157" t="s">
        <v>742</v>
      </c>
      <c r="O6899" s="157" t="s">
        <v>740</v>
      </c>
      <c r="P6899" s="157" t="s">
        <v>741</v>
      </c>
    </row>
    <row r="6900" spans="11:16">
      <c r="K6900" s="319">
        <v>52586</v>
      </c>
      <c r="L6900" s="157" t="s">
        <v>803</v>
      </c>
      <c r="N6900" s="157" t="s">
        <v>741</v>
      </c>
      <c r="O6900" s="157" t="s">
        <v>742</v>
      </c>
      <c r="P6900" s="157" t="s">
        <v>740</v>
      </c>
    </row>
    <row r="6901" spans="11:16">
      <c r="K6901" s="319">
        <v>52587</v>
      </c>
      <c r="L6901" s="157" t="s">
        <v>805</v>
      </c>
      <c r="N6901" s="157" t="s">
        <v>741</v>
      </c>
      <c r="O6901" s="157" t="s">
        <v>742</v>
      </c>
      <c r="P6901" s="157" t="s">
        <v>740</v>
      </c>
    </row>
    <row r="6902" spans="11:16">
      <c r="K6902" s="319">
        <v>52588</v>
      </c>
      <c r="L6902" s="157" t="s">
        <v>806</v>
      </c>
      <c r="N6902" s="157" t="s">
        <v>741</v>
      </c>
      <c r="O6902" s="157" t="s">
        <v>742</v>
      </c>
      <c r="P6902" s="157" t="s">
        <v>740</v>
      </c>
    </row>
    <row r="6903" spans="11:16">
      <c r="K6903" s="319">
        <v>52589</v>
      </c>
      <c r="L6903" s="157" t="s">
        <v>807</v>
      </c>
      <c r="N6903" s="157" t="s">
        <v>741</v>
      </c>
      <c r="O6903" s="157" t="s">
        <v>742</v>
      </c>
      <c r="P6903" s="157" t="s">
        <v>740</v>
      </c>
    </row>
    <row r="6904" spans="11:16">
      <c r="K6904" s="319">
        <v>52590</v>
      </c>
      <c r="L6904" s="157" t="s">
        <v>808</v>
      </c>
      <c r="N6904" s="157" t="s">
        <v>741</v>
      </c>
      <c r="O6904" s="157" t="s">
        <v>742</v>
      </c>
      <c r="P6904" s="157" t="s">
        <v>740</v>
      </c>
    </row>
    <row r="6905" spans="11:16">
      <c r="K6905" s="319">
        <v>52591</v>
      </c>
      <c r="L6905" s="157" t="s">
        <v>809</v>
      </c>
      <c r="N6905" s="157" t="s">
        <v>741</v>
      </c>
      <c r="O6905" s="157" t="s">
        <v>742</v>
      </c>
      <c r="P6905" s="157" t="s">
        <v>740</v>
      </c>
    </row>
    <row r="6906" spans="11:16">
      <c r="K6906" s="319">
        <v>52592</v>
      </c>
      <c r="L6906" s="157" t="s">
        <v>810</v>
      </c>
      <c r="N6906" s="157" t="s">
        <v>741</v>
      </c>
      <c r="O6906" s="157" t="s">
        <v>742</v>
      </c>
      <c r="P6906" s="157" t="s">
        <v>740</v>
      </c>
    </row>
    <row r="6907" spans="11:16">
      <c r="K6907" s="319">
        <v>52593</v>
      </c>
      <c r="L6907" s="157" t="s">
        <v>803</v>
      </c>
      <c r="N6907" s="157" t="s">
        <v>740</v>
      </c>
      <c r="O6907" s="157" t="s">
        <v>741</v>
      </c>
      <c r="P6907" s="157" t="s">
        <v>742</v>
      </c>
    </row>
    <row r="6908" spans="11:16">
      <c r="K6908" s="319">
        <v>52594</v>
      </c>
      <c r="L6908" s="157" t="s">
        <v>805</v>
      </c>
      <c r="N6908" s="157" t="s">
        <v>740</v>
      </c>
      <c r="O6908" s="157" t="s">
        <v>741</v>
      </c>
      <c r="P6908" s="157" t="s">
        <v>742</v>
      </c>
    </row>
    <row r="6909" spans="11:16">
      <c r="K6909" s="319">
        <v>52595</v>
      </c>
      <c r="L6909" s="157" t="s">
        <v>806</v>
      </c>
      <c r="N6909" s="157" t="s">
        <v>740</v>
      </c>
      <c r="O6909" s="157" t="s">
        <v>741</v>
      </c>
      <c r="P6909" s="157" t="s">
        <v>742</v>
      </c>
    </row>
    <row r="6910" spans="11:16">
      <c r="K6910" s="319">
        <v>52596</v>
      </c>
      <c r="L6910" s="157" t="s">
        <v>807</v>
      </c>
      <c r="N6910" s="157" t="s">
        <v>740</v>
      </c>
      <c r="O6910" s="157" t="s">
        <v>741</v>
      </c>
      <c r="P6910" s="157" t="s">
        <v>742</v>
      </c>
    </row>
    <row r="6911" spans="11:16">
      <c r="K6911" s="319">
        <v>52597</v>
      </c>
      <c r="L6911" s="157" t="s">
        <v>808</v>
      </c>
      <c r="N6911" s="157" t="s">
        <v>740</v>
      </c>
      <c r="O6911" s="157" t="s">
        <v>741</v>
      </c>
      <c r="P6911" s="157" t="s">
        <v>742</v>
      </c>
    </row>
    <row r="6912" spans="11:16">
      <c r="K6912" s="319">
        <v>52598</v>
      </c>
      <c r="L6912" s="157" t="s">
        <v>809</v>
      </c>
      <c r="N6912" s="157" t="s">
        <v>740</v>
      </c>
      <c r="O6912" s="157" t="s">
        <v>741</v>
      </c>
      <c r="P6912" s="157" t="s">
        <v>742</v>
      </c>
    </row>
    <row r="6913" spans="11:16">
      <c r="K6913" s="319">
        <v>52599</v>
      </c>
      <c r="L6913" s="157" t="s">
        <v>810</v>
      </c>
      <c r="N6913" s="157" t="s">
        <v>740</v>
      </c>
      <c r="O6913" s="157" t="s">
        <v>741</v>
      </c>
      <c r="P6913" s="157" t="s">
        <v>742</v>
      </c>
    </row>
    <row r="6914" spans="11:16">
      <c r="K6914" s="319">
        <v>52600</v>
      </c>
      <c r="L6914" s="157" t="s">
        <v>803</v>
      </c>
      <c r="N6914" s="157" t="s">
        <v>742</v>
      </c>
      <c r="O6914" s="157" t="s">
        <v>740</v>
      </c>
      <c r="P6914" s="157" t="s">
        <v>741</v>
      </c>
    </row>
    <row r="6915" spans="11:16">
      <c r="K6915" s="319">
        <v>52601</v>
      </c>
      <c r="L6915" s="157" t="s">
        <v>805</v>
      </c>
      <c r="N6915" s="157" t="s">
        <v>742</v>
      </c>
      <c r="O6915" s="157" t="s">
        <v>740</v>
      </c>
      <c r="P6915" s="157" t="s">
        <v>741</v>
      </c>
    </row>
    <row r="6916" spans="11:16">
      <c r="K6916" s="319">
        <v>52602</v>
      </c>
      <c r="L6916" s="157" t="s">
        <v>806</v>
      </c>
      <c r="N6916" s="157" t="s">
        <v>742</v>
      </c>
      <c r="O6916" s="157" t="s">
        <v>740</v>
      </c>
      <c r="P6916" s="157" t="s">
        <v>741</v>
      </c>
    </row>
    <row r="6917" spans="11:16">
      <c r="K6917" s="319">
        <v>52603</v>
      </c>
      <c r="L6917" s="157" t="s">
        <v>807</v>
      </c>
      <c r="N6917" s="157" t="s">
        <v>742</v>
      </c>
      <c r="O6917" s="157" t="s">
        <v>740</v>
      </c>
      <c r="P6917" s="157" t="s">
        <v>741</v>
      </c>
    </row>
    <row r="6918" spans="11:16">
      <c r="K6918" s="319">
        <v>52604</v>
      </c>
      <c r="L6918" s="157" t="s">
        <v>808</v>
      </c>
      <c r="N6918" s="157" t="s">
        <v>742</v>
      </c>
      <c r="O6918" s="157" t="s">
        <v>740</v>
      </c>
      <c r="P6918" s="157" t="s">
        <v>741</v>
      </c>
    </row>
    <row r="6919" spans="11:16">
      <c r="K6919" s="319">
        <v>52605</v>
      </c>
      <c r="L6919" s="157" t="s">
        <v>809</v>
      </c>
      <c r="N6919" s="157" t="s">
        <v>742</v>
      </c>
      <c r="O6919" s="157" t="s">
        <v>740</v>
      </c>
      <c r="P6919" s="157" t="s">
        <v>741</v>
      </c>
    </row>
    <row r="6920" spans="11:16">
      <c r="K6920" s="319">
        <v>52606</v>
      </c>
      <c r="L6920" s="157" t="s">
        <v>810</v>
      </c>
      <c r="N6920" s="157" t="s">
        <v>742</v>
      </c>
      <c r="O6920" s="157" t="s">
        <v>740</v>
      </c>
      <c r="P6920" s="157" t="s">
        <v>741</v>
      </c>
    </row>
    <row r="6921" spans="11:16">
      <c r="K6921" s="319">
        <v>52607</v>
      </c>
      <c r="L6921" s="157" t="s">
        <v>803</v>
      </c>
      <c r="N6921" s="157" t="s">
        <v>741</v>
      </c>
      <c r="O6921" s="157" t="s">
        <v>742</v>
      </c>
      <c r="P6921" s="157" t="s">
        <v>740</v>
      </c>
    </row>
    <row r="6922" spans="11:16">
      <c r="K6922" s="319">
        <v>52608</v>
      </c>
      <c r="L6922" s="157" t="s">
        <v>805</v>
      </c>
      <c r="N6922" s="157" t="s">
        <v>741</v>
      </c>
      <c r="O6922" s="157" t="s">
        <v>742</v>
      </c>
      <c r="P6922" s="157" t="s">
        <v>740</v>
      </c>
    </row>
    <row r="6923" spans="11:16">
      <c r="K6923" s="319">
        <v>52609</v>
      </c>
      <c r="L6923" s="157" t="s">
        <v>806</v>
      </c>
      <c r="N6923" s="157" t="s">
        <v>741</v>
      </c>
      <c r="O6923" s="157" t="s">
        <v>742</v>
      </c>
      <c r="P6923" s="157" t="s">
        <v>740</v>
      </c>
    </row>
    <row r="6924" spans="11:16">
      <c r="K6924" s="319">
        <v>52610</v>
      </c>
      <c r="L6924" s="157" t="s">
        <v>807</v>
      </c>
      <c r="N6924" s="157" t="s">
        <v>741</v>
      </c>
      <c r="O6924" s="157" t="s">
        <v>742</v>
      </c>
      <c r="P6924" s="157" t="s">
        <v>740</v>
      </c>
    </row>
    <row r="6925" spans="11:16">
      <c r="K6925" s="319">
        <v>52611</v>
      </c>
      <c r="L6925" s="157" t="s">
        <v>808</v>
      </c>
      <c r="N6925" s="157" t="s">
        <v>741</v>
      </c>
      <c r="O6925" s="157" t="s">
        <v>742</v>
      </c>
      <c r="P6925" s="157" t="s">
        <v>740</v>
      </c>
    </row>
    <row r="6926" spans="11:16">
      <c r="K6926" s="319">
        <v>52612</v>
      </c>
      <c r="L6926" s="157" t="s">
        <v>809</v>
      </c>
      <c r="N6926" s="157" t="s">
        <v>741</v>
      </c>
      <c r="O6926" s="157" t="s">
        <v>742</v>
      </c>
      <c r="P6926" s="157" t="s">
        <v>740</v>
      </c>
    </row>
    <row r="6927" spans="11:16">
      <c r="K6927" s="319">
        <v>52613</v>
      </c>
      <c r="L6927" s="157" t="s">
        <v>810</v>
      </c>
      <c r="N6927" s="157" t="s">
        <v>741</v>
      </c>
      <c r="O6927" s="157" t="s">
        <v>742</v>
      </c>
      <c r="P6927" s="157" t="s">
        <v>740</v>
      </c>
    </row>
    <row r="6928" spans="11:16">
      <c r="K6928" s="319">
        <v>52614</v>
      </c>
      <c r="L6928" s="157" t="s">
        <v>803</v>
      </c>
      <c r="N6928" s="157" t="s">
        <v>740</v>
      </c>
      <c r="O6928" s="157" t="s">
        <v>741</v>
      </c>
      <c r="P6928" s="157" t="s">
        <v>742</v>
      </c>
    </row>
    <row r="6929" spans="11:16">
      <c r="K6929" s="319">
        <v>52615</v>
      </c>
      <c r="L6929" s="157" t="s">
        <v>805</v>
      </c>
      <c r="N6929" s="157" t="s">
        <v>740</v>
      </c>
      <c r="O6929" s="157" t="s">
        <v>741</v>
      </c>
      <c r="P6929" s="157" t="s">
        <v>742</v>
      </c>
    </row>
    <row r="6930" spans="11:16">
      <c r="K6930" s="319">
        <v>52616</v>
      </c>
      <c r="L6930" s="157" t="s">
        <v>806</v>
      </c>
      <c r="N6930" s="157" t="s">
        <v>740</v>
      </c>
      <c r="O6930" s="157" t="s">
        <v>741</v>
      </c>
      <c r="P6930" s="157" t="s">
        <v>742</v>
      </c>
    </row>
    <row r="6931" spans="11:16">
      <c r="K6931" s="319">
        <v>52617</v>
      </c>
      <c r="L6931" s="157" t="s">
        <v>807</v>
      </c>
      <c r="N6931" s="157" t="s">
        <v>740</v>
      </c>
      <c r="O6931" s="157" t="s">
        <v>741</v>
      </c>
      <c r="P6931" s="157" t="s">
        <v>742</v>
      </c>
    </row>
    <row r="6932" spans="11:16">
      <c r="K6932" s="319">
        <v>52618</v>
      </c>
      <c r="L6932" s="157" t="s">
        <v>808</v>
      </c>
      <c r="N6932" s="157" t="s">
        <v>740</v>
      </c>
      <c r="O6932" s="157" t="s">
        <v>741</v>
      </c>
      <c r="P6932" s="157" t="s">
        <v>742</v>
      </c>
    </row>
    <row r="6933" spans="11:16">
      <c r="K6933" s="319">
        <v>52619</v>
      </c>
      <c r="L6933" s="157" t="s">
        <v>809</v>
      </c>
      <c r="N6933" s="157" t="s">
        <v>740</v>
      </c>
      <c r="O6933" s="157" t="s">
        <v>741</v>
      </c>
      <c r="P6933" s="157" t="s">
        <v>742</v>
      </c>
    </row>
    <row r="6934" spans="11:16">
      <c r="K6934" s="319">
        <v>52620</v>
      </c>
      <c r="L6934" s="157" t="s">
        <v>810</v>
      </c>
      <c r="N6934" s="157" t="s">
        <v>740</v>
      </c>
      <c r="O6934" s="157" t="s">
        <v>741</v>
      </c>
      <c r="P6934" s="157" t="s">
        <v>742</v>
      </c>
    </row>
    <row r="6935" spans="11:16">
      <c r="K6935" s="319">
        <v>52621</v>
      </c>
      <c r="L6935" s="157" t="s">
        <v>803</v>
      </c>
      <c r="N6935" s="157" t="s">
        <v>742</v>
      </c>
      <c r="O6935" s="157" t="s">
        <v>740</v>
      </c>
      <c r="P6935" s="157" t="s">
        <v>741</v>
      </c>
    </row>
    <row r="6936" spans="11:16">
      <c r="K6936" s="319">
        <v>52622</v>
      </c>
      <c r="L6936" s="157" t="s">
        <v>805</v>
      </c>
      <c r="N6936" s="157" t="s">
        <v>742</v>
      </c>
      <c r="O6936" s="157" t="s">
        <v>740</v>
      </c>
      <c r="P6936" s="157" t="s">
        <v>741</v>
      </c>
    </row>
    <row r="6937" spans="11:16">
      <c r="K6937" s="319">
        <v>52623</v>
      </c>
      <c r="L6937" s="157" t="s">
        <v>806</v>
      </c>
      <c r="N6937" s="157" t="s">
        <v>742</v>
      </c>
      <c r="O6937" s="157" t="s">
        <v>740</v>
      </c>
      <c r="P6937" s="157" t="s">
        <v>741</v>
      </c>
    </row>
    <row r="6938" spans="11:16">
      <c r="K6938" s="319">
        <v>52624</v>
      </c>
      <c r="L6938" s="157" t="s">
        <v>807</v>
      </c>
      <c r="N6938" s="157" t="s">
        <v>742</v>
      </c>
      <c r="O6938" s="157" t="s">
        <v>740</v>
      </c>
      <c r="P6938" s="157" t="s">
        <v>741</v>
      </c>
    </row>
    <row r="6939" spans="11:16">
      <c r="K6939" s="319">
        <v>52625</v>
      </c>
      <c r="L6939" s="157" t="s">
        <v>808</v>
      </c>
      <c r="N6939" s="157" t="s">
        <v>742</v>
      </c>
      <c r="O6939" s="157" t="s">
        <v>740</v>
      </c>
      <c r="P6939" s="157" t="s">
        <v>741</v>
      </c>
    </row>
    <row r="6940" spans="11:16">
      <c r="K6940" s="319">
        <v>52626</v>
      </c>
      <c r="L6940" s="157" t="s">
        <v>809</v>
      </c>
      <c r="N6940" s="157" t="s">
        <v>742</v>
      </c>
      <c r="O6940" s="157" t="s">
        <v>740</v>
      </c>
      <c r="P6940" s="157" t="s">
        <v>741</v>
      </c>
    </row>
    <row r="6941" spans="11:16">
      <c r="K6941" s="319">
        <v>52627</v>
      </c>
      <c r="L6941" s="157" t="s">
        <v>810</v>
      </c>
      <c r="N6941" s="157" t="s">
        <v>742</v>
      </c>
      <c r="O6941" s="157" t="s">
        <v>740</v>
      </c>
      <c r="P6941" s="157" t="s">
        <v>741</v>
      </c>
    </row>
    <row r="6942" spans="11:16">
      <c r="K6942" s="319">
        <v>52628</v>
      </c>
      <c r="L6942" s="157" t="s">
        <v>803</v>
      </c>
      <c r="N6942" s="157" t="s">
        <v>741</v>
      </c>
      <c r="O6942" s="157" t="s">
        <v>742</v>
      </c>
      <c r="P6942" s="157" t="s">
        <v>740</v>
      </c>
    </row>
    <row r="6943" spans="11:16">
      <c r="K6943" s="319">
        <v>52629</v>
      </c>
      <c r="L6943" s="157" t="s">
        <v>805</v>
      </c>
      <c r="N6943" s="157" t="s">
        <v>741</v>
      </c>
      <c r="O6943" s="157" t="s">
        <v>742</v>
      </c>
      <c r="P6943" s="157" t="s">
        <v>740</v>
      </c>
    </row>
    <row r="6944" spans="11:16">
      <c r="K6944" s="319">
        <v>52630</v>
      </c>
      <c r="L6944" s="157" t="s">
        <v>806</v>
      </c>
      <c r="N6944" s="157" t="s">
        <v>741</v>
      </c>
      <c r="O6944" s="157" t="s">
        <v>742</v>
      </c>
      <c r="P6944" s="157" t="s">
        <v>740</v>
      </c>
    </row>
    <row r="6945" spans="11:16">
      <c r="K6945" s="319">
        <v>52631</v>
      </c>
      <c r="L6945" s="157" t="s">
        <v>807</v>
      </c>
      <c r="N6945" s="157" t="s">
        <v>741</v>
      </c>
      <c r="O6945" s="157" t="s">
        <v>742</v>
      </c>
      <c r="P6945" s="157" t="s">
        <v>740</v>
      </c>
    </row>
    <row r="6946" spans="11:16">
      <c r="K6946" s="319">
        <v>52632</v>
      </c>
      <c r="L6946" s="157" t="s">
        <v>808</v>
      </c>
      <c r="N6946" s="157" t="s">
        <v>741</v>
      </c>
      <c r="O6946" s="157" t="s">
        <v>742</v>
      </c>
      <c r="P6946" s="157" t="s">
        <v>740</v>
      </c>
    </row>
    <row r="6947" spans="11:16">
      <c r="K6947" s="319">
        <v>52633</v>
      </c>
      <c r="L6947" s="157" t="s">
        <v>809</v>
      </c>
      <c r="N6947" s="157" t="s">
        <v>741</v>
      </c>
      <c r="O6947" s="157" t="s">
        <v>742</v>
      </c>
      <c r="P6947" s="157" t="s">
        <v>740</v>
      </c>
    </row>
    <row r="6948" spans="11:16">
      <c r="K6948" s="319">
        <v>52634</v>
      </c>
      <c r="L6948" s="157" t="s">
        <v>810</v>
      </c>
      <c r="N6948" s="157" t="s">
        <v>741</v>
      </c>
      <c r="O6948" s="157" t="s">
        <v>742</v>
      </c>
      <c r="P6948" s="157" t="s">
        <v>740</v>
      </c>
    </row>
    <row r="6949" spans="11:16">
      <c r="K6949" s="319">
        <v>52635</v>
      </c>
      <c r="L6949" s="157" t="s">
        <v>803</v>
      </c>
      <c r="N6949" s="157" t="s">
        <v>740</v>
      </c>
      <c r="O6949" s="157" t="s">
        <v>741</v>
      </c>
      <c r="P6949" s="157" t="s">
        <v>742</v>
      </c>
    </row>
    <row r="6950" spans="11:16">
      <c r="K6950" s="319">
        <v>52636</v>
      </c>
      <c r="L6950" s="157" t="s">
        <v>805</v>
      </c>
      <c r="N6950" s="157" t="s">
        <v>740</v>
      </c>
      <c r="O6950" s="157" t="s">
        <v>741</v>
      </c>
      <c r="P6950" s="157" t="s">
        <v>742</v>
      </c>
    </row>
    <row r="6951" spans="11:16">
      <c r="K6951" s="319">
        <v>52637</v>
      </c>
      <c r="L6951" s="157" t="s">
        <v>806</v>
      </c>
      <c r="N6951" s="157" t="s">
        <v>740</v>
      </c>
      <c r="O6951" s="157" t="s">
        <v>741</v>
      </c>
      <c r="P6951" s="157" t="s">
        <v>742</v>
      </c>
    </row>
    <row r="6952" spans="11:16">
      <c r="K6952" s="319">
        <v>52638</v>
      </c>
      <c r="L6952" s="157" t="s">
        <v>807</v>
      </c>
      <c r="N6952" s="157" t="s">
        <v>740</v>
      </c>
      <c r="O6952" s="157" t="s">
        <v>741</v>
      </c>
      <c r="P6952" s="157" t="s">
        <v>742</v>
      </c>
    </row>
    <row r="6953" spans="11:16">
      <c r="K6953" s="319">
        <v>52639</v>
      </c>
      <c r="L6953" s="157" t="s">
        <v>808</v>
      </c>
      <c r="N6953" s="157" t="s">
        <v>740</v>
      </c>
      <c r="O6953" s="157" t="s">
        <v>741</v>
      </c>
      <c r="P6953" s="157" t="s">
        <v>742</v>
      </c>
    </row>
    <row r="6954" spans="11:16">
      <c r="K6954" s="319">
        <v>52640</v>
      </c>
      <c r="L6954" s="157" t="s">
        <v>809</v>
      </c>
      <c r="N6954" s="157" t="s">
        <v>740</v>
      </c>
      <c r="O6954" s="157" t="s">
        <v>741</v>
      </c>
      <c r="P6954" s="157" t="s">
        <v>742</v>
      </c>
    </row>
    <row r="6955" spans="11:16">
      <c r="K6955" s="319">
        <v>52641</v>
      </c>
      <c r="L6955" s="157" t="s">
        <v>810</v>
      </c>
      <c r="N6955" s="157" t="s">
        <v>740</v>
      </c>
      <c r="O6955" s="157" t="s">
        <v>741</v>
      </c>
      <c r="P6955" s="157" t="s">
        <v>742</v>
      </c>
    </row>
    <row r="6956" spans="11:16">
      <c r="K6956" s="319">
        <v>52642</v>
      </c>
      <c r="L6956" s="157" t="s">
        <v>803</v>
      </c>
      <c r="N6956" s="157" t="s">
        <v>742</v>
      </c>
      <c r="O6956" s="157" t="s">
        <v>740</v>
      </c>
      <c r="P6956" s="157" t="s">
        <v>741</v>
      </c>
    </row>
    <row r="6957" spans="11:16">
      <c r="K6957" s="319">
        <v>52643</v>
      </c>
      <c r="L6957" s="157" t="s">
        <v>805</v>
      </c>
      <c r="N6957" s="157" t="s">
        <v>742</v>
      </c>
      <c r="O6957" s="157" t="s">
        <v>740</v>
      </c>
      <c r="P6957" s="157" t="s">
        <v>741</v>
      </c>
    </row>
    <row r="6958" spans="11:16">
      <c r="K6958" s="319">
        <v>52644</v>
      </c>
      <c r="L6958" s="157" t="s">
        <v>806</v>
      </c>
      <c r="N6958" s="157" t="s">
        <v>742</v>
      </c>
      <c r="O6958" s="157" t="s">
        <v>740</v>
      </c>
      <c r="P6958" s="157" t="s">
        <v>741</v>
      </c>
    </row>
    <row r="6959" spans="11:16">
      <c r="K6959" s="319">
        <v>52645</v>
      </c>
      <c r="L6959" s="157" t="s">
        <v>807</v>
      </c>
      <c r="N6959" s="157" t="s">
        <v>742</v>
      </c>
      <c r="O6959" s="157" t="s">
        <v>740</v>
      </c>
      <c r="P6959" s="157" t="s">
        <v>741</v>
      </c>
    </row>
    <row r="6960" spans="11:16">
      <c r="K6960" s="319">
        <v>52646</v>
      </c>
      <c r="L6960" s="157" t="s">
        <v>808</v>
      </c>
      <c r="N6960" s="157" t="s">
        <v>742</v>
      </c>
      <c r="O6960" s="157" t="s">
        <v>740</v>
      </c>
      <c r="P6960" s="157" t="s">
        <v>741</v>
      </c>
    </row>
    <row r="6961" spans="11:16">
      <c r="K6961" s="319">
        <v>52647</v>
      </c>
      <c r="L6961" s="157" t="s">
        <v>809</v>
      </c>
      <c r="N6961" s="157" t="s">
        <v>742</v>
      </c>
      <c r="O6961" s="157" t="s">
        <v>740</v>
      </c>
      <c r="P6961" s="157" t="s">
        <v>741</v>
      </c>
    </row>
    <row r="6962" spans="11:16">
      <c r="K6962" s="319">
        <v>52648</v>
      </c>
      <c r="L6962" s="157" t="s">
        <v>810</v>
      </c>
      <c r="N6962" s="157" t="s">
        <v>742</v>
      </c>
      <c r="O6962" s="157" t="s">
        <v>740</v>
      </c>
      <c r="P6962" s="157" t="s">
        <v>741</v>
      </c>
    </row>
    <row r="6963" spans="11:16">
      <c r="K6963" s="319">
        <v>52649</v>
      </c>
      <c r="L6963" s="157" t="s">
        <v>803</v>
      </c>
      <c r="N6963" s="157" t="s">
        <v>741</v>
      </c>
      <c r="O6963" s="157" t="s">
        <v>742</v>
      </c>
      <c r="P6963" s="157" t="s">
        <v>740</v>
      </c>
    </row>
    <row r="6964" spans="11:16">
      <c r="K6964" s="319">
        <v>52650</v>
      </c>
      <c r="L6964" s="157" t="s">
        <v>805</v>
      </c>
      <c r="N6964" s="157" t="s">
        <v>741</v>
      </c>
      <c r="O6964" s="157" t="s">
        <v>742</v>
      </c>
      <c r="P6964" s="157" t="s">
        <v>740</v>
      </c>
    </row>
    <row r="6965" spans="11:16">
      <c r="K6965" s="319">
        <v>52651</v>
      </c>
      <c r="L6965" s="157" t="s">
        <v>806</v>
      </c>
      <c r="N6965" s="157" t="s">
        <v>741</v>
      </c>
      <c r="O6965" s="157" t="s">
        <v>742</v>
      </c>
      <c r="P6965" s="157" t="s">
        <v>740</v>
      </c>
    </row>
    <row r="6966" spans="11:16">
      <c r="K6966" s="319">
        <v>52652</v>
      </c>
      <c r="L6966" s="157" t="s">
        <v>807</v>
      </c>
      <c r="N6966" s="157" t="s">
        <v>741</v>
      </c>
      <c r="O6966" s="157" t="s">
        <v>742</v>
      </c>
      <c r="P6966" s="157" t="s">
        <v>740</v>
      </c>
    </row>
    <row r="6967" spans="11:16">
      <c r="K6967" s="319">
        <v>52653</v>
      </c>
      <c r="L6967" s="157" t="s">
        <v>808</v>
      </c>
      <c r="N6967" s="157" t="s">
        <v>741</v>
      </c>
      <c r="O6967" s="157" t="s">
        <v>742</v>
      </c>
      <c r="P6967" s="157" t="s">
        <v>740</v>
      </c>
    </row>
    <row r="6968" spans="11:16">
      <c r="K6968" s="319">
        <v>52654</v>
      </c>
      <c r="L6968" s="157" t="s">
        <v>809</v>
      </c>
      <c r="N6968" s="157" t="s">
        <v>741</v>
      </c>
      <c r="O6968" s="157" t="s">
        <v>742</v>
      </c>
      <c r="P6968" s="157" t="s">
        <v>740</v>
      </c>
    </row>
    <row r="6969" spans="11:16">
      <c r="K6969" s="319">
        <v>52655</v>
      </c>
      <c r="L6969" s="157" t="s">
        <v>810</v>
      </c>
      <c r="N6969" s="157" t="s">
        <v>741</v>
      </c>
      <c r="O6969" s="157" t="s">
        <v>742</v>
      </c>
      <c r="P6969" s="157" t="s">
        <v>740</v>
      </c>
    </row>
    <row r="6970" spans="11:16">
      <c r="K6970" s="319">
        <v>52656</v>
      </c>
      <c r="L6970" s="157" t="s">
        <v>803</v>
      </c>
      <c r="N6970" s="157" t="s">
        <v>740</v>
      </c>
      <c r="O6970" s="157" t="s">
        <v>741</v>
      </c>
      <c r="P6970" s="157" t="s">
        <v>742</v>
      </c>
    </row>
    <row r="6971" spans="11:16">
      <c r="K6971" s="319">
        <v>52657</v>
      </c>
      <c r="L6971" s="157" t="s">
        <v>805</v>
      </c>
      <c r="N6971" s="157" t="s">
        <v>740</v>
      </c>
      <c r="O6971" s="157" t="s">
        <v>741</v>
      </c>
      <c r="P6971" s="157" t="s">
        <v>742</v>
      </c>
    </row>
    <row r="6972" spans="11:16">
      <c r="K6972" s="319">
        <v>52658</v>
      </c>
      <c r="L6972" s="157" t="s">
        <v>806</v>
      </c>
      <c r="N6972" s="157" t="s">
        <v>740</v>
      </c>
      <c r="O6972" s="157" t="s">
        <v>741</v>
      </c>
      <c r="P6972" s="157" t="s">
        <v>742</v>
      </c>
    </row>
    <row r="6973" spans="11:16">
      <c r="K6973" s="319">
        <v>52659</v>
      </c>
      <c r="L6973" s="157" t="s">
        <v>807</v>
      </c>
      <c r="N6973" s="157" t="s">
        <v>740</v>
      </c>
      <c r="O6973" s="157" t="s">
        <v>741</v>
      </c>
      <c r="P6973" s="157" t="s">
        <v>742</v>
      </c>
    </row>
    <row r="6974" spans="11:16">
      <c r="K6974" s="319">
        <v>52660</v>
      </c>
      <c r="L6974" s="157" t="s">
        <v>808</v>
      </c>
      <c r="N6974" s="157" t="s">
        <v>740</v>
      </c>
      <c r="O6974" s="157" t="s">
        <v>741</v>
      </c>
      <c r="P6974" s="157" t="s">
        <v>742</v>
      </c>
    </row>
    <row r="6975" spans="11:16">
      <c r="K6975" s="319">
        <v>52661</v>
      </c>
      <c r="L6975" s="157" t="s">
        <v>809</v>
      </c>
      <c r="N6975" s="157" t="s">
        <v>740</v>
      </c>
      <c r="O6975" s="157" t="s">
        <v>741</v>
      </c>
      <c r="P6975" s="157" t="s">
        <v>742</v>
      </c>
    </row>
    <row r="6976" spans="11:16">
      <c r="K6976" s="319">
        <v>52662</v>
      </c>
      <c r="L6976" s="157" t="s">
        <v>810</v>
      </c>
      <c r="N6976" s="157" t="s">
        <v>740</v>
      </c>
      <c r="O6976" s="157" t="s">
        <v>741</v>
      </c>
      <c r="P6976" s="157" t="s">
        <v>742</v>
      </c>
    </row>
    <row r="6977" spans="11:16">
      <c r="K6977" s="319">
        <v>52663</v>
      </c>
      <c r="L6977" s="157" t="s">
        <v>803</v>
      </c>
      <c r="N6977" s="157" t="s">
        <v>742</v>
      </c>
      <c r="O6977" s="157" t="s">
        <v>740</v>
      </c>
      <c r="P6977" s="157" t="s">
        <v>741</v>
      </c>
    </row>
    <row r="6978" spans="11:16">
      <c r="K6978" s="319">
        <v>52664</v>
      </c>
      <c r="L6978" s="157" t="s">
        <v>805</v>
      </c>
      <c r="N6978" s="157" t="s">
        <v>742</v>
      </c>
      <c r="O6978" s="157" t="s">
        <v>740</v>
      </c>
      <c r="P6978" s="157" t="s">
        <v>741</v>
      </c>
    </row>
    <row r="6979" spans="11:16">
      <c r="K6979" s="319">
        <v>52665</v>
      </c>
      <c r="L6979" s="157" t="s">
        <v>806</v>
      </c>
      <c r="N6979" s="157" t="s">
        <v>742</v>
      </c>
      <c r="O6979" s="157" t="s">
        <v>740</v>
      </c>
      <c r="P6979" s="157" t="s">
        <v>741</v>
      </c>
    </row>
    <row r="6980" spans="11:16">
      <c r="K6980" s="319">
        <v>52666</v>
      </c>
      <c r="L6980" s="157" t="s">
        <v>807</v>
      </c>
      <c r="N6980" s="157" t="s">
        <v>742</v>
      </c>
      <c r="O6980" s="157" t="s">
        <v>740</v>
      </c>
      <c r="P6980" s="157" t="s">
        <v>741</v>
      </c>
    </row>
    <row r="6981" spans="11:16">
      <c r="K6981" s="319">
        <v>52667</v>
      </c>
      <c r="L6981" s="157" t="s">
        <v>808</v>
      </c>
      <c r="N6981" s="157" t="s">
        <v>742</v>
      </c>
      <c r="O6981" s="157" t="s">
        <v>740</v>
      </c>
      <c r="P6981" s="157" t="s">
        <v>741</v>
      </c>
    </row>
    <row r="6982" spans="11:16">
      <c r="K6982" s="319">
        <v>52668</v>
      </c>
      <c r="L6982" s="157" t="s">
        <v>809</v>
      </c>
      <c r="N6982" s="157" t="s">
        <v>742</v>
      </c>
      <c r="O6982" s="157" t="s">
        <v>740</v>
      </c>
      <c r="P6982" s="157" t="s">
        <v>741</v>
      </c>
    </row>
    <row r="6983" spans="11:16">
      <c r="K6983" s="319">
        <v>52669</v>
      </c>
      <c r="L6983" s="157" t="s">
        <v>810</v>
      </c>
      <c r="N6983" s="157" t="s">
        <v>742</v>
      </c>
      <c r="O6983" s="157" t="s">
        <v>740</v>
      </c>
      <c r="P6983" s="157" t="s">
        <v>741</v>
      </c>
    </row>
    <row r="6984" spans="11:16">
      <c r="K6984" s="319">
        <v>52670</v>
      </c>
      <c r="L6984" s="157" t="s">
        <v>803</v>
      </c>
      <c r="N6984" s="157" t="s">
        <v>741</v>
      </c>
      <c r="O6984" s="157" t="s">
        <v>742</v>
      </c>
      <c r="P6984" s="157" t="s">
        <v>740</v>
      </c>
    </row>
    <row r="6985" spans="11:16">
      <c r="K6985" s="319">
        <v>52671</v>
      </c>
      <c r="L6985" s="157" t="s">
        <v>805</v>
      </c>
      <c r="N6985" s="157" t="s">
        <v>741</v>
      </c>
      <c r="O6985" s="157" t="s">
        <v>742</v>
      </c>
      <c r="P6985" s="157" t="s">
        <v>740</v>
      </c>
    </row>
    <row r="6986" spans="11:16">
      <c r="K6986" s="319">
        <v>52672</v>
      </c>
      <c r="L6986" s="157" t="s">
        <v>806</v>
      </c>
      <c r="N6986" s="157" t="s">
        <v>741</v>
      </c>
      <c r="O6986" s="157" t="s">
        <v>742</v>
      </c>
      <c r="P6986" s="157" t="s">
        <v>740</v>
      </c>
    </row>
    <row r="6987" spans="11:16">
      <c r="K6987" s="319">
        <v>52673</v>
      </c>
      <c r="L6987" s="157" t="s">
        <v>807</v>
      </c>
      <c r="N6987" s="157" t="s">
        <v>741</v>
      </c>
      <c r="O6987" s="157" t="s">
        <v>742</v>
      </c>
      <c r="P6987" s="157" t="s">
        <v>740</v>
      </c>
    </row>
    <row r="6988" spans="11:16">
      <c r="K6988" s="319">
        <v>52674</v>
      </c>
      <c r="L6988" s="157" t="s">
        <v>808</v>
      </c>
      <c r="N6988" s="157" t="s">
        <v>741</v>
      </c>
      <c r="O6988" s="157" t="s">
        <v>742</v>
      </c>
      <c r="P6988" s="157" t="s">
        <v>740</v>
      </c>
    </row>
    <row r="6989" spans="11:16">
      <c r="K6989" s="319">
        <v>52675</v>
      </c>
      <c r="L6989" s="157" t="s">
        <v>809</v>
      </c>
      <c r="N6989" s="157" t="s">
        <v>741</v>
      </c>
      <c r="O6989" s="157" t="s">
        <v>742</v>
      </c>
      <c r="P6989" s="157" t="s">
        <v>740</v>
      </c>
    </row>
    <row r="6990" spans="11:16">
      <c r="K6990" s="319">
        <v>52676</v>
      </c>
      <c r="L6990" s="157" t="s">
        <v>810</v>
      </c>
      <c r="N6990" s="157" t="s">
        <v>741</v>
      </c>
      <c r="O6990" s="157" t="s">
        <v>742</v>
      </c>
      <c r="P6990" s="157" t="s">
        <v>740</v>
      </c>
    </row>
    <row r="6991" spans="11:16">
      <c r="K6991" s="319">
        <v>52677</v>
      </c>
      <c r="L6991" s="157" t="s">
        <v>803</v>
      </c>
      <c r="N6991" s="157" t="s">
        <v>740</v>
      </c>
      <c r="O6991" s="157" t="s">
        <v>741</v>
      </c>
      <c r="P6991" s="157" t="s">
        <v>742</v>
      </c>
    </row>
    <row r="6992" spans="11:16">
      <c r="K6992" s="319">
        <v>52678</v>
      </c>
      <c r="L6992" s="157" t="s">
        <v>805</v>
      </c>
      <c r="N6992" s="157" t="s">
        <v>740</v>
      </c>
      <c r="O6992" s="157" t="s">
        <v>741</v>
      </c>
      <c r="P6992" s="157" t="s">
        <v>742</v>
      </c>
    </row>
    <row r="6993" spans="11:16">
      <c r="K6993" s="319">
        <v>52679</v>
      </c>
      <c r="L6993" s="157" t="s">
        <v>806</v>
      </c>
      <c r="N6993" s="157" t="s">
        <v>740</v>
      </c>
      <c r="O6993" s="157" t="s">
        <v>741</v>
      </c>
      <c r="P6993" s="157" t="s">
        <v>742</v>
      </c>
    </row>
    <row r="6994" spans="11:16">
      <c r="K6994" s="319">
        <v>52680</v>
      </c>
      <c r="L6994" s="157" t="s">
        <v>807</v>
      </c>
      <c r="N6994" s="157" t="s">
        <v>740</v>
      </c>
      <c r="O6994" s="157" t="s">
        <v>741</v>
      </c>
      <c r="P6994" s="157" t="s">
        <v>742</v>
      </c>
    </row>
    <row r="6995" spans="11:16">
      <c r="K6995" s="319">
        <v>52681</v>
      </c>
      <c r="L6995" s="157" t="s">
        <v>808</v>
      </c>
      <c r="N6995" s="157" t="s">
        <v>740</v>
      </c>
      <c r="O6995" s="157" t="s">
        <v>741</v>
      </c>
      <c r="P6995" s="157" t="s">
        <v>742</v>
      </c>
    </row>
    <row r="6996" spans="11:16">
      <c r="K6996" s="319">
        <v>52682</v>
      </c>
      <c r="L6996" s="157" t="s">
        <v>809</v>
      </c>
      <c r="N6996" s="157" t="s">
        <v>740</v>
      </c>
      <c r="O6996" s="157" t="s">
        <v>741</v>
      </c>
      <c r="P6996" s="157" t="s">
        <v>742</v>
      </c>
    </row>
    <row r="6997" spans="11:16">
      <c r="K6997" s="319">
        <v>52683</v>
      </c>
      <c r="L6997" s="157" t="s">
        <v>810</v>
      </c>
      <c r="N6997" s="157" t="s">
        <v>740</v>
      </c>
      <c r="O6997" s="157" t="s">
        <v>741</v>
      </c>
      <c r="P6997" s="157" t="s">
        <v>742</v>
      </c>
    </row>
    <row r="6998" spans="11:16">
      <c r="K6998" s="319">
        <v>52684</v>
      </c>
      <c r="L6998" s="157" t="s">
        <v>803</v>
      </c>
      <c r="N6998" s="157" t="s">
        <v>742</v>
      </c>
      <c r="O6998" s="157" t="s">
        <v>740</v>
      </c>
      <c r="P6998" s="157" t="s">
        <v>741</v>
      </c>
    </row>
    <row r="6999" spans="11:16">
      <c r="K6999" s="319">
        <v>52685</v>
      </c>
      <c r="L6999" s="157" t="s">
        <v>805</v>
      </c>
      <c r="N6999" s="157" t="s">
        <v>742</v>
      </c>
      <c r="O6999" s="157" t="s">
        <v>740</v>
      </c>
      <c r="P6999" s="157" t="s">
        <v>741</v>
      </c>
    </row>
    <row r="7000" spans="11:16">
      <c r="K7000" s="319">
        <v>52686</v>
      </c>
      <c r="L7000" s="157" t="s">
        <v>806</v>
      </c>
      <c r="N7000" s="157" t="s">
        <v>742</v>
      </c>
      <c r="O7000" s="157" t="s">
        <v>740</v>
      </c>
      <c r="P7000" s="157" t="s">
        <v>741</v>
      </c>
    </row>
    <row r="7001" spans="11:16">
      <c r="K7001" s="319">
        <v>52687</v>
      </c>
      <c r="L7001" s="157" t="s">
        <v>807</v>
      </c>
      <c r="N7001" s="157" t="s">
        <v>742</v>
      </c>
      <c r="O7001" s="157" t="s">
        <v>740</v>
      </c>
      <c r="P7001" s="157" t="s">
        <v>741</v>
      </c>
    </row>
    <row r="7002" spans="11:16">
      <c r="K7002" s="319">
        <v>52688</v>
      </c>
      <c r="L7002" s="157" t="s">
        <v>808</v>
      </c>
      <c r="N7002" s="157" t="s">
        <v>742</v>
      </c>
      <c r="O7002" s="157" t="s">
        <v>740</v>
      </c>
      <c r="P7002" s="157" t="s">
        <v>741</v>
      </c>
    </row>
    <row r="7003" spans="11:16">
      <c r="K7003" s="319">
        <v>52689</v>
      </c>
      <c r="L7003" s="157" t="s">
        <v>809</v>
      </c>
      <c r="N7003" s="157" t="s">
        <v>742</v>
      </c>
      <c r="O7003" s="157" t="s">
        <v>740</v>
      </c>
      <c r="P7003" s="157" t="s">
        <v>741</v>
      </c>
    </row>
    <row r="7004" spans="11:16">
      <c r="K7004" s="319">
        <v>52690</v>
      </c>
      <c r="L7004" s="157" t="s">
        <v>810</v>
      </c>
      <c r="N7004" s="157" t="s">
        <v>742</v>
      </c>
      <c r="O7004" s="157" t="s">
        <v>740</v>
      </c>
      <c r="P7004" s="157" t="s">
        <v>741</v>
      </c>
    </row>
    <row r="7005" spans="11:16">
      <c r="K7005" s="319">
        <v>52691</v>
      </c>
      <c r="L7005" s="157" t="s">
        <v>803</v>
      </c>
      <c r="N7005" s="157" t="s">
        <v>741</v>
      </c>
      <c r="O7005" s="157" t="s">
        <v>742</v>
      </c>
      <c r="P7005" s="157" t="s">
        <v>740</v>
      </c>
    </row>
    <row r="7006" spans="11:16">
      <c r="K7006" s="319">
        <v>52692</v>
      </c>
      <c r="L7006" s="157" t="s">
        <v>805</v>
      </c>
      <c r="N7006" s="157" t="s">
        <v>741</v>
      </c>
      <c r="O7006" s="157" t="s">
        <v>742</v>
      </c>
      <c r="P7006" s="157" t="s">
        <v>740</v>
      </c>
    </row>
    <row r="7007" spans="11:16">
      <c r="K7007" s="319">
        <v>52693</v>
      </c>
      <c r="L7007" s="157" t="s">
        <v>806</v>
      </c>
      <c r="N7007" s="157" t="s">
        <v>741</v>
      </c>
      <c r="O7007" s="157" t="s">
        <v>742</v>
      </c>
      <c r="P7007" s="157" t="s">
        <v>740</v>
      </c>
    </row>
    <row r="7008" spans="11:16">
      <c r="K7008" s="319">
        <v>52694</v>
      </c>
      <c r="L7008" s="157" t="s">
        <v>807</v>
      </c>
      <c r="N7008" s="157" t="s">
        <v>741</v>
      </c>
      <c r="O7008" s="157" t="s">
        <v>742</v>
      </c>
      <c r="P7008" s="157" t="s">
        <v>740</v>
      </c>
    </row>
    <row r="7009" spans="11:16">
      <c r="K7009" s="319">
        <v>52695</v>
      </c>
      <c r="L7009" s="157" t="s">
        <v>808</v>
      </c>
      <c r="N7009" s="157" t="s">
        <v>741</v>
      </c>
      <c r="O7009" s="157" t="s">
        <v>742</v>
      </c>
      <c r="P7009" s="157" t="s">
        <v>740</v>
      </c>
    </row>
    <row r="7010" spans="11:16">
      <c r="K7010" s="319">
        <v>52696</v>
      </c>
      <c r="L7010" s="157" t="s">
        <v>809</v>
      </c>
      <c r="N7010" s="157" t="s">
        <v>741</v>
      </c>
      <c r="O7010" s="157" t="s">
        <v>742</v>
      </c>
      <c r="P7010" s="157" t="s">
        <v>740</v>
      </c>
    </row>
    <row r="7011" spans="11:16">
      <c r="K7011" s="319">
        <v>52697</v>
      </c>
      <c r="L7011" s="157" t="s">
        <v>810</v>
      </c>
      <c r="N7011" s="157" t="s">
        <v>741</v>
      </c>
      <c r="O7011" s="157" t="s">
        <v>742</v>
      </c>
      <c r="P7011" s="157" t="s">
        <v>740</v>
      </c>
    </row>
    <row r="7012" spans="11:16">
      <c r="K7012" s="319">
        <v>52698</v>
      </c>
      <c r="L7012" s="157" t="s">
        <v>803</v>
      </c>
      <c r="N7012" s="157" t="s">
        <v>740</v>
      </c>
      <c r="O7012" s="157" t="s">
        <v>741</v>
      </c>
      <c r="P7012" s="157" t="s">
        <v>742</v>
      </c>
    </row>
    <row r="7013" spans="11:16">
      <c r="K7013" s="319">
        <v>52699</v>
      </c>
      <c r="L7013" s="157" t="s">
        <v>805</v>
      </c>
      <c r="N7013" s="157" t="s">
        <v>740</v>
      </c>
      <c r="O7013" s="157" t="s">
        <v>741</v>
      </c>
      <c r="P7013" s="157" t="s">
        <v>742</v>
      </c>
    </row>
    <row r="7014" spans="11:16">
      <c r="K7014" s="319">
        <v>52700</v>
      </c>
      <c r="L7014" s="157" t="s">
        <v>806</v>
      </c>
      <c r="N7014" s="157" t="s">
        <v>740</v>
      </c>
      <c r="O7014" s="157" t="s">
        <v>741</v>
      </c>
      <c r="P7014" s="157" t="s">
        <v>742</v>
      </c>
    </row>
    <row r="7015" spans="11:16">
      <c r="K7015" s="319">
        <v>52701</v>
      </c>
      <c r="L7015" s="157" t="s">
        <v>807</v>
      </c>
      <c r="N7015" s="157" t="s">
        <v>740</v>
      </c>
      <c r="O7015" s="157" t="s">
        <v>741</v>
      </c>
      <c r="P7015" s="157" t="s">
        <v>742</v>
      </c>
    </row>
    <row r="7016" spans="11:16">
      <c r="K7016" s="319">
        <v>52702</v>
      </c>
      <c r="L7016" s="157" t="s">
        <v>808</v>
      </c>
      <c r="N7016" s="157" t="s">
        <v>740</v>
      </c>
      <c r="O7016" s="157" t="s">
        <v>741</v>
      </c>
      <c r="P7016" s="157" t="s">
        <v>742</v>
      </c>
    </row>
    <row r="7017" spans="11:16">
      <c r="K7017" s="319">
        <v>52703</v>
      </c>
      <c r="L7017" s="157" t="s">
        <v>809</v>
      </c>
      <c r="N7017" s="157" t="s">
        <v>740</v>
      </c>
      <c r="O7017" s="157" t="s">
        <v>741</v>
      </c>
      <c r="P7017" s="157" t="s">
        <v>742</v>
      </c>
    </row>
    <row r="7018" spans="11:16">
      <c r="K7018" s="319">
        <v>52704</v>
      </c>
      <c r="L7018" s="157" t="s">
        <v>810</v>
      </c>
      <c r="N7018" s="157" t="s">
        <v>740</v>
      </c>
      <c r="O7018" s="157" t="s">
        <v>741</v>
      </c>
      <c r="P7018" s="157" t="s">
        <v>742</v>
      </c>
    </row>
    <row r="7019" spans="11:16">
      <c r="K7019" s="319">
        <v>52705</v>
      </c>
      <c r="L7019" s="157" t="s">
        <v>803</v>
      </c>
      <c r="N7019" s="157" t="s">
        <v>742</v>
      </c>
      <c r="O7019" s="157" t="s">
        <v>740</v>
      </c>
      <c r="P7019" s="157" t="s">
        <v>741</v>
      </c>
    </row>
    <row r="7020" spans="11:16">
      <c r="K7020" s="319">
        <v>52706</v>
      </c>
      <c r="L7020" s="157" t="s">
        <v>805</v>
      </c>
      <c r="N7020" s="157" t="s">
        <v>742</v>
      </c>
      <c r="O7020" s="157" t="s">
        <v>740</v>
      </c>
      <c r="P7020" s="157" t="s">
        <v>741</v>
      </c>
    </row>
    <row r="7021" spans="11:16">
      <c r="K7021" s="319">
        <v>52707</v>
      </c>
      <c r="L7021" s="157" t="s">
        <v>806</v>
      </c>
      <c r="N7021" s="157" t="s">
        <v>742</v>
      </c>
      <c r="O7021" s="157" t="s">
        <v>740</v>
      </c>
      <c r="P7021" s="157" t="s">
        <v>741</v>
      </c>
    </row>
    <row r="7022" spans="11:16">
      <c r="K7022" s="319">
        <v>52708</v>
      </c>
      <c r="L7022" s="157" t="s">
        <v>807</v>
      </c>
      <c r="N7022" s="157" t="s">
        <v>742</v>
      </c>
      <c r="O7022" s="157" t="s">
        <v>740</v>
      </c>
      <c r="P7022" s="157" t="s">
        <v>741</v>
      </c>
    </row>
    <row r="7023" spans="11:16">
      <c r="K7023" s="319">
        <v>52709</v>
      </c>
      <c r="L7023" s="157" t="s">
        <v>808</v>
      </c>
      <c r="N7023" s="157" t="s">
        <v>742</v>
      </c>
      <c r="O7023" s="157" t="s">
        <v>740</v>
      </c>
      <c r="P7023" s="157" t="s">
        <v>741</v>
      </c>
    </row>
    <row r="7024" spans="11:16">
      <c r="K7024" s="319">
        <v>52710</v>
      </c>
      <c r="L7024" s="157" t="s">
        <v>809</v>
      </c>
      <c r="N7024" s="157" t="s">
        <v>742</v>
      </c>
      <c r="O7024" s="157" t="s">
        <v>740</v>
      </c>
      <c r="P7024" s="157" t="s">
        <v>741</v>
      </c>
    </row>
    <row r="7025" spans="11:16">
      <c r="K7025" s="319">
        <v>52711</v>
      </c>
      <c r="L7025" s="157" t="s">
        <v>810</v>
      </c>
      <c r="N7025" s="157" t="s">
        <v>742</v>
      </c>
      <c r="O7025" s="157" t="s">
        <v>740</v>
      </c>
      <c r="P7025" s="157" t="s">
        <v>741</v>
      </c>
    </row>
    <row r="7026" spans="11:16">
      <c r="K7026" s="319">
        <v>52712</v>
      </c>
      <c r="L7026" s="157" t="s">
        <v>803</v>
      </c>
      <c r="N7026" s="157" t="s">
        <v>741</v>
      </c>
      <c r="O7026" s="157" t="s">
        <v>742</v>
      </c>
      <c r="P7026" s="157" t="s">
        <v>740</v>
      </c>
    </row>
    <row r="7027" spans="11:16">
      <c r="K7027" s="319">
        <v>52713</v>
      </c>
      <c r="L7027" s="157" t="s">
        <v>805</v>
      </c>
      <c r="N7027" s="157" t="s">
        <v>741</v>
      </c>
      <c r="O7027" s="157" t="s">
        <v>742</v>
      </c>
      <c r="P7027" s="157" t="s">
        <v>740</v>
      </c>
    </row>
    <row r="7028" spans="11:16">
      <c r="K7028" s="319">
        <v>52714</v>
      </c>
      <c r="L7028" s="157" t="s">
        <v>806</v>
      </c>
      <c r="N7028" s="157" t="s">
        <v>741</v>
      </c>
      <c r="O7028" s="157" t="s">
        <v>742</v>
      </c>
      <c r="P7028" s="157" t="s">
        <v>740</v>
      </c>
    </row>
    <row r="7029" spans="11:16">
      <c r="K7029" s="319">
        <v>52715</v>
      </c>
      <c r="L7029" s="157" t="s">
        <v>807</v>
      </c>
      <c r="N7029" s="157" t="s">
        <v>741</v>
      </c>
      <c r="O7029" s="157" t="s">
        <v>742</v>
      </c>
      <c r="P7029" s="157" t="s">
        <v>740</v>
      </c>
    </row>
    <row r="7030" spans="11:16">
      <c r="K7030" s="319">
        <v>52716</v>
      </c>
      <c r="L7030" s="157" t="s">
        <v>808</v>
      </c>
      <c r="N7030" s="157" t="s">
        <v>741</v>
      </c>
      <c r="O7030" s="157" t="s">
        <v>742</v>
      </c>
      <c r="P7030" s="157" t="s">
        <v>740</v>
      </c>
    </row>
    <row r="7031" spans="11:16">
      <c r="K7031" s="319">
        <v>52717</v>
      </c>
      <c r="L7031" s="157" t="s">
        <v>809</v>
      </c>
      <c r="N7031" s="157" t="s">
        <v>741</v>
      </c>
      <c r="O7031" s="157" t="s">
        <v>742</v>
      </c>
      <c r="P7031" s="157" t="s">
        <v>740</v>
      </c>
    </row>
    <row r="7032" spans="11:16">
      <c r="K7032" s="319">
        <v>52718</v>
      </c>
      <c r="L7032" s="157" t="s">
        <v>810</v>
      </c>
      <c r="N7032" s="157" t="s">
        <v>741</v>
      </c>
      <c r="O7032" s="157" t="s">
        <v>742</v>
      </c>
      <c r="P7032" s="157" t="s">
        <v>740</v>
      </c>
    </row>
    <row r="7033" spans="11:16">
      <c r="K7033" s="319">
        <v>52719</v>
      </c>
      <c r="L7033" s="157" t="s">
        <v>803</v>
      </c>
      <c r="N7033" s="157" t="s">
        <v>740</v>
      </c>
      <c r="O7033" s="157" t="s">
        <v>741</v>
      </c>
      <c r="P7033" s="157" t="s">
        <v>742</v>
      </c>
    </row>
    <row r="7034" spans="11:16">
      <c r="K7034" s="319">
        <v>52720</v>
      </c>
      <c r="L7034" s="157" t="s">
        <v>805</v>
      </c>
      <c r="N7034" s="157" t="s">
        <v>740</v>
      </c>
      <c r="O7034" s="157" t="s">
        <v>741</v>
      </c>
      <c r="P7034" s="157" t="s">
        <v>742</v>
      </c>
    </row>
    <row r="7035" spans="11:16">
      <c r="K7035" s="319">
        <v>52721</v>
      </c>
      <c r="L7035" s="157" t="s">
        <v>806</v>
      </c>
      <c r="N7035" s="157" t="s">
        <v>740</v>
      </c>
      <c r="O7035" s="157" t="s">
        <v>741</v>
      </c>
      <c r="P7035" s="157" t="s">
        <v>742</v>
      </c>
    </row>
    <row r="7036" spans="11:16">
      <c r="K7036" s="319">
        <v>52722</v>
      </c>
      <c r="L7036" s="157" t="s">
        <v>807</v>
      </c>
      <c r="N7036" s="157" t="s">
        <v>740</v>
      </c>
      <c r="O7036" s="157" t="s">
        <v>741</v>
      </c>
      <c r="P7036" s="157" t="s">
        <v>742</v>
      </c>
    </row>
    <row r="7037" spans="11:16">
      <c r="K7037" s="319">
        <v>52723</v>
      </c>
      <c r="L7037" s="157" t="s">
        <v>808</v>
      </c>
      <c r="N7037" s="157" t="s">
        <v>740</v>
      </c>
      <c r="O7037" s="157" t="s">
        <v>741</v>
      </c>
      <c r="P7037" s="157" t="s">
        <v>742</v>
      </c>
    </row>
    <row r="7038" spans="11:16">
      <c r="K7038" s="319">
        <v>52724</v>
      </c>
      <c r="L7038" s="157" t="s">
        <v>809</v>
      </c>
      <c r="N7038" s="157" t="s">
        <v>740</v>
      </c>
      <c r="O7038" s="157" t="s">
        <v>741</v>
      </c>
      <c r="P7038" s="157" t="s">
        <v>742</v>
      </c>
    </row>
    <row r="7039" spans="11:16">
      <c r="K7039" s="319">
        <v>52725</v>
      </c>
      <c r="L7039" s="157" t="s">
        <v>810</v>
      </c>
      <c r="N7039" s="157" t="s">
        <v>740</v>
      </c>
      <c r="O7039" s="157" t="s">
        <v>741</v>
      </c>
      <c r="P7039" s="157" t="s">
        <v>742</v>
      </c>
    </row>
    <row r="7040" spans="11:16">
      <c r="K7040" s="319">
        <v>52726</v>
      </c>
      <c r="L7040" s="157" t="s">
        <v>803</v>
      </c>
      <c r="N7040" s="157" t="s">
        <v>742</v>
      </c>
      <c r="O7040" s="157" t="s">
        <v>740</v>
      </c>
      <c r="P7040" s="157" t="s">
        <v>741</v>
      </c>
    </row>
    <row r="7041" spans="11:16">
      <c r="K7041" s="319">
        <v>52727</v>
      </c>
      <c r="L7041" s="157" t="s">
        <v>805</v>
      </c>
      <c r="N7041" s="157" t="s">
        <v>742</v>
      </c>
      <c r="O7041" s="157" t="s">
        <v>740</v>
      </c>
      <c r="P7041" s="157" t="s">
        <v>741</v>
      </c>
    </row>
    <row r="7042" spans="11:16">
      <c r="K7042" s="319">
        <v>52728</v>
      </c>
      <c r="L7042" s="157" t="s">
        <v>806</v>
      </c>
      <c r="N7042" s="157" t="s">
        <v>742</v>
      </c>
      <c r="O7042" s="157" t="s">
        <v>740</v>
      </c>
      <c r="P7042" s="157" t="s">
        <v>741</v>
      </c>
    </row>
    <row r="7043" spans="11:16">
      <c r="K7043" s="319">
        <v>52729</v>
      </c>
      <c r="L7043" s="157" t="s">
        <v>807</v>
      </c>
      <c r="N7043" s="157" t="s">
        <v>742</v>
      </c>
      <c r="O7043" s="157" t="s">
        <v>740</v>
      </c>
      <c r="P7043" s="157" t="s">
        <v>741</v>
      </c>
    </row>
    <row r="7044" spans="11:16">
      <c r="K7044" s="319">
        <v>52730</v>
      </c>
      <c r="L7044" s="157" t="s">
        <v>808</v>
      </c>
      <c r="N7044" s="157" t="s">
        <v>742</v>
      </c>
      <c r="O7044" s="157" t="s">
        <v>740</v>
      </c>
      <c r="P7044" s="157" t="s">
        <v>741</v>
      </c>
    </row>
    <row r="7045" spans="11:16">
      <c r="K7045" s="319">
        <v>52731</v>
      </c>
      <c r="L7045" s="157" t="s">
        <v>809</v>
      </c>
      <c r="N7045" s="157" t="s">
        <v>742</v>
      </c>
      <c r="O7045" s="157" t="s">
        <v>740</v>
      </c>
      <c r="P7045" s="157" t="s">
        <v>741</v>
      </c>
    </row>
    <row r="7046" spans="11:16">
      <c r="K7046" s="319">
        <v>52732</v>
      </c>
      <c r="L7046" s="157" t="s">
        <v>810</v>
      </c>
      <c r="N7046" s="157" t="s">
        <v>742</v>
      </c>
      <c r="O7046" s="157" t="s">
        <v>740</v>
      </c>
      <c r="P7046" s="157" t="s">
        <v>741</v>
      </c>
    </row>
    <row r="7047" spans="11:16">
      <c r="K7047" s="319">
        <v>52733</v>
      </c>
      <c r="L7047" s="157" t="s">
        <v>803</v>
      </c>
      <c r="N7047" s="157" t="s">
        <v>741</v>
      </c>
      <c r="O7047" s="157" t="s">
        <v>742</v>
      </c>
      <c r="P7047" s="157" t="s">
        <v>740</v>
      </c>
    </row>
    <row r="7048" spans="11:16">
      <c r="K7048" s="319">
        <v>52734</v>
      </c>
      <c r="L7048" s="157" t="s">
        <v>805</v>
      </c>
      <c r="N7048" s="157" t="s">
        <v>741</v>
      </c>
      <c r="O7048" s="157" t="s">
        <v>742</v>
      </c>
      <c r="P7048" s="157" t="s">
        <v>740</v>
      </c>
    </row>
    <row r="7049" spans="11:16">
      <c r="K7049" s="319">
        <v>52735</v>
      </c>
      <c r="L7049" s="157" t="s">
        <v>806</v>
      </c>
      <c r="N7049" s="157" t="s">
        <v>741</v>
      </c>
      <c r="O7049" s="157" t="s">
        <v>742</v>
      </c>
      <c r="P7049" s="157" t="s">
        <v>740</v>
      </c>
    </row>
    <row r="7050" spans="11:16">
      <c r="K7050" s="319">
        <v>52736</v>
      </c>
      <c r="L7050" s="157" t="s">
        <v>807</v>
      </c>
      <c r="N7050" s="157" t="s">
        <v>741</v>
      </c>
      <c r="O7050" s="157" t="s">
        <v>742</v>
      </c>
      <c r="P7050" s="157" t="s">
        <v>740</v>
      </c>
    </row>
    <row r="7051" spans="11:16">
      <c r="K7051" s="319">
        <v>52737</v>
      </c>
      <c r="L7051" s="157" t="s">
        <v>808</v>
      </c>
      <c r="N7051" s="157" t="s">
        <v>741</v>
      </c>
      <c r="O7051" s="157" t="s">
        <v>742</v>
      </c>
      <c r="P7051" s="157" t="s">
        <v>740</v>
      </c>
    </row>
    <row r="7052" spans="11:16">
      <c r="K7052" s="319">
        <v>52738</v>
      </c>
      <c r="L7052" s="157" t="s">
        <v>809</v>
      </c>
      <c r="N7052" s="157" t="s">
        <v>741</v>
      </c>
      <c r="O7052" s="157" t="s">
        <v>742</v>
      </c>
      <c r="P7052" s="157" t="s">
        <v>740</v>
      </c>
    </row>
    <row r="7053" spans="11:16">
      <c r="K7053" s="319">
        <v>52739</v>
      </c>
      <c r="L7053" s="157" t="s">
        <v>810</v>
      </c>
      <c r="N7053" s="157" t="s">
        <v>741</v>
      </c>
      <c r="O7053" s="157" t="s">
        <v>742</v>
      </c>
      <c r="P7053" s="157" t="s">
        <v>740</v>
      </c>
    </row>
    <row r="7054" spans="11:16">
      <c r="K7054" s="319">
        <v>52740</v>
      </c>
      <c r="L7054" s="157" t="s">
        <v>803</v>
      </c>
      <c r="N7054" s="157" t="s">
        <v>740</v>
      </c>
      <c r="O7054" s="157" t="s">
        <v>741</v>
      </c>
      <c r="P7054" s="157" t="s">
        <v>742</v>
      </c>
    </row>
    <row r="7055" spans="11:16">
      <c r="K7055" s="319">
        <v>52741</v>
      </c>
      <c r="L7055" s="157" t="s">
        <v>805</v>
      </c>
      <c r="N7055" s="157" t="s">
        <v>740</v>
      </c>
      <c r="O7055" s="157" t="s">
        <v>741</v>
      </c>
      <c r="P7055" s="157" t="s">
        <v>742</v>
      </c>
    </row>
    <row r="7056" spans="11:16">
      <c r="K7056" s="319">
        <v>52742</v>
      </c>
      <c r="L7056" s="157" t="s">
        <v>806</v>
      </c>
      <c r="N7056" s="157" t="s">
        <v>740</v>
      </c>
      <c r="O7056" s="157" t="s">
        <v>741</v>
      </c>
      <c r="P7056" s="157" t="s">
        <v>742</v>
      </c>
    </row>
    <row r="7057" spans="11:16">
      <c r="K7057" s="319">
        <v>52743</v>
      </c>
      <c r="L7057" s="157" t="s">
        <v>807</v>
      </c>
      <c r="N7057" s="157" t="s">
        <v>740</v>
      </c>
      <c r="O7057" s="157" t="s">
        <v>741</v>
      </c>
      <c r="P7057" s="157" t="s">
        <v>742</v>
      </c>
    </row>
    <row r="7058" spans="11:16">
      <c r="K7058" s="319">
        <v>52744</v>
      </c>
      <c r="L7058" s="157" t="s">
        <v>808</v>
      </c>
      <c r="N7058" s="157" t="s">
        <v>740</v>
      </c>
      <c r="O7058" s="157" t="s">
        <v>741</v>
      </c>
      <c r="P7058" s="157" t="s">
        <v>742</v>
      </c>
    </row>
    <row r="7059" spans="11:16">
      <c r="K7059" s="319">
        <v>52745</v>
      </c>
      <c r="L7059" s="157" t="s">
        <v>809</v>
      </c>
      <c r="N7059" s="157" t="s">
        <v>740</v>
      </c>
      <c r="O7059" s="157" t="s">
        <v>741</v>
      </c>
      <c r="P7059" s="157" t="s">
        <v>742</v>
      </c>
    </row>
    <row r="7060" spans="11:16">
      <c r="K7060" s="319">
        <v>52746</v>
      </c>
      <c r="L7060" s="157" t="s">
        <v>810</v>
      </c>
      <c r="N7060" s="157" t="s">
        <v>740</v>
      </c>
      <c r="O7060" s="157" t="s">
        <v>741</v>
      </c>
      <c r="P7060" s="157" t="s">
        <v>742</v>
      </c>
    </row>
    <row r="7061" spans="11:16">
      <c r="K7061" s="319">
        <v>52747</v>
      </c>
      <c r="L7061" s="157" t="s">
        <v>803</v>
      </c>
      <c r="N7061" s="157" t="s">
        <v>742</v>
      </c>
      <c r="O7061" s="157" t="s">
        <v>740</v>
      </c>
      <c r="P7061" s="157" t="s">
        <v>741</v>
      </c>
    </row>
    <row r="7062" spans="11:16">
      <c r="K7062" s="319">
        <v>52748</v>
      </c>
      <c r="L7062" s="157" t="s">
        <v>805</v>
      </c>
      <c r="N7062" s="157" t="s">
        <v>742</v>
      </c>
      <c r="O7062" s="157" t="s">
        <v>740</v>
      </c>
      <c r="P7062" s="157" t="s">
        <v>741</v>
      </c>
    </row>
    <row r="7063" spans="11:16">
      <c r="K7063" s="319">
        <v>52749</v>
      </c>
      <c r="L7063" s="157" t="s">
        <v>806</v>
      </c>
      <c r="N7063" s="157" t="s">
        <v>742</v>
      </c>
      <c r="O7063" s="157" t="s">
        <v>740</v>
      </c>
      <c r="P7063" s="157" t="s">
        <v>741</v>
      </c>
    </row>
    <row r="7064" spans="11:16">
      <c r="K7064" s="319">
        <v>52750</v>
      </c>
      <c r="L7064" s="157" t="s">
        <v>807</v>
      </c>
      <c r="N7064" s="157" t="s">
        <v>742</v>
      </c>
      <c r="O7064" s="157" t="s">
        <v>740</v>
      </c>
      <c r="P7064" s="157" t="s">
        <v>741</v>
      </c>
    </row>
    <row r="7065" spans="11:16">
      <c r="K7065" s="319">
        <v>52751</v>
      </c>
      <c r="L7065" s="157" t="s">
        <v>808</v>
      </c>
      <c r="N7065" s="157" t="s">
        <v>742</v>
      </c>
      <c r="O7065" s="157" t="s">
        <v>740</v>
      </c>
      <c r="P7065" s="157" t="s">
        <v>741</v>
      </c>
    </row>
    <row r="7066" spans="11:16">
      <c r="K7066" s="319">
        <v>52752</v>
      </c>
      <c r="L7066" s="157" t="s">
        <v>809</v>
      </c>
      <c r="N7066" s="157" t="s">
        <v>742</v>
      </c>
      <c r="O7066" s="157" t="s">
        <v>740</v>
      </c>
      <c r="P7066" s="157" t="s">
        <v>741</v>
      </c>
    </row>
    <row r="7067" spans="11:16">
      <c r="K7067" s="319">
        <v>52753</v>
      </c>
      <c r="L7067" s="157" t="s">
        <v>810</v>
      </c>
      <c r="N7067" s="157" t="s">
        <v>742</v>
      </c>
      <c r="O7067" s="157" t="s">
        <v>740</v>
      </c>
      <c r="P7067" s="157" t="s">
        <v>741</v>
      </c>
    </row>
    <row r="7068" spans="11:16">
      <c r="K7068" s="319">
        <v>52754</v>
      </c>
      <c r="L7068" s="157" t="s">
        <v>803</v>
      </c>
      <c r="N7068" s="157" t="s">
        <v>741</v>
      </c>
      <c r="O7068" s="157" t="s">
        <v>742</v>
      </c>
      <c r="P7068" s="157" t="s">
        <v>740</v>
      </c>
    </row>
    <row r="7069" spans="11:16">
      <c r="K7069" s="319">
        <v>52755</v>
      </c>
      <c r="L7069" s="157" t="s">
        <v>805</v>
      </c>
      <c r="N7069" s="157" t="s">
        <v>741</v>
      </c>
      <c r="O7069" s="157" t="s">
        <v>742</v>
      </c>
      <c r="P7069" s="157" t="s">
        <v>740</v>
      </c>
    </row>
    <row r="7070" spans="11:16">
      <c r="K7070" s="319">
        <v>52756</v>
      </c>
      <c r="L7070" s="157" t="s">
        <v>806</v>
      </c>
      <c r="N7070" s="157" t="s">
        <v>741</v>
      </c>
      <c r="O7070" s="157" t="s">
        <v>742</v>
      </c>
      <c r="P7070" s="157" t="s">
        <v>740</v>
      </c>
    </row>
    <row r="7071" spans="11:16">
      <c r="K7071" s="319">
        <v>52757</v>
      </c>
      <c r="L7071" s="157" t="s">
        <v>807</v>
      </c>
      <c r="N7071" s="157" t="s">
        <v>741</v>
      </c>
      <c r="O7071" s="157" t="s">
        <v>742</v>
      </c>
      <c r="P7071" s="157" t="s">
        <v>740</v>
      </c>
    </row>
    <row r="7072" spans="11:16">
      <c r="K7072" s="319">
        <v>52758</v>
      </c>
      <c r="L7072" s="157" t="s">
        <v>808</v>
      </c>
      <c r="N7072" s="157" t="s">
        <v>741</v>
      </c>
      <c r="O7072" s="157" t="s">
        <v>742</v>
      </c>
      <c r="P7072" s="157" t="s">
        <v>740</v>
      </c>
    </row>
    <row r="7073" spans="11:16">
      <c r="K7073" s="319">
        <v>52759</v>
      </c>
      <c r="L7073" s="157" t="s">
        <v>809</v>
      </c>
      <c r="N7073" s="157" t="s">
        <v>741</v>
      </c>
      <c r="O7073" s="157" t="s">
        <v>742</v>
      </c>
      <c r="P7073" s="157" t="s">
        <v>740</v>
      </c>
    </row>
    <row r="7074" spans="11:16">
      <c r="K7074" s="319">
        <v>52760</v>
      </c>
      <c r="L7074" s="157" t="s">
        <v>810</v>
      </c>
      <c r="N7074" s="157" t="s">
        <v>741</v>
      </c>
      <c r="O7074" s="157" t="s">
        <v>742</v>
      </c>
      <c r="P7074" s="157" t="s">
        <v>740</v>
      </c>
    </row>
    <row r="7075" spans="11:16">
      <c r="K7075" s="319">
        <v>52761</v>
      </c>
      <c r="L7075" s="157" t="s">
        <v>803</v>
      </c>
      <c r="N7075" s="157" t="s">
        <v>740</v>
      </c>
      <c r="O7075" s="157" t="s">
        <v>741</v>
      </c>
      <c r="P7075" s="157" t="s">
        <v>742</v>
      </c>
    </row>
    <row r="7076" spans="11:16">
      <c r="K7076" s="319">
        <v>52762</v>
      </c>
      <c r="L7076" s="157" t="s">
        <v>805</v>
      </c>
      <c r="N7076" s="157" t="s">
        <v>740</v>
      </c>
      <c r="O7076" s="157" t="s">
        <v>741</v>
      </c>
      <c r="P7076" s="157" t="s">
        <v>742</v>
      </c>
    </row>
    <row r="7077" spans="11:16">
      <c r="K7077" s="319">
        <v>52763</v>
      </c>
      <c r="L7077" s="157" t="s">
        <v>806</v>
      </c>
      <c r="N7077" s="157" t="s">
        <v>740</v>
      </c>
      <c r="O7077" s="157" t="s">
        <v>741</v>
      </c>
      <c r="P7077" s="157" t="s">
        <v>742</v>
      </c>
    </row>
    <row r="7078" spans="11:16">
      <c r="K7078" s="319">
        <v>52764</v>
      </c>
      <c r="L7078" s="157" t="s">
        <v>807</v>
      </c>
      <c r="N7078" s="157" t="s">
        <v>740</v>
      </c>
      <c r="O7078" s="157" t="s">
        <v>741</v>
      </c>
      <c r="P7078" s="157" t="s">
        <v>742</v>
      </c>
    </row>
    <row r="7079" spans="11:16">
      <c r="K7079" s="319">
        <v>52765</v>
      </c>
      <c r="L7079" s="157" t="s">
        <v>808</v>
      </c>
      <c r="N7079" s="157" t="s">
        <v>740</v>
      </c>
      <c r="O7079" s="157" t="s">
        <v>741</v>
      </c>
      <c r="P7079" s="157" t="s">
        <v>742</v>
      </c>
    </row>
    <row r="7080" spans="11:16">
      <c r="K7080" s="319">
        <v>52766</v>
      </c>
      <c r="L7080" s="157" t="s">
        <v>809</v>
      </c>
      <c r="N7080" s="157" t="s">
        <v>740</v>
      </c>
      <c r="O7080" s="157" t="s">
        <v>741</v>
      </c>
      <c r="P7080" s="157" t="s">
        <v>742</v>
      </c>
    </row>
    <row r="7081" spans="11:16">
      <c r="K7081" s="319">
        <v>52767</v>
      </c>
      <c r="L7081" s="157" t="s">
        <v>810</v>
      </c>
      <c r="N7081" s="157" t="s">
        <v>740</v>
      </c>
      <c r="O7081" s="157" t="s">
        <v>741</v>
      </c>
      <c r="P7081" s="157" t="s">
        <v>742</v>
      </c>
    </row>
    <row r="7082" spans="11:16">
      <c r="K7082" s="319">
        <v>52768</v>
      </c>
      <c r="L7082" s="157" t="s">
        <v>803</v>
      </c>
      <c r="N7082" s="157" t="s">
        <v>742</v>
      </c>
      <c r="O7082" s="157" t="s">
        <v>740</v>
      </c>
      <c r="P7082" s="157" t="s">
        <v>741</v>
      </c>
    </row>
    <row r="7083" spans="11:16">
      <c r="K7083" s="319">
        <v>52769</v>
      </c>
      <c r="L7083" s="157" t="s">
        <v>805</v>
      </c>
      <c r="N7083" s="157" t="s">
        <v>742</v>
      </c>
      <c r="O7083" s="157" t="s">
        <v>740</v>
      </c>
      <c r="P7083" s="157" t="s">
        <v>741</v>
      </c>
    </row>
    <row r="7084" spans="11:16">
      <c r="K7084" s="319">
        <v>52770</v>
      </c>
      <c r="L7084" s="157" t="s">
        <v>806</v>
      </c>
      <c r="N7084" s="157" t="s">
        <v>742</v>
      </c>
      <c r="O7084" s="157" t="s">
        <v>740</v>
      </c>
      <c r="P7084" s="157" t="s">
        <v>741</v>
      </c>
    </row>
    <row r="7085" spans="11:16">
      <c r="K7085" s="319">
        <v>52771</v>
      </c>
      <c r="L7085" s="157" t="s">
        <v>807</v>
      </c>
      <c r="N7085" s="157" t="s">
        <v>742</v>
      </c>
      <c r="O7085" s="157" t="s">
        <v>740</v>
      </c>
      <c r="P7085" s="157" t="s">
        <v>741</v>
      </c>
    </row>
    <row r="7086" spans="11:16">
      <c r="K7086" s="319">
        <v>52772</v>
      </c>
      <c r="L7086" s="157" t="s">
        <v>808</v>
      </c>
      <c r="N7086" s="157" t="s">
        <v>742</v>
      </c>
      <c r="O7086" s="157" t="s">
        <v>740</v>
      </c>
      <c r="P7086" s="157" t="s">
        <v>741</v>
      </c>
    </row>
    <row r="7087" spans="11:16">
      <c r="K7087" s="319">
        <v>52773</v>
      </c>
      <c r="L7087" s="157" t="s">
        <v>809</v>
      </c>
      <c r="N7087" s="157" t="s">
        <v>742</v>
      </c>
      <c r="O7087" s="157" t="s">
        <v>740</v>
      </c>
      <c r="P7087" s="157" t="s">
        <v>741</v>
      </c>
    </row>
    <row r="7088" spans="11:16">
      <c r="K7088" s="319">
        <v>52774</v>
      </c>
      <c r="L7088" s="157" t="s">
        <v>810</v>
      </c>
      <c r="N7088" s="157" t="s">
        <v>742</v>
      </c>
      <c r="O7088" s="157" t="s">
        <v>740</v>
      </c>
      <c r="P7088" s="157" t="s">
        <v>741</v>
      </c>
    </row>
    <row r="7089" spans="11:16">
      <c r="K7089" s="319">
        <v>52775</v>
      </c>
      <c r="L7089" s="157" t="s">
        <v>803</v>
      </c>
      <c r="N7089" s="157" t="s">
        <v>741</v>
      </c>
      <c r="O7089" s="157" t="s">
        <v>742</v>
      </c>
      <c r="P7089" s="157" t="s">
        <v>740</v>
      </c>
    </row>
    <row r="7090" spans="11:16">
      <c r="K7090" s="319">
        <v>52776</v>
      </c>
      <c r="L7090" s="157" t="s">
        <v>805</v>
      </c>
      <c r="N7090" s="157" t="s">
        <v>741</v>
      </c>
      <c r="O7090" s="157" t="s">
        <v>742</v>
      </c>
      <c r="P7090" s="157" t="s">
        <v>740</v>
      </c>
    </row>
    <row r="7091" spans="11:16">
      <c r="K7091" s="319">
        <v>52777</v>
      </c>
      <c r="L7091" s="157" t="s">
        <v>806</v>
      </c>
      <c r="N7091" s="157" t="s">
        <v>741</v>
      </c>
      <c r="O7091" s="157" t="s">
        <v>742</v>
      </c>
      <c r="P7091" s="157" t="s">
        <v>740</v>
      </c>
    </row>
    <row r="7092" spans="11:16">
      <c r="K7092" s="319">
        <v>52778</v>
      </c>
      <c r="L7092" s="157" t="s">
        <v>807</v>
      </c>
      <c r="N7092" s="157" t="s">
        <v>741</v>
      </c>
      <c r="O7092" s="157" t="s">
        <v>742</v>
      </c>
      <c r="P7092" s="157" t="s">
        <v>740</v>
      </c>
    </row>
    <row r="7093" spans="11:16">
      <c r="K7093" s="319">
        <v>52779</v>
      </c>
      <c r="L7093" s="157" t="s">
        <v>808</v>
      </c>
      <c r="N7093" s="157" t="s">
        <v>741</v>
      </c>
      <c r="O7093" s="157" t="s">
        <v>742</v>
      </c>
      <c r="P7093" s="157" t="s">
        <v>740</v>
      </c>
    </row>
    <row r="7094" spans="11:16">
      <c r="K7094" s="319">
        <v>52780</v>
      </c>
      <c r="L7094" s="157" t="s">
        <v>809</v>
      </c>
      <c r="N7094" s="157" t="s">
        <v>741</v>
      </c>
      <c r="O7094" s="157" t="s">
        <v>742</v>
      </c>
      <c r="P7094" s="157" t="s">
        <v>740</v>
      </c>
    </row>
    <row r="7095" spans="11:16">
      <c r="K7095" s="319">
        <v>52781</v>
      </c>
      <c r="L7095" s="157" t="s">
        <v>810</v>
      </c>
      <c r="N7095" s="157" t="s">
        <v>741</v>
      </c>
      <c r="O7095" s="157" t="s">
        <v>742</v>
      </c>
      <c r="P7095" s="157" t="s">
        <v>740</v>
      </c>
    </row>
    <row r="7096" spans="11:16">
      <c r="K7096" s="319">
        <v>52782</v>
      </c>
      <c r="L7096" s="157" t="s">
        <v>803</v>
      </c>
      <c r="N7096" s="157" t="s">
        <v>740</v>
      </c>
      <c r="O7096" s="157" t="s">
        <v>741</v>
      </c>
      <c r="P7096" s="157" t="s">
        <v>742</v>
      </c>
    </row>
    <row r="7097" spans="11:16">
      <c r="K7097" s="319">
        <v>52783</v>
      </c>
      <c r="L7097" s="157" t="s">
        <v>805</v>
      </c>
      <c r="N7097" s="157" t="s">
        <v>740</v>
      </c>
      <c r="O7097" s="157" t="s">
        <v>741</v>
      </c>
      <c r="P7097" s="157" t="s">
        <v>742</v>
      </c>
    </row>
    <row r="7098" spans="11:16">
      <c r="K7098" s="319">
        <v>52784</v>
      </c>
      <c r="L7098" s="157" t="s">
        <v>806</v>
      </c>
      <c r="N7098" s="157" t="s">
        <v>740</v>
      </c>
      <c r="O7098" s="157" t="s">
        <v>741</v>
      </c>
      <c r="P7098" s="157" t="s">
        <v>742</v>
      </c>
    </row>
    <row r="7099" spans="11:16">
      <c r="K7099" s="319">
        <v>52785</v>
      </c>
      <c r="L7099" s="157" t="s">
        <v>807</v>
      </c>
      <c r="N7099" s="157" t="s">
        <v>740</v>
      </c>
      <c r="O7099" s="157" t="s">
        <v>741</v>
      </c>
      <c r="P7099" s="157" t="s">
        <v>742</v>
      </c>
    </row>
    <row r="7100" spans="11:16">
      <c r="K7100" s="319">
        <v>52786</v>
      </c>
      <c r="L7100" s="157" t="s">
        <v>808</v>
      </c>
      <c r="N7100" s="157" t="s">
        <v>740</v>
      </c>
      <c r="O7100" s="157" t="s">
        <v>741</v>
      </c>
      <c r="P7100" s="157" t="s">
        <v>742</v>
      </c>
    </row>
    <row r="7101" spans="11:16">
      <c r="K7101" s="319">
        <v>52787</v>
      </c>
      <c r="L7101" s="157" t="s">
        <v>809</v>
      </c>
      <c r="N7101" s="157" t="s">
        <v>740</v>
      </c>
      <c r="O7101" s="157" t="s">
        <v>741</v>
      </c>
      <c r="P7101" s="157" t="s">
        <v>742</v>
      </c>
    </row>
    <row r="7102" spans="11:16">
      <c r="K7102" s="319">
        <v>52788</v>
      </c>
      <c r="L7102" s="157" t="s">
        <v>810</v>
      </c>
      <c r="N7102" s="157" t="s">
        <v>740</v>
      </c>
      <c r="O7102" s="157" t="s">
        <v>741</v>
      </c>
      <c r="P7102" s="157" t="s">
        <v>742</v>
      </c>
    </row>
    <row r="7103" spans="11:16">
      <c r="K7103" s="319">
        <v>52789</v>
      </c>
      <c r="L7103" s="157" t="s">
        <v>803</v>
      </c>
      <c r="N7103" s="157" t="s">
        <v>742</v>
      </c>
      <c r="O7103" s="157" t="s">
        <v>740</v>
      </c>
      <c r="P7103" s="157" t="s">
        <v>741</v>
      </c>
    </row>
    <row r="7104" spans="11:16">
      <c r="K7104" s="319">
        <v>52790</v>
      </c>
      <c r="L7104" s="157" t="s">
        <v>805</v>
      </c>
      <c r="N7104" s="157" t="s">
        <v>742</v>
      </c>
      <c r="O7104" s="157" t="s">
        <v>740</v>
      </c>
      <c r="P7104" s="157" t="s">
        <v>741</v>
      </c>
    </row>
    <row r="7105" spans="11:16">
      <c r="K7105" s="319">
        <v>52791</v>
      </c>
      <c r="L7105" s="157" t="s">
        <v>806</v>
      </c>
      <c r="N7105" s="157" t="s">
        <v>742</v>
      </c>
      <c r="O7105" s="157" t="s">
        <v>740</v>
      </c>
      <c r="P7105" s="157" t="s">
        <v>741</v>
      </c>
    </row>
    <row r="7106" spans="11:16">
      <c r="K7106" s="319">
        <v>52792</v>
      </c>
      <c r="L7106" s="157" t="s">
        <v>807</v>
      </c>
      <c r="N7106" s="157" t="s">
        <v>742</v>
      </c>
      <c r="O7106" s="157" t="s">
        <v>740</v>
      </c>
      <c r="P7106" s="157" t="s">
        <v>741</v>
      </c>
    </row>
    <row r="7107" spans="11:16">
      <c r="K7107" s="319">
        <v>52793</v>
      </c>
      <c r="L7107" s="157" t="s">
        <v>808</v>
      </c>
      <c r="N7107" s="157" t="s">
        <v>742</v>
      </c>
      <c r="O7107" s="157" t="s">
        <v>740</v>
      </c>
      <c r="P7107" s="157" t="s">
        <v>741</v>
      </c>
    </row>
    <row r="7108" spans="11:16">
      <c r="K7108" s="319">
        <v>52794</v>
      </c>
      <c r="L7108" s="157" t="s">
        <v>809</v>
      </c>
      <c r="N7108" s="157" t="s">
        <v>742</v>
      </c>
      <c r="O7108" s="157" t="s">
        <v>740</v>
      </c>
      <c r="P7108" s="157" t="s">
        <v>741</v>
      </c>
    </row>
    <row r="7109" spans="11:16">
      <c r="K7109" s="319">
        <v>52795</v>
      </c>
      <c r="L7109" s="157" t="s">
        <v>810</v>
      </c>
      <c r="N7109" s="157" t="s">
        <v>742</v>
      </c>
      <c r="O7109" s="157" t="s">
        <v>740</v>
      </c>
      <c r="P7109" s="157" t="s">
        <v>741</v>
      </c>
    </row>
    <row r="7110" spans="11:16">
      <c r="K7110" s="319">
        <v>52796</v>
      </c>
      <c r="L7110" s="157" t="s">
        <v>803</v>
      </c>
      <c r="N7110" s="157" t="s">
        <v>741</v>
      </c>
      <c r="O7110" s="157" t="s">
        <v>742</v>
      </c>
      <c r="P7110" s="157" t="s">
        <v>740</v>
      </c>
    </row>
    <row r="7111" spans="11:16">
      <c r="K7111" s="319">
        <v>52797</v>
      </c>
      <c r="L7111" s="157" t="s">
        <v>805</v>
      </c>
      <c r="N7111" s="157" t="s">
        <v>741</v>
      </c>
      <c r="O7111" s="157" t="s">
        <v>742</v>
      </c>
      <c r="P7111" s="157" t="s">
        <v>740</v>
      </c>
    </row>
    <row r="7112" spans="11:16">
      <c r="K7112" s="319">
        <v>52798</v>
      </c>
      <c r="L7112" s="157" t="s">
        <v>806</v>
      </c>
      <c r="N7112" s="157" t="s">
        <v>741</v>
      </c>
      <c r="O7112" s="157" t="s">
        <v>742</v>
      </c>
      <c r="P7112" s="157" t="s">
        <v>740</v>
      </c>
    </row>
    <row r="7113" spans="11:16">
      <c r="K7113" s="319">
        <v>52799</v>
      </c>
      <c r="L7113" s="157" t="s">
        <v>807</v>
      </c>
      <c r="N7113" s="157" t="s">
        <v>741</v>
      </c>
      <c r="O7113" s="157" t="s">
        <v>742</v>
      </c>
      <c r="P7113" s="157" t="s">
        <v>740</v>
      </c>
    </row>
    <row r="7114" spans="11:16">
      <c r="K7114" s="319">
        <v>52800</v>
      </c>
      <c r="L7114" s="157" t="s">
        <v>808</v>
      </c>
      <c r="N7114" s="157" t="s">
        <v>741</v>
      </c>
      <c r="O7114" s="157" t="s">
        <v>742</v>
      </c>
      <c r="P7114" s="157" t="s">
        <v>740</v>
      </c>
    </row>
    <row r="7115" spans="11:16">
      <c r="K7115" s="319">
        <v>52801</v>
      </c>
      <c r="L7115" s="157" t="s">
        <v>809</v>
      </c>
      <c r="N7115" s="157" t="s">
        <v>741</v>
      </c>
      <c r="O7115" s="157" t="s">
        <v>742</v>
      </c>
      <c r="P7115" s="157" t="s">
        <v>740</v>
      </c>
    </row>
    <row r="7116" spans="11:16">
      <c r="K7116" s="319">
        <v>52802</v>
      </c>
      <c r="L7116" s="157" t="s">
        <v>810</v>
      </c>
      <c r="N7116" s="157" t="s">
        <v>741</v>
      </c>
      <c r="O7116" s="157" t="s">
        <v>742</v>
      </c>
      <c r="P7116" s="157" t="s">
        <v>740</v>
      </c>
    </row>
    <row r="7117" spans="11:16">
      <c r="K7117" s="319">
        <v>52803</v>
      </c>
      <c r="L7117" s="157" t="s">
        <v>803</v>
      </c>
      <c r="N7117" s="157" t="s">
        <v>740</v>
      </c>
      <c r="O7117" s="157" t="s">
        <v>741</v>
      </c>
      <c r="P7117" s="157" t="s">
        <v>742</v>
      </c>
    </row>
    <row r="7118" spans="11:16">
      <c r="K7118" s="319">
        <v>52804</v>
      </c>
      <c r="L7118" s="157" t="s">
        <v>805</v>
      </c>
      <c r="N7118" s="157" t="s">
        <v>740</v>
      </c>
      <c r="O7118" s="157" t="s">
        <v>741</v>
      </c>
      <c r="P7118" s="157" t="s">
        <v>742</v>
      </c>
    </row>
    <row r="7119" spans="11:16">
      <c r="K7119" s="319">
        <v>52805</v>
      </c>
      <c r="L7119" s="157" t="s">
        <v>806</v>
      </c>
      <c r="N7119" s="157" t="s">
        <v>740</v>
      </c>
      <c r="O7119" s="157" t="s">
        <v>741</v>
      </c>
      <c r="P7119" s="157" t="s">
        <v>742</v>
      </c>
    </row>
    <row r="7120" spans="11:16">
      <c r="K7120" s="319">
        <v>52806</v>
      </c>
      <c r="L7120" s="157" t="s">
        <v>807</v>
      </c>
      <c r="N7120" s="157" t="s">
        <v>740</v>
      </c>
      <c r="O7120" s="157" t="s">
        <v>741</v>
      </c>
      <c r="P7120" s="157" t="s">
        <v>742</v>
      </c>
    </row>
    <row r="7121" spans="11:16">
      <c r="K7121" s="319">
        <v>52807</v>
      </c>
      <c r="L7121" s="157" t="s">
        <v>808</v>
      </c>
      <c r="N7121" s="157" t="s">
        <v>740</v>
      </c>
      <c r="O7121" s="157" t="s">
        <v>741</v>
      </c>
      <c r="P7121" s="157" t="s">
        <v>742</v>
      </c>
    </row>
    <row r="7122" spans="11:16">
      <c r="K7122" s="319">
        <v>52808</v>
      </c>
      <c r="L7122" s="157" t="s">
        <v>809</v>
      </c>
      <c r="N7122" s="157" t="s">
        <v>740</v>
      </c>
      <c r="O7122" s="157" t="s">
        <v>741</v>
      </c>
      <c r="P7122" s="157" t="s">
        <v>742</v>
      </c>
    </row>
    <row r="7123" spans="11:16">
      <c r="K7123" s="319">
        <v>52809</v>
      </c>
      <c r="L7123" s="157" t="s">
        <v>810</v>
      </c>
      <c r="N7123" s="157" t="s">
        <v>740</v>
      </c>
      <c r="O7123" s="157" t="s">
        <v>741</v>
      </c>
      <c r="P7123" s="157" t="s">
        <v>742</v>
      </c>
    </row>
    <row r="7124" spans="11:16">
      <c r="K7124" s="319">
        <v>52810</v>
      </c>
      <c r="L7124" s="157" t="s">
        <v>803</v>
      </c>
      <c r="N7124" s="157" t="s">
        <v>742</v>
      </c>
      <c r="O7124" s="157" t="s">
        <v>740</v>
      </c>
      <c r="P7124" s="157" t="s">
        <v>741</v>
      </c>
    </row>
    <row r="7125" spans="11:16">
      <c r="K7125" s="319">
        <v>52811</v>
      </c>
      <c r="L7125" s="157" t="s">
        <v>805</v>
      </c>
      <c r="N7125" s="157" t="s">
        <v>742</v>
      </c>
      <c r="O7125" s="157" t="s">
        <v>740</v>
      </c>
      <c r="P7125" s="157" t="s">
        <v>741</v>
      </c>
    </row>
    <row r="7126" spans="11:16">
      <c r="K7126" s="319">
        <v>52812</v>
      </c>
      <c r="L7126" s="157" t="s">
        <v>806</v>
      </c>
      <c r="N7126" s="157" t="s">
        <v>742</v>
      </c>
      <c r="O7126" s="157" t="s">
        <v>740</v>
      </c>
      <c r="P7126" s="157" t="s">
        <v>741</v>
      </c>
    </row>
    <row r="7127" spans="11:16">
      <c r="K7127" s="319">
        <v>52813</v>
      </c>
      <c r="L7127" s="157" t="s">
        <v>807</v>
      </c>
      <c r="N7127" s="157" t="s">
        <v>742</v>
      </c>
      <c r="O7127" s="157" t="s">
        <v>740</v>
      </c>
      <c r="P7127" s="157" t="s">
        <v>741</v>
      </c>
    </row>
    <row r="7128" spans="11:16">
      <c r="K7128" s="319">
        <v>52814</v>
      </c>
      <c r="L7128" s="157" t="s">
        <v>808</v>
      </c>
      <c r="N7128" s="157" t="s">
        <v>742</v>
      </c>
      <c r="O7128" s="157" t="s">
        <v>740</v>
      </c>
      <c r="P7128" s="157" t="s">
        <v>741</v>
      </c>
    </row>
    <row r="7129" spans="11:16">
      <c r="K7129" s="319">
        <v>52815</v>
      </c>
      <c r="L7129" s="157" t="s">
        <v>809</v>
      </c>
      <c r="N7129" s="157" t="s">
        <v>742</v>
      </c>
      <c r="O7129" s="157" t="s">
        <v>740</v>
      </c>
      <c r="P7129" s="157" t="s">
        <v>741</v>
      </c>
    </row>
    <row r="7130" spans="11:16">
      <c r="K7130" s="319">
        <v>52816</v>
      </c>
      <c r="L7130" s="157" t="s">
        <v>810</v>
      </c>
      <c r="N7130" s="157" t="s">
        <v>742</v>
      </c>
      <c r="O7130" s="157" t="s">
        <v>740</v>
      </c>
      <c r="P7130" s="157" t="s">
        <v>741</v>
      </c>
    </row>
    <row r="7131" spans="11:16">
      <c r="K7131" s="319">
        <v>52817</v>
      </c>
      <c r="L7131" s="157" t="s">
        <v>803</v>
      </c>
      <c r="N7131" s="157" t="s">
        <v>741</v>
      </c>
      <c r="O7131" s="157" t="s">
        <v>742</v>
      </c>
      <c r="P7131" s="157" t="s">
        <v>740</v>
      </c>
    </row>
    <row r="7132" spans="11:16">
      <c r="K7132" s="319">
        <v>52818</v>
      </c>
      <c r="L7132" s="157" t="s">
        <v>805</v>
      </c>
      <c r="N7132" s="157" t="s">
        <v>741</v>
      </c>
      <c r="O7132" s="157" t="s">
        <v>742</v>
      </c>
      <c r="P7132" s="157" t="s">
        <v>740</v>
      </c>
    </row>
    <row r="7133" spans="11:16">
      <c r="K7133" s="319">
        <v>52819</v>
      </c>
      <c r="L7133" s="157" t="s">
        <v>806</v>
      </c>
      <c r="N7133" s="157" t="s">
        <v>741</v>
      </c>
      <c r="O7133" s="157" t="s">
        <v>742</v>
      </c>
      <c r="P7133" s="157" t="s">
        <v>740</v>
      </c>
    </row>
    <row r="7134" spans="11:16">
      <c r="K7134" s="319">
        <v>52820</v>
      </c>
      <c r="L7134" s="157" t="s">
        <v>807</v>
      </c>
      <c r="N7134" s="157" t="s">
        <v>741</v>
      </c>
      <c r="O7134" s="157" t="s">
        <v>742</v>
      </c>
      <c r="P7134" s="157" t="s">
        <v>740</v>
      </c>
    </row>
    <row r="7135" spans="11:16">
      <c r="K7135" s="319">
        <v>52821</v>
      </c>
      <c r="L7135" s="157" t="s">
        <v>808</v>
      </c>
      <c r="N7135" s="157" t="s">
        <v>741</v>
      </c>
      <c r="O7135" s="157" t="s">
        <v>742</v>
      </c>
      <c r="P7135" s="157" t="s">
        <v>740</v>
      </c>
    </row>
    <row r="7136" spans="11:16">
      <c r="K7136" s="319">
        <v>52822</v>
      </c>
      <c r="L7136" s="157" t="s">
        <v>809</v>
      </c>
      <c r="N7136" s="157" t="s">
        <v>741</v>
      </c>
      <c r="O7136" s="157" t="s">
        <v>742</v>
      </c>
      <c r="P7136" s="157" t="s">
        <v>740</v>
      </c>
    </row>
    <row r="7137" spans="11:16">
      <c r="K7137" s="319">
        <v>52823</v>
      </c>
      <c r="L7137" s="157" t="s">
        <v>810</v>
      </c>
      <c r="N7137" s="157" t="s">
        <v>741</v>
      </c>
      <c r="O7137" s="157" t="s">
        <v>742</v>
      </c>
      <c r="P7137" s="157" t="s">
        <v>740</v>
      </c>
    </row>
    <row r="7138" spans="11:16">
      <c r="K7138" s="319">
        <v>52824</v>
      </c>
      <c r="L7138" s="157" t="s">
        <v>803</v>
      </c>
      <c r="N7138" s="157" t="s">
        <v>740</v>
      </c>
      <c r="O7138" s="157" t="s">
        <v>741</v>
      </c>
      <c r="P7138" s="157" t="s">
        <v>742</v>
      </c>
    </row>
    <row r="7139" spans="11:16">
      <c r="K7139" s="319">
        <v>52825</v>
      </c>
      <c r="L7139" s="157" t="s">
        <v>805</v>
      </c>
      <c r="N7139" s="157" t="s">
        <v>740</v>
      </c>
      <c r="O7139" s="157" t="s">
        <v>741</v>
      </c>
      <c r="P7139" s="157" t="s">
        <v>742</v>
      </c>
    </row>
    <row r="7140" spans="11:16">
      <c r="K7140" s="319">
        <v>52826</v>
      </c>
      <c r="L7140" s="157" t="s">
        <v>806</v>
      </c>
      <c r="N7140" s="157" t="s">
        <v>740</v>
      </c>
      <c r="O7140" s="157" t="s">
        <v>741</v>
      </c>
      <c r="P7140" s="157" t="s">
        <v>742</v>
      </c>
    </row>
    <row r="7141" spans="11:16">
      <c r="K7141" s="319">
        <v>52827</v>
      </c>
      <c r="L7141" s="157" t="s">
        <v>807</v>
      </c>
      <c r="N7141" s="157" t="s">
        <v>740</v>
      </c>
      <c r="O7141" s="157" t="s">
        <v>741</v>
      </c>
      <c r="P7141" s="157" t="s">
        <v>742</v>
      </c>
    </row>
    <row r="7142" spans="11:16">
      <c r="K7142" s="319">
        <v>52828</v>
      </c>
      <c r="L7142" s="157" t="s">
        <v>808</v>
      </c>
      <c r="N7142" s="157" t="s">
        <v>740</v>
      </c>
      <c r="O7142" s="157" t="s">
        <v>741</v>
      </c>
      <c r="P7142" s="157" t="s">
        <v>742</v>
      </c>
    </row>
    <row r="7143" spans="11:16">
      <c r="K7143" s="319">
        <v>52829</v>
      </c>
      <c r="L7143" s="157" t="s">
        <v>809</v>
      </c>
      <c r="N7143" s="157" t="s">
        <v>740</v>
      </c>
      <c r="O7143" s="157" t="s">
        <v>741</v>
      </c>
      <c r="P7143" s="157" t="s">
        <v>742</v>
      </c>
    </row>
    <row r="7144" spans="11:16">
      <c r="K7144" s="319">
        <v>52830</v>
      </c>
      <c r="L7144" s="157" t="s">
        <v>810</v>
      </c>
      <c r="N7144" s="157" t="s">
        <v>740</v>
      </c>
      <c r="O7144" s="157" t="s">
        <v>741</v>
      </c>
      <c r="P7144" s="157" t="s">
        <v>742</v>
      </c>
    </row>
    <row r="7145" spans="11:16">
      <c r="K7145" s="319">
        <v>52831</v>
      </c>
      <c r="L7145" s="157" t="s">
        <v>803</v>
      </c>
      <c r="N7145" s="157" t="s">
        <v>742</v>
      </c>
      <c r="O7145" s="157" t="s">
        <v>740</v>
      </c>
      <c r="P7145" s="157" t="s">
        <v>741</v>
      </c>
    </row>
    <row r="7146" spans="11:16">
      <c r="K7146" s="319">
        <v>52832</v>
      </c>
      <c r="L7146" s="157" t="s">
        <v>805</v>
      </c>
      <c r="N7146" s="157" t="s">
        <v>742</v>
      </c>
      <c r="O7146" s="157" t="s">
        <v>740</v>
      </c>
      <c r="P7146" s="157" t="s">
        <v>741</v>
      </c>
    </row>
    <row r="7147" spans="11:16">
      <c r="K7147" s="319">
        <v>52833</v>
      </c>
      <c r="L7147" s="157" t="s">
        <v>806</v>
      </c>
      <c r="N7147" s="157" t="s">
        <v>742</v>
      </c>
      <c r="O7147" s="157" t="s">
        <v>740</v>
      </c>
      <c r="P7147" s="157" t="s">
        <v>741</v>
      </c>
    </row>
    <row r="7148" spans="11:16">
      <c r="K7148" s="319">
        <v>52834</v>
      </c>
      <c r="L7148" s="157" t="s">
        <v>807</v>
      </c>
      <c r="N7148" s="157" t="s">
        <v>742</v>
      </c>
      <c r="O7148" s="157" t="s">
        <v>740</v>
      </c>
      <c r="P7148" s="157" t="s">
        <v>741</v>
      </c>
    </row>
    <row r="7149" spans="11:16">
      <c r="K7149" s="319">
        <v>52835</v>
      </c>
      <c r="L7149" s="157" t="s">
        <v>808</v>
      </c>
      <c r="N7149" s="157" t="s">
        <v>742</v>
      </c>
      <c r="O7149" s="157" t="s">
        <v>740</v>
      </c>
      <c r="P7149" s="157" t="s">
        <v>741</v>
      </c>
    </row>
    <row r="7150" spans="11:16">
      <c r="K7150" s="319">
        <v>52836</v>
      </c>
      <c r="L7150" s="157" t="s">
        <v>809</v>
      </c>
      <c r="N7150" s="157" t="s">
        <v>742</v>
      </c>
      <c r="O7150" s="157" t="s">
        <v>740</v>
      </c>
      <c r="P7150" s="157" t="s">
        <v>741</v>
      </c>
    </row>
    <row r="7151" spans="11:16">
      <c r="K7151" s="319">
        <v>52837</v>
      </c>
      <c r="L7151" s="157" t="s">
        <v>810</v>
      </c>
      <c r="N7151" s="157" t="s">
        <v>742</v>
      </c>
      <c r="O7151" s="157" t="s">
        <v>740</v>
      </c>
      <c r="P7151" s="157" t="s">
        <v>741</v>
      </c>
    </row>
    <row r="7152" spans="11:16">
      <c r="K7152" s="319">
        <v>52838</v>
      </c>
      <c r="L7152" s="157" t="s">
        <v>803</v>
      </c>
      <c r="N7152" s="157" t="s">
        <v>741</v>
      </c>
      <c r="O7152" s="157" t="s">
        <v>742</v>
      </c>
      <c r="P7152" s="157" t="s">
        <v>740</v>
      </c>
    </row>
    <row r="7153" spans="11:16">
      <c r="K7153" s="319">
        <v>52839</v>
      </c>
      <c r="L7153" s="157" t="s">
        <v>805</v>
      </c>
      <c r="N7153" s="157" t="s">
        <v>741</v>
      </c>
      <c r="O7153" s="157" t="s">
        <v>742</v>
      </c>
      <c r="P7153" s="157" t="s">
        <v>740</v>
      </c>
    </row>
    <row r="7154" spans="11:16">
      <c r="K7154" s="319">
        <v>52840</v>
      </c>
      <c r="L7154" s="157" t="s">
        <v>806</v>
      </c>
      <c r="N7154" s="157" t="s">
        <v>741</v>
      </c>
      <c r="O7154" s="157" t="s">
        <v>742</v>
      </c>
      <c r="P7154" s="157" t="s">
        <v>740</v>
      </c>
    </row>
    <row r="7155" spans="11:16">
      <c r="K7155" s="319">
        <v>52841</v>
      </c>
      <c r="L7155" s="157" t="s">
        <v>807</v>
      </c>
      <c r="N7155" s="157" t="s">
        <v>741</v>
      </c>
      <c r="O7155" s="157" t="s">
        <v>742</v>
      </c>
      <c r="P7155" s="157" t="s">
        <v>740</v>
      </c>
    </row>
    <row r="7156" spans="11:16">
      <c r="K7156" s="319">
        <v>52842</v>
      </c>
      <c r="L7156" s="157" t="s">
        <v>808</v>
      </c>
      <c r="N7156" s="157" t="s">
        <v>741</v>
      </c>
      <c r="O7156" s="157" t="s">
        <v>742</v>
      </c>
      <c r="P7156" s="157" t="s">
        <v>740</v>
      </c>
    </row>
    <row r="7157" spans="11:16">
      <c r="K7157" s="319">
        <v>52843</v>
      </c>
      <c r="L7157" s="157" t="s">
        <v>809</v>
      </c>
      <c r="N7157" s="157" t="s">
        <v>741</v>
      </c>
      <c r="O7157" s="157" t="s">
        <v>742</v>
      </c>
      <c r="P7157" s="157" t="s">
        <v>740</v>
      </c>
    </row>
    <row r="7158" spans="11:16">
      <c r="K7158" s="319">
        <v>52844</v>
      </c>
      <c r="L7158" s="157" t="s">
        <v>810</v>
      </c>
      <c r="N7158" s="157" t="s">
        <v>741</v>
      </c>
      <c r="O7158" s="157" t="s">
        <v>742</v>
      </c>
      <c r="P7158" s="157" t="s">
        <v>740</v>
      </c>
    </row>
    <row r="7159" spans="11:16">
      <c r="K7159" s="319">
        <v>52845</v>
      </c>
      <c r="L7159" s="157" t="s">
        <v>803</v>
      </c>
      <c r="N7159" s="157" t="s">
        <v>740</v>
      </c>
      <c r="O7159" s="157" t="s">
        <v>741</v>
      </c>
      <c r="P7159" s="157" t="s">
        <v>742</v>
      </c>
    </row>
    <row r="7160" spans="11:16">
      <c r="K7160" s="319">
        <v>52846</v>
      </c>
      <c r="L7160" s="157" t="s">
        <v>805</v>
      </c>
      <c r="N7160" s="157" t="s">
        <v>740</v>
      </c>
      <c r="O7160" s="157" t="s">
        <v>741</v>
      </c>
      <c r="P7160" s="157" t="s">
        <v>742</v>
      </c>
    </row>
    <row r="7161" spans="11:16">
      <c r="K7161" s="319">
        <v>52847</v>
      </c>
      <c r="L7161" s="157" t="s">
        <v>806</v>
      </c>
      <c r="N7161" s="157" t="s">
        <v>740</v>
      </c>
      <c r="O7161" s="157" t="s">
        <v>741</v>
      </c>
      <c r="P7161" s="157" t="s">
        <v>742</v>
      </c>
    </row>
    <row r="7162" spans="11:16">
      <c r="K7162" s="319">
        <v>52848</v>
      </c>
      <c r="L7162" s="157" t="s">
        <v>807</v>
      </c>
      <c r="N7162" s="157" t="s">
        <v>740</v>
      </c>
      <c r="O7162" s="157" t="s">
        <v>741</v>
      </c>
      <c r="P7162" s="157" t="s">
        <v>742</v>
      </c>
    </row>
    <row r="7163" spans="11:16">
      <c r="K7163" s="319">
        <v>52849</v>
      </c>
      <c r="L7163" s="157" t="s">
        <v>808</v>
      </c>
      <c r="N7163" s="157" t="s">
        <v>740</v>
      </c>
      <c r="O7163" s="157" t="s">
        <v>741</v>
      </c>
      <c r="P7163" s="157" t="s">
        <v>742</v>
      </c>
    </row>
    <row r="7164" spans="11:16">
      <c r="K7164" s="319">
        <v>52850</v>
      </c>
      <c r="L7164" s="157" t="s">
        <v>809</v>
      </c>
      <c r="N7164" s="157" t="s">
        <v>740</v>
      </c>
      <c r="O7164" s="157" t="s">
        <v>741</v>
      </c>
      <c r="P7164" s="157" t="s">
        <v>742</v>
      </c>
    </row>
    <row r="7165" spans="11:16">
      <c r="K7165" s="319">
        <v>52851</v>
      </c>
      <c r="L7165" s="157" t="s">
        <v>810</v>
      </c>
      <c r="N7165" s="157" t="s">
        <v>740</v>
      </c>
      <c r="O7165" s="157" t="s">
        <v>741</v>
      </c>
      <c r="P7165" s="157" t="s">
        <v>742</v>
      </c>
    </row>
    <row r="7166" spans="11:16">
      <c r="K7166" s="319">
        <v>52852</v>
      </c>
      <c r="L7166" s="157" t="s">
        <v>803</v>
      </c>
      <c r="N7166" s="157" t="s">
        <v>742</v>
      </c>
      <c r="O7166" s="157" t="s">
        <v>740</v>
      </c>
      <c r="P7166" s="157" t="s">
        <v>741</v>
      </c>
    </row>
    <row r="7167" spans="11:16">
      <c r="K7167" s="319">
        <v>52853</v>
      </c>
      <c r="L7167" s="157" t="s">
        <v>805</v>
      </c>
      <c r="N7167" s="157" t="s">
        <v>742</v>
      </c>
      <c r="O7167" s="157" t="s">
        <v>740</v>
      </c>
      <c r="P7167" s="157" t="s">
        <v>741</v>
      </c>
    </row>
    <row r="7168" spans="11:16">
      <c r="K7168" s="319">
        <v>52854</v>
      </c>
      <c r="L7168" s="157" t="s">
        <v>806</v>
      </c>
      <c r="N7168" s="157" t="s">
        <v>742</v>
      </c>
      <c r="O7168" s="157" t="s">
        <v>740</v>
      </c>
      <c r="P7168" s="157" t="s">
        <v>741</v>
      </c>
    </row>
    <row r="7169" spans="11:16">
      <c r="K7169" s="319">
        <v>52855</v>
      </c>
      <c r="L7169" s="157" t="s">
        <v>807</v>
      </c>
      <c r="N7169" s="157" t="s">
        <v>742</v>
      </c>
      <c r="O7169" s="157" t="s">
        <v>740</v>
      </c>
      <c r="P7169" s="157" t="s">
        <v>741</v>
      </c>
    </row>
    <row r="7170" spans="11:16">
      <c r="K7170" s="319">
        <v>52856</v>
      </c>
      <c r="L7170" s="157" t="s">
        <v>808</v>
      </c>
      <c r="N7170" s="157" t="s">
        <v>742</v>
      </c>
      <c r="O7170" s="157" t="s">
        <v>740</v>
      </c>
      <c r="P7170" s="157" t="s">
        <v>741</v>
      </c>
    </row>
    <row r="7171" spans="11:16">
      <c r="K7171" s="319">
        <v>52857</v>
      </c>
      <c r="L7171" s="157" t="s">
        <v>809</v>
      </c>
      <c r="N7171" s="157" t="s">
        <v>742</v>
      </c>
      <c r="O7171" s="157" t="s">
        <v>740</v>
      </c>
      <c r="P7171" s="157" t="s">
        <v>741</v>
      </c>
    </row>
    <row r="7172" spans="11:16">
      <c r="K7172" s="319">
        <v>52858</v>
      </c>
      <c r="L7172" s="157" t="s">
        <v>810</v>
      </c>
      <c r="N7172" s="157" t="s">
        <v>742</v>
      </c>
      <c r="O7172" s="157" t="s">
        <v>740</v>
      </c>
      <c r="P7172" s="157" t="s">
        <v>741</v>
      </c>
    </row>
    <row r="7173" spans="11:16">
      <c r="K7173" s="319">
        <v>52859</v>
      </c>
      <c r="L7173" s="157" t="s">
        <v>803</v>
      </c>
      <c r="N7173" s="157" t="s">
        <v>741</v>
      </c>
      <c r="O7173" s="157" t="s">
        <v>742</v>
      </c>
      <c r="P7173" s="157" t="s">
        <v>740</v>
      </c>
    </row>
    <row r="7174" spans="11:16">
      <c r="K7174" s="319">
        <v>52860</v>
      </c>
      <c r="L7174" s="157" t="s">
        <v>805</v>
      </c>
      <c r="N7174" s="157" t="s">
        <v>741</v>
      </c>
      <c r="O7174" s="157" t="s">
        <v>742</v>
      </c>
      <c r="P7174" s="157" t="s">
        <v>740</v>
      </c>
    </row>
    <row r="7175" spans="11:16">
      <c r="K7175" s="319">
        <v>52861</v>
      </c>
      <c r="L7175" s="157" t="s">
        <v>806</v>
      </c>
      <c r="N7175" s="157" t="s">
        <v>741</v>
      </c>
      <c r="O7175" s="157" t="s">
        <v>742</v>
      </c>
      <c r="P7175" s="157" t="s">
        <v>740</v>
      </c>
    </row>
    <row r="7176" spans="11:16">
      <c r="K7176" s="319">
        <v>52862</v>
      </c>
      <c r="L7176" s="157" t="s">
        <v>807</v>
      </c>
      <c r="N7176" s="157" t="s">
        <v>741</v>
      </c>
      <c r="O7176" s="157" t="s">
        <v>742</v>
      </c>
      <c r="P7176" s="157" t="s">
        <v>740</v>
      </c>
    </row>
    <row r="7177" spans="11:16">
      <c r="K7177" s="319">
        <v>52863</v>
      </c>
      <c r="L7177" s="157" t="s">
        <v>808</v>
      </c>
      <c r="N7177" s="157" t="s">
        <v>741</v>
      </c>
      <c r="O7177" s="157" t="s">
        <v>742</v>
      </c>
      <c r="P7177" s="157" t="s">
        <v>740</v>
      </c>
    </row>
    <row r="7178" spans="11:16">
      <c r="K7178" s="319">
        <v>52864</v>
      </c>
      <c r="L7178" s="157" t="s">
        <v>809</v>
      </c>
      <c r="N7178" s="157" t="s">
        <v>741</v>
      </c>
      <c r="O7178" s="157" t="s">
        <v>742</v>
      </c>
      <c r="P7178" s="157" t="s">
        <v>740</v>
      </c>
    </row>
    <row r="7179" spans="11:16">
      <c r="K7179" s="319">
        <v>52865</v>
      </c>
      <c r="L7179" s="157" t="s">
        <v>810</v>
      </c>
      <c r="N7179" s="157" t="s">
        <v>741</v>
      </c>
      <c r="O7179" s="157" t="s">
        <v>742</v>
      </c>
      <c r="P7179" s="157" t="s">
        <v>740</v>
      </c>
    </row>
    <row r="7180" spans="11:16">
      <c r="K7180" s="319">
        <v>52866</v>
      </c>
      <c r="L7180" s="157" t="s">
        <v>803</v>
      </c>
      <c r="N7180" s="157" t="s">
        <v>740</v>
      </c>
      <c r="O7180" s="157" t="s">
        <v>741</v>
      </c>
      <c r="P7180" s="157" t="s">
        <v>742</v>
      </c>
    </row>
    <row r="7181" spans="11:16">
      <c r="K7181" s="319">
        <v>52867</v>
      </c>
      <c r="L7181" s="157" t="s">
        <v>805</v>
      </c>
      <c r="N7181" s="157" t="s">
        <v>740</v>
      </c>
      <c r="O7181" s="157" t="s">
        <v>741</v>
      </c>
      <c r="P7181" s="157" t="s">
        <v>742</v>
      </c>
    </row>
    <row r="7182" spans="11:16">
      <c r="K7182" s="319">
        <v>52868</v>
      </c>
      <c r="L7182" s="157" t="s">
        <v>806</v>
      </c>
      <c r="N7182" s="157" t="s">
        <v>740</v>
      </c>
      <c r="O7182" s="157" t="s">
        <v>741</v>
      </c>
      <c r="P7182" s="157" t="s">
        <v>742</v>
      </c>
    </row>
    <row r="7183" spans="11:16">
      <c r="K7183" s="319">
        <v>52869</v>
      </c>
      <c r="L7183" s="157" t="s">
        <v>807</v>
      </c>
      <c r="N7183" s="157" t="s">
        <v>740</v>
      </c>
      <c r="O7183" s="157" t="s">
        <v>741</v>
      </c>
      <c r="P7183" s="157" t="s">
        <v>742</v>
      </c>
    </row>
    <row r="7184" spans="11:16">
      <c r="K7184" s="319">
        <v>52870</v>
      </c>
      <c r="L7184" s="157" t="s">
        <v>808</v>
      </c>
      <c r="N7184" s="157" t="s">
        <v>740</v>
      </c>
      <c r="O7184" s="157" t="s">
        <v>741</v>
      </c>
      <c r="P7184" s="157" t="s">
        <v>742</v>
      </c>
    </row>
    <row r="7185" spans="11:16">
      <c r="K7185" s="319">
        <v>52871</v>
      </c>
      <c r="L7185" s="157" t="s">
        <v>809</v>
      </c>
      <c r="N7185" s="157" t="s">
        <v>740</v>
      </c>
      <c r="O7185" s="157" t="s">
        <v>741</v>
      </c>
      <c r="P7185" s="157" t="s">
        <v>742</v>
      </c>
    </row>
    <row r="7186" spans="11:16">
      <c r="K7186" s="319">
        <v>52872</v>
      </c>
      <c r="L7186" s="157" t="s">
        <v>810</v>
      </c>
      <c r="N7186" s="157" t="s">
        <v>740</v>
      </c>
      <c r="O7186" s="157" t="s">
        <v>741</v>
      </c>
      <c r="P7186" s="157" t="s">
        <v>742</v>
      </c>
    </row>
    <row r="7187" spans="11:16">
      <c r="K7187" s="319">
        <v>52873</v>
      </c>
      <c r="L7187" s="157" t="s">
        <v>803</v>
      </c>
      <c r="N7187" s="157" t="s">
        <v>742</v>
      </c>
      <c r="O7187" s="157" t="s">
        <v>740</v>
      </c>
      <c r="P7187" s="157" t="s">
        <v>741</v>
      </c>
    </row>
    <row r="7188" spans="11:16">
      <c r="K7188" s="319">
        <v>52874</v>
      </c>
      <c r="L7188" s="157" t="s">
        <v>805</v>
      </c>
      <c r="N7188" s="157" t="s">
        <v>742</v>
      </c>
      <c r="O7188" s="157" t="s">
        <v>740</v>
      </c>
      <c r="P7188" s="157" t="s">
        <v>741</v>
      </c>
    </row>
    <row r="7189" spans="11:16">
      <c r="K7189" s="319">
        <v>52875</v>
      </c>
      <c r="L7189" s="157" t="s">
        <v>806</v>
      </c>
      <c r="N7189" s="157" t="s">
        <v>742</v>
      </c>
      <c r="O7189" s="157" t="s">
        <v>740</v>
      </c>
      <c r="P7189" s="157" t="s">
        <v>741</v>
      </c>
    </row>
    <row r="7190" spans="11:16">
      <c r="K7190" s="319">
        <v>52876</v>
      </c>
      <c r="L7190" s="157" t="s">
        <v>807</v>
      </c>
      <c r="N7190" s="157" t="s">
        <v>742</v>
      </c>
      <c r="O7190" s="157" t="s">
        <v>740</v>
      </c>
      <c r="P7190" s="157" t="s">
        <v>741</v>
      </c>
    </row>
    <row r="7191" spans="11:16">
      <c r="K7191" s="319">
        <v>52877</v>
      </c>
      <c r="L7191" s="157" t="s">
        <v>808</v>
      </c>
      <c r="N7191" s="157" t="s">
        <v>742</v>
      </c>
      <c r="O7191" s="157" t="s">
        <v>740</v>
      </c>
      <c r="P7191" s="157" t="s">
        <v>741</v>
      </c>
    </row>
    <row r="7192" spans="11:16">
      <c r="K7192" s="319">
        <v>52878</v>
      </c>
      <c r="L7192" s="157" t="s">
        <v>809</v>
      </c>
      <c r="N7192" s="157" t="s">
        <v>742</v>
      </c>
      <c r="O7192" s="157" t="s">
        <v>740</v>
      </c>
      <c r="P7192" s="157" t="s">
        <v>741</v>
      </c>
    </row>
    <row r="7193" spans="11:16">
      <c r="K7193" s="319">
        <v>52879</v>
      </c>
      <c r="L7193" s="157" t="s">
        <v>810</v>
      </c>
      <c r="N7193" s="157" t="s">
        <v>742</v>
      </c>
      <c r="O7193" s="157" t="s">
        <v>740</v>
      </c>
      <c r="P7193" s="157" t="s">
        <v>741</v>
      </c>
    </row>
    <row r="7194" spans="11:16">
      <c r="K7194" s="319">
        <v>52880</v>
      </c>
      <c r="L7194" s="157" t="s">
        <v>803</v>
      </c>
      <c r="N7194" s="157" t="s">
        <v>741</v>
      </c>
      <c r="O7194" s="157" t="s">
        <v>742</v>
      </c>
      <c r="P7194" s="157" t="s">
        <v>740</v>
      </c>
    </row>
    <row r="7195" spans="11:16">
      <c r="K7195" s="319">
        <v>52881</v>
      </c>
      <c r="L7195" s="157" t="s">
        <v>805</v>
      </c>
      <c r="N7195" s="157" t="s">
        <v>741</v>
      </c>
      <c r="O7195" s="157" t="s">
        <v>742</v>
      </c>
      <c r="P7195" s="157" t="s">
        <v>740</v>
      </c>
    </row>
    <row r="7196" spans="11:16">
      <c r="K7196" s="319">
        <v>52882</v>
      </c>
      <c r="L7196" s="157" t="s">
        <v>806</v>
      </c>
      <c r="N7196" s="157" t="s">
        <v>741</v>
      </c>
      <c r="O7196" s="157" t="s">
        <v>742</v>
      </c>
      <c r="P7196" s="157" t="s">
        <v>740</v>
      </c>
    </row>
    <row r="7197" spans="11:16">
      <c r="K7197" s="319">
        <v>52883</v>
      </c>
      <c r="L7197" s="157" t="s">
        <v>807</v>
      </c>
      <c r="N7197" s="157" t="s">
        <v>741</v>
      </c>
      <c r="O7197" s="157" t="s">
        <v>742</v>
      </c>
      <c r="P7197" s="157" t="s">
        <v>740</v>
      </c>
    </row>
    <row r="7198" spans="11:16">
      <c r="K7198" s="319">
        <v>52884</v>
      </c>
      <c r="L7198" s="157" t="s">
        <v>808</v>
      </c>
      <c r="N7198" s="157" t="s">
        <v>741</v>
      </c>
      <c r="O7198" s="157" t="s">
        <v>742</v>
      </c>
      <c r="P7198" s="157" t="s">
        <v>740</v>
      </c>
    </row>
    <row r="7199" spans="11:16">
      <c r="K7199" s="319">
        <v>52885</v>
      </c>
      <c r="L7199" s="157" t="s">
        <v>809</v>
      </c>
      <c r="N7199" s="157" t="s">
        <v>741</v>
      </c>
      <c r="O7199" s="157" t="s">
        <v>742</v>
      </c>
      <c r="P7199" s="157" t="s">
        <v>740</v>
      </c>
    </row>
    <row r="7200" spans="11:16">
      <c r="K7200" s="319">
        <v>52886</v>
      </c>
      <c r="L7200" s="157" t="s">
        <v>810</v>
      </c>
      <c r="N7200" s="157" t="s">
        <v>741</v>
      </c>
      <c r="O7200" s="157" t="s">
        <v>742</v>
      </c>
      <c r="P7200" s="157" t="s">
        <v>740</v>
      </c>
    </row>
    <row r="7201" spans="11:16">
      <c r="K7201" s="319">
        <v>52887</v>
      </c>
      <c r="L7201" s="157" t="s">
        <v>803</v>
      </c>
      <c r="N7201" s="157" t="s">
        <v>740</v>
      </c>
      <c r="O7201" s="157" t="s">
        <v>741</v>
      </c>
      <c r="P7201" s="157" t="s">
        <v>742</v>
      </c>
    </row>
    <row r="7202" spans="11:16">
      <c r="K7202" s="319">
        <v>52888</v>
      </c>
      <c r="L7202" s="157" t="s">
        <v>805</v>
      </c>
      <c r="N7202" s="157" t="s">
        <v>740</v>
      </c>
      <c r="O7202" s="157" t="s">
        <v>741</v>
      </c>
      <c r="P7202" s="157" t="s">
        <v>742</v>
      </c>
    </row>
    <row r="7203" spans="11:16">
      <c r="K7203" s="319">
        <v>52889</v>
      </c>
      <c r="L7203" s="157" t="s">
        <v>806</v>
      </c>
      <c r="N7203" s="157" t="s">
        <v>740</v>
      </c>
      <c r="O7203" s="157" t="s">
        <v>741</v>
      </c>
      <c r="P7203" s="157" t="s">
        <v>742</v>
      </c>
    </row>
    <row r="7204" spans="11:16">
      <c r="K7204" s="319">
        <v>52890</v>
      </c>
      <c r="L7204" s="157" t="s">
        <v>807</v>
      </c>
      <c r="N7204" s="157" t="s">
        <v>740</v>
      </c>
      <c r="O7204" s="157" t="s">
        <v>741</v>
      </c>
      <c r="P7204" s="157" t="s">
        <v>742</v>
      </c>
    </row>
    <row r="7205" spans="11:16">
      <c r="K7205" s="319">
        <v>52891</v>
      </c>
      <c r="L7205" s="157" t="s">
        <v>808</v>
      </c>
      <c r="N7205" s="157" t="s">
        <v>740</v>
      </c>
      <c r="O7205" s="157" t="s">
        <v>741</v>
      </c>
      <c r="P7205" s="157" t="s">
        <v>742</v>
      </c>
    </row>
    <row r="7206" spans="11:16">
      <c r="K7206" s="319">
        <v>52892</v>
      </c>
      <c r="L7206" s="157" t="s">
        <v>809</v>
      </c>
      <c r="N7206" s="157" t="s">
        <v>740</v>
      </c>
      <c r="O7206" s="157" t="s">
        <v>741</v>
      </c>
      <c r="P7206" s="157" t="s">
        <v>742</v>
      </c>
    </row>
    <row r="7207" spans="11:16">
      <c r="K7207" s="319">
        <v>52893</v>
      </c>
      <c r="L7207" s="157" t="s">
        <v>810</v>
      </c>
      <c r="N7207" s="157" t="s">
        <v>740</v>
      </c>
      <c r="O7207" s="157" t="s">
        <v>741</v>
      </c>
      <c r="P7207" s="157" t="s">
        <v>742</v>
      </c>
    </row>
    <row r="7208" spans="11:16">
      <c r="K7208" s="319">
        <v>52894</v>
      </c>
      <c r="L7208" s="157" t="s">
        <v>803</v>
      </c>
      <c r="N7208" s="157" t="s">
        <v>742</v>
      </c>
      <c r="O7208" s="157" t="s">
        <v>740</v>
      </c>
      <c r="P7208" s="157" t="s">
        <v>741</v>
      </c>
    </row>
    <row r="7209" spans="11:16">
      <c r="K7209" s="319">
        <v>52895</v>
      </c>
      <c r="L7209" s="157" t="s">
        <v>805</v>
      </c>
      <c r="N7209" s="157" t="s">
        <v>742</v>
      </c>
      <c r="O7209" s="157" t="s">
        <v>740</v>
      </c>
      <c r="P7209" s="157" t="s">
        <v>741</v>
      </c>
    </row>
    <row r="7210" spans="11:16">
      <c r="K7210" s="319">
        <v>52896</v>
      </c>
      <c r="L7210" s="157" t="s">
        <v>806</v>
      </c>
      <c r="N7210" s="157" t="s">
        <v>742</v>
      </c>
      <c r="O7210" s="157" t="s">
        <v>740</v>
      </c>
      <c r="P7210" s="157" t="s">
        <v>741</v>
      </c>
    </row>
    <row r="7211" spans="11:16">
      <c r="K7211" s="319">
        <v>52897</v>
      </c>
      <c r="L7211" s="157" t="s">
        <v>807</v>
      </c>
      <c r="N7211" s="157" t="s">
        <v>742</v>
      </c>
      <c r="O7211" s="157" t="s">
        <v>740</v>
      </c>
      <c r="P7211" s="157" t="s">
        <v>741</v>
      </c>
    </row>
    <row r="7212" spans="11:16">
      <c r="K7212" s="319">
        <v>52898</v>
      </c>
      <c r="L7212" s="157" t="s">
        <v>808</v>
      </c>
      <c r="N7212" s="157" t="s">
        <v>742</v>
      </c>
      <c r="O7212" s="157" t="s">
        <v>740</v>
      </c>
      <c r="P7212" s="157" t="s">
        <v>741</v>
      </c>
    </row>
    <row r="7213" spans="11:16">
      <c r="K7213" s="319">
        <v>52899</v>
      </c>
      <c r="L7213" s="157" t="s">
        <v>809</v>
      </c>
      <c r="N7213" s="157" t="s">
        <v>742</v>
      </c>
      <c r="O7213" s="157" t="s">
        <v>740</v>
      </c>
      <c r="P7213" s="157" t="s">
        <v>741</v>
      </c>
    </row>
    <row r="7214" spans="11:16">
      <c r="K7214" s="319">
        <v>52900</v>
      </c>
      <c r="L7214" s="157" t="s">
        <v>810</v>
      </c>
      <c r="N7214" s="157" t="s">
        <v>742</v>
      </c>
      <c r="O7214" s="157" t="s">
        <v>740</v>
      </c>
      <c r="P7214" s="157" t="s">
        <v>741</v>
      </c>
    </row>
    <row r="7215" spans="11:16">
      <c r="K7215" s="319">
        <v>52901</v>
      </c>
      <c r="L7215" s="157" t="s">
        <v>803</v>
      </c>
      <c r="N7215" s="157" t="s">
        <v>741</v>
      </c>
      <c r="O7215" s="157" t="s">
        <v>742</v>
      </c>
      <c r="P7215" s="157" t="s">
        <v>740</v>
      </c>
    </row>
    <row r="7216" spans="11:16">
      <c r="K7216" s="319">
        <v>52902</v>
      </c>
      <c r="L7216" s="157" t="s">
        <v>805</v>
      </c>
      <c r="N7216" s="157" t="s">
        <v>741</v>
      </c>
      <c r="O7216" s="157" t="s">
        <v>742</v>
      </c>
      <c r="P7216" s="157" t="s">
        <v>740</v>
      </c>
    </row>
    <row r="7217" spans="11:16">
      <c r="K7217" s="319">
        <v>52903</v>
      </c>
      <c r="L7217" s="157" t="s">
        <v>806</v>
      </c>
      <c r="N7217" s="157" t="s">
        <v>741</v>
      </c>
      <c r="O7217" s="157" t="s">
        <v>742</v>
      </c>
      <c r="P7217" s="157" t="s">
        <v>740</v>
      </c>
    </row>
    <row r="7218" spans="11:16">
      <c r="K7218" s="319">
        <v>52904</v>
      </c>
      <c r="L7218" s="157" t="s">
        <v>807</v>
      </c>
      <c r="N7218" s="157" t="s">
        <v>741</v>
      </c>
      <c r="O7218" s="157" t="s">
        <v>742</v>
      </c>
      <c r="P7218" s="157" t="s">
        <v>740</v>
      </c>
    </row>
    <row r="7219" spans="11:16">
      <c r="K7219" s="319">
        <v>52905</v>
      </c>
      <c r="L7219" s="157" t="s">
        <v>808</v>
      </c>
      <c r="N7219" s="157" t="s">
        <v>741</v>
      </c>
      <c r="O7219" s="157" t="s">
        <v>742</v>
      </c>
      <c r="P7219" s="157" t="s">
        <v>740</v>
      </c>
    </row>
    <row r="7220" spans="11:16">
      <c r="K7220" s="319">
        <v>52906</v>
      </c>
      <c r="L7220" s="157" t="s">
        <v>809</v>
      </c>
      <c r="N7220" s="157" t="s">
        <v>741</v>
      </c>
      <c r="O7220" s="157" t="s">
        <v>742</v>
      </c>
      <c r="P7220" s="157" t="s">
        <v>740</v>
      </c>
    </row>
    <row r="7221" spans="11:16">
      <c r="K7221" s="319">
        <v>52907</v>
      </c>
      <c r="L7221" s="157" t="s">
        <v>810</v>
      </c>
      <c r="N7221" s="157" t="s">
        <v>741</v>
      </c>
      <c r="O7221" s="157" t="s">
        <v>742</v>
      </c>
      <c r="P7221" s="157" t="s">
        <v>740</v>
      </c>
    </row>
    <row r="7222" spans="11:16">
      <c r="K7222" s="319">
        <v>52908</v>
      </c>
      <c r="L7222" s="157" t="s">
        <v>803</v>
      </c>
      <c r="N7222" s="157" t="s">
        <v>740</v>
      </c>
      <c r="O7222" s="157" t="s">
        <v>741</v>
      </c>
      <c r="P7222" s="157" t="s">
        <v>742</v>
      </c>
    </row>
    <row r="7223" spans="11:16">
      <c r="K7223" s="319">
        <v>52909</v>
      </c>
      <c r="L7223" s="157" t="s">
        <v>805</v>
      </c>
      <c r="N7223" s="157" t="s">
        <v>740</v>
      </c>
      <c r="O7223" s="157" t="s">
        <v>741</v>
      </c>
      <c r="P7223" s="157" t="s">
        <v>742</v>
      </c>
    </row>
    <row r="7224" spans="11:16">
      <c r="K7224" s="319">
        <v>52910</v>
      </c>
      <c r="L7224" s="157" t="s">
        <v>806</v>
      </c>
      <c r="N7224" s="157" t="s">
        <v>740</v>
      </c>
      <c r="O7224" s="157" t="s">
        <v>741</v>
      </c>
      <c r="P7224" s="157" t="s">
        <v>742</v>
      </c>
    </row>
    <row r="7225" spans="11:16">
      <c r="K7225" s="319">
        <v>52911</v>
      </c>
      <c r="L7225" s="157" t="s">
        <v>807</v>
      </c>
      <c r="N7225" s="157" t="s">
        <v>740</v>
      </c>
      <c r="O7225" s="157" t="s">
        <v>741</v>
      </c>
      <c r="P7225" s="157" t="s">
        <v>742</v>
      </c>
    </row>
    <row r="7226" spans="11:16">
      <c r="K7226" s="319">
        <v>52912</v>
      </c>
      <c r="L7226" s="157" t="s">
        <v>808</v>
      </c>
      <c r="N7226" s="157" t="s">
        <v>740</v>
      </c>
      <c r="O7226" s="157" t="s">
        <v>741</v>
      </c>
      <c r="P7226" s="157" t="s">
        <v>742</v>
      </c>
    </row>
    <row r="7227" spans="11:16">
      <c r="K7227" s="319">
        <v>52913</v>
      </c>
      <c r="L7227" s="157" t="s">
        <v>809</v>
      </c>
      <c r="N7227" s="157" t="s">
        <v>740</v>
      </c>
      <c r="O7227" s="157" t="s">
        <v>741</v>
      </c>
      <c r="P7227" s="157" t="s">
        <v>742</v>
      </c>
    </row>
    <row r="7228" spans="11:16">
      <c r="K7228" s="319">
        <v>52914</v>
      </c>
      <c r="L7228" s="157" t="s">
        <v>810</v>
      </c>
      <c r="N7228" s="157" t="s">
        <v>740</v>
      </c>
      <c r="O7228" s="157" t="s">
        <v>741</v>
      </c>
      <c r="P7228" s="157" t="s">
        <v>742</v>
      </c>
    </row>
    <row r="7229" spans="11:16">
      <c r="K7229" s="319">
        <v>52915</v>
      </c>
      <c r="L7229" s="157" t="s">
        <v>803</v>
      </c>
      <c r="N7229" s="157" t="s">
        <v>742</v>
      </c>
      <c r="O7229" s="157" t="s">
        <v>740</v>
      </c>
      <c r="P7229" s="157" t="s">
        <v>741</v>
      </c>
    </row>
    <row r="7230" spans="11:16">
      <c r="K7230" s="319">
        <v>52916</v>
      </c>
      <c r="L7230" s="157" t="s">
        <v>805</v>
      </c>
      <c r="N7230" s="157" t="s">
        <v>742</v>
      </c>
      <c r="O7230" s="157" t="s">
        <v>740</v>
      </c>
      <c r="P7230" s="157" t="s">
        <v>741</v>
      </c>
    </row>
    <row r="7231" spans="11:16">
      <c r="K7231" s="319">
        <v>52917</v>
      </c>
      <c r="L7231" s="157" t="s">
        <v>806</v>
      </c>
      <c r="N7231" s="157" t="s">
        <v>742</v>
      </c>
      <c r="O7231" s="157" t="s">
        <v>740</v>
      </c>
      <c r="P7231" s="157" t="s">
        <v>741</v>
      </c>
    </row>
    <row r="7232" spans="11:16">
      <c r="K7232" s="319">
        <v>52918</v>
      </c>
      <c r="L7232" s="157" t="s">
        <v>807</v>
      </c>
      <c r="N7232" s="157" t="s">
        <v>742</v>
      </c>
      <c r="O7232" s="157" t="s">
        <v>740</v>
      </c>
      <c r="P7232" s="157" t="s">
        <v>741</v>
      </c>
    </row>
    <row r="7233" spans="11:16">
      <c r="K7233" s="319">
        <v>52919</v>
      </c>
      <c r="L7233" s="157" t="s">
        <v>808</v>
      </c>
      <c r="N7233" s="157" t="s">
        <v>742</v>
      </c>
      <c r="O7233" s="157" t="s">
        <v>740</v>
      </c>
      <c r="P7233" s="157" t="s">
        <v>741</v>
      </c>
    </row>
    <row r="7234" spans="11:16">
      <c r="K7234" s="319">
        <v>52920</v>
      </c>
      <c r="L7234" s="157" t="s">
        <v>809</v>
      </c>
      <c r="N7234" s="157" t="s">
        <v>742</v>
      </c>
      <c r="O7234" s="157" t="s">
        <v>740</v>
      </c>
      <c r="P7234" s="157" t="s">
        <v>741</v>
      </c>
    </row>
    <row r="7235" spans="11:16">
      <c r="K7235" s="319">
        <v>52921</v>
      </c>
      <c r="L7235" s="157" t="s">
        <v>810</v>
      </c>
      <c r="N7235" s="157" t="s">
        <v>742</v>
      </c>
      <c r="O7235" s="157" t="s">
        <v>740</v>
      </c>
      <c r="P7235" s="157" t="s">
        <v>741</v>
      </c>
    </row>
    <row r="7236" spans="11:16">
      <c r="K7236" s="319">
        <v>52922</v>
      </c>
      <c r="L7236" s="157" t="s">
        <v>803</v>
      </c>
      <c r="N7236" s="157" t="s">
        <v>741</v>
      </c>
      <c r="O7236" s="157" t="s">
        <v>742</v>
      </c>
      <c r="P7236" s="157" t="s">
        <v>740</v>
      </c>
    </row>
    <row r="7237" spans="11:16">
      <c r="K7237" s="319">
        <v>52923</v>
      </c>
      <c r="L7237" s="157" t="s">
        <v>805</v>
      </c>
      <c r="N7237" s="157" t="s">
        <v>741</v>
      </c>
      <c r="O7237" s="157" t="s">
        <v>742</v>
      </c>
      <c r="P7237" s="157" t="s">
        <v>740</v>
      </c>
    </row>
    <row r="7238" spans="11:16">
      <c r="K7238" s="319">
        <v>52924</v>
      </c>
      <c r="L7238" s="157" t="s">
        <v>806</v>
      </c>
      <c r="N7238" s="157" t="s">
        <v>741</v>
      </c>
      <c r="O7238" s="157" t="s">
        <v>742</v>
      </c>
      <c r="P7238" s="157" t="s">
        <v>740</v>
      </c>
    </row>
    <row r="7239" spans="11:16">
      <c r="K7239" s="319">
        <v>52925</v>
      </c>
      <c r="L7239" s="157" t="s">
        <v>807</v>
      </c>
      <c r="N7239" s="157" t="s">
        <v>741</v>
      </c>
      <c r="O7239" s="157" t="s">
        <v>742</v>
      </c>
      <c r="P7239" s="157" t="s">
        <v>740</v>
      </c>
    </row>
    <row r="7240" spans="11:16">
      <c r="K7240" s="319">
        <v>52926</v>
      </c>
      <c r="L7240" s="157" t="s">
        <v>808</v>
      </c>
      <c r="N7240" s="157" t="s">
        <v>741</v>
      </c>
      <c r="O7240" s="157" t="s">
        <v>742</v>
      </c>
      <c r="P7240" s="157" t="s">
        <v>740</v>
      </c>
    </row>
    <row r="7241" spans="11:16">
      <c r="K7241" s="319">
        <v>52927</v>
      </c>
      <c r="L7241" s="157" t="s">
        <v>809</v>
      </c>
      <c r="N7241" s="157" t="s">
        <v>741</v>
      </c>
      <c r="O7241" s="157" t="s">
        <v>742</v>
      </c>
      <c r="P7241" s="157" t="s">
        <v>740</v>
      </c>
    </row>
    <row r="7242" spans="11:16">
      <c r="K7242" s="319">
        <v>52928</v>
      </c>
      <c r="L7242" s="157" t="s">
        <v>810</v>
      </c>
      <c r="N7242" s="157" t="s">
        <v>741</v>
      </c>
      <c r="O7242" s="157" t="s">
        <v>742</v>
      </c>
      <c r="P7242" s="157" t="s">
        <v>740</v>
      </c>
    </row>
    <row r="7243" spans="11:16">
      <c r="K7243" s="319">
        <v>52929</v>
      </c>
      <c r="L7243" s="157" t="s">
        <v>803</v>
      </c>
      <c r="N7243" s="157" t="s">
        <v>740</v>
      </c>
      <c r="O7243" s="157" t="s">
        <v>741</v>
      </c>
      <c r="P7243" s="157" t="s">
        <v>742</v>
      </c>
    </row>
    <row r="7244" spans="11:16">
      <c r="K7244" s="319">
        <v>52930</v>
      </c>
      <c r="L7244" s="157" t="s">
        <v>805</v>
      </c>
      <c r="N7244" s="157" t="s">
        <v>740</v>
      </c>
      <c r="O7244" s="157" t="s">
        <v>741</v>
      </c>
      <c r="P7244" s="157" t="s">
        <v>742</v>
      </c>
    </row>
    <row r="7245" spans="11:16">
      <c r="K7245" s="319">
        <v>52931</v>
      </c>
      <c r="L7245" s="157" t="s">
        <v>806</v>
      </c>
      <c r="N7245" s="157" t="s">
        <v>740</v>
      </c>
      <c r="O7245" s="157" t="s">
        <v>741</v>
      </c>
      <c r="P7245" s="157" t="s">
        <v>742</v>
      </c>
    </row>
    <row r="7246" spans="11:16">
      <c r="K7246" s="319">
        <v>52932</v>
      </c>
      <c r="L7246" s="157" t="s">
        <v>807</v>
      </c>
      <c r="N7246" s="157" t="s">
        <v>740</v>
      </c>
      <c r="O7246" s="157" t="s">
        <v>741</v>
      </c>
      <c r="P7246" s="157" t="s">
        <v>742</v>
      </c>
    </row>
    <row r="7247" spans="11:16">
      <c r="K7247" s="319">
        <v>52933</v>
      </c>
      <c r="L7247" s="157" t="s">
        <v>808</v>
      </c>
      <c r="N7247" s="157" t="s">
        <v>740</v>
      </c>
      <c r="O7247" s="157" t="s">
        <v>741</v>
      </c>
      <c r="P7247" s="157" t="s">
        <v>742</v>
      </c>
    </row>
    <row r="7248" spans="11:16">
      <c r="K7248" s="319">
        <v>52934</v>
      </c>
      <c r="L7248" s="157" t="s">
        <v>809</v>
      </c>
      <c r="N7248" s="157" t="s">
        <v>740</v>
      </c>
      <c r="O7248" s="157" t="s">
        <v>741</v>
      </c>
      <c r="P7248" s="157" t="s">
        <v>742</v>
      </c>
    </row>
    <row r="7249" spans="11:16">
      <c r="K7249" s="319">
        <v>52935</v>
      </c>
      <c r="L7249" s="157" t="s">
        <v>810</v>
      </c>
      <c r="N7249" s="157" t="s">
        <v>740</v>
      </c>
      <c r="O7249" s="157" t="s">
        <v>741</v>
      </c>
      <c r="P7249" s="157" t="s">
        <v>742</v>
      </c>
    </row>
    <row r="7250" spans="11:16">
      <c r="K7250" s="319">
        <v>52936</v>
      </c>
      <c r="L7250" s="157" t="s">
        <v>803</v>
      </c>
      <c r="N7250" s="157" t="s">
        <v>742</v>
      </c>
      <c r="O7250" s="157" t="s">
        <v>740</v>
      </c>
      <c r="P7250" s="157" t="s">
        <v>741</v>
      </c>
    </row>
    <row r="7251" spans="11:16">
      <c r="K7251" s="319">
        <v>52937</v>
      </c>
      <c r="L7251" s="157" t="s">
        <v>805</v>
      </c>
      <c r="N7251" s="157" t="s">
        <v>742</v>
      </c>
      <c r="O7251" s="157" t="s">
        <v>740</v>
      </c>
      <c r="P7251" s="157" t="s">
        <v>741</v>
      </c>
    </row>
    <row r="7252" spans="11:16">
      <c r="K7252" s="319">
        <v>52938</v>
      </c>
      <c r="L7252" s="157" t="s">
        <v>806</v>
      </c>
      <c r="N7252" s="157" t="s">
        <v>742</v>
      </c>
      <c r="O7252" s="157" t="s">
        <v>740</v>
      </c>
      <c r="P7252" s="157" t="s">
        <v>741</v>
      </c>
    </row>
    <row r="7253" spans="11:16">
      <c r="K7253" s="319">
        <v>52939</v>
      </c>
      <c r="L7253" s="157" t="s">
        <v>807</v>
      </c>
      <c r="N7253" s="157" t="s">
        <v>742</v>
      </c>
      <c r="O7253" s="157" t="s">
        <v>740</v>
      </c>
      <c r="P7253" s="157" t="s">
        <v>741</v>
      </c>
    </row>
    <row r="7254" spans="11:16">
      <c r="K7254" s="319">
        <v>52940</v>
      </c>
      <c r="L7254" s="157" t="s">
        <v>808</v>
      </c>
      <c r="N7254" s="157" t="s">
        <v>742</v>
      </c>
      <c r="O7254" s="157" t="s">
        <v>740</v>
      </c>
      <c r="P7254" s="157" t="s">
        <v>741</v>
      </c>
    </row>
    <row r="7255" spans="11:16">
      <c r="K7255" s="319">
        <v>52941</v>
      </c>
      <c r="L7255" s="157" t="s">
        <v>809</v>
      </c>
      <c r="N7255" s="157" t="s">
        <v>742</v>
      </c>
      <c r="O7255" s="157" t="s">
        <v>740</v>
      </c>
      <c r="P7255" s="157" t="s">
        <v>741</v>
      </c>
    </row>
    <row r="7256" spans="11:16">
      <c r="K7256" s="319">
        <v>52942</v>
      </c>
      <c r="L7256" s="157" t="s">
        <v>810</v>
      </c>
      <c r="N7256" s="157" t="s">
        <v>742</v>
      </c>
      <c r="O7256" s="157" t="s">
        <v>740</v>
      </c>
      <c r="P7256" s="157" t="s">
        <v>741</v>
      </c>
    </row>
    <row r="7257" spans="11:16">
      <c r="K7257" s="319">
        <v>52943</v>
      </c>
      <c r="L7257" s="157" t="s">
        <v>803</v>
      </c>
      <c r="N7257" s="157" t="s">
        <v>741</v>
      </c>
      <c r="O7257" s="157" t="s">
        <v>742</v>
      </c>
      <c r="P7257" s="157" t="s">
        <v>740</v>
      </c>
    </row>
    <row r="7258" spans="11:16">
      <c r="K7258" s="319">
        <v>52944</v>
      </c>
      <c r="L7258" s="157" t="s">
        <v>805</v>
      </c>
      <c r="N7258" s="157" t="s">
        <v>741</v>
      </c>
      <c r="O7258" s="157" t="s">
        <v>742</v>
      </c>
      <c r="P7258" s="157" t="s">
        <v>740</v>
      </c>
    </row>
    <row r="7259" spans="11:16">
      <c r="K7259" s="319">
        <v>52945</v>
      </c>
      <c r="L7259" s="157" t="s">
        <v>806</v>
      </c>
      <c r="N7259" s="157" t="s">
        <v>741</v>
      </c>
      <c r="O7259" s="157" t="s">
        <v>742</v>
      </c>
      <c r="P7259" s="157" t="s">
        <v>740</v>
      </c>
    </row>
    <row r="7260" spans="11:16">
      <c r="K7260" s="319">
        <v>52946</v>
      </c>
      <c r="L7260" s="157" t="s">
        <v>807</v>
      </c>
      <c r="N7260" s="157" t="s">
        <v>741</v>
      </c>
      <c r="O7260" s="157" t="s">
        <v>742</v>
      </c>
      <c r="P7260" s="157" t="s">
        <v>740</v>
      </c>
    </row>
    <row r="7261" spans="11:16">
      <c r="K7261" s="319">
        <v>52947</v>
      </c>
      <c r="L7261" s="157" t="s">
        <v>808</v>
      </c>
      <c r="N7261" s="157" t="s">
        <v>741</v>
      </c>
      <c r="O7261" s="157" t="s">
        <v>742</v>
      </c>
      <c r="P7261" s="157" t="s">
        <v>740</v>
      </c>
    </row>
    <row r="7262" spans="11:16">
      <c r="K7262" s="319">
        <v>52948</v>
      </c>
      <c r="L7262" s="157" t="s">
        <v>809</v>
      </c>
      <c r="N7262" s="157" t="s">
        <v>741</v>
      </c>
      <c r="O7262" s="157" t="s">
        <v>742</v>
      </c>
      <c r="P7262" s="157" t="s">
        <v>740</v>
      </c>
    </row>
    <row r="7263" spans="11:16">
      <c r="K7263" s="319">
        <v>52949</v>
      </c>
      <c r="L7263" s="157" t="s">
        <v>810</v>
      </c>
      <c r="N7263" s="157" t="s">
        <v>741</v>
      </c>
      <c r="O7263" s="157" t="s">
        <v>742</v>
      </c>
      <c r="P7263" s="157" t="s">
        <v>740</v>
      </c>
    </row>
    <row r="7264" spans="11:16">
      <c r="K7264" s="319">
        <v>52950</v>
      </c>
      <c r="L7264" s="157" t="s">
        <v>803</v>
      </c>
      <c r="N7264" s="157" t="s">
        <v>740</v>
      </c>
      <c r="O7264" s="157" t="s">
        <v>741</v>
      </c>
      <c r="P7264" s="157" t="s">
        <v>742</v>
      </c>
    </row>
    <row r="7265" spans="11:16">
      <c r="K7265" s="319">
        <v>52951</v>
      </c>
      <c r="L7265" s="157" t="s">
        <v>805</v>
      </c>
      <c r="N7265" s="157" t="s">
        <v>740</v>
      </c>
      <c r="O7265" s="157" t="s">
        <v>741</v>
      </c>
      <c r="P7265" s="157" t="s">
        <v>742</v>
      </c>
    </row>
    <row r="7266" spans="11:16">
      <c r="K7266" s="319">
        <v>52952</v>
      </c>
      <c r="L7266" s="157" t="s">
        <v>806</v>
      </c>
      <c r="N7266" s="157" t="s">
        <v>740</v>
      </c>
      <c r="O7266" s="157" t="s">
        <v>741</v>
      </c>
      <c r="P7266" s="157" t="s">
        <v>742</v>
      </c>
    </row>
    <row r="7267" spans="11:16">
      <c r="K7267" s="319">
        <v>52953</v>
      </c>
      <c r="L7267" s="157" t="s">
        <v>807</v>
      </c>
      <c r="N7267" s="157" t="s">
        <v>740</v>
      </c>
      <c r="O7267" s="157" t="s">
        <v>741</v>
      </c>
      <c r="P7267" s="157" t="s">
        <v>742</v>
      </c>
    </row>
    <row r="7268" spans="11:16">
      <c r="K7268" s="319">
        <v>52954</v>
      </c>
      <c r="L7268" s="157" t="s">
        <v>808</v>
      </c>
      <c r="N7268" s="157" t="s">
        <v>740</v>
      </c>
      <c r="O7268" s="157" t="s">
        <v>741</v>
      </c>
      <c r="P7268" s="157" t="s">
        <v>742</v>
      </c>
    </row>
    <row r="7269" spans="11:16">
      <c r="K7269" s="319">
        <v>52955</v>
      </c>
      <c r="L7269" s="157" t="s">
        <v>809</v>
      </c>
      <c r="N7269" s="157" t="s">
        <v>740</v>
      </c>
      <c r="O7269" s="157" t="s">
        <v>741</v>
      </c>
      <c r="P7269" s="157" t="s">
        <v>742</v>
      </c>
    </row>
    <row r="7270" spans="11:16">
      <c r="K7270" s="319">
        <v>52956</v>
      </c>
      <c r="L7270" s="157" t="s">
        <v>810</v>
      </c>
      <c r="N7270" s="157" t="s">
        <v>740</v>
      </c>
      <c r="O7270" s="157" t="s">
        <v>741</v>
      </c>
      <c r="P7270" s="157" t="s">
        <v>742</v>
      </c>
    </row>
    <row r="7271" spans="11:16">
      <c r="K7271" s="319">
        <v>52957</v>
      </c>
      <c r="L7271" s="157" t="s">
        <v>803</v>
      </c>
      <c r="N7271" s="157" t="s">
        <v>742</v>
      </c>
      <c r="O7271" s="157" t="s">
        <v>740</v>
      </c>
      <c r="P7271" s="157" t="s">
        <v>741</v>
      </c>
    </row>
    <row r="7272" spans="11:16">
      <c r="K7272" s="319">
        <v>52958</v>
      </c>
      <c r="L7272" s="157" t="s">
        <v>805</v>
      </c>
      <c r="N7272" s="157" t="s">
        <v>742</v>
      </c>
      <c r="O7272" s="157" t="s">
        <v>740</v>
      </c>
      <c r="P7272" s="157" t="s">
        <v>741</v>
      </c>
    </row>
    <row r="7273" spans="11:16">
      <c r="K7273" s="319">
        <v>52959</v>
      </c>
      <c r="L7273" s="157" t="s">
        <v>806</v>
      </c>
      <c r="N7273" s="157" t="s">
        <v>742</v>
      </c>
      <c r="O7273" s="157" t="s">
        <v>740</v>
      </c>
      <c r="P7273" s="157" t="s">
        <v>741</v>
      </c>
    </row>
    <row r="7274" spans="11:16">
      <c r="K7274" s="319">
        <v>52960</v>
      </c>
      <c r="L7274" s="157" t="s">
        <v>807</v>
      </c>
      <c r="N7274" s="157" t="s">
        <v>742</v>
      </c>
      <c r="O7274" s="157" t="s">
        <v>740</v>
      </c>
      <c r="P7274" s="157" t="s">
        <v>741</v>
      </c>
    </row>
    <row r="7275" spans="11:16">
      <c r="K7275" s="319">
        <v>52961</v>
      </c>
      <c r="L7275" s="157" t="s">
        <v>808</v>
      </c>
      <c r="N7275" s="157" t="s">
        <v>742</v>
      </c>
      <c r="O7275" s="157" t="s">
        <v>740</v>
      </c>
      <c r="P7275" s="157" t="s">
        <v>741</v>
      </c>
    </row>
    <row r="7276" spans="11:16">
      <c r="K7276" s="319">
        <v>52962</v>
      </c>
      <c r="L7276" s="157" t="s">
        <v>809</v>
      </c>
      <c r="N7276" s="157" t="s">
        <v>742</v>
      </c>
      <c r="O7276" s="157" t="s">
        <v>740</v>
      </c>
      <c r="P7276" s="157" t="s">
        <v>741</v>
      </c>
    </row>
    <row r="7277" spans="11:16">
      <c r="K7277" s="319">
        <v>52963</v>
      </c>
      <c r="L7277" s="157" t="s">
        <v>810</v>
      </c>
      <c r="N7277" s="157" t="s">
        <v>742</v>
      </c>
      <c r="O7277" s="157" t="s">
        <v>740</v>
      </c>
      <c r="P7277" s="157" t="s">
        <v>741</v>
      </c>
    </row>
    <row r="7278" spans="11:16">
      <c r="K7278" s="319">
        <v>52964</v>
      </c>
      <c r="L7278" s="157" t="s">
        <v>803</v>
      </c>
      <c r="N7278" s="157" t="s">
        <v>741</v>
      </c>
      <c r="O7278" s="157" t="s">
        <v>742</v>
      </c>
      <c r="P7278" s="157" t="s">
        <v>740</v>
      </c>
    </row>
    <row r="7279" spans="11:16">
      <c r="K7279" s="319">
        <v>52965</v>
      </c>
      <c r="L7279" s="157" t="s">
        <v>805</v>
      </c>
      <c r="N7279" s="157" t="s">
        <v>741</v>
      </c>
      <c r="O7279" s="157" t="s">
        <v>742</v>
      </c>
      <c r="P7279" s="157" t="s">
        <v>740</v>
      </c>
    </row>
    <row r="7280" spans="11:16">
      <c r="K7280" s="319">
        <v>52966</v>
      </c>
      <c r="L7280" s="157" t="s">
        <v>806</v>
      </c>
      <c r="N7280" s="157" t="s">
        <v>741</v>
      </c>
      <c r="O7280" s="157" t="s">
        <v>742</v>
      </c>
      <c r="P7280" s="157" t="s">
        <v>740</v>
      </c>
    </row>
    <row r="7281" spans="11:16">
      <c r="K7281" s="319">
        <v>52967</v>
      </c>
      <c r="L7281" s="157" t="s">
        <v>807</v>
      </c>
      <c r="N7281" s="157" t="s">
        <v>741</v>
      </c>
      <c r="O7281" s="157" t="s">
        <v>742</v>
      </c>
      <c r="P7281" s="157" t="s">
        <v>740</v>
      </c>
    </row>
    <row r="7282" spans="11:16">
      <c r="K7282" s="319">
        <v>52968</v>
      </c>
      <c r="L7282" s="157" t="s">
        <v>808</v>
      </c>
      <c r="N7282" s="157" t="s">
        <v>741</v>
      </c>
      <c r="O7282" s="157" t="s">
        <v>742</v>
      </c>
      <c r="P7282" s="157" t="s">
        <v>740</v>
      </c>
    </row>
    <row r="7283" spans="11:16">
      <c r="K7283" s="319">
        <v>52969</v>
      </c>
      <c r="L7283" s="157" t="s">
        <v>809</v>
      </c>
      <c r="N7283" s="157" t="s">
        <v>741</v>
      </c>
      <c r="O7283" s="157" t="s">
        <v>742</v>
      </c>
      <c r="P7283" s="157" t="s">
        <v>740</v>
      </c>
    </row>
    <row r="7284" spans="11:16">
      <c r="K7284" s="319">
        <v>52970</v>
      </c>
      <c r="L7284" s="157" t="s">
        <v>810</v>
      </c>
      <c r="N7284" s="157" t="s">
        <v>741</v>
      </c>
      <c r="O7284" s="157" t="s">
        <v>742</v>
      </c>
      <c r="P7284" s="157" t="s">
        <v>740</v>
      </c>
    </row>
    <row r="7285" spans="11:16">
      <c r="K7285" s="319">
        <v>52971</v>
      </c>
      <c r="L7285" s="157" t="s">
        <v>803</v>
      </c>
      <c r="N7285" s="157" t="s">
        <v>740</v>
      </c>
      <c r="O7285" s="157" t="s">
        <v>741</v>
      </c>
      <c r="P7285" s="157" t="s">
        <v>742</v>
      </c>
    </row>
    <row r="7286" spans="11:16">
      <c r="K7286" s="319">
        <v>52972</v>
      </c>
      <c r="L7286" s="157" t="s">
        <v>805</v>
      </c>
      <c r="N7286" s="157" t="s">
        <v>740</v>
      </c>
      <c r="O7286" s="157" t="s">
        <v>741</v>
      </c>
      <c r="P7286" s="157" t="s">
        <v>742</v>
      </c>
    </row>
    <row r="7287" spans="11:16">
      <c r="K7287" s="319">
        <v>52973</v>
      </c>
      <c r="L7287" s="157" t="s">
        <v>806</v>
      </c>
      <c r="N7287" s="157" t="s">
        <v>740</v>
      </c>
      <c r="O7287" s="157" t="s">
        <v>741</v>
      </c>
      <c r="P7287" s="157" t="s">
        <v>742</v>
      </c>
    </row>
    <row r="7288" spans="11:16">
      <c r="K7288" s="319">
        <v>52974</v>
      </c>
      <c r="L7288" s="157" t="s">
        <v>807</v>
      </c>
      <c r="N7288" s="157" t="s">
        <v>740</v>
      </c>
      <c r="O7288" s="157" t="s">
        <v>741</v>
      </c>
      <c r="P7288" s="157" t="s">
        <v>742</v>
      </c>
    </row>
    <row r="7289" spans="11:16">
      <c r="K7289" s="319">
        <v>52975</v>
      </c>
      <c r="L7289" s="157" t="s">
        <v>808</v>
      </c>
      <c r="N7289" s="157" t="s">
        <v>740</v>
      </c>
      <c r="O7289" s="157" t="s">
        <v>741</v>
      </c>
      <c r="P7289" s="157" t="s">
        <v>742</v>
      </c>
    </row>
    <row r="7290" spans="11:16">
      <c r="K7290" s="319">
        <v>52976</v>
      </c>
      <c r="L7290" s="157" t="s">
        <v>809</v>
      </c>
      <c r="N7290" s="157" t="s">
        <v>740</v>
      </c>
      <c r="O7290" s="157" t="s">
        <v>741</v>
      </c>
      <c r="P7290" s="157" t="s">
        <v>742</v>
      </c>
    </row>
    <row r="7291" spans="11:16">
      <c r="K7291" s="319">
        <v>52977</v>
      </c>
      <c r="L7291" s="157" t="s">
        <v>810</v>
      </c>
      <c r="N7291" s="157" t="s">
        <v>740</v>
      </c>
      <c r="O7291" s="157" t="s">
        <v>741</v>
      </c>
      <c r="P7291" s="157" t="s">
        <v>742</v>
      </c>
    </row>
    <row r="7292" spans="11:16">
      <c r="K7292" s="319">
        <v>52978</v>
      </c>
      <c r="L7292" s="157" t="s">
        <v>803</v>
      </c>
      <c r="N7292" s="157" t="s">
        <v>742</v>
      </c>
      <c r="O7292" s="157" t="s">
        <v>740</v>
      </c>
      <c r="P7292" s="157" t="s">
        <v>741</v>
      </c>
    </row>
    <row r="7293" spans="11:16">
      <c r="K7293" s="319">
        <v>52979</v>
      </c>
      <c r="L7293" s="157" t="s">
        <v>805</v>
      </c>
      <c r="N7293" s="157" t="s">
        <v>742</v>
      </c>
      <c r="O7293" s="157" t="s">
        <v>740</v>
      </c>
      <c r="P7293" s="157" t="s">
        <v>741</v>
      </c>
    </row>
    <row r="7294" spans="11:16">
      <c r="K7294" s="319">
        <v>52980</v>
      </c>
      <c r="L7294" s="157" t="s">
        <v>806</v>
      </c>
      <c r="N7294" s="157" t="s">
        <v>742</v>
      </c>
      <c r="O7294" s="157" t="s">
        <v>740</v>
      </c>
      <c r="P7294" s="157" t="s">
        <v>741</v>
      </c>
    </row>
    <row r="7295" spans="11:16">
      <c r="K7295" s="319">
        <v>52981</v>
      </c>
      <c r="L7295" s="157" t="s">
        <v>807</v>
      </c>
      <c r="N7295" s="157" t="s">
        <v>742</v>
      </c>
      <c r="O7295" s="157" t="s">
        <v>740</v>
      </c>
      <c r="P7295" s="157" t="s">
        <v>741</v>
      </c>
    </row>
    <row r="7296" spans="11:16">
      <c r="K7296" s="319">
        <v>52982</v>
      </c>
      <c r="L7296" s="157" t="s">
        <v>808</v>
      </c>
      <c r="N7296" s="157" t="s">
        <v>742</v>
      </c>
      <c r="O7296" s="157" t="s">
        <v>740</v>
      </c>
      <c r="P7296" s="157" t="s">
        <v>741</v>
      </c>
    </row>
    <row r="7297" spans="11:16">
      <c r="K7297" s="319">
        <v>52983</v>
      </c>
      <c r="L7297" s="157" t="s">
        <v>809</v>
      </c>
      <c r="N7297" s="157" t="s">
        <v>742</v>
      </c>
      <c r="O7297" s="157" t="s">
        <v>740</v>
      </c>
      <c r="P7297" s="157" t="s">
        <v>741</v>
      </c>
    </row>
    <row r="7298" spans="11:16">
      <c r="K7298" s="319">
        <v>52984</v>
      </c>
      <c r="L7298" s="157" t="s">
        <v>810</v>
      </c>
      <c r="N7298" s="157" t="s">
        <v>742</v>
      </c>
      <c r="O7298" s="157" t="s">
        <v>740</v>
      </c>
      <c r="P7298" s="157" t="s">
        <v>741</v>
      </c>
    </row>
    <row r="7299" spans="11:16">
      <c r="K7299" s="319">
        <v>52985</v>
      </c>
      <c r="L7299" s="157" t="s">
        <v>803</v>
      </c>
      <c r="N7299" s="157" t="s">
        <v>741</v>
      </c>
      <c r="O7299" s="157" t="s">
        <v>742</v>
      </c>
      <c r="P7299" s="157" t="s">
        <v>740</v>
      </c>
    </row>
    <row r="7300" spans="11:16">
      <c r="K7300" s="319">
        <v>52986</v>
      </c>
      <c r="L7300" s="157" t="s">
        <v>805</v>
      </c>
      <c r="N7300" s="157" t="s">
        <v>741</v>
      </c>
      <c r="O7300" s="157" t="s">
        <v>742</v>
      </c>
      <c r="P7300" s="157" t="s">
        <v>740</v>
      </c>
    </row>
    <row r="7301" spans="11:16">
      <c r="K7301" s="319">
        <v>52987</v>
      </c>
      <c r="L7301" s="157" t="s">
        <v>806</v>
      </c>
      <c r="N7301" s="157" t="s">
        <v>741</v>
      </c>
      <c r="O7301" s="157" t="s">
        <v>742</v>
      </c>
      <c r="P7301" s="157" t="s">
        <v>740</v>
      </c>
    </row>
    <row r="7302" spans="11:16">
      <c r="K7302" s="319">
        <v>52988</v>
      </c>
      <c r="L7302" s="157" t="s">
        <v>807</v>
      </c>
      <c r="N7302" s="157" t="s">
        <v>741</v>
      </c>
      <c r="O7302" s="157" t="s">
        <v>742</v>
      </c>
      <c r="P7302" s="157" t="s">
        <v>740</v>
      </c>
    </row>
    <row r="7303" spans="11:16">
      <c r="K7303" s="319">
        <v>52989</v>
      </c>
      <c r="L7303" s="157" t="s">
        <v>808</v>
      </c>
      <c r="N7303" s="157" t="s">
        <v>741</v>
      </c>
      <c r="O7303" s="157" t="s">
        <v>742</v>
      </c>
      <c r="P7303" s="157" t="s">
        <v>740</v>
      </c>
    </row>
    <row r="7304" spans="11:16">
      <c r="K7304" s="319">
        <v>52990</v>
      </c>
      <c r="L7304" s="157" t="s">
        <v>809</v>
      </c>
      <c r="N7304" s="157" t="s">
        <v>741</v>
      </c>
      <c r="O7304" s="157" t="s">
        <v>742</v>
      </c>
      <c r="P7304" s="157" t="s">
        <v>740</v>
      </c>
    </row>
    <row r="7305" spans="11:16">
      <c r="K7305" s="319">
        <v>52991</v>
      </c>
      <c r="L7305" s="157" t="s">
        <v>810</v>
      </c>
      <c r="N7305" s="157" t="s">
        <v>741</v>
      </c>
      <c r="O7305" s="157" t="s">
        <v>742</v>
      </c>
      <c r="P7305" s="157" t="s">
        <v>740</v>
      </c>
    </row>
    <row r="7306" spans="11:16">
      <c r="K7306" s="319">
        <v>52992</v>
      </c>
      <c r="L7306" s="157" t="s">
        <v>803</v>
      </c>
      <c r="N7306" s="157" t="s">
        <v>740</v>
      </c>
      <c r="O7306" s="157" t="s">
        <v>741</v>
      </c>
      <c r="P7306" s="157" t="s">
        <v>742</v>
      </c>
    </row>
    <row r="7307" spans="11:16">
      <c r="K7307" s="319">
        <v>52993</v>
      </c>
      <c r="L7307" s="157" t="s">
        <v>805</v>
      </c>
      <c r="N7307" s="157" t="s">
        <v>740</v>
      </c>
      <c r="O7307" s="157" t="s">
        <v>741</v>
      </c>
      <c r="P7307" s="157" t="s">
        <v>742</v>
      </c>
    </row>
    <row r="7308" spans="11:16">
      <c r="K7308" s="319">
        <v>52994</v>
      </c>
      <c r="L7308" s="157" t="s">
        <v>806</v>
      </c>
      <c r="N7308" s="157" t="s">
        <v>740</v>
      </c>
      <c r="O7308" s="157" t="s">
        <v>741</v>
      </c>
      <c r="P7308" s="157" t="s">
        <v>742</v>
      </c>
    </row>
    <row r="7309" spans="11:16">
      <c r="K7309" s="319">
        <v>52995</v>
      </c>
      <c r="L7309" s="157" t="s">
        <v>807</v>
      </c>
      <c r="N7309" s="157" t="s">
        <v>740</v>
      </c>
      <c r="O7309" s="157" t="s">
        <v>741</v>
      </c>
      <c r="P7309" s="157" t="s">
        <v>742</v>
      </c>
    </row>
    <row r="7310" spans="11:16">
      <c r="K7310" s="319">
        <v>52996</v>
      </c>
      <c r="L7310" s="157" t="s">
        <v>808</v>
      </c>
      <c r="N7310" s="157" t="s">
        <v>740</v>
      </c>
      <c r="O7310" s="157" t="s">
        <v>741</v>
      </c>
      <c r="P7310" s="157" t="s">
        <v>742</v>
      </c>
    </row>
    <row r="7311" spans="11:16">
      <c r="K7311" s="319">
        <v>52997</v>
      </c>
      <c r="L7311" s="157" t="s">
        <v>809</v>
      </c>
      <c r="N7311" s="157" t="s">
        <v>740</v>
      </c>
      <c r="O7311" s="157" t="s">
        <v>741</v>
      </c>
      <c r="P7311" s="157" t="s">
        <v>742</v>
      </c>
    </row>
    <row r="7312" spans="11:16">
      <c r="K7312" s="319">
        <v>52998</v>
      </c>
      <c r="L7312" s="157" t="s">
        <v>810</v>
      </c>
      <c r="N7312" s="157" t="s">
        <v>740</v>
      </c>
      <c r="O7312" s="157" t="s">
        <v>741</v>
      </c>
      <c r="P7312" s="157" t="s">
        <v>742</v>
      </c>
    </row>
    <row r="7313" spans="11:16">
      <c r="K7313" s="319">
        <v>52999</v>
      </c>
      <c r="L7313" s="157" t="s">
        <v>803</v>
      </c>
      <c r="N7313" s="157" t="s">
        <v>742</v>
      </c>
      <c r="O7313" s="157" t="s">
        <v>740</v>
      </c>
      <c r="P7313" s="157" t="s">
        <v>741</v>
      </c>
    </row>
    <row r="7314" spans="11:16">
      <c r="K7314" s="319">
        <v>53000</v>
      </c>
      <c r="L7314" s="157" t="s">
        <v>805</v>
      </c>
      <c r="N7314" s="157" t="s">
        <v>742</v>
      </c>
      <c r="O7314" s="157" t="s">
        <v>740</v>
      </c>
      <c r="P7314" s="157" t="s">
        <v>741</v>
      </c>
    </row>
    <row r="7315" spans="11:16">
      <c r="K7315" s="319">
        <v>53001</v>
      </c>
      <c r="L7315" s="157" t="s">
        <v>806</v>
      </c>
      <c r="N7315" s="157" t="s">
        <v>742</v>
      </c>
      <c r="O7315" s="157" t="s">
        <v>740</v>
      </c>
      <c r="P7315" s="157" t="s">
        <v>741</v>
      </c>
    </row>
    <row r="7316" spans="11:16">
      <c r="K7316" s="319">
        <v>53002</v>
      </c>
      <c r="L7316" s="157" t="s">
        <v>807</v>
      </c>
      <c r="N7316" s="157" t="s">
        <v>742</v>
      </c>
      <c r="O7316" s="157" t="s">
        <v>740</v>
      </c>
      <c r="P7316" s="157" t="s">
        <v>741</v>
      </c>
    </row>
    <row r="7317" spans="11:16">
      <c r="K7317" s="319">
        <v>53003</v>
      </c>
      <c r="L7317" s="157" t="s">
        <v>808</v>
      </c>
      <c r="N7317" s="157" t="s">
        <v>742</v>
      </c>
      <c r="O7317" s="157" t="s">
        <v>740</v>
      </c>
      <c r="P7317" s="157" t="s">
        <v>741</v>
      </c>
    </row>
    <row r="7318" spans="11:16">
      <c r="K7318" s="319">
        <v>53004</v>
      </c>
      <c r="L7318" s="157" t="s">
        <v>809</v>
      </c>
      <c r="N7318" s="157" t="s">
        <v>742</v>
      </c>
      <c r="O7318" s="157" t="s">
        <v>740</v>
      </c>
      <c r="P7318" s="157" t="s">
        <v>741</v>
      </c>
    </row>
    <row r="7319" spans="11:16">
      <c r="K7319" s="319">
        <v>53005</v>
      </c>
      <c r="L7319" s="157" t="s">
        <v>810</v>
      </c>
      <c r="N7319" s="157" t="s">
        <v>742</v>
      </c>
      <c r="O7319" s="157" t="s">
        <v>740</v>
      </c>
      <c r="P7319" s="157" t="s">
        <v>741</v>
      </c>
    </row>
    <row r="7320" spans="11:16">
      <c r="K7320" s="319">
        <v>53006</v>
      </c>
      <c r="L7320" s="157" t="s">
        <v>803</v>
      </c>
      <c r="N7320" s="157" t="s">
        <v>741</v>
      </c>
      <c r="O7320" s="157" t="s">
        <v>742</v>
      </c>
      <c r="P7320" s="157" t="s">
        <v>740</v>
      </c>
    </row>
    <row r="7321" spans="11:16">
      <c r="K7321" s="319">
        <v>53007</v>
      </c>
      <c r="L7321" s="157" t="s">
        <v>805</v>
      </c>
      <c r="N7321" s="157" t="s">
        <v>741</v>
      </c>
      <c r="O7321" s="157" t="s">
        <v>742</v>
      </c>
      <c r="P7321" s="157" t="s">
        <v>740</v>
      </c>
    </row>
    <row r="7322" spans="11:16">
      <c r="K7322" s="319">
        <v>53008</v>
      </c>
      <c r="L7322" s="157" t="s">
        <v>806</v>
      </c>
      <c r="N7322" s="157" t="s">
        <v>741</v>
      </c>
      <c r="O7322" s="157" t="s">
        <v>742</v>
      </c>
      <c r="P7322" s="157" t="s">
        <v>740</v>
      </c>
    </row>
    <row r="7323" spans="11:16">
      <c r="K7323" s="319">
        <v>53009</v>
      </c>
      <c r="L7323" s="157" t="s">
        <v>807</v>
      </c>
      <c r="N7323" s="157" t="s">
        <v>741</v>
      </c>
      <c r="O7323" s="157" t="s">
        <v>742</v>
      </c>
      <c r="P7323" s="157" t="s">
        <v>740</v>
      </c>
    </row>
    <row r="7324" spans="11:16">
      <c r="K7324" s="319">
        <v>53010</v>
      </c>
      <c r="L7324" s="157" t="s">
        <v>808</v>
      </c>
      <c r="N7324" s="157" t="s">
        <v>741</v>
      </c>
      <c r="O7324" s="157" t="s">
        <v>742</v>
      </c>
      <c r="P7324" s="157" t="s">
        <v>740</v>
      </c>
    </row>
    <row r="7325" spans="11:16">
      <c r="K7325" s="319">
        <v>53011</v>
      </c>
      <c r="L7325" s="157" t="s">
        <v>809</v>
      </c>
      <c r="N7325" s="157" t="s">
        <v>741</v>
      </c>
      <c r="O7325" s="157" t="s">
        <v>742</v>
      </c>
      <c r="P7325" s="157" t="s">
        <v>740</v>
      </c>
    </row>
    <row r="7326" spans="11:16">
      <c r="K7326" s="319">
        <v>53012</v>
      </c>
      <c r="L7326" s="157" t="s">
        <v>810</v>
      </c>
      <c r="N7326" s="157" t="s">
        <v>741</v>
      </c>
      <c r="O7326" s="157" t="s">
        <v>742</v>
      </c>
      <c r="P7326" s="157" t="s">
        <v>740</v>
      </c>
    </row>
    <row r="7327" spans="11:16">
      <c r="K7327" s="319">
        <v>53013</v>
      </c>
      <c r="L7327" s="157" t="s">
        <v>803</v>
      </c>
      <c r="N7327" s="157" t="s">
        <v>740</v>
      </c>
      <c r="O7327" s="157" t="s">
        <v>741</v>
      </c>
      <c r="P7327" s="157" t="s">
        <v>742</v>
      </c>
    </row>
    <row r="7328" spans="11:16">
      <c r="K7328" s="319">
        <v>53014</v>
      </c>
      <c r="L7328" s="157" t="s">
        <v>805</v>
      </c>
      <c r="N7328" s="157" t="s">
        <v>740</v>
      </c>
      <c r="O7328" s="157" t="s">
        <v>741</v>
      </c>
      <c r="P7328" s="157" t="s">
        <v>742</v>
      </c>
    </row>
    <row r="7329" spans="11:16">
      <c r="K7329" s="319">
        <v>53015</v>
      </c>
      <c r="L7329" s="157" t="s">
        <v>806</v>
      </c>
      <c r="N7329" s="157" t="s">
        <v>740</v>
      </c>
      <c r="O7329" s="157" t="s">
        <v>741</v>
      </c>
      <c r="P7329" s="157" t="s">
        <v>742</v>
      </c>
    </row>
    <row r="7330" spans="11:16">
      <c r="K7330" s="319">
        <v>53016</v>
      </c>
      <c r="L7330" s="157" t="s">
        <v>807</v>
      </c>
      <c r="N7330" s="157" t="s">
        <v>740</v>
      </c>
      <c r="O7330" s="157" t="s">
        <v>741</v>
      </c>
      <c r="P7330" s="157" t="s">
        <v>742</v>
      </c>
    </row>
    <row r="7331" spans="11:16">
      <c r="K7331" s="319">
        <v>53017</v>
      </c>
      <c r="L7331" s="157" t="s">
        <v>808</v>
      </c>
      <c r="N7331" s="157" t="s">
        <v>740</v>
      </c>
      <c r="O7331" s="157" t="s">
        <v>741</v>
      </c>
      <c r="P7331" s="157" t="s">
        <v>742</v>
      </c>
    </row>
    <row r="7332" spans="11:16">
      <c r="K7332" s="319">
        <v>53018</v>
      </c>
      <c r="L7332" s="157" t="s">
        <v>809</v>
      </c>
      <c r="N7332" s="157" t="s">
        <v>740</v>
      </c>
      <c r="O7332" s="157" t="s">
        <v>741</v>
      </c>
      <c r="P7332" s="157" t="s">
        <v>742</v>
      </c>
    </row>
    <row r="7333" spans="11:16">
      <c r="K7333" s="319">
        <v>53019</v>
      </c>
      <c r="L7333" s="157" t="s">
        <v>810</v>
      </c>
      <c r="N7333" s="157" t="s">
        <v>740</v>
      </c>
      <c r="O7333" s="157" t="s">
        <v>741</v>
      </c>
      <c r="P7333" s="157" t="s">
        <v>742</v>
      </c>
    </row>
    <row r="7334" spans="11:16">
      <c r="K7334" s="319">
        <v>53020</v>
      </c>
      <c r="L7334" s="157" t="s">
        <v>803</v>
      </c>
      <c r="N7334" s="157" t="s">
        <v>742</v>
      </c>
      <c r="O7334" s="157" t="s">
        <v>740</v>
      </c>
      <c r="P7334" s="157" t="s">
        <v>741</v>
      </c>
    </row>
    <row r="7335" spans="11:16">
      <c r="K7335" s="319">
        <v>53021</v>
      </c>
      <c r="L7335" s="157" t="s">
        <v>805</v>
      </c>
      <c r="N7335" s="157" t="s">
        <v>742</v>
      </c>
      <c r="O7335" s="157" t="s">
        <v>740</v>
      </c>
      <c r="P7335" s="157" t="s">
        <v>741</v>
      </c>
    </row>
    <row r="7336" spans="11:16">
      <c r="K7336" s="319">
        <v>53022</v>
      </c>
      <c r="L7336" s="157" t="s">
        <v>806</v>
      </c>
      <c r="N7336" s="157" t="s">
        <v>742</v>
      </c>
      <c r="O7336" s="157" t="s">
        <v>740</v>
      </c>
      <c r="P7336" s="157" t="s">
        <v>741</v>
      </c>
    </row>
    <row r="7337" spans="11:16">
      <c r="K7337" s="319">
        <v>53023</v>
      </c>
      <c r="L7337" s="157" t="s">
        <v>807</v>
      </c>
      <c r="N7337" s="157" t="s">
        <v>742</v>
      </c>
      <c r="O7337" s="157" t="s">
        <v>740</v>
      </c>
      <c r="P7337" s="157" t="s">
        <v>741</v>
      </c>
    </row>
    <row r="7338" spans="11:16">
      <c r="K7338" s="319">
        <v>53024</v>
      </c>
      <c r="L7338" s="157" t="s">
        <v>808</v>
      </c>
      <c r="N7338" s="157" t="s">
        <v>742</v>
      </c>
      <c r="O7338" s="157" t="s">
        <v>740</v>
      </c>
      <c r="P7338" s="157" t="s">
        <v>741</v>
      </c>
    </row>
    <row r="7339" spans="11:16">
      <c r="K7339" s="319">
        <v>53025</v>
      </c>
      <c r="L7339" s="157" t="s">
        <v>809</v>
      </c>
      <c r="N7339" s="157" t="s">
        <v>742</v>
      </c>
      <c r="O7339" s="157" t="s">
        <v>740</v>
      </c>
      <c r="P7339" s="157" t="s">
        <v>741</v>
      </c>
    </row>
    <row r="7340" spans="11:16">
      <c r="K7340" s="319">
        <v>53026</v>
      </c>
      <c r="L7340" s="157" t="s">
        <v>810</v>
      </c>
      <c r="N7340" s="157" t="s">
        <v>742</v>
      </c>
      <c r="O7340" s="157" t="s">
        <v>740</v>
      </c>
      <c r="P7340" s="157" t="s">
        <v>741</v>
      </c>
    </row>
    <row r="7341" spans="11:16">
      <c r="K7341" s="319">
        <v>53027</v>
      </c>
      <c r="L7341" s="157" t="s">
        <v>803</v>
      </c>
      <c r="N7341" s="157" t="s">
        <v>741</v>
      </c>
      <c r="O7341" s="157" t="s">
        <v>742</v>
      </c>
      <c r="P7341" s="157" t="s">
        <v>740</v>
      </c>
    </row>
    <row r="7342" spans="11:16">
      <c r="K7342" s="319">
        <v>53028</v>
      </c>
      <c r="L7342" s="157" t="s">
        <v>805</v>
      </c>
      <c r="N7342" s="157" t="s">
        <v>741</v>
      </c>
      <c r="O7342" s="157" t="s">
        <v>742</v>
      </c>
      <c r="P7342" s="157" t="s">
        <v>740</v>
      </c>
    </row>
    <row r="7343" spans="11:16">
      <c r="K7343" s="319">
        <v>53029</v>
      </c>
      <c r="L7343" s="157" t="s">
        <v>806</v>
      </c>
      <c r="N7343" s="157" t="s">
        <v>741</v>
      </c>
      <c r="O7343" s="157" t="s">
        <v>742</v>
      </c>
      <c r="P7343" s="157" t="s">
        <v>740</v>
      </c>
    </row>
    <row r="7344" spans="11:16">
      <c r="K7344" s="319">
        <v>53030</v>
      </c>
      <c r="L7344" s="157" t="s">
        <v>807</v>
      </c>
      <c r="N7344" s="157" t="s">
        <v>741</v>
      </c>
      <c r="O7344" s="157" t="s">
        <v>742</v>
      </c>
      <c r="P7344" s="157" t="s">
        <v>740</v>
      </c>
    </row>
    <row r="7345" spans="11:16">
      <c r="K7345" s="319">
        <v>53031</v>
      </c>
      <c r="L7345" s="157" t="s">
        <v>808</v>
      </c>
      <c r="N7345" s="157" t="s">
        <v>741</v>
      </c>
      <c r="O7345" s="157" t="s">
        <v>742</v>
      </c>
      <c r="P7345" s="157" t="s">
        <v>740</v>
      </c>
    </row>
    <row r="7346" spans="11:16">
      <c r="K7346" s="319">
        <v>53032</v>
      </c>
      <c r="L7346" s="157" t="s">
        <v>809</v>
      </c>
      <c r="N7346" s="157" t="s">
        <v>741</v>
      </c>
      <c r="O7346" s="157" t="s">
        <v>742</v>
      </c>
      <c r="P7346" s="157" t="s">
        <v>740</v>
      </c>
    </row>
    <row r="7347" spans="11:16">
      <c r="K7347" s="319">
        <v>53033</v>
      </c>
      <c r="L7347" s="157" t="s">
        <v>810</v>
      </c>
      <c r="N7347" s="157" t="s">
        <v>741</v>
      </c>
      <c r="O7347" s="157" t="s">
        <v>742</v>
      </c>
      <c r="P7347" s="157" t="s">
        <v>740</v>
      </c>
    </row>
    <row r="7348" spans="11:16">
      <c r="K7348" s="319">
        <v>53034</v>
      </c>
      <c r="L7348" s="157" t="s">
        <v>803</v>
      </c>
      <c r="N7348" s="157" t="s">
        <v>740</v>
      </c>
      <c r="O7348" s="157" t="s">
        <v>741</v>
      </c>
      <c r="P7348" s="157" t="s">
        <v>742</v>
      </c>
    </row>
    <row r="7349" spans="11:16">
      <c r="K7349" s="319">
        <v>53035</v>
      </c>
      <c r="L7349" s="157" t="s">
        <v>805</v>
      </c>
      <c r="N7349" s="157" t="s">
        <v>740</v>
      </c>
      <c r="O7349" s="157" t="s">
        <v>741</v>
      </c>
      <c r="P7349" s="157" t="s">
        <v>742</v>
      </c>
    </row>
    <row r="7350" spans="11:16">
      <c r="K7350" s="319">
        <v>53036</v>
      </c>
      <c r="L7350" s="157" t="s">
        <v>806</v>
      </c>
      <c r="N7350" s="157" t="s">
        <v>740</v>
      </c>
      <c r="O7350" s="157" t="s">
        <v>741</v>
      </c>
      <c r="P7350" s="157" t="s">
        <v>742</v>
      </c>
    </row>
    <row r="7351" spans="11:16">
      <c r="K7351" s="319">
        <v>53037</v>
      </c>
      <c r="L7351" s="157" t="s">
        <v>807</v>
      </c>
      <c r="N7351" s="157" t="s">
        <v>740</v>
      </c>
      <c r="O7351" s="157" t="s">
        <v>741</v>
      </c>
      <c r="P7351" s="157" t="s">
        <v>742</v>
      </c>
    </row>
    <row r="7352" spans="11:16">
      <c r="K7352" s="319">
        <v>53038</v>
      </c>
      <c r="L7352" s="157" t="s">
        <v>808</v>
      </c>
      <c r="N7352" s="157" t="s">
        <v>740</v>
      </c>
      <c r="O7352" s="157" t="s">
        <v>741</v>
      </c>
      <c r="P7352" s="157" t="s">
        <v>742</v>
      </c>
    </row>
    <row r="7353" spans="11:16">
      <c r="K7353" s="319">
        <v>53039</v>
      </c>
      <c r="L7353" s="157" t="s">
        <v>809</v>
      </c>
      <c r="N7353" s="157" t="s">
        <v>740</v>
      </c>
      <c r="O7353" s="157" t="s">
        <v>741</v>
      </c>
      <c r="P7353" s="157" t="s">
        <v>742</v>
      </c>
    </row>
    <row r="7354" spans="11:16">
      <c r="K7354" s="319">
        <v>53040</v>
      </c>
      <c r="L7354" s="157" t="s">
        <v>810</v>
      </c>
      <c r="N7354" s="157" t="s">
        <v>740</v>
      </c>
      <c r="O7354" s="157" t="s">
        <v>741</v>
      </c>
      <c r="P7354" s="157" t="s">
        <v>742</v>
      </c>
    </row>
    <row r="7355" spans="11:16">
      <c r="K7355" s="319">
        <v>53041</v>
      </c>
      <c r="L7355" s="157" t="s">
        <v>803</v>
      </c>
      <c r="N7355" s="157" t="s">
        <v>742</v>
      </c>
      <c r="O7355" s="157" t="s">
        <v>740</v>
      </c>
      <c r="P7355" s="157" t="s">
        <v>741</v>
      </c>
    </row>
    <row r="7356" spans="11:16">
      <c r="K7356" s="319">
        <v>53042</v>
      </c>
      <c r="L7356" s="157" t="s">
        <v>805</v>
      </c>
      <c r="N7356" s="157" t="s">
        <v>742</v>
      </c>
      <c r="O7356" s="157" t="s">
        <v>740</v>
      </c>
      <c r="P7356" s="157" t="s">
        <v>741</v>
      </c>
    </row>
    <row r="7357" spans="11:16">
      <c r="K7357" s="319">
        <v>53043</v>
      </c>
      <c r="L7357" s="157" t="s">
        <v>806</v>
      </c>
      <c r="N7357" s="157" t="s">
        <v>742</v>
      </c>
      <c r="O7357" s="157" t="s">
        <v>740</v>
      </c>
      <c r="P7357" s="157" t="s">
        <v>741</v>
      </c>
    </row>
    <row r="7358" spans="11:16">
      <c r="K7358" s="319">
        <v>53044</v>
      </c>
      <c r="L7358" s="157" t="s">
        <v>807</v>
      </c>
      <c r="N7358" s="157" t="s">
        <v>742</v>
      </c>
      <c r="O7358" s="157" t="s">
        <v>740</v>
      </c>
      <c r="P7358" s="157" t="s">
        <v>741</v>
      </c>
    </row>
    <row r="7359" spans="11:16">
      <c r="K7359" s="319">
        <v>53045</v>
      </c>
      <c r="L7359" s="157" t="s">
        <v>808</v>
      </c>
      <c r="N7359" s="157" t="s">
        <v>742</v>
      </c>
      <c r="O7359" s="157" t="s">
        <v>740</v>
      </c>
      <c r="P7359" s="157" t="s">
        <v>741</v>
      </c>
    </row>
    <row r="7360" spans="11:16">
      <c r="K7360" s="319">
        <v>53046</v>
      </c>
      <c r="L7360" s="157" t="s">
        <v>809</v>
      </c>
      <c r="N7360" s="157" t="s">
        <v>742</v>
      </c>
      <c r="O7360" s="157" t="s">
        <v>740</v>
      </c>
      <c r="P7360" s="157" t="s">
        <v>741</v>
      </c>
    </row>
    <row r="7361" spans="11:16">
      <c r="K7361" s="319">
        <v>53047</v>
      </c>
      <c r="L7361" s="157" t="s">
        <v>810</v>
      </c>
      <c r="N7361" s="157" t="s">
        <v>742</v>
      </c>
      <c r="O7361" s="157" t="s">
        <v>740</v>
      </c>
      <c r="P7361" s="157" t="s">
        <v>741</v>
      </c>
    </row>
    <row r="7362" spans="11:16">
      <c r="K7362" s="319">
        <v>53048</v>
      </c>
      <c r="L7362" s="157" t="s">
        <v>803</v>
      </c>
      <c r="N7362" s="157" t="s">
        <v>741</v>
      </c>
      <c r="O7362" s="157" t="s">
        <v>742</v>
      </c>
      <c r="P7362" s="157" t="s">
        <v>740</v>
      </c>
    </row>
    <row r="7363" spans="11:16">
      <c r="K7363" s="319">
        <v>53049</v>
      </c>
      <c r="L7363" s="157" t="s">
        <v>805</v>
      </c>
      <c r="N7363" s="157" t="s">
        <v>741</v>
      </c>
      <c r="O7363" s="157" t="s">
        <v>742</v>
      </c>
      <c r="P7363" s="157" t="s">
        <v>740</v>
      </c>
    </row>
    <row r="7364" spans="11:16">
      <c r="K7364" s="319">
        <v>53050</v>
      </c>
      <c r="L7364" s="157" t="s">
        <v>806</v>
      </c>
      <c r="N7364" s="157" t="s">
        <v>741</v>
      </c>
      <c r="O7364" s="157" t="s">
        <v>742</v>
      </c>
      <c r="P7364" s="157" t="s">
        <v>740</v>
      </c>
    </row>
    <row r="7365" spans="11:16">
      <c r="K7365" s="319">
        <v>53051</v>
      </c>
      <c r="L7365" s="157" t="s">
        <v>807</v>
      </c>
      <c r="N7365" s="157" t="s">
        <v>741</v>
      </c>
      <c r="O7365" s="157" t="s">
        <v>742</v>
      </c>
      <c r="P7365" s="157" t="s">
        <v>740</v>
      </c>
    </row>
    <row r="7366" spans="11:16">
      <c r="K7366" s="319">
        <v>53052</v>
      </c>
      <c r="L7366" s="157" t="s">
        <v>808</v>
      </c>
      <c r="N7366" s="157" t="s">
        <v>741</v>
      </c>
      <c r="O7366" s="157" t="s">
        <v>742</v>
      </c>
      <c r="P7366" s="157" t="s">
        <v>740</v>
      </c>
    </row>
    <row r="7367" spans="11:16">
      <c r="K7367" s="319">
        <v>53053</v>
      </c>
      <c r="L7367" s="157" t="s">
        <v>809</v>
      </c>
      <c r="N7367" s="157" t="s">
        <v>741</v>
      </c>
      <c r="O7367" s="157" t="s">
        <v>742</v>
      </c>
      <c r="P7367" s="157" t="s">
        <v>740</v>
      </c>
    </row>
    <row r="7368" spans="11:16">
      <c r="K7368" s="319">
        <v>53054</v>
      </c>
      <c r="L7368" s="157" t="s">
        <v>810</v>
      </c>
      <c r="N7368" s="157" t="s">
        <v>741</v>
      </c>
      <c r="O7368" s="157" t="s">
        <v>742</v>
      </c>
      <c r="P7368" s="157" t="s">
        <v>740</v>
      </c>
    </row>
    <row r="7369" spans="11:16">
      <c r="K7369" s="319">
        <v>53055</v>
      </c>
      <c r="L7369" s="157" t="s">
        <v>803</v>
      </c>
      <c r="N7369" s="157" t="s">
        <v>740</v>
      </c>
      <c r="O7369" s="157" t="s">
        <v>741</v>
      </c>
      <c r="P7369" s="157" t="s">
        <v>742</v>
      </c>
    </row>
    <row r="7370" spans="11:16">
      <c r="K7370" s="319">
        <v>53056</v>
      </c>
      <c r="L7370" s="157" t="s">
        <v>805</v>
      </c>
      <c r="N7370" s="157" t="s">
        <v>740</v>
      </c>
      <c r="O7370" s="157" t="s">
        <v>741</v>
      </c>
      <c r="P7370" s="157" t="s">
        <v>742</v>
      </c>
    </row>
    <row r="7371" spans="11:16">
      <c r="K7371" s="319">
        <v>53057</v>
      </c>
      <c r="L7371" s="157" t="s">
        <v>806</v>
      </c>
      <c r="N7371" s="157" t="s">
        <v>740</v>
      </c>
      <c r="O7371" s="157" t="s">
        <v>741</v>
      </c>
      <c r="P7371" s="157" t="s">
        <v>742</v>
      </c>
    </row>
    <row r="7372" spans="11:16">
      <c r="K7372" s="319">
        <v>53058</v>
      </c>
      <c r="L7372" s="157" t="s">
        <v>807</v>
      </c>
      <c r="N7372" s="157" t="s">
        <v>740</v>
      </c>
      <c r="O7372" s="157" t="s">
        <v>741</v>
      </c>
      <c r="P7372" s="157" t="s">
        <v>742</v>
      </c>
    </row>
    <row r="7373" spans="11:16">
      <c r="K7373" s="319">
        <v>53059</v>
      </c>
      <c r="L7373" s="157" t="s">
        <v>808</v>
      </c>
      <c r="N7373" s="157" t="s">
        <v>740</v>
      </c>
      <c r="O7373" s="157" t="s">
        <v>741</v>
      </c>
      <c r="P7373" s="157" t="s">
        <v>742</v>
      </c>
    </row>
    <row r="7374" spans="11:16">
      <c r="K7374" s="319">
        <v>53060</v>
      </c>
      <c r="L7374" s="157" t="s">
        <v>809</v>
      </c>
      <c r="N7374" s="157" t="s">
        <v>740</v>
      </c>
      <c r="O7374" s="157" t="s">
        <v>741</v>
      </c>
      <c r="P7374" s="157" t="s">
        <v>742</v>
      </c>
    </row>
    <row r="7375" spans="11:16">
      <c r="K7375" s="319">
        <v>53061</v>
      </c>
      <c r="L7375" s="157" t="s">
        <v>810</v>
      </c>
      <c r="N7375" s="157" t="s">
        <v>740</v>
      </c>
      <c r="O7375" s="157" t="s">
        <v>741</v>
      </c>
      <c r="P7375" s="157" t="s">
        <v>742</v>
      </c>
    </row>
    <row r="7376" spans="11:16">
      <c r="K7376" s="319">
        <v>53062</v>
      </c>
      <c r="L7376" s="157" t="s">
        <v>803</v>
      </c>
      <c r="N7376" s="157" t="s">
        <v>742</v>
      </c>
      <c r="O7376" s="157" t="s">
        <v>740</v>
      </c>
      <c r="P7376" s="157" t="s">
        <v>741</v>
      </c>
    </row>
    <row r="7377" spans="11:16">
      <c r="K7377" s="319">
        <v>53063</v>
      </c>
      <c r="L7377" s="157" t="s">
        <v>805</v>
      </c>
      <c r="N7377" s="157" t="s">
        <v>742</v>
      </c>
      <c r="O7377" s="157" t="s">
        <v>740</v>
      </c>
      <c r="P7377" s="157" t="s">
        <v>741</v>
      </c>
    </row>
    <row r="7378" spans="11:16">
      <c r="K7378" s="319">
        <v>53064</v>
      </c>
      <c r="L7378" s="157" t="s">
        <v>806</v>
      </c>
      <c r="N7378" s="157" t="s">
        <v>742</v>
      </c>
      <c r="O7378" s="157" t="s">
        <v>740</v>
      </c>
      <c r="P7378" s="157" t="s">
        <v>741</v>
      </c>
    </row>
    <row r="7379" spans="11:16">
      <c r="K7379" s="319">
        <v>53065</v>
      </c>
      <c r="L7379" s="157" t="s">
        <v>807</v>
      </c>
      <c r="N7379" s="157" t="s">
        <v>742</v>
      </c>
      <c r="O7379" s="157" t="s">
        <v>740</v>
      </c>
      <c r="P7379" s="157" t="s">
        <v>741</v>
      </c>
    </row>
    <row r="7380" spans="11:16">
      <c r="K7380" s="319">
        <v>53066</v>
      </c>
      <c r="L7380" s="157" t="s">
        <v>808</v>
      </c>
      <c r="N7380" s="157" t="s">
        <v>742</v>
      </c>
      <c r="O7380" s="157" t="s">
        <v>740</v>
      </c>
      <c r="P7380" s="157" t="s">
        <v>741</v>
      </c>
    </row>
    <row r="7381" spans="11:16">
      <c r="K7381" s="319">
        <v>53067</v>
      </c>
      <c r="L7381" s="157" t="s">
        <v>809</v>
      </c>
      <c r="N7381" s="157" t="s">
        <v>742</v>
      </c>
      <c r="O7381" s="157" t="s">
        <v>740</v>
      </c>
      <c r="P7381" s="157" t="s">
        <v>741</v>
      </c>
    </row>
    <row r="7382" spans="11:16">
      <c r="K7382" s="319">
        <v>53068</v>
      </c>
      <c r="L7382" s="157" t="s">
        <v>810</v>
      </c>
      <c r="N7382" s="157" t="s">
        <v>742</v>
      </c>
      <c r="O7382" s="157" t="s">
        <v>740</v>
      </c>
      <c r="P7382" s="157" t="s">
        <v>741</v>
      </c>
    </row>
    <row r="7383" spans="11:16">
      <c r="K7383" s="319">
        <v>53069</v>
      </c>
      <c r="L7383" s="157" t="s">
        <v>803</v>
      </c>
      <c r="N7383" s="157" t="s">
        <v>741</v>
      </c>
      <c r="O7383" s="157" t="s">
        <v>742</v>
      </c>
      <c r="P7383" s="157" t="s">
        <v>740</v>
      </c>
    </row>
    <row r="7384" spans="11:16">
      <c r="K7384" s="319">
        <v>53070</v>
      </c>
      <c r="L7384" s="157" t="s">
        <v>805</v>
      </c>
      <c r="N7384" s="157" t="s">
        <v>741</v>
      </c>
      <c r="O7384" s="157" t="s">
        <v>742</v>
      </c>
      <c r="P7384" s="157" t="s">
        <v>740</v>
      </c>
    </row>
    <row r="7385" spans="11:16">
      <c r="K7385" s="319">
        <v>53071</v>
      </c>
      <c r="L7385" s="157" t="s">
        <v>806</v>
      </c>
      <c r="N7385" s="157" t="s">
        <v>741</v>
      </c>
      <c r="O7385" s="157" t="s">
        <v>742</v>
      </c>
      <c r="P7385" s="157" t="s">
        <v>740</v>
      </c>
    </row>
    <row r="7386" spans="11:16">
      <c r="K7386" s="319">
        <v>53072</v>
      </c>
      <c r="L7386" s="157" t="s">
        <v>807</v>
      </c>
      <c r="N7386" s="157" t="s">
        <v>741</v>
      </c>
      <c r="O7386" s="157" t="s">
        <v>742</v>
      </c>
      <c r="P7386" s="157" t="s">
        <v>740</v>
      </c>
    </row>
    <row r="7387" spans="11:16">
      <c r="K7387" s="319">
        <v>53073</v>
      </c>
      <c r="L7387" s="157" t="s">
        <v>808</v>
      </c>
      <c r="N7387" s="157" t="s">
        <v>741</v>
      </c>
      <c r="O7387" s="157" t="s">
        <v>742</v>
      </c>
      <c r="P7387" s="157" t="s">
        <v>740</v>
      </c>
    </row>
    <row r="7388" spans="11:16">
      <c r="K7388" s="319">
        <v>53074</v>
      </c>
      <c r="L7388" s="157" t="s">
        <v>809</v>
      </c>
      <c r="N7388" s="157" t="s">
        <v>741</v>
      </c>
      <c r="O7388" s="157" t="s">
        <v>742</v>
      </c>
      <c r="P7388" s="157" t="s">
        <v>740</v>
      </c>
    </row>
    <row r="7389" spans="11:16">
      <c r="K7389" s="319">
        <v>53075</v>
      </c>
      <c r="L7389" s="157" t="s">
        <v>810</v>
      </c>
      <c r="N7389" s="157" t="s">
        <v>741</v>
      </c>
      <c r="O7389" s="157" t="s">
        <v>742</v>
      </c>
      <c r="P7389" s="157" t="s">
        <v>740</v>
      </c>
    </row>
    <row r="7390" spans="11:16">
      <c r="K7390" s="319">
        <v>53076</v>
      </c>
      <c r="L7390" s="157" t="s">
        <v>803</v>
      </c>
      <c r="N7390" s="157" t="s">
        <v>740</v>
      </c>
      <c r="O7390" s="157" t="s">
        <v>741</v>
      </c>
      <c r="P7390" s="157" t="s">
        <v>742</v>
      </c>
    </row>
    <row r="7391" spans="11:16">
      <c r="K7391" s="319">
        <v>53077</v>
      </c>
      <c r="L7391" s="157" t="s">
        <v>805</v>
      </c>
      <c r="N7391" s="157" t="s">
        <v>740</v>
      </c>
      <c r="O7391" s="157" t="s">
        <v>741</v>
      </c>
      <c r="P7391" s="157" t="s">
        <v>742</v>
      </c>
    </row>
    <row r="7392" spans="11:16">
      <c r="K7392" s="319">
        <v>53078</v>
      </c>
      <c r="L7392" s="157" t="s">
        <v>806</v>
      </c>
      <c r="N7392" s="157" t="s">
        <v>740</v>
      </c>
      <c r="O7392" s="157" t="s">
        <v>741</v>
      </c>
      <c r="P7392" s="157" t="s">
        <v>742</v>
      </c>
    </row>
    <row r="7393" spans="11:16">
      <c r="K7393" s="319">
        <v>53079</v>
      </c>
      <c r="L7393" s="157" t="s">
        <v>807</v>
      </c>
      <c r="N7393" s="157" t="s">
        <v>740</v>
      </c>
      <c r="O7393" s="157" t="s">
        <v>741</v>
      </c>
      <c r="P7393" s="157" t="s">
        <v>742</v>
      </c>
    </row>
    <row r="7394" spans="11:16">
      <c r="K7394" s="319">
        <v>53080</v>
      </c>
      <c r="L7394" s="157" t="s">
        <v>808</v>
      </c>
      <c r="N7394" s="157" t="s">
        <v>740</v>
      </c>
      <c r="O7394" s="157" t="s">
        <v>741</v>
      </c>
      <c r="P7394" s="157" t="s">
        <v>742</v>
      </c>
    </row>
    <row r="7395" spans="11:16">
      <c r="K7395" s="319">
        <v>53081</v>
      </c>
      <c r="L7395" s="157" t="s">
        <v>809</v>
      </c>
      <c r="N7395" s="157" t="s">
        <v>740</v>
      </c>
      <c r="O7395" s="157" t="s">
        <v>741</v>
      </c>
      <c r="P7395" s="157" t="s">
        <v>742</v>
      </c>
    </row>
    <row r="7396" spans="11:16">
      <c r="K7396" s="319">
        <v>53082</v>
      </c>
      <c r="L7396" s="157" t="s">
        <v>810</v>
      </c>
      <c r="N7396" s="157" t="s">
        <v>740</v>
      </c>
      <c r="O7396" s="157" t="s">
        <v>741</v>
      </c>
      <c r="P7396" s="157" t="s">
        <v>742</v>
      </c>
    </row>
    <row r="7397" spans="11:16">
      <c r="K7397" s="319">
        <v>53083</v>
      </c>
      <c r="L7397" s="157" t="s">
        <v>803</v>
      </c>
      <c r="N7397" s="157" t="s">
        <v>742</v>
      </c>
      <c r="O7397" s="157" t="s">
        <v>740</v>
      </c>
      <c r="P7397" s="157" t="s">
        <v>741</v>
      </c>
    </row>
    <row r="7398" spans="11:16">
      <c r="K7398" s="319">
        <v>53084</v>
      </c>
      <c r="L7398" s="157" t="s">
        <v>805</v>
      </c>
      <c r="N7398" s="157" t="s">
        <v>742</v>
      </c>
      <c r="O7398" s="157" t="s">
        <v>740</v>
      </c>
      <c r="P7398" s="157" t="s">
        <v>741</v>
      </c>
    </row>
    <row r="7399" spans="11:16">
      <c r="K7399" s="319">
        <v>53085</v>
      </c>
      <c r="L7399" s="157" t="s">
        <v>806</v>
      </c>
      <c r="N7399" s="157" t="s">
        <v>742</v>
      </c>
      <c r="O7399" s="157" t="s">
        <v>740</v>
      </c>
      <c r="P7399" s="157" t="s">
        <v>741</v>
      </c>
    </row>
    <row r="7400" spans="11:16">
      <c r="K7400" s="319">
        <v>53086</v>
      </c>
      <c r="L7400" s="157" t="s">
        <v>807</v>
      </c>
      <c r="N7400" s="157" t="s">
        <v>742</v>
      </c>
      <c r="O7400" s="157" t="s">
        <v>740</v>
      </c>
      <c r="P7400" s="157" t="s">
        <v>741</v>
      </c>
    </row>
    <row r="7401" spans="11:16">
      <c r="K7401" s="319">
        <v>53087</v>
      </c>
      <c r="L7401" s="157" t="s">
        <v>808</v>
      </c>
      <c r="N7401" s="157" t="s">
        <v>742</v>
      </c>
      <c r="O7401" s="157" t="s">
        <v>740</v>
      </c>
      <c r="P7401" s="157" t="s">
        <v>741</v>
      </c>
    </row>
    <row r="7402" spans="11:16">
      <c r="K7402" s="319">
        <v>53088</v>
      </c>
      <c r="L7402" s="157" t="s">
        <v>809</v>
      </c>
      <c r="N7402" s="157" t="s">
        <v>742</v>
      </c>
      <c r="O7402" s="157" t="s">
        <v>740</v>
      </c>
      <c r="P7402" s="157" t="s">
        <v>741</v>
      </c>
    </row>
    <row r="7403" spans="11:16">
      <c r="K7403" s="319">
        <v>53089</v>
      </c>
      <c r="L7403" s="157" t="s">
        <v>810</v>
      </c>
      <c r="N7403" s="157" t="s">
        <v>742</v>
      </c>
      <c r="O7403" s="157" t="s">
        <v>740</v>
      </c>
      <c r="P7403" s="157" t="s">
        <v>741</v>
      </c>
    </row>
    <row r="7404" spans="11:16">
      <c r="K7404" s="319">
        <v>53090</v>
      </c>
      <c r="L7404" s="157" t="s">
        <v>803</v>
      </c>
      <c r="N7404" s="157" t="s">
        <v>741</v>
      </c>
      <c r="O7404" s="157" t="s">
        <v>742</v>
      </c>
      <c r="P7404" s="157" t="s">
        <v>740</v>
      </c>
    </row>
    <row r="7405" spans="11:16">
      <c r="K7405" s="319">
        <v>53091</v>
      </c>
      <c r="L7405" s="157" t="s">
        <v>805</v>
      </c>
      <c r="N7405" s="157" t="s">
        <v>741</v>
      </c>
      <c r="O7405" s="157" t="s">
        <v>742</v>
      </c>
      <c r="P7405" s="157" t="s">
        <v>740</v>
      </c>
    </row>
    <row r="7406" spans="11:16">
      <c r="K7406" s="319">
        <v>53092</v>
      </c>
      <c r="L7406" s="157" t="s">
        <v>806</v>
      </c>
      <c r="N7406" s="157" t="s">
        <v>741</v>
      </c>
      <c r="O7406" s="157" t="s">
        <v>742</v>
      </c>
      <c r="P7406" s="157" t="s">
        <v>740</v>
      </c>
    </row>
    <row r="7407" spans="11:16">
      <c r="K7407" s="319">
        <v>53093</v>
      </c>
      <c r="L7407" s="157" t="s">
        <v>807</v>
      </c>
      <c r="N7407" s="157" t="s">
        <v>741</v>
      </c>
      <c r="O7407" s="157" t="s">
        <v>742</v>
      </c>
      <c r="P7407" s="157" t="s">
        <v>740</v>
      </c>
    </row>
    <row r="7408" spans="11:16">
      <c r="K7408" s="319">
        <v>53094</v>
      </c>
      <c r="L7408" s="157" t="s">
        <v>808</v>
      </c>
      <c r="N7408" s="157" t="s">
        <v>741</v>
      </c>
      <c r="O7408" s="157" t="s">
        <v>742</v>
      </c>
      <c r="P7408" s="157" t="s">
        <v>740</v>
      </c>
    </row>
    <row r="7409" spans="11:16">
      <c r="K7409" s="319">
        <v>53095</v>
      </c>
      <c r="L7409" s="157" t="s">
        <v>809</v>
      </c>
      <c r="N7409" s="157" t="s">
        <v>741</v>
      </c>
      <c r="O7409" s="157" t="s">
        <v>742</v>
      </c>
      <c r="P7409" s="157" t="s">
        <v>740</v>
      </c>
    </row>
    <row r="7410" spans="11:16">
      <c r="K7410" s="319">
        <v>53096</v>
      </c>
      <c r="L7410" s="157" t="s">
        <v>810</v>
      </c>
      <c r="N7410" s="157" t="s">
        <v>741</v>
      </c>
      <c r="O7410" s="157" t="s">
        <v>742</v>
      </c>
      <c r="P7410" s="157" t="s">
        <v>740</v>
      </c>
    </row>
    <row r="7411" spans="11:16">
      <c r="K7411" s="319">
        <v>53097</v>
      </c>
      <c r="L7411" s="157" t="s">
        <v>803</v>
      </c>
      <c r="N7411" s="157" t="s">
        <v>740</v>
      </c>
      <c r="O7411" s="157" t="s">
        <v>741</v>
      </c>
      <c r="P7411" s="157" t="s">
        <v>742</v>
      </c>
    </row>
    <row r="7412" spans="11:16">
      <c r="K7412" s="319">
        <v>53098</v>
      </c>
      <c r="L7412" s="157" t="s">
        <v>805</v>
      </c>
      <c r="N7412" s="157" t="s">
        <v>740</v>
      </c>
      <c r="O7412" s="157" t="s">
        <v>741</v>
      </c>
      <c r="P7412" s="157" t="s">
        <v>742</v>
      </c>
    </row>
    <row r="7413" spans="11:16">
      <c r="K7413" s="319">
        <v>53099</v>
      </c>
      <c r="L7413" s="157" t="s">
        <v>806</v>
      </c>
      <c r="N7413" s="157" t="s">
        <v>740</v>
      </c>
      <c r="O7413" s="157" t="s">
        <v>741</v>
      </c>
      <c r="P7413" s="157" t="s">
        <v>742</v>
      </c>
    </row>
    <row r="7414" spans="11:16">
      <c r="K7414" s="319">
        <v>53100</v>
      </c>
      <c r="L7414" s="157" t="s">
        <v>807</v>
      </c>
      <c r="N7414" s="157" t="s">
        <v>740</v>
      </c>
      <c r="O7414" s="157" t="s">
        <v>741</v>
      </c>
      <c r="P7414" s="157" t="s">
        <v>742</v>
      </c>
    </row>
    <row r="7415" spans="11:16">
      <c r="K7415" s="319">
        <v>53101</v>
      </c>
      <c r="L7415" s="157" t="s">
        <v>808</v>
      </c>
      <c r="N7415" s="157" t="s">
        <v>740</v>
      </c>
      <c r="O7415" s="157" t="s">
        <v>741</v>
      </c>
      <c r="P7415" s="157" t="s">
        <v>742</v>
      </c>
    </row>
    <row r="7416" spans="11:16">
      <c r="K7416" s="319">
        <v>53102</v>
      </c>
      <c r="L7416" s="157" t="s">
        <v>809</v>
      </c>
      <c r="N7416" s="157" t="s">
        <v>740</v>
      </c>
      <c r="O7416" s="157" t="s">
        <v>741</v>
      </c>
      <c r="P7416" s="157" t="s">
        <v>742</v>
      </c>
    </row>
    <row r="7417" spans="11:16">
      <c r="K7417" s="319">
        <v>53103</v>
      </c>
      <c r="L7417" s="157" t="s">
        <v>810</v>
      </c>
      <c r="N7417" s="157" t="s">
        <v>740</v>
      </c>
      <c r="O7417" s="157" t="s">
        <v>741</v>
      </c>
      <c r="P7417" s="157" t="s">
        <v>742</v>
      </c>
    </row>
    <row r="7418" spans="11:16">
      <c r="K7418" s="319">
        <v>53104</v>
      </c>
      <c r="L7418" s="157" t="s">
        <v>803</v>
      </c>
      <c r="N7418" s="157" t="s">
        <v>742</v>
      </c>
      <c r="O7418" s="157" t="s">
        <v>740</v>
      </c>
      <c r="P7418" s="157" t="s">
        <v>741</v>
      </c>
    </row>
    <row r="7419" spans="11:16">
      <c r="K7419" s="319">
        <v>53105</v>
      </c>
      <c r="L7419" s="157" t="s">
        <v>805</v>
      </c>
      <c r="N7419" s="157" t="s">
        <v>742</v>
      </c>
      <c r="O7419" s="157" t="s">
        <v>740</v>
      </c>
      <c r="P7419" s="157" t="s">
        <v>741</v>
      </c>
    </row>
    <row r="7420" spans="11:16">
      <c r="K7420" s="319">
        <v>53106</v>
      </c>
      <c r="L7420" s="157" t="s">
        <v>806</v>
      </c>
      <c r="N7420" s="157" t="s">
        <v>742</v>
      </c>
      <c r="O7420" s="157" t="s">
        <v>740</v>
      </c>
      <c r="P7420" s="157" t="s">
        <v>741</v>
      </c>
    </row>
    <row r="7421" spans="11:16">
      <c r="K7421" s="319">
        <v>53107</v>
      </c>
      <c r="L7421" s="157" t="s">
        <v>807</v>
      </c>
      <c r="N7421" s="157" t="s">
        <v>742</v>
      </c>
      <c r="O7421" s="157" t="s">
        <v>740</v>
      </c>
      <c r="P7421" s="157" t="s">
        <v>741</v>
      </c>
    </row>
    <row r="7422" spans="11:16">
      <c r="K7422" s="319">
        <v>53108</v>
      </c>
      <c r="L7422" s="157" t="s">
        <v>808</v>
      </c>
      <c r="N7422" s="157" t="s">
        <v>742</v>
      </c>
      <c r="O7422" s="157" t="s">
        <v>740</v>
      </c>
      <c r="P7422" s="157" t="s">
        <v>741</v>
      </c>
    </row>
    <row r="7423" spans="11:16">
      <c r="K7423" s="319">
        <v>53109</v>
      </c>
      <c r="L7423" s="157" t="s">
        <v>809</v>
      </c>
      <c r="N7423" s="157" t="s">
        <v>742</v>
      </c>
      <c r="O7423" s="157" t="s">
        <v>740</v>
      </c>
      <c r="P7423" s="157" t="s">
        <v>741</v>
      </c>
    </row>
    <row r="7424" spans="11:16">
      <c r="K7424" s="319">
        <v>53110</v>
      </c>
      <c r="L7424" s="157" t="s">
        <v>810</v>
      </c>
      <c r="N7424" s="157" t="s">
        <v>742</v>
      </c>
      <c r="O7424" s="157" t="s">
        <v>740</v>
      </c>
      <c r="P7424" s="157" t="s">
        <v>741</v>
      </c>
    </row>
    <row r="7425" spans="11:16">
      <c r="K7425" s="319">
        <v>53111</v>
      </c>
      <c r="L7425" s="157" t="s">
        <v>803</v>
      </c>
      <c r="N7425" s="157" t="s">
        <v>741</v>
      </c>
      <c r="O7425" s="157" t="s">
        <v>742</v>
      </c>
      <c r="P7425" s="157" t="s">
        <v>740</v>
      </c>
    </row>
    <row r="7426" spans="11:16">
      <c r="K7426" s="319">
        <v>53112</v>
      </c>
      <c r="L7426" s="157" t="s">
        <v>805</v>
      </c>
      <c r="N7426" s="157" t="s">
        <v>741</v>
      </c>
      <c r="O7426" s="157" t="s">
        <v>742</v>
      </c>
      <c r="P7426" s="157" t="s">
        <v>740</v>
      </c>
    </row>
    <row r="7427" spans="11:16">
      <c r="K7427" s="319">
        <v>53113</v>
      </c>
      <c r="L7427" s="157" t="s">
        <v>806</v>
      </c>
      <c r="N7427" s="157" t="s">
        <v>741</v>
      </c>
      <c r="O7427" s="157" t="s">
        <v>742</v>
      </c>
      <c r="P7427" s="157" t="s">
        <v>740</v>
      </c>
    </row>
    <row r="7428" spans="11:16">
      <c r="K7428" s="319">
        <v>53114</v>
      </c>
      <c r="L7428" s="157" t="s">
        <v>807</v>
      </c>
      <c r="N7428" s="157" t="s">
        <v>741</v>
      </c>
      <c r="O7428" s="157" t="s">
        <v>742</v>
      </c>
      <c r="P7428" s="157" t="s">
        <v>740</v>
      </c>
    </row>
    <row r="7429" spans="11:16">
      <c r="K7429" s="319">
        <v>53115</v>
      </c>
      <c r="L7429" s="157" t="s">
        <v>808</v>
      </c>
      <c r="N7429" s="157" t="s">
        <v>741</v>
      </c>
      <c r="O7429" s="157" t="s">
        <v>742</v>
      </c>
      <c r="P7429" s="157" t="s">
        <v>740</v>
      </c>
    </row>
    <row r="7430" spans="11:16">
      <c r="K7430" s="319">
        <v>53116</v>
      </c>
      <c r="L7430" s="157" t="s">
        <v>809</v>
      </c>
      <c r="N7430" s="157" t="s">
        <v>741</v>
      </c>
      <c r="O7430" s="157" t="s">
        <v>742</v>
      </c>
      <c r="P7430" s="157" t="s">
        <v>740</v>
      </c>
    </row>
    <row r="7431" spans="11:16">
      <c r="K7431" s="319">
        <v>53117</v>
      </c>
      <c r="L7431" s="157" t="s">
        <v>810</v>
      </c>
      <c r="N7431" s="157" t="s">
        <v>741</v>
      </c>
      <c r="O7431" s="157" t="s">
        <v>742</v>
      </c>
      <c r="P7431" s="157" t="s">
        <v>740</v>
      </c>
    </row>
    <row r="7432" spans="11:16">
      <c r="K7432" s="319">
        <v>53118</v>
      </c>
      <c r="L7432" s="157" t="s">
        <v>803</v>
      </c>
      <c r="N7432" s="157" t="s">
        <v>740</v>
      </c>
      <c r="O7432" s="157" t="s">
        <v>741</v>
      </c>
      <c r="P7432" s="157" t="s">
        <v>742</v>
      </c>
    </row>
    <row r="7433" spans="11:16">
      <c r="K7433" s="319">
        <v>53119</v>
      </c>
      <c r="L7433" s="157" t="s">
        <v>805</v>
      </c>
      <c r="N7433" s="157" t="s">
        <v>740</v>
      </c>
      <c r="O7433" s="157" t="s">
        <v>741</v>
      </c>
      <c r="P7433" s="157" t="s">
        <v>742</v>
      </c>
    </row>
    <row r="7434" spans="11:16">
      <c r="K7434" s="319">
        <v>53120</v>
      </c>
      <c r="L7434" s="157" t="s">
        <v>806</v>
      </c>
      <c r="N7434" s="157" t="s">
        <v>740</v>
      </c>
      <c r="O7434" s="157" t="s">
        <v>741</v>
      </c>
      <c r="P7434" s="157" t="s">
        <v>742</v>
      </c>
    </row>
    <row r="7435" spans="11:16">
      <c r="K7435" s="319">
        <v>53121</v>
      </c>
      <c r="L7435" s="157" t="s">
        <v>807</v>
      </c>
      <c r="N7435" s="157" t="s">
        <v>740</v>
      </c>
      <c r="O7435" s="157" t="s">
        <v>741</v>
      </c>
      <c r="P7435" s="157" t="s">
        <v>742</v>
      </c>
    </row>
    <row r="7436" spans="11:16">
      <c r="K7436" s="319">
        <v>53122</v>
      </c>
      <c r="L7436" s="157" t="s">
        <v>808</v>
      </c>
      <c r="N7436" s="157" t="s">
        <v>740</v>
      </c>
      <c r="O7436" s="157" t="s">
        <v>741</v>
      </c>
      <c r="P7436" s="157" t="s">
        <v>742</v>
      </c>
    </row>
    <row r="7437" spans="11:16">
      <c r="K7437" s="319">
        <v>53123</v>
      </c>
      <c r="L7437" s="157" t="s">
        <v>809</v>
      </c>
      <c r="N7437" s="157" t="s">
        <v>740</v>
      </c>
      <c r="O7437" s="157" t="s">
        <v>741</v>
      </c>
      <c r="P7437" s="157" t="s">
        <v>742</v>
      </c>
    </row>
    <row r="7438" spans="11:16">
      <c r="K7438" s="319">
        <v>53124</v>
      </c>
      <c r="L7438" s="157" t="s">
        <v>810</v>
      </c>
      <c r="N7438" s="157" t="s">
        <v>740</v>
      </c>
      <c r="O7438" s="157" t="s">
        <v>741</v>
      </c>
      <c r="P7438" s="157" t="s">
        <v>742</v>
      </c>
    </row>
    <row r="7439" spans="11:16">
      <c r="K7439" s="319">
        <v>53125</v>
      </c>
      <c r="L7439" s="157" t="s">
        <v>803</v>
      </c>
      <c r="N7439" s="157" t="s">
        <v>742</v>
      </c>
      <c r="O7439" s="157" t="s">
        <v>740</v>
      </c>
      <c r="P7439" s="157" t="s">
        <v>741</v>
      </c>
    </row>
    <row r="7440" spans="11:16">
      <c r="K7440" s="319">
        <v>53126</v>
      </c>
      <c r="L7440" s="157" t="s">
        <v>805</v>
      </c>
      <c r="N7440" s="157" t="s">
        <v>742</v>
      </c>
      <c r="O7440" s="157" t="s">
        <v>740</v>
      </c>
      <c r="P7440" s="157" t="s">
        <v>741</v>
      </c>
    </row>
    <row r="7441" spans="11:16">
      <c r="K7441" s="319">
        <v>53127</v>
      </c>
      <c r="L7441" s="157" t="s">
        <v>806</v>
      </c>
      <c r="N7441" s="157" t="s">
        <v>742</v>
      </c>
      <c r="O7441" s="157" t="s">
        <v>740</v>
      </c>
      <c r="P7441" s="157" t="s">
        <v>741</v>
      </c>
    </row>
    <row r="7442" spans="11:16">
      <c r="K7442" s="319">
        <v>53128</v>
      </c>
      <c r="L7442" s="157" t="s">
        <v>807</v>
      </c>
      <c r="N7442" s="157" t="s">
        <v>742</v>
      </c>
      <c r="O7442" s="157" t="s">
        <v>740</v>
      </c>
      <c r="P7442" s="157" t="s">
        <v>741</v>
      </c>
    </row>
    <row r="7443" spans="11:16">
      <c r="K7443" s="319">
        <v>53129</v>
      </c>
      <c r="L7443" s="157" t="s">
        <v>808</v>
      </c>
      <c r="N7443" s="157" t="s">
        <v>742</v>
      </c>
      <c r="O7443" s="157" t="s">
        <v>740</v>
      </c>
      <c r="P7443" s="157" t="s">
        <v>741</v>
      </c>
    </row>
    <row r="7444" spans="11:16">
      <c r="K7444" s="319">
        <v>53130</v>
      </c>
      <c r="L7444" s="157" t="s">
        <v>809</v>
      </c>
      <c r="N7444" s="157" t="s">
        <v>742</v>
      </c>
      <c r="O7444" s="157" t="s">
        <v>740</v>
      </c>
      <c r="P7444" s="157" t="s">
        <v>741</v>
      </c>
    </row>
    <row r="7445" spans="11:16">
      <c r="K7445" s="319">
        <v>53131</v>
      </c>
      <c r="L7445" s="157" t="s">
        <v>810</v>
      </c>
      <c r="N7445" s="157" t="s">
        <v>742</v>
      </c>
      <c r="O7445" s="157" t="s">
        <v>740</v>
      </c>
      <c r="P7445" s="157" t="s">
        <v>741</v>
      </c>
    </row>
    <row r="7446" spans="11:16">
      <c r="K7446" s="319">
        <v>53132</v>
      </c>
      <c r="L7446" s="157" t="s">
        <v>803</v>
      </c>
      <c r="N7446" s="157" t="s">
        <v>741</v>
      </c>
      <c r="O7446" s="157" t="s">
        <v>742</v>
      </c>
      <c r="P7446" s="157" t="s">
        <v>740</v>
      </c>
    </row>
    <row r="7447" spans="11:16">
      <c r="K7447" s="319">
        <v>53133</v>
      </c>
      <c r="L7447" s="157" t="s">
        <v>805</v>
      </c>
      <c r="N7447" s="157" t="s">
        <v>741</v>
      </c>
      <c r="O7447" s="157" t="s">
        <v>742</v>
      </c>
      <c r="P7447" s="157" t="s">
        <v>740</v>
      </c>
    </row>
    <row r="7448" spans="11:16">
      <c r="K7448" s="319">
        <v>53134</v>
      </c>
      <c r="L7448" s="157" t="s">
        <v>806</v>
      </c>
      <c r="N7448" s="157" t="s">
        <v>741</v>
      </c>
      <c r="O7448" s="157" t="s">
        <v>742</v>
      </c>
      <c r="P7448" s="157" t="s">
        <v>740</v>
      </c>
    </row>
    <row r="7449" spans="11:16">
      <c r="K7449" s="319">
        <v>53135</v>
      </c>
      <c r="L7449" s="157" t="s">
        <v>807</v>
      </c>
      <c r="N7449" s="157" t="s">
        <v>741</v>
      </c>
      <c r="O7449" s="157" t="s">
        <v>742</v>
      </c>
      <c r="P7449" s="157" t="s">
        <v>740</v>
      </c>
    </row>
    <row r="7450" spans="11:16">
      <c r="K7450" s="319">
        <v>53136</v>
      </c>
      <c r="L7450" s="157" t="s">
        <v>808</v>
      </c>
      <c r="N7450" s="157" t="s">
        <v>741</v>
      </c>
      <c r="O7450" s="157" t="s">
        <v>742</v>
      </c>
      <c r="P7450" s="157" t="s">
        <v>740</v>
      </c>
    </row>
    <row r="7451" spans="11:16">
      <c r="K7451" s="319">
        <v>53137</v>
      </c>
      <c r="L7451" s="157" t="s">
        <v>809</v>
      </c>
      <c r="N7451" s="157" t="s">
        <v>741</v>
      </c>
      <c r="O7451" s="157" t="s">
        <v>742</v>
      </c>
      <c r="P7451" s="157" t="s">
        <v>740</v>
      </c>
    </row>
    <row r="7452" spans="11:16">
      <c r="K7452" s="319">
        <v>53138</v>
      </c>
      <c r="L7452" s="157" t="s">
        <v>810</v>
      </c>
      <c r="N7452" s="157" t="s">
        <v>741</v>
      </c>
      <c r="O7452" s="157" t="s">
        <v>742</v>
      </c>
      <c r="P7452" s="157" t="s">
        <v>740</v>
      </c>
    </row>
    <row r="7453" spans="11:16">
      <c r="K7453" s="319">
        <v>53139</v>
      </c>
      <c r="L7453" s="157" t="s">
        <v>803</v>
      </c>
      <c r="N7453" s="157" t="s">
        <v>740</v>
      </c>
      <c r="O7453" s="157" t="s">
        <v>741</v>
      </c>
      <c r="P7453" s="157" t="s">
        <v>742</v>
      </c>
    </row>
    <row r="7454" spans="11:16">
      <c r="K7454" s="319">
        <v>53140</v>
      </c>
      <c r="L7454" s="157" t="s">
        <v>805</v>
      </c>
      <c r="N7454" s="157" t="s">
        <v>740</v>
      </c>
      <c r="O7454" s="157" t="s">
        <v>741</v>
      </c>
      <c r="P7454" s="157" t="s">
        <v>742</v>
      </c>
    </row>
    <row r="7455" spans="11:16">
      <c r="K7455" s="319">
        <v>53141</v>
      </c>
      <c r="L7455" s="157" t="s">
        <v>806</v>
      </c>
      <c r="N7455" s="157" t="s">
        <v>740</v>
      </c>
      <c r="O7455" s="157" t="s">
        <v>741</v>
      </c>
      <c r="P7455" s="157" t="s">
        <v>742</v>
      </c>
    </row>
    <row r="7456" spans="11:16">
      <c r="K7456" s="319">
        <v>53142</v>
      </c>
      <c r="L7456" s="157" t="s">
        <v>807</v>
      </c>
      <c r="N7456" s="157" t="s">
        <v>740</v>
      </c>
      <c r="O7456" s="157" t="s">
        <v>741</v>
      </c>
      <c r="P7456" s="157" t="s">
        <v>742</v>
      </c>
    </row>
    <row r="7457" spans="11:16">
      <c r="K7457" s="319">
        <v>53143</v>
      </c>
      <c r="L7457" s="157" t="s">
        <v>808</v>
      </c>
      <c r="N7457" s="157" t="s">
        <v>740</v>
      </c>
      <c r="O7457" s="157" t="s">
        <v>741</v>
      </c>
      <c r="P7457" s="157" t="s">
        <v>742</v>
      </c>
    </row>
    <row r="7458" spans="11:16">
      <c r="K7458" s="319">
        <v>53144</v>
      </c>
      <c r="L7458" s="157" t="s">
        <v>809</v>
      </c>
      <c r="N7458" s="157" t="s">
        <v>740</v>
      </c>
      <c r="O7458" s="157" t="s">
        <v>741</v>
      </c>
      <c r="P7458" s="157" t="s">
        <v>742</v>
      </c>
    </row>
    <row r="7459" spans="11:16">
      <c r="K7459" s="319">
        <v>53145</v>
      </c>
      <c r="L7459" s="157" t="s">
        <v>810</v>
      </c>
      <c r="N7459" s="157" t="s">
        <v>740</v>
      </c>
      <c r="O7459" s="157" t="s">
        <v>741</v>
      </c>
      <c r="P7459" s="157" t="s">
        <v>742</v>
      </c>
    </row>
    <row r="7460" spans="11:16">
      <c r="K7460" s="319">
        <v>53146</v>
      </c>
      <c r="L7460" s="157" t="s">
        <v>803</v>
      </c>
      <c r="N7460" s="157" t="s">
        <v>742</v>
      </c>
      <c r="O7460" s="157" t="s">
        <v>740</v>
      </c>
      <c r="P7460" s="157" t="s">
        <v>741</v>
      </c>
    </row>
    <row r="7461" spans="11:16">
      <c r="K7461" s="319">
        <v>53147</v>
      </c>
      <c r="L7461" s="157" t="s">
        <v>805</v>
      </c>
      <c r="N7461" s="157" t="s">
        <v>742</v>
      </c>
      <c r="O7461" s="157" t="s">
        <v>740</v>
      </c>
      <c r="P7461" s="157" t="s">
        <v>741</v>
      </c>
    </row>
    <row r="7462" spans="11:16">
      <c r="K7462" s="319">
        <v>53148</v>
      </c>
      <c r="L7462" s="157" t="s">
        <v>806</v>
      </c>
      <c r="N7462" s="157" t="s">
        <v>742</v>
      </c>
      <c r="O7462" s="157" t="s">
        <v>740</v>
      </c>
      <c r="P7462" s="157" t="s">
        <v>741</v>
      </c>
    </row>
    <row r="7463" spans="11:16">
      <c r="K7463" s="319">
        <v>53149</v>
      </c>
      <c r="L7463" s="157" t="s">
        <v>807</v>
      </c>
      <c r="N7463" s="157" t="s">
        <v>742</v>
      </c>
      <c r="O7463" s="157" t="s">
        <v>740</v>
      </c>
      <c r="P7463" s="157" t="s">
        <v>741</v>
      </c>
    </row>
    <row r="7464" spans="11:16">
      <c r="K7464" s="319">
        <v>53150</v>
      </c>
      <c r="L7464" s="157" t="s">
        <v>808</v>
      </c>
      <c r="N7464" s="157" t="s">
        <v>742</v>
      </c>
      <c r="O7464" s="157" t="s">
        <v>740</v>
      </c>
      <c r="P7464" s="157" t="s">
        <v>741</v>
      </c>
    </row>
    <row r="7465" spans="11:16">
      <c r="K7465" s="319">
        <v>53151</v>
      </c>
      <c r="L7465" s="157" t="s">
        <v>809</v>
      </c>
      <c r="N7465" s="157" t="s">
        <v>742</v>
      </c>
      <c r="O7465" s="157" t="s">
        <v>740</v>
      </c>
      <c r="P7465" s="157" t="s">
        <v>741</v>
      </c>
    </row>
    <row r="7466" spans="11:16">
      <c r="K7466" s="319">
        <v>53152</v>
      </c>
      <c r="L7466" s="157" t="s">
        <v>810</v>
      </c>
      <c r="N7466" s="157" t="s">
        <v>742</v>
      </c>
      <c r="O7466" s="157" t="s">
        <v>740</v>
      </c>
      <c r="P7466" s="157" t="s">
        <v>741</v>
      </c>
    </row>
    <row r="7467" spans="11:16">
      <c r="K7467" s="319">
        <v>53153</v>
      </c>
      <c r="L7467" s="157" t="s">
        <v>803</v>
      </c>
      <c r="N7467" s="157" t="s">
        <v>741</v>
      </c>
      <c r="O7467" s="157" t="s">
        <v>742</v>
      </c>
      <c r="P7467" s="157" t="s">
        <v>740</v>
      </c>
    </row>
    <row r="7468" spans="11:16">
      <c r="K7468" s="319">
        <v>53154</v>
      </c>
      <c r="L7468" s="157" t="s">
        <v>805</v>
      </c>
      <c r="N7468" s="157" t="s">
        <v>741</v>
      </c>
      <c r="O7468" s="157" t="s">
        <v>742</v>
      </c>
      <c r="P7468" s="157" t="s">
        <v>740</v>
      </c>
    </row>
    <row r="7469" spans="11:16">
      <c r="K7469" s="319">
        <v>53155</v>
      </c>
      <c r="L7469" s="157" t="s">
        <v>806</v>
      </c>
      <c r="N7469" s="157" t="s">
        <v>741</v>
      </c>
      <c r="O7469" s="157" t="s">
        <v>742</v>
      </c>
      <c r="P7469" s="157" t="s">
        <v>740</v>
      </c>
    </row>
    <row r="7470" spans="11:16">
      <c r="K7470" s="319">
        <v>53156</v>
      </c>
      <c r="L7470" s="157" t="s">
        <v>807</v>
      </c>
      <c r="N7470" s="157" t="s">
        <v>741</v>
      </c>
      <c r="O7470" s="157" t="s">
        <v>742</v>
      </c>
      <c r="P7470" s="157" t="s">
        <v>740</v>
      </c>
    </row>
    <row r="7471" spans="11:16">
      <c r="K7471" s="319">
        <v>53157</v>
      </c>
      <c r="L7471" s="157" t="s">
        <v>808</v>
      </c>
      <c r="N7471" s="157" t="s">
        <v>741</v>
      </c>
      <c r="O7471" s="157" t="s">
        <v>742</v>
      </c>
      <c r="P7471" s="157" t="s">
        <v>740</v>
      </c>
    </row>
    <row r="7472" spans="11:16">
      <c r="K7472" s="319">
        <v>53158</v>
      </c>
      <c r="L7472" s="157" t="s">
        <v>809</v>
      </c>
      <c r="N7472" s="157" t="s">
        <v>741</v>
      </c>
      <c r="O7472" s="157" t="s">
        <v>742</v>
      </c>
      <c r="P7472" s="157" t="s">
        <v>740</v>
      </c>
    </row>
    <row r="7473" spans="11:16">
      <c r="K7473" s="319">
        <v>53159</v>
      </c>
      <c r="L7473" s="157" t="s">
        <v>810</v>
      </c>
      <c r="N7473" s="157" t="s">
        <v>741</v>
      </c>
      <c r="O7473" s="157" t="s">
        <v>742</v>
      </c>
      <c r="P7473" s="157" t="s">
        <v>740</v>
      </c>
    </row>
    <row r="7474" spans="11:16">
      <c r="K7474" s="319">
        <v>53160</v>
      </c>
      <c r="L7474" s="157" t="s">
        <v>803</v>
      </c>
      <c r="N7474" s="157" t="s">
        <v>740</v>
      </c>
      <c r="O7474" s="157" t="s">
        <v>741</v>
      </c>
      <c r="P7474" s="157" t="s">
        <v>742</v>
      </c>
    </row>
    <row r="7475" spans="11:16">
      <c r="K7475" s="319">
        <v>53161</v>
      </c>
      <c r="L7475" s="157" t="s">
        <v>805</v>
      </c>
      <c r="N7475" s="157" t="s">
        <v>740</v>
      </c>
      <c r="O7475" s="157" t="s">
        <v>741</v>
      </c>
      <c r="P7475" s="157" t="s">
        <v>742</v>
      </c>
    </row>
    <row r="7476" spans="11:16">
      <c r="K7476" s="319">
        <v>53162</v>
      </c>
      <c r="L7476" s="157" t="s">
        <v>806</v>
      </c>
      <c r="N7476" s="157" t="s">
        <v>740</v>
      </c>
      <c r="O7476" s="157" t="s">
        <v>741</v>
      </c>
      <c r="P7476" s="157" t="s">
        <v>742</v>
      </c>
    </row>
    <row r="7477" spans="11:16">
      <c r="K7477" s="319">
        <v>53163</v>
      </c>
      <c r="L7477" s="157" t="s">
        <v>807</v>
      </c>
      <c r="N7477" s="157" t="s">
        <v>740</v>
      </c>
      <c r="O7477" s="157" t="s">
        <v>741</v>
      </c>
      <c r="P7477" s="157" t="s">
        <v>742</v>
      </c>
    </row>
    <row r="7478" spans="11:16">
      <c r="K7478" s="319">
        <v>53164</v>
      </c>
      <c r="L7478" s="157" t="s">
        <v>808</v>
      </c>
      <c r="N7478" s="157" t="s">
        <v>740</v>
      </c>
      <c r="O7478" s="157" t="s">
        <v>741</v>
      </c>
      <c r="P7478" s="157" t="s">
        <v>742</v>
      </c>
    </row>
    <row r="7479" spans="11:16">
      <c r="K7479" s="319">
        <v>53165</v>
      </c>
      <c r="L7479" s="157" t="s">
        <v>809</v>
      </c>
      <c r="N7479" s="157" t="s">
        <v>740</v>
      </c>
      <c r="O7479" s="157" t="s">
        <v>741</v>
      </c>
      <c r="P7479" s="157" t="s">
        <v>742</v>
      </c>
    </row>
    <row r="7480" spans="11:16">
      <c r="K7480" s="319">
        <v>53166</v>
      </c>
      <c r="L7480" s="157" t="s">
        <v>810</v>
      </c>
      <c r="N7480" s="157" t="s">
        <v>740</v>
      </c>
      <c r="O7480" s="157" t="s">
        <v>741</v>
      </c>
      <c r="P7480" s="157" t="s">
        <v>742</v>
      </c>
    </row>
    <row r="7481" spans="11:16">
      <c r="K7481" s="319">
        <v>53167</v>
      </c>
      <c r="L7481" s="157" t="s">
        <v>803</v>
      </c>
      <c r="N7481" s="157" t="s">
        <v>742</v>
      </c>
      <c r="O7481" s="157" t="s">
        <v>740</v>
      </c>
      <c r="P7481" s="157" t="s">
        <v>741</v>
      </c>
    </row>
    <row r="7482" spans="11:16">
      <c r="K7482" s="319">
        <v>53168</v>
      </c>
      <c r="L7482" s="157" t="s">
        <v>805</v>
      </c>
      <c r="N7482" s="157" t="s">
        <v>742</v>
      </c>
      <c r="O7482" s="157" t="s">
        <v>740</v>
      </c>
      <c r="P7482" s="157" t="s">
        <v>741</v>
      </c>
    </row>
    <row r="7483" spans="11:16">
      <c r="K7483" s="319">
        <v>53169</v>
      </c>
      <c r="L7483" s="157" t="s">
        <v>806</v>
      </c>
      <c r="N7483" s="157" t="s">
        <v>742</v>
      </c>
      <c r="O7483" s="157" t="s">
        <v>740</v>
      </c>
      <c r="P7483" s="157" t="s">
        <v>741</v>
      </c>
    </row>
    <row r="7484" spans="11:16">
      <c r="K7484" s="319">
        <v>53170</v>
      </c>
      <c r="L7484" s="157" t="s">
        <v>807</v>
      </c>
      <c r="N7484" s="157" t="s">
        <v>742</v>
      </c>
      <c r="O7484" s="157" t="s">
        <v>740</v>
      </c>
      <c r="P7484" s="157" t="s">
        <v>741</v>
      </c>
    </row>
    <row r="7485" spans="11:16">
      <c r="K7485" s="319">
        <v>53171</v>
      </c>
      <c r="L7485" s="157" t="s">
        <v>808</v>
      </c>
      <c r="N7485" s="157" t="s">
        <v>742</v>
      </c>
      <c r="O7485" s="157" t="s">
        <v>740</v>
      </c>
      <c r="P7485" s="157" t="s">
        <v>741</v>
      </c>
    </row>
    <row r="7486" spans="11:16">
      <c r="K7486" s="319">
        <v>53172</v>
      </c>
      <c r="L7486" s="157" t="s">
        <v>809</v>
      </c>
      <c r="N7486" s="157" t="s">
        <v>742</v>
      </c>
      <c r="O7486" s="157" t="s">
        <v>740</v>
      </c>
      <c r="P7486" s="157" t="s">
        <v>741</v>
      </c>
    </row>
    <row r="7487" spans="11:16">
      <c r="K7487" s="319">
        <v>53173</v>
      </c>
      <c r="L7487" s="157" t="s">
        <v>810</v>
      </c>
      <c r="N7487" s="157" t="s">
        <v>742</v>
      </c>
      <c r="O7487" s="157" t="s">
        <v>740</v>
      </c>
      <c r="P7487" s="157" t="s">
        <v>741</v>
      </c>
    </row>
    <row r="7488" spans="11:16">
      <c r="K7488" s="319">
        <v>53174</v>
      </c>
      <c r="L7488" s="157" t="s">
        <v>803</v>
      </c>
      <c r="N7488" s="157" t="s">
        <v>741</v>
      </c>
      <c r="O7488" s="157" t="s">
        <v>742</v>
      </c>
      <c r="P7488" s="157" t="s">
        <v>740</v>
      </c>
    </row>
    <row r="7489" spans="11:16">
      <c r="K7489" s="319">
        <v>53175</v>
      </c>
      <c r="L7489" s="157" t="s">
        <v>805</v>
      </c>
      <c r="N7489" s="157" t="s">
        <v>741</v>
      </c>
      <c r="O7489" s="157" t="s">
        <v>742</v>
      </c>
      <c r="P7489" s="157" t="s">
        <v>740</v>
      </c>
    </row>
    <row r="7490" spans="11:16">
      <c r="K7490" s="319">
        <v>53176</v>
      </c>
      <c r="L7490" s="157" t="s">
        <v>806</v>
      </c>
      <c r="N7490" s="157" t="s">
        <v>741</v>
      </c>
      <c r="O7490" s="157" t="s">
        <v>742</v>
      </c>
      <c r="P7490" s="157" t="s">
        <v>740</v>
      </c>
    </row>
    <row r="7491" spans="11:16">
      <c r="K7491" s="319">
        <v>53177</v>
      </c>
      <c r="L7491" s="157" t="s">
        <v>807</v>
      </c>
      <c r="N7491" s="157" t="s">
        <v>741</v>
      </c>
      <c r="O7491" s="157" t="s">
        <v>742</v>
      </c>
      <c r="P7491" s="157" t="s">
        <v>740</v>
      </c>
    </row>
    <row r="7492" spans="11:16">
      <c r="K7492" s="319">
        <v>53178</v>
      </c>
      <c r="L7492" s="157" t="s">
        <v>808</v>
      </c>
      <c r="N7492" s="157" t="s">
        <v>741</v>
      </c>
      <c r="O7492" s="157" t="s">
        <v>742</v>
      </c>
      <c r="P7492" s="157" t="s">
        <v>740</v>
      </c>
    </row>
    <row r="7493" spans="11:16">
      <c r="K7493" s="319">
        <v>53179</v>
      </c>
      <c r="L7493" s="157" t="s">
        <v>809</v>
      </c>
      <c r="N7493" s="157" t="s">
        <v>741</v>
      </c>
      <c r="O7493" s="157" t="s">
        <v>742</v>
      </c>
      <c r="P7493" s="157" t="s">
        <v>740</v>
      </c>
    </row>
    <row r="7494" spans="11:16">
      <c r="K7494" s="319">
        <v>53180</v>
      </c>
      <c r="L7494" s="157" t="s">
        <v>810</v>
      </c>
      <c r="N7494" s="157" t="s">
        <v>741</v>
      </c>
      <c r="O7494" s="157" t="s">
        <v>742</v>
      </c>
      <c r="P7494" s="157" t="s">
        <v>740</v>
      </c>
    </row>
    <row r="7495" spans="11:16">
      <c r="K7495" s="319">
        <v>53181</v>
      </c>
      <c r="L7495" s="157" t="s">
        <v>803</v>
      </c>
      <c r="N7495" s="157" t="s">
        <v>740</v>
      </c>
      <c r="O7495" s="157" t="s">
        <v>741</v>
      </c>
      <c r="P7495" s="157" t="s">
        <v>742</v>
      </c>
    </row>
    <row r="7496" spans="11:16">
      <c r="K7496" s="319">
        <v>53182</v>
      </c>
      <c r="L7496" s="157" t="s">
        <v>805</v>
      </c>
      <c r="N7496" s="157" t="s">
        <v>740</v>
      </c>
      <c r="O7496" s="157" t="s">
        <v>741</v>
      </c>
      <c r="P7496" s="157" t="s">
        <v>742</v>
      </c>
    </row>
    <row r="7497" spans="11:16">
      <c r="K7497" s="319">
        <v>53183</v>
      </c>
      <c r="L7497" s="157" t="s">
        <v>806</v>
      </c>
      <c r="N7497" s="157" t="s">
        <v>740</v>
      </c>
      <c r="O7497" s="157" t="s">
        <v>741</v>
      </c>
      <c r="P7497" s="157" t="s">
        <v>742</v>
      </c>
    </row>
    <row r="7498" spans="11:16">
      <c r="K7498" s="319">
        <v>53184</v>
      </c>
      <c r="L7498" s="157" t="s">
        <v>807</v>
      </c>
      <c r="N7498" s="157" t="s">
        <v>740</v>
      </c>
      <c r="O7498" s="157" t="s">
        <v>741</v>
      </c>
      <c r="P7498" s="157" t="s">
        <v>742</v>
      </c>
    </row>
    <row r="7499" spans="11:16">
      <c r="K7499" s="319">
        <v>53185</v>
      </c>
      <c r="L7499" s="157" t="s">
        <v>808</v>
      </c>
      <c r="N7499" s="157" t="s">
        <v>740</v>
      </c>
      <c r="O7499" s="157" t="s">
        <v>741</v>
      </c>
      <c r="P7499" s="157" t="s">
        <v>742</v>
      </c>
    </row>
    <row r="7500" spans="11:16">
      <c r="K7500" s="319">
        <v>53186</v>
      </c>
      <c r="L7500" s="157" t="s">
        <v>809</v>
      </c>
      <c r="N7500" s="157" t="s">
        <v>740</v>
      </c>
      <c r="O7500" s="157" t="s">
        <v>741</v>
      </c>
      <c r="P7500" s="157" t="s">
        <v>742</v>
      </c>
    </row>
    <row r="7501" spans="11:16">
      <c r="K7501" s="319">
        <v>53187</v>
      </c>
      <c r="L7501" s="157" t="s">
        <v>810</v>
      </c>
      <c r="N7501" s="157" t="s">
        <v>740</v>
      </c>
      <c r="O7501" s="157" t="s">
        <v>741</v>
      </c>
      <c r="P7501" s="157" t="s">
        <v>742</v>
      </c>
    </row>
    <row r="7502" spans="11:16">
      <c r="K7502" s="319">
        <v>53188</v>
      </c>
      <c r="L7502" s="157" t="s">
        <v>803</v>
      </c>
      <c r="N7502" s="157" t="s">
        <v>742</v>
      </c>
      <c r="O7502" s="157" t="s">
        <v>740</v>
      </c>
      <c r="P7502" s="157" t="s">
        <v>741</v>
      </c>
    </row>
    <row r="7503" spans="11:16">
      <c r="K7503" s="319">
        <v>53189</v>
      </c>
      <c r="L7503" s="157" t="s">
        <v>805</v>
      </c>
      <c r="N7503" s="157" t="s">
        <v>742</v>
      </c>
      <c r="O7503" s="157" t="s">
        <v>740</v>
      </c>
      <c r="P7503" s="157" t="s">
        <v>741</v>
      </c>
    </row>
    <row r="7504" spans="11:16">
      <c r="K7504" s="319">
        <v>53190</v>
      </c>
      <c r="L7504" s="157" t="s">
        <v>806</v>
      </c>
      <c r="N7504" s="157" t="s">
        <v>742</v>
      </c>
      <c r="O7504" s="157" t="s">
        <v>740</v>
      </c>
      <c r="P7504" s="157" t="s">
        <v>741</v>
      </c>
    </row>
    <row r="7505" spans="11:16">
      <c r="K7505" s="319">
        <v>53191</v>
      </c>
      <c r="L7505" s="157" t="s">
        <v>807</v>
      </c>
      <c r="N7505" s="157" t="s">
        <v>742</v>
      </c>
      <c r="O7505" s="157" t="s">
        <v>740</v>
      </c>
      <c r="P7505" s="157" t="s">
        <v>741</v>
      </c>
    </row>
    <row r="7506" spans="11:16">
      <c r="K7506" s="319">
        <v>53192</v>
      </c>
      <c r="L7506" s="157" t="s">
        <v>808</v>
      </c>
      <c r="N7506" s="157" t="s">
        <v>742</v>
      </c>
      <c r="O7506" s="157" t="s">
        <v>740</v>
      </c>
      <c r="P7506" s="157" t="s">
        <v>741</v>
      </c>
    </row>
    <row r="7507" spans="11:16">
      <c r="K7507" s="319">
        <v>53193</v>
      </c>
      <c r="L7507" s="157" t="s">
        <v>809</v>
      </c>
      <c r="N7507" s="157" t="s">
        <v>742</v>
      </c>
      <c r="O7507" s="157" t="s">
        <v>740</v>
      </c>
      <c r="P7507" s="157" t="s">
        <v>741</v>
      </c>
    </row>
    <row r="7508" spans="11:16">
      <c r="K7508" s="319">
        <v>53194</v>
      </c>
      <c r="L7508" s="157" t="s">
        <v>810</v>
      </c>
      <c r="N7508" s="157" t="s">
        <v>742</v>
      </c>
      <c r="O7508" s="157" t="s">
        <v>740</v>
      </c>
      <c r="P7508" s="157" t="s">
        <v>741</v>
      </c>
    </row>
    <row r="7509" spans="11:16">
      <c r="K7509" s="319">
        <v>53195</v>
      </c>
      <c r="L7509" s="157" t="s">
        <v>803</v>
      </c>
      <c r="N7509" s="157" t="s">
        <v>741</v>
      </c>
      <c r="O7509" s="157" t="s">
        <v>742</v>
      </c>
      <c r="P7509" s="157" t="s">
        <v>740</v>
      </c>
    </row>
    <row r="7510" spans="11:16">
      <c r="K7510" s="319">
        <v>53196</v>
      </c>
      <c r="L7510" s="157" t="s">
        <v>805</v>
      </c>
      <c r="N7510" s="157" t="s">
        <v>741</v>
      </c>
      <c r="O7510" s="157" t="s">
        <v>742</v>
      </c>
      <c r="P7510" s="157" t="s">
        <v>740</v>
      </c>
    </row>
    <row r="7511" spans="11:16">
      <c r="K7511" s="319">
        <v>53197</v>
      </c>
      <c r="L7511" s="157" t="s">
        <v>806</v>
      </c>
      <c r="N7511" s="157" t="s">
        <v>741</v>
      </c>
      <c r="O7511" s="157" t="s">
        <v>742</v>
      </c>
      <c r="P7511" s="157" t="s">
        <v>740</v>
      </c>
    </row>
    <row r="7512" spans="11:16">
      <c r="K7512" s="319">
        <v>53198</v>
      </c>
      <c r="L7512" s="157" t="s">
        <v>807</v>
      </c>
      <c r="N7512" s="157" t="s">
        <v>741</v>
      </c>
      <c r="O7512" s="157" t="s">
        <v>742</v>
      </c>
      <c r="P7512" s="157" t="s">
        <v>740</v>
      </c>
    </row>
    <row r="7513" spans="11:16">
      <c r="K7513" s="319">
        <v>53199</v>
      </c>
      <c r="L7513" s="157" t="s">
        <v>808</v>
      </c>
      <c r="N7513" s="157" t="s">
        <v>741</v>
      </c>
      <c r="O7513" s="157" t="s">
        <v>742</v>
      </c>
      <c r="P7513" s="157" t="s">
        <v>740</v>
      </c>
    </row>
    <row r="7514" spans="11:16">
      <c r="K7514" s="319">
        <v>53200</v>
      </c>
      <c r="L7514" s="157" t="s">
        <v>809</v>
      </c>
      <c r="N7514" s="157" t="s">
        <v>741</v>
      </c>
      <c r="O7514" s="157" t="s">
        <v>742</v>
      </c>
      <c r="P7514" s="157" t="s">
        <v>740</v>
      </c>
    </row>
    <row r="7515" spans="11:16">
      <c r="K7515" s="319">
        <v>53201</v>
      </c>
      <c r="L7515" s="157" t="s">
        <v>810</v>
      </c>
      <c r="N7515" s="157" t="s">
        <v>741</v>
      </c>
      <c r="O7515" s="157" t="s">
        <v>742</v>
      </c>
      <c r="P7515" s="157" t="s">
        <v>740</v>
      </c>
    </row>
    <row r="7516" spans="11:16">
      <c r="K7516" s="319">
        <v>53202</v>
      </c>
      <c r="L7516" s="157" t="s">
        <v>803</v>
      </c>
      <c r="N7516" s="157" t="s">
        <v>740</v>
      </c>
      <c r="O7516" s="157" t="s">
        <v>741</v>
      </c>
      <c r="P7516" s="157" t="s">
        <v>742</v>
      </c>
    </row>
    <row r="7517" spans="11:16">
      <c r="K7517" s="319">
        <v>53203</v>
      </c>
      <c r="L7517" s="157" t="s">
        <v>805</v>
      </c>
      <c r="N7517" s="157" t="s">
        <v>740</v>
      </c>
      <c r="O7517" s="157" t="s">
        <v>741</v>
      </c>
      <c r="P7517" s="157" t="s">
        <v>742</v>
      </c>
    </row>
    <row r="7518" spans="11:16">
      <c r="K7518" s="319">
        <v>53204</v>
      </c>
      <c r="L7518" s="157" t="s">
        <v>806</v>
      </c>
      <c r="N7518" s="157" t="s">
        <v>740</v>
      </c>
      <c r="O7518" s="157" t="s">
        <v>741</v>
      </c>
      <c r="P7518" s="157" t="s">
        <v>742</v>
      </c>
    </row>
    <row r="7519" spans="11:16">
      <c r="K7519" s="319">
        <v>53205</v>
      </c>
      <c r="L7519" s="157" t="s">
        <v>807</v>
      </c>
      <c r="N7519" s="157" t="s">
        <v>740</v>
      </c>
      <c r="O7519" s="157" t="s">
        <v>741</v>
      </c>
      <c r="P7519" s="157" t="s">
        <v>742</v>
      </c>
    </row>
    <row r="7520" spans="11:16">
      <c r="K7520" s="319">
        <v>53206</v>
      </c>
      <c r="L7520" s="157" t="s">
        <v>808</v>
      </c>
      <c r="N7520" s="157" t="s">
        <v>740</v>
      </c>
      <c r="O7520" s="157" t="s">
        <v>741</v>
      </c>
      <c r="P7520" s="157" t="s">
        <v>742</v>
      </c>
    </row>
    <row r="7521" spans="11:16">
      <c r="K7521" s="319">
        <v>53207</v>
      </c>
      <c r="L7521" s="157" t="s">
        <v>809</v>
      </c>
      <c r="N7521" s="157" t="s">
        <v>740</v>
      </c>
      <c r="O7521" s="157" t="s">
        <v>741</v>
      </c>
      <c r="P7521" s="157" t="s">
        <v>742</v>
      </c>
    </row>
    <row r="7522" spans="11:16">
      <c r="K7522" s="319">
        <v>53208</v>
      </c>
      <c r="L7522" s="157" t="s">
        <v>810</v>
      </c>
      <c r="N7522" s="157" t="s">
        <v>740</v>
      </c>
      <c r="O7522" s="157" t="s">
        <v>741</v>
      </c>
      <c r="P7522" s="157" t="s">
        <v>742</v>
      </c>
    </row>
    <row r="7523" spans="11:16">
      <c r="K7523" s="319">
        <v>53209</v>
      </c>
      <c r="L7523" s="157" t="s">
        <v>803</v>
      </c>
      <c r="N7523" s="157" t="s">
        <v>742</v>
      </c>
      <c r="O7523" s="157" t="s">
        <v>740</v>
      </c>
      <c r="P7523" s="157" t="s">
        <v>741</v>
      </c>
    </row>
    <row r="7524" spans="11:16">
      <c r="K7524" s="319">
        <v>53210</v>
      </c>
      <c r="L7524" s="157" t="s">
        <v>805</v>
      </c>
      <c r="N7524" s="157" t="s">
        <v>742</v>
      </c>
      <c r="O7524" s="157" t="s">
        <v>740</v>
      </c>
      <c r="P7524" s="157" t="s">
        <v>741</v>
      </c>
    </row>
    <row r="7525" spans="11:16">
      <c r="K7525" s="319">
        <v>53211</v>
      </c>
      <c r="L7525" s="157" t="s">
        <v>806</v>
      </c>
      <c r="N7525" s="157" t="s">
        <v>742</v>
      </c>
      <c r="O7525" s="157" t="s">
        <v>740</v>
      </c>
      <c r="P7525" s="157" t="s">
        <v>741</v>
      </c>
    </row>
    <row r="7526" spans="11:16">
      <c r="K7526" s="319">
        <v>53212</v>
      </c>
      <c r="L7526" s="157" t="s">
        <v>807</v>
      </c>
      <c r="N7526" s="157" t="s">
        <v>742</v>
      </c>
      <c r="O7526" s="157" t="s">
        <v>740</v>
      </c>
      <c r="P7526" s="157" t="s">
        <v>741</v>
      </c>
    </row>
    <row r="7527" spans="11:16">
      <c r="K7527" s="319">
        <v>53213</v>
      </c>
      <c r="L7527" s="157" t="s">
        <v>808</v>
      </c>
      <c r="N7527" s="157" t="s">
        <v>742</v>
      </c>
      <c r="O7527" s="157" t="s">
        <v>740</v>
      </c>
      <c r="P7527" s="157" t="s">
        <v>741</v>
      </c>
    </row>
    <row r="7528" spans="11:16">
      <c r="K7528" s="319">
        <v>53214</v>
      </c>
      <c r="L7528" s="157" t="s">
        <v>809</v>
      </c>
      <c r="N7528" s="157" t="s">
        <v>742</v>
      </c>
      <c r="O7528" s="157" t="s">
        <v>740</v>
      </c>
      <c r="P7528" s="157" t="s">
        <v>741</v>
      </c>
    </row>
    <row r="7529" spans="11:16">
      <c r="K7529" s="319">
        <v>53215</v>
      </c>
      <c r="L7529" s="157" t="s">
        <v>810</v>
      </c>
      <c r="N7529" s="157" t="s">
        <v>742</v>
      </c>
      <c r="O7529" s="157" t="s">
        <v>740</v>
      </c>
      <c r="P7529" s="157" t="s">
        <v>741</v>
      </c>
    </row>
    <row r="7530" spans="11:16">
      <c r="K7530" s="319">
        <v>53216</v>
      </c>
      <c r="L7530" s="157" t="s">
        <v>803</v>
      </c>
      <c r="N7530" s="157" t="s">
        <v>741</v>
      </c>
      <c r="O7530" s="157" t="s">
        <v>742</v>
      </c>
      <c r="P7530" s="157" t="s">
        <v>740</v>
      </c>
    </row>
    <row r="7531" spans="11:16">
      <c r="K7531" s="319">
        <v>53217</v>
      </c>
      <c r="L7531" s="157" t="s">
        <v>805</v>
      </c>
      <c r="N7531" s="157" t="s">
        <v>741</v>
      </c>
      <c r="O7531" s="157" t="s">
        <v>742</v>
      </c>
      <c r="P7531" s="157" t="s">
        <v>740</v>
      </c>
    </row>
    <row r="7532" spans="11:16">
      <c r="K7532" s="319">
        <v>53218</v>
      </c>
      <c r="L7532" s="157" t="s">
        <v>806</v>
      </c>
      <c r="N7532" s="157" t="s">
        <v>741</v>
      </c>
      <c r="O7532" s="157" t="s">
        <v>742</v>
      </c>
      <c r="P7532" s="157" t="s">
        <v>740</v>
      </c>
    </row>
    <row r="7533" spans="11:16">
      <c r="K7533" s="319">
        <v>53219</v>
      </c>
      <c r="L7533" s="157" t="s">
        <v>807</v>
      </c>
      <c r="N7533" s="157" t="s">
        <v>741</v>
      </c>
      <c r="O7533" s="157" t="s">
        <v>742</v>
      </c>
      <c r="P7533" s="157" t="s">
        <v>740</v>
      </c>
    </row>
    <row r="7534" spans="11:16">
      <c r="K7534" s="319">
        <v>53220</v>
      </c>
      <c r="L7534" s="157" t="s">
        <v>808</v>
      </c>
      <c r="N7534" s="157" t="s">
        <v>741</v>
      </c>
      <c r="O7534" s="157" t="s">
        <v>742</v>
      </c>
      <c r="P7534" s="157" t="s">
        <v>740</v>
      </c>
    </row>
    <row r="7535" spans="11:16">
      <c r="K7535" s="319">
        <v>53221</v>
      </c>
      <c r="L7535" s="157" t="s">
        <v>809</v>
      </c>
      <c r="N7535" s="157" t="s">
        <v>741</v>
      </c>
      <c r="O7535" s="157" t="s">
        <v>742</v>
      </c>
      <c r="P7535" s="157" t="s">
        <v>740</v>
      </c>
    </row>
    <row r="7536" spans="11:16">
      <c r="K7536" s="319">
        <v>53222</v>
      </c>
      <c r="L7536" s="157" t="s">
        <v>810</v>
      </c>
      <c r="N7536" s="157" t="s">
        <v>741</v>
      </c>
      <c r="O7536" s="157" t="s">
        <v>742</v>
      </c>
      <c r="P7536" s="157" t="s">
        <v>740</v>
      </c>
    </row>
    <row r="7537" spans="11:16">
      <c r="K7537" s="319">
        <v>53223</v>
      </c>
      <c r="L7537" s="157" t="s">
        <v>803</v>
      </c>
      <c r="N7537" s="157" t="s">
        <v>740</v>
      </c>
      <c r="O7537" s="157" t="s">
        <v>741</v>
      </c>
      <c r="P7537" s="157" t="s">
        <v>742</v>
      </c>
    </row>
    <row r="7538" spans="11:16">
      <c r="K7538" s="319">
        <v>53224</v>
      </c>
      <c r="L7538" s="157" t="s">
        <v>805</v>
      </c>
      <c r="N7538" s="157" t="s">
        <v>740</v>
      </c>
      <c r="O7538" s="157" t="s">
        <v>741</v>
      </c>
      <c r="P7538" s="157" t="s">
        <v>742</v>
      </c>
    </row>
    <row r="7539" spans="11:16">
      <c r="K7539" s="319">
        <v>53225</v>
      </c>
      <c r="L7539" s="157" t="s">
        <v>806</v>
      </c>
      <c r="N7539" s="157" t="s">
        <v>740</v>
      </c>
      <c r="O7539" s="157" t="s">
        <v>741</v>
      </c>
      <c r="P7539" s="157" t="s">
        <v>742</v>
      </c>
    </row>
    <row r="7540" spans="11:16">
      <c r="K7540" s="319">
        <v>53226</v>
      </c>
      <c r="L7540" s="157" t="s">
        <v>807</v>
      </c>
      <c r="N7540" s="157" t="s">
        <v>740</v>
      </c>
      <c r="O7540" s="157" t="s">
        <v>741</v>
      </c>
      <c r="P7540" s="157" t="s">
        <v>742</v>
      </c>
    </row>
    <row r="7541" spans="11:16">
      <c r="K7541" s="319">
        <v>53227</v>
      </c>
      <c r="L7541" s="157" t="s">
        <v>808</v>
      </c>
      <c r="N7541" s="157" t="s">
        <v>740</v>
      </c>
      <c r="O7541" s="157" t="s">
        <v>741</v>
      </c>
      <c r="P7541" s="157" t="s">
        <v>742</v>
      </c>
    </row>
    <row r="7542" spans="11:16">
      <c r="K7542" s="319">
        <v>53228</v>
      </c>
      <c r="L7542" s="157" t="s">
        <v>809</v>
      </c>
      <c r="N7542" s="157" t="s">
        <v>740</v>
      </c>
      <c r="O7542" s="157" t="s">
        <v>741</v>
      </c>
      <c r="P7542" s="157" t="s">
        <v>742</v>
      </c>
    </row>
    <row r="7543" spans="11:16">
      <c r="K7543" s="319">
        <v>53229</v>
      </c>
      <c r="L7543" s="157" t="s">
        <v>810</v>
      </c>
      <c r="N7543" s="157" t="s">
        <v>740</v>
      </c>
      <c r="O7543" s="157" t="s">
        <v>741</v>
      </c>
      <c r="P7543" s="157" t="s">
        <v>742</v>
      </c>
    </row>
    <row r="7544" spans="11:16">
      <c r="K7544" s="319">
        <v>53230</v>
      </c>
      <c r="L7544" s="157" t="s">
        <v>803</v>
      </c>
      <c r="N7544" s="157" t="s">
        <v>742</v>
      </c>
      <c r="O7544" s="157" t="s">
        <v>740</v>
      </c>
      <c r="P7544" s="157" t="s">
        <v>741</v>
      </c>
    </row>
    <row r="7545" spans="11:16">
      <c r="K7545" s="319">
        <v>53231</v>
      </c>
      <c r="L7545" s="157" t="s">
        <v>805</v>
      </c>
      <c r="N7545" s="157" t="s">
        <v>742</v>
      </c>
      <c r="O7545" s="157" t="s">
        <v>740</v>
      </c>
      <c r="P7545" s="157" t="s">
        <v>741</v>
      </c>
    </row>
    <row r="7546" spans="11:16">
      <c r="K7546" s="319">
        <v>53232</v>
      </c>
      <c r="L7546" s="157" t="s">
        <v>806</v>
      </c>
      <c r="N7546" s="157" t="s">
        <v>742</v>
      </c>
      <c r="O7546" s="157" t="s">
        <v>740</v>
      </c>
      <c r="P7546" s="157" t="s">
        <v>741</v>
      </c>
    </row>
    <row r="7547" spans="11:16">
      <c r="K7547" s="319">
        <v>53233</v>
      </c>
      <c r="L7547" s="157" t="s">
        <v>807</v>
      </c>
      <c r="N7547" s="157" t="s">
        <v>742</v>
      </c>
      <c r="O7547" s="157" t="s">
        <v>740</v>
      </c>
      <c r="P7547" s="157" t="s">
        <v>741</v>
      </c>
    </row>
    <row r="7548" spans="11:16">
      <c r="K7548" s="319">
        <v>53234</v>
      </c>
      <c r="L7548" s="157" t="s">
        <v>808</v>
      </c>
      <c r="N7548" s="157" t="s">
        <v>742</v>
      </c>
      <c r="O7548" s="157" t="s">
        <v>740</v>
      </c>
      <c r="P7548" s="157" t="s">
        <v>741</v>
      </c>
    </row>
    <row r="7549" spans="11:16">
      <c r="K7549" s="319">
        <v>53235</v>
      </c>
      <c r="L7549" s="157" t="s">
        <v>809</v>
      </c>
      <c r="N7549" s="157" t="s">
        <v>742</v>
      </c>
      <c r="O7549" s="157" t="s">
        <v>740</v>
      </c>
      <c r="P7549" s="157" t="s">
        <v>741</v>
      </c>
    </row>
    <row r="7550" spans="11:16">
      <c r="K7550" s="319">
        <v>53236</v>
      </c>
      <c r="L7550" s="157" t="s">
        <v>810</v>
      </c>
      <c r="N7550" s="157" t="s">
        <v>742</v>
      </c>
      <c r="O7550" s="157" t="s">
        <v>740</v>
      </c>
      <c r="P7550" s="157" t="s">
        <v>741</v>
      </c>
    </row>
    <row r="7551" spans="11:16">
      <c r="K7551" s="319">
        <v>53237</v>
      </c>
      <c r="L7551" s="157" t="s">
        <v>803</v>
      </c>
      <c r="N7551" s="157" t="s">
        <v>741</v>
      </c>
      <c r="O7551" s="157" t="s">
        <v>742</v>
      </c>
      <c r="P7551" s="157" t="s">
        <v>740</v>
      </c>
    </row>
    <row r="7552" spans="11:16">
      <c r="K7552" s="319">
        <v>53238</v>
      </c>
      <c r="L7552" s="157" t="s">
        <v>805</v>
      </c>
      <c r="N7552" s="157" t="s">
        <v>741</v>
      </c>
      <c r="O7552" s="157" t="s">
        <v>742</v>
      </c>
      <c r="P7552" s="157" t="s">
        <v>740</v>
      </c>
    </row>
    <row r="7553" spans="11:16">
      <c r="K7553" s="319">
        <v>53239</v>
      </c>
      <c r="L7553" s="157" t="s">
        <v>806</v>
      </c>
      <c r="N7553" s="157" t="s">
        <v>741</v>
      </c>
      <c r="O7553" s="157" t="s">
        <v>742</v>
      </c>
      <c r="P7553" s="157" t="s">
        <v>740</v>
      </c>
    </row>
    <row r="7554" spans="11:16">
      <c r="K7554" s="319">
        <v>53240</v>
      </c>
      <c r="L7554" s="157" t="s">
        <v>807</v>
      </c>
      <c r="N7554" s="157" t="s">
        <v>741</v>
      </c>
      <c r="O7554" s="157" t="s">
        <v>742</v>
      </c>
      <c r="P7554" s="157" t="s">
        <v>740</v>
      </c>
    </row>
    <row r="7555" spans="11:16">
      <c r="K7555" s="319">
        <v>53241</v>
      </c>
      <c r="L7555" s="157" t="s">
        <v>808</v>
      </c>
      <c r="N7555" s="157" t="s">
        <v>741</v>
      </c>
      <c r="O7555" s="157" t="s">
        <v>742</v>
      </c>
      <c r="P7555" s="157" t="s">
        <v>740</v>
      </c>
    </row>
    <row r="7556" spans="11:16">
      <c r="K7556" s="319">
        <v>53242</v>
      </c>
      <c r="L7556" s="157" t="s">
        <v>809</v>
      </c>
      <c r="N7556" s="157" t="s">
        <v>741</v>
      </c>
      <c r="O7556" s="157" t="s">
        <v>742</v>
      </c>
      <c r="P7556" s="157" t="s">
        <v>740</v>
      </c>
    </row>
    <row r="7557" spans="11:16">
      <c r="K7557" s="319">
        <v>53243</v>
      </c>
      <c r="L7557" s="157" t="s">
        <v>810</v>
      </c>
      <c r="N7557" s="157" t="s">
        <v>741</v>
      </c>
      <c r="O7557" s="157" t="s">
        <v>742</v>
      </c>
      <c r="P7557" s="157" t="s">
        <v>740</v>
      </c>
    </row>
    <row r="7558" spans="11:16">
      <c r="K7558" s="319">
        <v>53244</v>
      </c>
      <c r="L7558" s="157" t="s">
        <v>803</v>
      </c>
      <c r="N7558" s="157" t="s">
        <v>740</v>
      </c>
      <c r="O7558" s="157" t="s">
        <v>741</v>
      </c>
      <c r="P7558" s="157" t="s">
        <v>742</v>
      </c>
    </row>
    <row r="7559" spans="11:16">
      <c r="K7559" s="319">
        <v>53245</v>
      </c>
      <c r="L7559" s="157" t="s">
        <v>805</v>
      </c>
      <c r="N7559" s="157" t="s">
        <v>740</v>
      </c>
      <c r="O7559" s="157" t="s">
        <v>741</v>
      </c>
      <c r="P7559" s="157" t="s">
        <v>742</v>
      </c>
    </row>
    <row r="7560" spans="11:16">
      <c r="K7560" s="319">
        <v>53246</v>
      </c>
      <c r="L7560" s="157" t="s">
        <v>806</v>
      </c>
      <c r="N7560" s="157" t="s">
        <v>740</v>
      </c>
      <c r="O7560" s="157" t="s">
        <v>741</v>
      </c>
      <c r="P7560" s="157" t="s">
        <v>742</v>
      </c>
    </row>
    <row r="7561" spans="11:16">
      <c r="K7561" s="319">
        <v>53247</v>
      </c>
      <c r="L7561" s="157" t="s">
        <v>807</v>
      </c>
      <c r="N7561" s="157" t="s">
        <v>740</v>
      </c>
      <c r="O7561" s="157" t="s">
        <v>741</v>
      </c>
      <c r="P7561" s="157" t="s">
        <v>742</v>
      </c>
    </row>
    <row r="7562" spans="11:16">
      <c r="K7562" s="319">
        <v>53248</v>
      </c>
      <c r="L7562" s="157" t="s">
        <v>808</v>
      </c>
      <c r="N7562" s="157" t="s">
        <v>740</v>
      </c>
      <c r="O7562" s="157" t="s">
        <v>741</v>
      </c>
      <c r="P7562" s="157" t="s">
        <v>742</v>
      </c>
    </row>
    <row r="7563" spans="11:16">
      <c r="K7563" s="319">
        <v>53249</v>
      </c>
      <c r="L7563" s="157" t="s">
        <v>809</v>
      </c>
      <c r="N7563" s="157" t="s">
        <v>740</v>
      </c>
      <c r="O7563" s="157" t="s">
        <v>741</v>
      </c>
      <c r="P7563" s="157" t="s">
        <v>742</v>
      </c>
    </row>
    <row r="7564" spans="11:16">
      <c r="K7564" s="319">
        <v>53250</v>
      </c>
      <c r="L7564" s="157" t="s">
        <v>810</v>
      </c>
      <c r="N7564" s="157" t="s">
        <v>740</v>
      </c>
      <c r="O7564" s="157" t="s">
        <v>741</v>
      </c>
      <c r="P7564" s="157" t="s">
        <v>742</v>
      </c>
    </row>
    <row r="7565" spans="11:16">
      <c r="K7565" s="319">
        <v>53251</v>
      </c>
      <c r="L7565" s="157" t="s">
        <v>803</v>
      </c>
      <c r="N7565" s="157" t="s">
        <v>742</v>
      </c>
      <c r="O7565" s="157" t="s">
        <v>740</v>
      </c>
      <c r="P7565" s="157" t="s">
        <v>741</v>
      </c>
    </row>
    <row r="7566" spans="11:16">
      <c r="K7566" s="319">
        <v>53252</v>
      </c>
      <c r="L7566" s="157" t="s">
        <v>805</v>
      </c>
      <c r="N7566" s="157" t="s">
        <v>742</v>
      </c>
      <c r="O7566" s="157" t="s">
        <v>740</v>
      </c>
      <c r="P7566" s="157" t="s">
        <v>741</v>
      </c>
    </row>
    <row r="7567" spans="11:16">
      <c r="K7567" s="319">
        <v>53253</v>
      </c>
      <c r="L7567" s="157" t="s">
        <v>806</v>
      </c>
      <c r="N7567" s="157" t="s">
        <v>742</v>
      </c>
      <c r="O7567" s="157" t="s">
        <v>740</v>
      </c>
      <c r="P7567" s="157" t="s">
        <v>741</v>
      </c>
    </row>
    <row r="7568" spans="11:16">
      <c r="K7568" s="319">
        <v>53254</v>
      </c>
      <c r="L7568" s="157" t="s">
        <v>807</v>
      </c>
      <c r="N7568" s="157" t="s">
        <v>742</v>
      </c>
      <c r="O7568" s="157" t="s">
        <v>740</v>
      </c>
      <c r="P7568" s="157" t="s">
        <v>741</v>
      </c>
    </row>
    <row r="7569" spans="11:16">
      <c r="K7569" s="319">
        <v>53255</v>
      </c>
      <c r="L7569" s="157" t="s">
        <v>808</v>
      </c>
      <c r="N7569" s="157" t="s">
        <v>742</v>
      </c>
      <c r="O7569" s="157" t="s">
        <v>740</v>
      </c>
      <c r="P7569" s="157" t="s">
        <v>741</v>
      </c>
    </row>
    <row r="7570" spans="11:16">
      <c r="K7570" s="319">
        <v>53256</v>
      </c>
      <c r="L7570" s="157" t="s">
        <v>809</v>
      </c>
      <c r="N7570" s="157" t="s">
        <v>742</v>
      </c>
      <c r="O7570" s="157" t="s">
        <v>740</v>
      </c>
      <c r="P7570" s="157" t="s">
        <v>741</v>
      </c>
    </row>
    <row r="7571" spans="11:16">
      <c r="K7571" s="319">
        <v>53257</v>
      </c>
      <c r="L7571" s="157" t="s">
        <v>810</v>
      </c>
      <c r="N7571" s="157" t="s">
        <v>742</v>
      </c>
      <c r="O7571" s="157" t="s">
        <v>740</v>
      </c>
      <c r="P7571" s="157" t="s">
        <v>741</v>
      </c>
    </row>
    <row r="7572" spans="11:16">
      <c r="K7572" s="319">
        <v>53258</v>
      </c>
      <c r="L7572" s="157" t="s">
        <v>803</v>
      </c>
      <c r="N7572" s="157" t="s">
        <v>741</v>
      </c>
      <c r="O7572" s="157" t="s">
        <v>742</v>
      </c>
      <c r="P7572" s="157" t="s">
        <v>740</v>
      </c>
    </row>
    <row r="7573" spans="11:16">
      <c r="K7573" s="319">
        <v>53259</v>
      </c>
      <c r="L7573" s="157" t="s">
        <v>805</v>
      </c>
      <c r="N7573" s="157" t="s">
        <v>741</v>
      </c>
      <c r="O7573" s="157" t="s">
        <v>742</v>
      </c>
      <c r="P7573" s="157" t="s">
        <v>740</v>
      </c>
    </row>
    <row r="7574" spans="11:16">
      <c r="K7574" s="319">
        <v>53260</v>
      </c>
      <c r="L7574" s="157" t="s">
        <v>806</v>
      </c>
      <c r="N7574" s="157" t="s">
        <v>741</v>
      </c>
      <c r="O7574" s="157" t="s">
        <v>742</v>
      </c>
      <c r="P7574" s="157" t="s">
        <v>740</v>
      </c>
    </row>
    <row r="7575" spans="11:16">
      <c r="K7575" s="319">
        <v>53261</v>
      </c>
      <c r="L7575" s="157" t="s">
        <v>807</v>
      </c>
      <c r="N7575" s="157" t="s">
        <v>741</v>
      </c>
      <c r="O7575" s="157" t="s">
        <v>742</v>
      </c>
      <c r="P7575" s="157" t="s">
        <v>740</v>
      </c>
    </row>
    <row r="7576" spans="11:16">
      <c r="K7576" s="319">
        <v>53262</v>
      </c>
      <c r="L7576" s="157" t="s">
        <v>808</v>
      </c>
      <c r="N7576" s="157" t="s">
        <v>741</v>
      </c>
      <c r="O7576" s="157" t="s">
        <v>742</v>
      </c>
      <c r="P7576" s="157" t="s">
        <v>740</v>
      </c>
    </row>
    <row r="7577" spans="11:16">
      <c r="K7577" s="319">
        <v>53263</v>
      </c>
      <c r="L7577" s="157" t="s">
        <v>809</v>
      </c>
      <c r="N7577" s="157" t="s">
        <v>741</v>
      </c>
      <c r="O7577" s="157" t="s">
        <v>742</v>
      </c>
      <c r="P7577" s="157" t="s">
        <v>740</v>
      </c>
    </row>
    <row r="7578" spans="11:16">
      <c r="K7578" s="319">
        <v>53264</v>
      </c>
      <c r="L7578" s="157" t="s">
        <v>810</v>
      </c>
      <c r="N7578" s="157" t="s">
        <v>741</v>
      </c>
      <c r="O7578" s="157" t="s">
        <v>742</v>
      </c>
      <c r="P7578" s="157" t="s">
        <v>740</v>
      </c>
    </row>
    <row r="7579" spans="11:16">
      <c r="K7579" s="319">
        <v>53265</v>
      </c>
      <c r="L7579" s="157" t="s">
        <v>803</v>
      </c>
      <c r="N7579" s="157" t="s">
        <v>740</v>
      </c>
      <c r="O7579" s="157" t="s">
        <v>741</v>
      </c>
      <c r="P7579" s="157" t="s">
        <v>742</v>
      </c>
    </row>
    <row r="7580" spans="11:16">
      <c r="K7580" s="319">
        <v>53266</v>
      </c>
      <c r="L7580" s="157" t="s">
        <v>805</v>
      </c>
      <c r="N7580" s="157" t="s">
        <v>740</v>
      </c>
      <c r="O7580" s="157" t="s">
        <v>741</v>
      </c>
      <c r="P7580" s="157" t="s">
        <v>742</v>
      </c>
    </row>
    <row r="7581" spans="11:16">
      <c r="K7581" s="319">
        <v>53267</v>
      </c>
      <c r="L7581" s="157" t="s">
        <v>806</v>
      </c>
      <c r="N7581" s="157" t="s">
        <v>740</v>
      </c>
      <c r="O7581" s="157" t="s">
        <v>741</v>
      </c>
      <c r="P7581" s="157" t="s">
        <v>742</v>
      </c>
    </row>
    <row r="7582" spans="11:16">
      <c r="K7582" s="319">
        <v>53268</v>
      </c>
      <c r="L7582" s="157" t="s">
        <v>807</v>
      </c>
      <c r="N7582" s="157" t="s">
        <v>740</v>
      </c>
      <c r="O7582" s="157" t="s">
        <v>741</v>
      </c>
      <c r="P7582" s="157" t="s">
        <v>742</v>
      </c>
    </row>
    <row r="7583" spans="11:16">
      <c r="K7583" s="319">
        <v>53269</v>
      </c>
      <c r="L7583" s="157" t="s">
        <v>808</v>
      </c>
      <c r="N7583" s="157" t="s">
        <v>740</v>
      </c>
      <c r="O7583" s="157" t="s">
        <v>741</v>
      </c>
      <c r="P7583" s="157" t="s">
        <v>742</v>
      </c>
    </row>
    <row r="7584" spans="11:16">
      <c r="K7584" s="319">
        <v>53270</v>
      </c>
      <c r="L7584" s="157" t="s">
        <v>809</v>
      </c>
      <c r="N7584" s="157" t="s">
        <v>740</v>
      </c>
      <c r="O7584" s="157" t="s">
        <v>741</v>
      </c>
      <c r="P7584" s="157" t="s">
        <v>742</v>
      </c>
    </row>
    <row r="7585" spans="11:16">
      <c r="K7585" s="319">
        <v>53271</v>
      </c>
      <c r="L7585" s="157" t="s">
        <v>810</v>
      </c>
      <c r="N7585" s="157" t="s">
        <v>740</v>
      </c>
      <c r="O7585" s="157" t="s">
        <v>741</v>
      </c>
      <c r="P7585" s="157" t="s">
        <v>742</v>
      </c>
    </row>
    <row r="7586" spans="11:16">
      <c r="K7586" s="319">
        <v>53272</v>
      </c>
      <c r="L7586" s="157" t="s">
        <v>803</v>
      </c>
      <c r="N7586" s="157" t="s">
        <v>742</v>
      </c>
      <c r="O7586" s="157" t="s">
        <v>740</v>
      </c>
      <c r="P7586" s="157" t="s">
        <v>741</v>
      </c>
    </row>
    <row r="7587" spans="11:16">
      <c r="K7587" s="319">
        <v>53273</v>
      </c>
      <c r="L7587" s="157" t="s">
        <v>805</v>
      </c>
      <c r="N7587" s="157" t="s">
        <v>742</v>
      </c>
      <c r="O7587" s="157" t="s">
        <v>740</v>
      </c>
      <c r="P7587" s="157" t="s">
        <v>741</v>
      </c>
    </row>
    <row r="7588" spans="11:16">
      <c r="K7588" s="319">
        <v>53274</v>
      </c>
      <c r="L7588" s="157" t="s">
        <v>806</v>
      </c>
      <c r="N7588" s="157" t="s">
        <v>742</v>
      </c>
      <c r="O7588" s="157" t="s">
        <v>740</v>
      </c>
      <c r="P7588" s="157" t="s">
        <v>741</v>
      </c>
    </row>
    <row r="7589" spans="11:16">
      <c r="K7589" s="319">
        <v>53275</v>
      </c>
      <c r="L7589" s="157" t="s">
        <v>807</v>
      </c>
      <c r="N7589" s="157" t="s">
        <v>742</v>
      </c>
      <c r="O7589" s="157" t="s">
        <v>740</v>
      </c>
      <c r="P7589" s="157" t="s">
        <v>741</v>
      </c>
    </row>
    <row r="7590" spans="11:16">
      <c r="K7590" s="319">
        <v>53276</v>
      </c>
      <c r="L7590" s="157" t="s">
        <v>808</v>
      </c>
      <c r="N7590" s="157" t="s">
        <v>742</v>
      </c>
      <c r="O7590" s="157" t="s">
        <v>740</v>
      </c>
      <c r="P7590" s="157" t="s">
        <v>741</v>
      </c>
    </row>
    <row r="7591" spans="11:16">
      <c r="K7591" s="319">
        <v>53277</v>
      </c>
      <c r="L7591" s="157" t="s">
        <v>809</v>
      </c>
      <c r="N7591" s="157" t="s">
        <v>742</v>
      </c>
      <c r="O7591" s="157" t="s">
        <v>740</v>
      </c>
      <c r="P7591" s="157" t="s">
        <v>741</v>
      </c>
    </row>
    <row r="7592" spans="11:16">
      <c r="K7592" s="319">
        <v>53278</v>
      </c>
      <c r="L7592" s="157" t="s">
        <v>810</v>
      </c>
      <c r="N7592" s="157" t="s">
        <v>742</v>
      </c>
      <c r="O7592" s="157" t="s">
        <v>740</v>
      </c>
      <c r="P7592" s="157" t="s">
        <v>741</v>
      </c>
    </row>
    <row r="7593" spans="11:16">
      <c r="K7593" s="319">
        <v>53279</v>
      </c>
      <c r="L7593" s="157" t="s">
        <v>803</v>
      </c>
      <c r="N7593" s="157" t="s">
        <v>741</v>
      </c>
      <c r="O7593" s="157" t="s">
        <v>742</v>
      </c>
      <c r="P7593" s="157" t="s">
        <v>740</v>
      </c>
    </row>
    <row r="7594" spans="11:16">
      <c r="K7594" s="319">
        <v>53280</v>
      </c>
      <c r="L7594" s="157" t="s">
        <v>805</v>
      </c>
      <c r="N7594" s="157" t="s">
        <v>741</v>
      </c>
      <c r="O7594" s="157" t="s">
        <v>742</v>
      </c>
      <c r="P7594" s="157" t="s">
        <v>740</v>
      </c>
    </row>
    <row r="7595" spans="11:16">
      <c r="K7595" s="319">
        <v>53281</v>
      </c>
      <c r="L7595" s="157" t="s">
        <v>806</v>
      </c>
      <c r="N7595" s="157" t="s">
        <v>741</v>
      </c>
      <c r="O7595" s="157" t="s">
        <v>742</v>
      </c>
      <c r="P7595" s="157" t="s">
        <v>740</v>
      </c>
    </row>
    <row r="7596" spans="11:16">
      <c r="K7596" s="319">
        <v>53282</v>
      </c>
      <c r="L7596" s="157" t="s">
        <v>807</v>
      </c>
      <c r="N7596" s="157" t="s">
        <v>741</v>
      </c>
      <c r="O7596" s="157" t="s">
        <v>742</v>
      </c>
      <c r="P7596" s="157" t="s">
        <v>740</v>
      </c>
    </row>
    <row r="7597" spans="11:16">
      <c r="K7597" s="319">
        <v>53283</v>
      </c>
      <c r="L7597" s="157" t="s">
        <v>808</v>
      </c>
      <c r="N7597" s="157" t="s">
        <v>741</v>
      </c>
      <c r="O7597" s="157" t="s">
        <v>742</v>
      </c>
      <c r="P7597" s="157" t="s">
        <v>740</v>
      </c>
    </row>
    <row r="7598" spans="11:16">
      <c r="K7598" s="319">
        <v>53284</v>
      </c>
      <c r="L7598" s="157" t="s">
        <v>809</v>
      </c>
      <c r="N7598" s="157" t="s">
        <v>741</v>
      </c>
      <c r="O7598" s="157" t="s">
        <v>742</v>
      </c>
      <c r="P7598" s="157" t="s">
        <v>740</v>
      </c>
    </row>
    <row r="7599" spans="11:16">
      <c r="K7599" s="319">
        <v>53285</v>
      </c>
      <c r="L7599" s="157" t="s">
        <v>810</v>
      </c>
      <c r="N7599" s="157" t="s">
        <v>741</v>
      </c>
      <c r="O7599" s="157" t="s">
        <v>742</v>
      </c>
      <c r="P7599" s="157" t="s">
        <v>740</v>
      </c>
    </row>
    <row r="7600" spans="11:16">
      <c r="K7600" s="319">
        <v>53286</v>
      </c>
      <c r="L7600" s="157" t="s">
        <v>803</v>
      </c>
      <c r="N7600" s="157" t="s">
        <v>740</v>
      </c>
      <c r="O7600" s="157" t="s">
        <v>741</v>
      </c>
      <c r="P7600" s="157" t="s">
        <v>742</v>
      </c>
    </row>
    <row r="7601" spans="11:16">
      <c r="K7601" s="319">
        <v>53287</v>
      </c>
      <c r="L7601" s="157" t="s">
        <v>805</v>
      </c>
      <c r="N7601" s="157" t="s">
        <v>740</v>
      </c>
      <c r="O7601" s="157" t="s">
        <v>741</v>
      </c>
      <c r="P7601" s="157" t="s">
        <v>742</v>
      </c>
    </row>
    <row r="7602" spans="11:16">
      <c r="K7602" s="319">
        <v>53288</v>
      </c>
      <c r="L7602" s="157" t="s">
        <v>806</v>
      </c>
      <c r="N7602" s="157" t="s">
        <v>740</v>
      </c>
      <c r="O7602" s="157" t="s">
        <v>741</v>
      </c>
      <c r="P7602" s="157" t="s">
        <v>742</v>
      </c>
    </row>
    <row r="7603" spans="11:16">
      <c r="K7603" s="319">
        <v>53289</v>
      </c>
      <c r="L7603" s="157" t="s">
        <v>807</v>
      </c>
      <c r="N7603" s="157" t="s">
        <v>740</v>
      </c>
      <c r="O7603" s="157" t="s">
        <v>741</v>
      </c>
      <c r="P7603" s="157" t="s">
        <v>742</v>
      </c>
    </row>
    <row r="7604" spans="11:16">
      <c r="K7604" s="319">
        <v>53290</v>
      </c>
      <c r="L7604" s="157" t="s">
        <v>808</v>
      </c>
      <c r="N7604" s="157" t="s">
        <v>740</v>
      </c>
      <c r="O7604" s="157" t="s">
        <v>741</v>
      </c>
      <c r="P7604" s="157" t="s">
        <v>742</v>
      </c>
    </row>
    <row r="7605" spans="11:16">
      <c r="K7605" s="319">
        <v>53291</v>
      </c>
      <c r="L7605" s="157" t="s">
        <v>809</v>
      </c>
      <c r="N7605" s="157" t="s">
        <v>740</v>
      </c>
      <c r="O7605" s="157" t="s">
        <v>741</v>
      </c>
      <c r="P7605" s="157" t="s">
        <v>742</v>
      </c>
    </row>
    <row r="7606" spans="11:16">
      <c r="K7606" s="319">
        <v>53292</v>
      </c>
      <c r="L7606" s="157" t="s">
        <v>810</v>
      </c>
      <c r="N7606" s="157" t="s">
        <v>740</v>
      </c>
      <c r="O7606" s="157" t="s">
        <v>741</v>
      </c>
      <c r="P7606" s="157" t="s">
        <v>742</v>
      </c>
    </row>
    <row r="7607" spans="11:16">
      <c r="K7607" s="319">
        <v>53293</v>
      </c>
      <c r="L7607" s="157" t="s">
        <v>803</v>
      </c>
      <c r="N7607" s="157" t="s">
        <v>742</v>
      </c>
      <c r="O7607" s="157" t="s">
        <v>740</v>
      </c>
      <c r="P7607" s="157" t="s">
        <v>741</v>
      </c>
    </row>
    <row r="7608" spans="11:16">
      <c r="K7608" s="319">
        <v>53294</v>
      </c>
      <c r="L7608" s="157" t="s">
        <v>805</v>
      </c>
      <c r="N7608" s="157" t="s">
        <v>742</v>
      </c>
      <c r="O7608" s="157" t="s">
        <v>740</v>
      </c>
      <c r="P7608" s="157" t="s">
        <v>741</v>
      </c>
    </row>
    <row r="7609" spans="11:16">
      <c r="K7609" s="319">
        <v>53295</v>
      </c>
      <c r="L7609" s="157" t="s">
        <v>806</v>
      </c>
      <c r="N7609" s="157" t="s">
        <v>742</v>
      </c>
      <c r="O7609" s="157" t="s">
        <v>740</v>
      </c>
      <c r="P7609" s="157" t="s">
        <v>741</v>
      </c>
    </row>
    <row r="7610" spans="11:16">
      <c r="K7610" s="319">
        <v>53296</v>
      </c>
      <c r="L7610" s="157" t="s">
        <v>807</v>
      </c>
      <c r="N7610" s="157" t="s">
        <v>742</v>
      </c>
      <c r="O7610" s="157" t="s">
        <v>740</v>
      </c>
      <c r="P7610" s="157" t="s">
        <v>741</v>
      </c>
    </row>
    <row r="7611" spans="11:16">
      <c r="K7611" s="319">
        <v>53297</v>
      </c>
      <c r="L7611" s="157" t="s">
        <v>808</v>
      </c>
      <c r="N7611" s="157" t="s">
        <v>742</v>
      </c>
      <c r="O7611" s="157" t="s">
        <v>740</v>
      </c>
      <c r="P7611" s="157" t="s">
        <v>741</v>
      </c>
    </row>
    <row r="7612" spans="11:16">
      <c r="K7612" s="319">
        <v>53298</v>
      </c>
      <c r="L7612" s="157" t="s">
        <v>809</v>
      </c>
      <c r="N7612" s="157" t="s">
        <v>742</v>
      </c>
      <c r="O7612" s="157" t="s">
        <v>740</v>
      </c>
      <c r="P7612" s="157" t="s">
        <v>741</v>
      </c>
    </row>
    <row r="7613" spans="11:16">
      <c r="K7613" s="319">
        <v>53299</v>
      </c>
      <c r="L7613" s="157" t="s">
        <v>810</v>
      </c>
      <c r="N7613" s="157" t="s">
        <v>742</v>
      </c>
      <c r="O7613" s="157" t="s">
        <v>740</v>
      </c>
      <c r="P7613" s="157" t="s">
        <v>741</v>
      </c>
    </row>
    <row r="7614" spans="11:16">
      <c r="K7614" s="319">
        <v>53300</v>
      </c>
      <c r="L7614" s="157" t="s">
        <v>803</v>
      </c>
      <c r="N7614" s="157" t="s">
        <v>741</v>
      </c>
      <c r="O7614" s="157" t="s">
        <v>742</v>
      </c>
      <c r="P7614" s="157" t="s">
        <v>740</v>
      </c>
    </row>
    <row r="7615" spans="11:16">
      <c r="K7615" s="319">
        <v>53301</v>
      </c>
      <c r="L7615" s="157" t="s">
        <v>805</v>
      </c>
      <c r="N7615" s="157" t="s">
        <v>741</v>
      </c>
      <c r="O7615" s="157" t="s">
        <v>742</v>
      </c>
      <c r="P7615" s="157" t="s">
        <v>740</v>
      </c>
    </row>
    <row r="7616" spans="11:16">
      <c r="K7616" s="319">
        <v>53302</v>
      </c>
      <c r="L7616" s="157" t="s">
        <v>806</v>
      </c>
      <c r="N7616" s="157" t="s">
        <v>741</v>
      </c>
      <c r="O7616" s="157" t="s">
        <v>742</v>
      </c>
      <c r="P7616" s="157" t="s">
        <v>740</v>
      </c>
    </row>
    <row r="7617" spans="11:16">
      <c r="K7617" s="319">
        <v>53303</v>
      </c>
      <c r="L7617" s="157" t="s">
        <v>807</v>
      </c>
      <c r="N7617" s="157" t="s">
        <v>741</v>
      </c>
      <c r="O7617" s="157" t="s">
        <v>742</v>
      </c>
      <c r="P7617" s="157" t="s">
        <v>740</v>
      </c>
    </row>
    <row r="7618" spans="11:16">
      <c r="K7618" s="319">
        <v>53304</v>
      </c>
      <c r="L7618" s="157" t="s">
        <v>808</v>
      </c>
      <c r="N7618" s="157" t="s">
        <v>741</v>
      </c>
      <c r="O7618" s="157" t="s">
        <v>742</v>
      </c>
      <c r="P7618" s="157" t="s">
        <v>740</v>
      </c>
    </row>
    <row r="7619" spans="11:16">
      <c r="K7619" s="319">
        <v>53305</v>
      </c>
      <c r="L7619" s="157" t="s">
        <v>809</v>
      </c>
      <c r="N7619" s="157" t="s">
        <v>741</v>
      </c>
      <c r="O7619" s="157" t="s">
        <v>742</v>
      </c>
      <c r="P7619" s="157" t="s">
        <v>740</v>
      </c>
    </row>
    <row r="7620" spans="11:16">
      <c r="K7620" s="319">
        <v>53306</v>
      </c>
      <c r="L7620" s="157" t="s">
        <v>810</v>
      </c>
      <c r="N7620" s="157" t="s">
        <v>741</v>
      </c>
      <c r="O7620" s="157" t="s">
        <v>742</v>
      </c>
      <c r="P7620" s="157" t="s">
        <v>740</v>
      </c>
    </row>
    <row r="7621" spans="11:16">
      <c r="K7621" s="319">
        <v>53307</v>
      </c>
      <c r="L7621" s="157" t="s">
        <v>803</v>
      </c>
      <c r="N7621" s="157" t="s">
        <v>740</v>
      </c>
      <c r="O7621" s="157" t="s">
        <v>741</v>
      </c>
      <c r="P7621" s="157" t="s">
        <v>742</v>
      </c>
    </row>
    <row r="7622" spans="11:16">
      <c r="K7622" s="319">
        <v>53308</v>
      </c>
      <c r="L7622" s="157" t="s">
        <v>805</v>
      </c>
      <c r="N7622" s="157" t="s">
        <v>740</v>
      </c>
      <c r="O7622" s="157" t="s">
        <v>741</v>
      </c>
      <c r="P7622" s="157" t="s">
        <v>742</v>
      </c>
    </row>
    <row r="7623" spans="11:16">
      <c r="K7623" s="319">
        <v>53309</v>
      </c>
      <c r="L7623" s="157" t="s">
        <v>806</v>
      </c>
      <c r="N7623" s="157" t="s">
        <v>740</v>
      </c>
      <c r="O7623" s="157" t="s">
        <v>741</v>
      </c>
      <c r="P7623" s="157" t="s">
        <v>742</v>
      </c>
    </row>
    <row r="7624" spans="11:16">
      <c r="K7624" s="319">
        <v>53310</v>
      </c>
      <c r="L7624" s="157" t="s">
        <v>807</v>
      </c>
      <c r="N7624" s="157" t="s">
        <v>740</v>
      </c>
      <c r="O7624" s="157" t="s">
        <v>741</v>
      </c>
      <c r="P7624" s="157" t="s">
        <v>742</v>
      </c>
    </row>
    <row r="7625" spans="11:16">
      <c r="K7625" s="319">
        <v>53311</v>
      </c>
      <c r="L7625" s="157" t="s">
        <v>808</v>
      </c>
      <c r="N7625" s="157" t="s">
        <v>740</v>
      </c>
      <c r="O7625" s="157" t="s">
        <v>741</v>
      </c>
      <c r="P7625" s="157" t="s">
        <v>742</v>
      </c>
    </row>
    <row r="7626" spans="11:16">
      <c r="K7626" s="319">
        <v>53312</v>
      </c>
      <c r="L7626" s="157" t="s">
        <v>809</v>
      </c>
      <c r="N7626" s="157" t="s">
        <v>740</v>
      </c>
      <c r="O7626" s="157" t="s">
        <v>741</v>
      </c>
      <c r="P7626" s="157" t="s">
        <v>742</v>
      </c>
    </row>
    <row r="7627" spans="11:16">
      <c r="K7627" s="319">
        <v>53313</v>
      </c>
      <c r="L7627" s="157" t="s">
        <v>810</v>
      </c>
      <c r="N7627" s="157" t="s">
        <v>740</v>
      </c>
      <c r="O7627" s="157" t="s">
        <v>741</v>
      </c>
      <c r="P7627" s="157" t="s">
        <v>742</v>
      </c>
    </row>
    <row r="7628" spans="11:16">
      <c r="K7628" s="319">
        <v>53314</v>
      </c>
      <c r="L7628" s="157" t="s">
        <v>803</v>
      </c>
      <c r="N7628" s="157" t="s">
        <v>742</v>
      </c>
      <c r="O7628" s="157" t="s">
        <v>740</v>
      </c>
      <c r="P7628" s="157" t="s">
        <v>741</v>
      </c>
    </row>
    <row r="7629" spans="11:16">
      <c r="K7629" s="319">
        <v>53315</v>
      </c>
      <c r="L7629" s="157" t="s">
        <v>805</v>
      </c>
      <c r="N7629" s="157" t="s">
        <v>742</v>
      </c>
      <c r="O7629" s="157" t="s">
        <v>740</v>
      </c>
      <c r="P7629" s="157" t="s">
        <v>741</v>
      </c>
    </row>
    <row r="7630" spans="11:16">
      <c r="K7630" s="319">
        <v>53316</v>
      </c>
      <c r="L7630" s="157" t="s">
        <v>806</v>
      </c>
      <c r="N7630" s="157" t="s">
        <v>742</v>
      </c>
      <c r="O7630" s="157" t="s">
        <v>740</v>
      </c>
      <c r="P7630" s="157" t="s">
        <v>741</v>
      </c>
    </row>
    <row r="7631" spans="11:16">
      <c r="K7631" s="319">
        <v>53317</v>
      </c>
      <c r="L7631" s="157" t="s">
        <v>807</v>
      </c>
      <c r="N7631" s="157" t="s">
        <v>742</v>
      </c>
      <c r="O7631" s="157" t="s">
        <v>740</v>
      </c>
      <c r="P7631" s="157" t="s">
        <v>741</v>
      </c>
    </row>
    <row r="7632" spans="11:16">
      <c r="K7632" s="319">
        <v>53318</v>
      </c>
      <c r="L7632" s="157" t="s">
        <v>808</v>
      </c>
      <c r="N7632" s="157" t="s">
        <v>742</v>
      </c>
      <c r="O7632" s="157" t="s">
        <v>740</v>
      </c>
      <c r="P7632" s="157" t="s">
        <v>741</v>
      </c>
    </row>
    <row r="7633" spans="11:16">
      <c r="K7633" s="319">
        <v>53319</v>
      </c>
      <c r="L7633" s="157" t="s">
        <v>809</v>
      </c>
      <c r="N7633" s="157" t="s">
        <v>742</v>
      </c>
      <c r="O7633" s="157" t="s">
        <v>740</v>
      </c>
      <c r="P7633" s="157" t="s">
        <v>741</v>
      </c>
    </row>
    <row r="7634" spans="11:16">
      <c r="K7634" s="319">
        <v>53320</v>
      </c>
      <c r="L7634" s="157" t="s">
        <v>810</v>
      </c>
      <c r="N7634" s="157" t="s">
        <v>742</v>
      </c>
      <c r="O7634" s="157" t="s">
        <v>740</v>
      </c>
      <c r="P7634" s="157" t="s">
        <v>741</v>
      </c>
    </row>
    <row r="7635" spans="11:16">
      <c r="K7635" s="319">
        <v>53321</v>
      </c>
      <c r="L7635" s="157" t="s">
        <v>803</v>
      </c>
      <c r="N7635" s="157" t="s">
        <v>741</v>
      </c>
      <c r="O7635" s="157" t="s">
        <v>742</v>
      </c>
      <c r="P7635" s="157" t="s">
        <v>740</v>
      </c>
    </row>
    <row r="7636" spans="11:16">
      <c r="K7636" s="319">
        <v>53322</v>
      </c>
      <c r="L7636" s="157" t="s">
        <v>805</v>
      </c>
      <c r="N7636" s="157" t="s">
        <v>741</v>
      </c>
      <c r="O7636" s="157" t="s">
        <v>742</v>
      </c>
      <c r="P7636" s="157" t="s">
        <v>740</v>
      </c>
    </row>
    <row r="7637" spans="11:16">
      <c r="K7637" s="319">
        <v>53323</v>
      </c>
      <c r="L7637" s="157" t="s">
        <v>806</v>
      </c>
      <c r="N7637" s="157" t="s">
        <v>741</v>
      </c>
      <c r="O7637" s="157" t="s">
        <v>742</v>
      </c>
      <c r="P7637" s="157" t="s">
        <v>740</v>
      </c>
    </row>
    <row r="7638" spans="11:16">
      <c r="K7638" s="319">
        <v>53324</v>
      </c>
      <c r="L7638" s="157" t="s">
        <v>807</v>
      </c>
      <c r="N7638" s="157" t="s">
        <v>741</v>
      </c>
      <c r="O7638" s="157" t="s">
        <v>742</v>
      </c>
      <c r="P7638" s="157" t="s">
        <v>740</v>
      </c>
    </row>
    <row r="7639" spans="11:16">
      <c r="K7639" s="319">
        <v>53325</v>
      </c>
      <c r="L7639" s="157" t="s">
        <v>808</v>
      </c>
      <c r="N7639" s="157" t="s">
        <v>741</v>
      </c>
      <c r="O7639" s="157" t="s">
        <v>742</v>
      </c>
      <c r="P7639" s="157" t="s">
        <v>740</v>
      </c>
    </row>
    <row r="7640" spans="11:16">
      <c r="K7640" s="319">
        <v>53326</v>
      </c>
      <c r="L7640" s="157" t="s">
        <v>809</v>
      </c>
      <c r="N7640" s="157" t="s">
        <v>741</v>
      </c>
      <c r="O7640" s="157" t="s">
        <v>742</v>
      </c>
      <c r="P7640" s="157" t="s">
        <v>740</v>
      </c>
    </row>
    <row r="7641" spans="11:16">
      <c r="K7641" s="319">
        <v>53327</v>
      </c>
      <c r="L7641" s="157" t="s">
        <v>810</v>
      </c>
      <c r="N7641" s="157" t="s">
        <v>741</v>
      </c>
      <c r="O7641" s="157" t="s">
        <v>742</v>
      </c>
      <c r="P7641" s="157" t="s">
        <v>740</v>
      </c>
    </row>
    <row r="7642" spans="11:16">
      <c r="K7642" s="319">
        <v>53328</v>
      </c>
      <c r="L7642" s="157" t="s">
        <v>803</v>
      </c>
      <c r="N7642" s="157" t="s">
        <v>740</v>
      </c>
      <c r="O7642" s="157" t="s">
        <v>741</v>
      </c>
      <c r="P7642" s="157" t="s">
        <v>742</v>
      </c>
    </row>
    <row r="7643" spans="11:16">
      <c r="K7643" s="319">
        <v>53329</v>
      </c>
      <c r="L7643" s="157" t="s">
        <v>805</v>
      </c>
      <c r="N7643" s="157" t="s">
        <v>740</v>
      </c>
      <c r="O7643" s="157" t="s">
        <v>741</v>
      </c>
      <c r="P7643" s="157" t="s">
        <v>742</v>
      </c>
    </row>
    <row r="7644" spans="11:16">
      <c r="K7644" s="319">
        <v>53330</v>
      </c>
      <c r="L7644" s="157" t="s">
        <v>806</v>
      </c>
      <c r="N7644" s="157" t="s">
        <v>740</v>
      </c>
      <c r="O7644" s="157" t="s">
        <v>741</v>
      </c>
      <c r="P7644" s="157" t="s">
        <v>742</v>
      </c>
    </row>
    <row r="7645" spans="11:16">
      <c r="K7645" s="319">
        <v>53331</v>
      </c>
      <c r="L7645" s="157" t="s">
        <v>807</v>
      </c>
      <c r="N7645" s="157" t="s">
        <v>740</v>
      </c>
      <c r="O7645" s="157" t="s">
        <v>741</v>
      </c>
      <c r="P7645" s="157" t="s">
        <v>742</v>
      </c>
    </row>
    <row r="7646" spans="11:16">
      <c r="K7646" s="319">
        <v>53332</v>
      </c>
      <c r="L7646" s="157" t="s">
        <v>808</v>
      </c>
      <c r="N7646" s="157" t="s">
        <v>740</v>
      </c>
      <c r="O7646" s="157" t="s">
        <v>741</v>
      </c>
      <c r="P7646" s="157" t="s">
        <v>742</v>
      </c>
    </row>
    <row r="7647" spans="11:16">
      <c r="K7647" s="319">
        <v>53333</v>
      </c>
      <c r="L7647" s="157" t="s">
        <v>809</v>
      </c>
      <c r="N7647" s="157" t="s">
        <v>740</v>
      </c>
      <c r="O7647" s="157" t="s">
        <v>741</v>
      </c>
      <c r="P7647" s="157" t="s">
        <v>742</v>
      </c>
    </row>
    <row r="7648" spans="11:16">
      <c r="K7648" s="319">
        <v>53334</v>
      </c>
      <c r="L7648" s="157" t="s">
        <v>810</v>
      </c>
      <c r="N7648" s="157" t="s">
        <v>740</v>
      </c>
      <c r="O7648" s="157" t="s">
        <v>741</v>
      </c>
      <c r="P7648" s="157" t="s">
        <v>742</v>
      </c>
    </row>
    <row r="7649" spans="11:16">
      <c r="K7649" s="319">
        <v>53335</v>
      </c>
      <c r="L7649" s="157" t="s">
        <v>803</v>
      </c>
      <c r="N7649" s="157" t="s">
        <v>742</v>
      </c>
      <c r="O7649" s="157" t="s">
        <v>740</v>
      </c>
      <c r="P7649" s="157" t="s">
        <v>741</v>
      </c>
    </row>
    <row r="7650" spans="11:16">
      <c r="K7650" s="319">
        <v>53336</v>
      </c>
      <c r="L7650" s="157" t="s">
        <v>805</v>
      </c>
      <c r="N7650" s="157" t="s">
        <v>742</v>
      </c>
      <c r="O7650" s="157" t="s">
        <v>740</v>
      </c>
      <c r="P7650" s="157" t="s">
        <v>741</v>
      </c>
    </row>
    <row r="7651" spans="11:16">
      <c r="K7651" s="319">
        <v>53337</v>
      </c>
      <c r="L7651" s="157" t="s">
        <v>806</v>
      </c>
      <c r="N7651" s="157" t="s">
        <v>742</v>
      </c>
      <c r="O7651" s="157" t="s">
        <v>740</v>
      </c>
      <c r="P7651" s="157" t="s">
        <v>741</v>
      </c>
    </row>
    <row r="7652" spans="11:16">
      <c r="K7652" s="319">
        <v>53338</v>
      </c>
      <c r="L7652" s="157" t="s">
        <v>807</v>
      </c>
      <c r="N7652" s="157" t="s">
        <v>742</v>
      </c>
      <c r="O7652" s="157" t="s">
        <v>740</v>
      </c>
      <c r="P7652" s="157" t="s">
        <v>741</v>
      </c>
    </row>
    <row r="7653" spans="11:16">
      <c r="K7653" s="319">
        <v>53339</v>
      </c>
      <c r="L7653" s="157" t="s">
        <v>808</v>
      </c>
      <c r="N7653" s="157" t="s">
        <v>742</v>
      </c>
      <c r="O7653" s="157" t="s">
        <v>740</v>
      </c>
      <c r="P7653" s="157" t="s">
        <v>741</v>
      </c>
    </row>
    <row r="7654" spans="11:16">
      <c r="K7654" s="319">
        <v>53340</v>
      </c>
      <c r="L7654" s="157" t="s">
        <v>809</v>
      </c>
      <c r="N7654" s="157" t="s">
        <v>742</v>
      </c>
      <c r="O7654" s="157" t="s">
        <v>740</v>
      </c>
      <c r="P7654" s="157" t="s">
        <v>741</v>
      </c>
    </row>
    <row r="7655" spans="11:16">
      <c r="K7655" s="319">
        <v>53341</v>
      </c>
      <c r="L7655" s="157" t="s">
        <v>810</v>
      </c>
      <c r="N7655" s="157" t="s">
        <v>742</v>
      </c>
      <c r="O7655" s="157" t="s">
        <v>740</v>
      </c>
      <c r="P7655" s="157" t="s">
        <v>741</v>
      </c>
    </row>
    <row r="7656" spans="11:16">
      <c r="K7656" s="319">
        <v>53342</v>
      </c>
      <c r="L7656" s="157" t="s">
        <v>803</v>
      </c>
      <c r="N7656" s="157" t="s">
        <v>741</v>
      </c>
      <c r="O7656" s="157" t="s">
        <v>742</v>
      </c>
      <c r="P7656" s="157" t="s">
        <v>740</v>
      </c>
    </row>
    <row r="7657" spans="11:16">
      <c r="K7657" s="319">
        <v>53343</v>
      </c>
      <c r="L7657" s="157" t="s">
        <v>805</v>
      </c>
      <c r="N7657" s="157" t="s">
        <v>741</v>
      </c>
      <c r="O7657" s="157" t="s">
        <v>742</v>
      </c>
      <c r="P7657" s="157" t="s">
        <v>740</v>
      </c>
    </row>
    <row r="7658" spans="11:16">
      <c r="K7658" s="319">
        <v>53344</v>
      </c>
      <c r="L7658" s="157" t="s">
        <v>806</v>
      </c>
      <c r="N7658" s="157" t="s">
        <v>741</v>
      </c>
      <c r="O7658" s="157" t="s">
        <v>742</v>
      </c>
      <c r="P7658" s="157" t="s">
        <v>740</v>
      </c>
    </row>
    <row r="7659" spans="11:16">
      <c r="K7659" s="319">
        <v>53345</v>
      </c>
      <c r="L7659" s="157" t="s">
        <v>807</v>
      </c>
      <c r="N7659" s="157" t="s">
        <v>741</v>
      </c>
      <c r="O7659" s="157" t="s">
        <v>742</v>
      </c>
      <c r="P7659" s="157" t="s">
        <v>740</v>
      </c>
    </row>
    <row r="7660" spans="11:16">
      <c r="K7660" s="319">
        <v>53346</v>
      </c>
      <c r="L7660" s="157" t="s">
        <v>808</v>
      </c>
      <c r="N7660" s="157" t="s">
        <v>741</v>
      </c>
      <c r="O7660" s="157" t="s">
        <v>742</v>
      </c>
      <c r="P7660" s="157" t="s">
        <v>740</v>
      </c>
    </row>
    <row r="7661" spans="11:16">
      <c r="K7661" s="319">
        <v>53347</v>
      </c>
      <c r="L7661" s="157" t="s">
        <v>809</v>
      </c>
      <c r="N7661" s="157" t="s">
        <v>741</v>
      </c>
      <c r="O7661" s="157" t="s">
        <v>742</v>
      </c>
      <c r="P7661" s="157" t="s">
        <v>740</v>
      </c>
    </row>
    <row r="7662" spans="11:16">
      <c r="K7662" s="319">
        <v>53348</v>
      </c>
      <c r="L7662" s="157" t="s">
        <v>810</v>
      </c>
      <c r="N7662" s="157" t="s">
        <v>741</v>
      </c>
      <c r="O7662" s="157" t="s">
        <v>742</v>
      </c>
      <c r="P7662" s="157" t="s">
        <v>740</v>
      </c>
    </row>
    <row r="7663" spans="11:16">
      <c r="K7663" s="319">
        <v>53349</v>
      </c>
      <c r="L7663" s="157" t="s">
        <v>803</v>
      </c>
      <c r="N7663" s="157" t="s">
        <v>740</v>
      </c>
      <c r="O7663" s="157" t="s">
        <v>741</v>
      </c>
      <c r="P7663" s="157" t="s">
        <v>742</v>
      </c>
    </row>
    <row r="7664" spans="11:16">
      <c r="K7664" s="319">
        <v>53350</v>
      </c>
      <c r="L7664" s="157" t="s">
        <v>805</v>
      </c>
      <c r="N7664" s="157" t="s">
        <v>740</v>
      </c>
      <c r="O7664" s="157" t="s">
        <v>741</v>
      </c>
      <c r="P7664" s="157" t="s">
        <v>742</v>
      </c>
    </row>
    <row r="7665" spans="11:16">
      <c r="K7665" s="319">
        <v>53351</v>
      </c>
      <c r="L7665" s="157" t="s">
        <v>806</v>
      </c>
      <c r="N7665" s="157" t="s">
        <v>740</v>
      </c>
      <c r="O7665" s="157" t="s">
        <v>741</v>
      </c>
      <c r="P7665" s="157" t="s">
        <v>742</v>
      </c>
    </row>
    <row r="7666" spans="11:16">
      <c r="K7666" s="319">
        <v>53352</v>
      </c>
      <c r="L7666" s="157" t="s">
        <v>807</v>
      </c>
      <c r="N7666" s="157" t="s">
        <v>740</v>
      </c>
      <c r="O7666" s="157" t="s">
        <v>741</v>
      </c>
      <c r="P7666" s="157" t="s">
        <v>742</v>
      </c>
    </row>
    <row r="7667" spans="11:16">
      <c r="K7667" s="319">
        <v>53353</v>
      </c>
      <c r="L7667" s="157" t="s">
        <v>808</v>
      </c>
      <c r="N7667" s="157" t="s">
        <v>740</v>
      </c>
      <c r="O7667" s="157" t="s">
        <v>741</v>
      </c>
      <c r="P7667" s="157" t="s">
        <v>742</v>
      </c>
    </row>
    <row r="7668" spans="11:16">
      <c r="K7668" s="319">
        <v>53354</v>
      </c>
      <c r="L7668" s="157" t="s">
        <v>809</v>
      </c>
      <c r="N7668" s="157" t="s">
        <v>740</v>
      </c>
      <c r="O7668" s="157" t="s">
        <v>741</v>
      </c>
      <c r="P7668" s="157" t="s">
        <v>742</v>
      </c>
    </row>
    <row r="7669" spans="11:16">
      <c r="K7669" s="319">
        <v>53355</v>
      </c>
      <c r="L7669" s="157" t="s">
        <v>810</v>
      </c>
      <c r="N7669" s="157" t="s">
        <v>740</v>
      </c>
      <c r="O7669" s="157" t="s">
        <v>741</v>
      </c>
      <c r="P7669" s="157" t="s">
        <v>742</v>
      </c>
    </row>
    <row r="7670" spans="11:16">
      <c r="K7670" s="319">
        <v>53356</v>
      </c>
      <c r="L7670" s="157" t="s">
        <v>803</v>
      </c>
      <c r="N7670" s="157" t="s">
        <v>742</v>
      </c>
      <c r="O7670" s="157" t="s">
        <v>740</v>
      </c>
      <c r="P7670" s="157" t="s">
        <v>741</v>
      </c>
    </row>
    <row r="7671" spans="11:16">
      <c r="K7671" s="319">
        <v>53357</v>
      </c>
      <c r="L7671" s="157" t="s">
        <v>805</v>
      </c>
      <c r="N7671" s="157" t="s">
        <v>742</v>
      </c>
      <c r="O7671" s="157" t="s">
        <v>740</v>
      </c>
      <c r="P7671" s="157" t="s">
        <v>741</v>
      </c>
    </row>
    <row r="7672" spans="11:16">
      <c r="K7672" s="319">
        <v>53358</v>
      </c>
      <c r="L7672" s="157" t="s">
        <v>806</v>
      </c>
      <c r="N7672" s="157" t="s">
        <v>742</v>
      </c>
      <c r="O7672" s="157" t="s">
        <v>740</v>
      </c>
      <c r="P7672" s="157" t="s">
        <v>741</v>
      </c>
    </row>
    <row r="7673" spans="11:16">
      <c r="K7673" s="319">
        <v>53359</v>
      </c>
      <c r="L7673" s="157" t="s">
        <v>807</v>
      </c>
      <c r="N7673" s="157" t="s">
        <v>742</v>
      </c>
      <c r="O7673" s="157" t="s">
        <v>740</v>
      </c>
      <c r="P7673" s="157" t="s">
        <v>741</v>
      </c>
    </row>
    <row r="7674" spans="11:16">
      <c r="K7674" s="319">
        <v>53360</v>
      </c>
      <c r="L7674" s="157" t="s">
        <v>808</v>
      </c>
      <c r="N7674" s="157" t="s">
        <v>742</v>
      </c>
      <c r="O7674" s="157" t="s">
        <v>740</v>
      </c>
      <c r="P7674" s="157" t="s">
        <v>741</v>
      </c>
    </row>
    <row r="7675" spans="11:16">
      <c r="K7675" s="319">
        <v>53361</v>
      </c>
      <c r="L7675" s="157" t="s">
        <v>809</v>
      </c>
      <c r="N7675" s="157" t="s">
        <v>742</v>
      </c>
      <c r="O7675" s="157" t="s">
        <v>740</v>
      </c>
      <c r="P7675" s="157" t="s">
        <v>741</v>
      </c>
    </row>
    <row r="7676" spans="11:16">
      <c r="K7676" s="319">
        <v>53362</v>
      </c>
      <c r="L7676" s="157" t="s">
        <v>810</v>
      </c>
      <c r="N7676" s="157" t="s">
        <v>742</v>
      </c>
      <c r="O7676" s="157" t="s">
        <v>740</v>
      </c>
      <c r="P7676" s="157" t="s">
        <v>741</v>
      </c>
    </row>
    <row r="7677" spans="11:16">
      <c r="K7677" s="319">
        <v>53363</v>
      </c>
      <c r="L7677" s="157" t="s">
        <v>803</v>
      </c>
      <c r="N7677" s="157" t="s">
        <v>741</v>
      </c>
      <c r="O7677" s="157" t="s">
        <v>742</v>
      </c>
      <c r="P7677" s="157" t="s">
        <v>740</v>
      </c>
    </row>
    <row r="7678" spans="11:16">
      <c r="K7678" s="319">
        <v>53364</v>
      </c>
      <c r="L7678" s="157" t="s">
        <v>805</v>
      </c>
      <c r="N7678" s="157" t="s">
        <v>741</v>
      </c>
      <c r="O7678" s="157" t="s">
        <v>742</v>
      </c>
      <c r="P7678" s="157" t="s">
        <v>740</v>
      </c>
    </row>
    <row r="7679" spans="11:16">
      <c r="K7679" s="319">
        <v>53365</v>
      </c>
      <c r="L7679" s="157" t="s">
        <v>806</v>
      </c>
      <c r="N7679" s="157" t="s">
        <v>741</v>
      </c>
      <c r="O7679" s="157" t="s">
        <v>742</v>
      </c>
      <c r="P7679" s="157" t="s">
        <v>740</v>
      </c>
    </row>
    <row r="7680" spans="11:16">
      <c r="K7680" s="319">
        <v>53366</v>
      </c>
      <c r="L7680" s="157" t="s">
        <v>807</v>
      </c>
      <c r="N7680" s="157" t="s">
        <v>741</v>
      </c>
      <c r="O7680" s="157" t="s">
        <v>742</v>
      </c>
      <c r="P7680" s="157" t="s">
        <v>740</v>
      </c>
    </row>
    <row r="7681" spans="11:16">
      <c r="K7681" s="319">
        <v>53367</v>
      </c>
      <c r="L7681" s="157" t="s">
        <v>808</v>
      </c>
      <c r="N7681" s="157" t="s">
        <v>741</v>
      </c>
      <c r="O7681" s="157" t="s">
        <v>742</v>
      </c>
      <c r="P7681" s="157" t="s">
        <v>740</v>
      </c>
    </row>
    <row r="7682" spans="11:16">
      <c r="K7682" s="319">
        <v>53368</v>
      </c>
      <c r="L7682" s="157" t="s">
        <v>809</v>
      </c>
      <c r="N7682" s="157" t="s">
        <v>741</v>
      </c>
      <c r="O7682" s="157" t="s">
        <v>742</v>
      </c>
      <c r="P7682" s="157" t="s">
        <v>740</v>
      </c>
    </row>
    <row r="7683" spans="11:16">
      <c r="K7683" s="319">
        <v>53369</v>
      </c>
      <c r="L7683" s="157" t="s">
        <v>810</v>
      </c>
      <c r="N7683" s="157" t="s">
        <v>741</v>
      </c>
      <c r="O7683" s="157" t="s">
        <v>742</v>
      </c>
      <c r="P7683" s="157" t="s">
        <v>740</v>
      </c>
    </row>
    <row r="7684" spans="11:16">
      <c r="K7684" s="319">
        <v>53370</v>
      </c>
      <c r="L7684" s="157" t="s">
        <v>803</v>
      </c>
      <c r="N7684" s="157" t="s">
        <v>740</v>
      </c>
      <c r="O7684" s="157" t="s">
        <v>741</v>
      </c>
      <c r="P7684" s="157" t="s">
        <v>742</v>
      </c>
    </row>
    <row r="7685" spans="11:16">
      <c r="K7685" s="319">
        <v>53371</v>
      </c>
      <c r="L7685" s="157" t="s">
        <v>805</v>
      </c>
      <c r="N7685" s="157" t="s">
        <v>740</v>
      </c>
      <c r="O7685" s="157" t="s">
        <v>741</v>
      </c>
      <c r="P7685" s="157" t="s">
        <v>742</v>
      </c>
    </row>
    <row r="7686" spans="11:16">
      <c r="K7686" s="319">
        <v>53372</v>
      </c>
      <c r="L7686" s="157" t="s">
        <v>806</v>
      </c>
      <c r="N7686" s="157" t="s">
        <v>740</v>
      </c>
      <c r="O7686" s="157" t="s">
        <v>741</v>
      </c>
      <c r="P7686" s="157" t="s">
        <v>742</v>
      </c>
    </row>
    <row r="7687" spans="11:16">
      <c r="K7687" s="319">
        <v>53373</v>
      </c>
      <c r="L7687" s="157" t="s">
        <v>807</v>
      </c>
      <c r="N7687" s="157" t="s">
        <v>740</v>
      </c>
      <c r="O7687" s="157" t="s">
        <v>741</v>
      </c>
      <c r="P7687" s="157" t="s">
        <v>742</v>
      </c>
    </row>
    <row r="7688" spans="11:16">
      <c r="K7688" s="319">
        <v>53374</v>
      </c>
      <c r="L7688" s="157" t="s">
        <v>808</v>
      </c>
      <c r="N7688" s="157" t="s">
        <v>740</v>
      </c>
      <c r="O7688" s="157" t="s">
        <v>741</v>
      </c>
      <c r="P7688" s="157" t="s">
        <v>742</v>
      </c>
    </row>
    <row r="7689" spans="11:16">
      <c r="K7689" s="319">
        <v>53375</v>
      </c>
      <c r="L7689" s="157" t="s">
        <v>809</v>
      </c>
      <c r="N7689" s="157" t="s">
        <v>740</v>
      </c>
      <c r="O7689" s="157" t="s">
        <v>741</v>
      </c>
      <c r="P7689" s="157" t="s">
        <v>742</v>
      </c>
    </row>
    <row r="7690" spans="11:16">
      <c r="K7690" s="319">
        <v>53376</v>
      </c>
      <c r="L7690" s="157" t="s">
        <v>810</v>
      </c>
      <c r="N7690" s="157" t="s">
        <v>740</v>
      </c>
      <c r="O7690" s="157" t="s">
        <v>741</v>
      </c>
      <c r="P7690" s="157" t="s">
        <v>742</v>
      </c>
    </row>
    <row r="7691" spans="11:16">
      <c r="K7691" s="319">
        <v>53377</v>
      </c>
      <c r="L7691" s="157" t="s">
        <v>803</v>
      </c>
      <c r="N7691" s="157" t="s">
        <v>742</v>
      </c>
      <c r="O7691" s="157" t="s">
        <v>740</v>
      </c>
      <c r="P7691" s="157" t="s">
        <v>741</v>
      </c>
    </row>
    <row r="7692" spans="11:16">
      <c r="K7692" s="319">
        <v>53378</v>
      </c>
      <c r="L7692" s="157" t="s">
        <v>805</v>
      </c>
      <c r="N7692" s="157" t="s">
        <v>742</v>
      </c>
      <c r="O7692" s="157" t="s">
        <v>740</v>
      </c>
      <c r="P7692" s="157" t="s">
        <v>741</v>
      </c>
    </row>
    <row r="7693" spans="11:16">
      <c r="K7693" s="319">
        <v>53379</v>
      </c>
      <c r="L7693" s="157" t="s">
        <v>806</v>
      </c>
      <c r="N7693" s="157" t="s">
        <v>742</v>
      </c>
      <c r="O7693" s="157" t="s">
        <v>740</v>
      </c>
      <c r="P7693" s="157" t="s">
        <v>741</v>
      </c>
    </row>
    <row r="7694" spans="11:16">
      <c r="K7694" s="319">
        <v>53380</v>
      </c>
      <c r="L7694" s="157" t="s">
        <v>807</v>
      </c>
      <c r="N7694" s="157" t="s">
        <v>742</v>
      </c>
      <c r="O7694" s="157" t="s">
        <v>740</v>
      </c>
      <c r="P7694" s="157" t="s">
        <v>741</v>
      </c>
    </row>
    <row r="7695" spans="11:16">
      <c r="K7695" s="319">
        <v>53381</v>
      </c>
      <c r="L7695" s="157" t="s">
        <v>808</v>
      </c>
      <c r="N7695" s="157" t="s">
        <v>742</v>
      </c>
      <c r="O7695" s="157" t="s">
        <v>740</v>
      </c>
      <c r="P7695" s="157" t="s">
        <v>741</v>
      </c>
    </row>
    <row r="7696" spans="11:16">
      <c r="K7696" s="319">
        <v>53382</v>
      </c>
      <c r="L7696" s="157" t="s">
        <v>809</v>
      </c>
      <c r="N7696" s="157" t="s">
        <v>742</v>
      </c>
      <c r="O7696" s="157" t="s">
        <v>740</v>
      </c>
      <c r="P7696" s="157" t="s">
        <v>741</v>
      </c>
    </row>
    <row r="7697" spans="11:16">
      <c r="K7697" s="319">
        <v>53383</v>
      </c>
      <c r="L7697" s="157" t="s">
        <v>810</v>
      </c>
      <c r="N7697" s="157" t="s">
        <v>742</v>
      </c>
      <c r="O7697" s="157" t="s">
        <v>740</v>
      </c>
      <c r="P7697" s="157" t="s">
        <v>741</v>
      </c>
    </row>
    <row r="7698" spans="11:16">
      <c r="K7698" s="319">
        <v>53384</v>
      </c>
      <c r="L7698" s="157" t="s">
        <v>803</v>
      </c>
      <c r="N7698" s="157" t="s">
        <v>741</v>
      </c>
      <c r="O7698" s="157" t="s">
        <v>742</v>
      </c>
      <c r="P7698" s="157" t="s">
        <v>740</v>
      </c>
    </row>
    <row r="7699" spans="11:16">
      <c r="K7699" s="319">
        <v>53385</v>
      </c>
      <c r="L7699" s="157" t="s">
        <v>805</v>
      </c>
      <c r="N7699" s="157" t="s">
        <v>741</v>
      </c>
      <c r="O7699" s="157" t="s">
        <v>742</v>
      </c>
      <c r="P7699" s="157" t="s">
        <v>740</v>
      </c>
    </row>
    <row r="7700" spans="11:16">
      <c r="K7700" s="319">
        <v>53386</v>
      </c>
      <c r="L7700" s="157" t="s">
        <v>806</v>
      </c>
      <c r="N7700" s="157" t="s">
        <v>741</v>
      </c>
      <c r="O7700" s="157" t="s">
        <v>742</v>
      </c>
      <c r="P7700" s="157" t="s">
        <v>740</v>
      </c>
    </row>
    <row r="7701" spans="11:16">
      <c r="K7701" s="319">
        <v>53387</v>
      </c>
      <c r="L7701" s="157" t="s">
        <v>807</v>
      </c>
      <c r="N7701" s="157" t="s">
        <v>741</v>
      </c>
      <c r="O7701" s="157" t="s">
        <v>742</v>
      </c>
      <c r="P7701" s="157" t="s">
        <v>740</v>
      </c>
    </row>
    <row r="7702" spans="11:16">
      <c r="K7702" s="319">
        <v>53388</v>
      </c>
      <c r="L7702" s="157" t="s">
        <v>808</v>
      </c>
      <c r="N7702" s="157" t="s">
        <v>741</v>
      </c>
      <c r="O7702" s="157" t="s">
        <v>742</v>
      </c>
      <c r="P7702" s="157" t="s">
        <v>740</v>
      </c>
    </row>
    <row r="7703" spans="11:16">
      <c r="K7703" s="319">
        <v>53389</v>
      </c>
      <c r="L7703" s="157" t="s">
        <v>809</v>
      </c>
      <c r="N7703" s="157" t="s">
        <v>741</v>
      </c>
      <c r="O7703" s="157" t="s">
        <v>742</v>
      </c>
      <c r="P7703" s="157" t="s">
        <v>740</v>
      </c>
    </row>
    <row r="7704" spans="11:16">
      <c r="K7704" s="319">
        <v>53390</v>
      </c>
      <c r="L7704" s="157" t="s">
        <v>810</v>
      </c>
      <c r="N7704" s="157" t="s">
        <v>741</v>
      </c>
      <c r="O7704" s="157" t="s">
        <v>742</v>
      </c>
      <c r="P7704" s="157" t="s">
        <v>740</v>
      </c>
    </row>
    <row r="7705" spans="11:16">
      <c r="K7705" s="319">
        <v>53391</v>
      </c>
      <c r="L7705" s="157" t="s">
        <v>803</v>
      </c>
      <c r="N7705" s="157" t="s">
        <v>740</v>
      </c>
      <c r="O7705" s="157" t="s">
        <v>741</v>
      </c>
      <c r="P7705" s="157" t="s">
        <v>742</v>
      </c>
    </row>
    <row r="7706" spans="11:16">
      <c r="K7706" s="319">
        <v>53392</v>
      </c>
      <c r="L7706" s="157" t="s">
        <v>805</v>
      </c>
      <c r="N7706" s="157" t="s">
        <v>740</v>
      </c>
      <c r="O7706" s="157" t="s">
        <v>741</v>
      </c>
      <c r="P7706" s="157" t="s">
        <v>742</v>
      </c>
    </row>
    <row r="7707" spans="11:16">
      <c r="K7707" s="319">
        <v>53393</v>
      </c>
      <c r="L7707" s="157" t="s">
        <v>806</v>
      </c>
      <c r="N7707" s="157" t="s">
        <v>740</v>
      </c>
      <c r="O7707" s="157" t="s">
        <v>741</v>
      </c>
      <c r="P7707" s="157" t="s">
        <v>742</v>
      </c>
    </row>
    <row r="7708" spans="11:16">
      <c r="K7708" s="319">
        <v>53394</v>
      </c>
      <c r="L7708" s="157" t="s">
        <v>807</v>
      </c>
      <c r="N7708" s="157" t="s">
        <v>740</v>
      </c>
      <c r="O7708" s="157" t="s">
        <v>741</v>
      </c>
      <c r="P7708" s="157" t="s">
        <v>742</v>
      </c>
    </row>
    <row r="7709" spans="11:16">
      <c r="K7709" s="319">
        <v>53395</v>
      </c>
      <c r="L7709" s="157" t="s">
        <v>808</v>
      </c>
      <c r="N7709" s="157" t="s">
        <v>740</v>
      </c>
      <c r="O7709" s="157" t="s">
        <v>741</v>
      </c>
      <c r="P7709" s="157" t="s">
        <v>742</v>
      </c>
    </row>
    <row r="7710" spans="11:16">
      <c r="K7710" s="319">
        <v>53396</v>
      </c>
      <c r="L7710" s="157" t="s">
        <v>809</v>
      </c>
      <c r="N7710" s="157" t="s">
        <v>740</v>
      </c>
      <c r="O7710" s="157" t="s">
        <v>741</v>
      </c>
      <c r="P7710" s="157" t="s">
        <v>742</v>
      </c>
    </row>
    <row r="7711" spans="11:16">
      <c r="K7711" s="319">
        <v>53397</v>
      </c>
      <c r="L7711" s="157" t="s">
        <v>810</v>
      </c>
      <c r="N7711" s="157" t="s">
        <v>740</v>
      </c>
      <c r="O7711" s="157" t="s">
        <v>741</v>
      </c>
      <c r="P7711" s="157" t="s">
        <v>742</v>
      </c>
    </row>
    <row r="7712" spans="11:16">
      <c r="K7712" s="319">
        <v>53398</v>
      </c>
      <c r="L7712" s="157" t="s">
        <v>803</v>
      </c>
      <c r="N7712" s="157" t="s">
        <v>742</v>
      </c>
      <c r="O7712" s="157" t="s">
        <v>740</v>
      </c>
      <c r="P7712" s="157" t="s">
        <v>741</v>
      </c>
    </row>
    <row r="7713" spans="11:16">
      <c r="K7713" s="319">
        <v>53399</v>
      </c>
      <c r="L7713" s="157" t="s">
        <v>805</v>
      </c>
      <c r="N7713" s="157" t="s">
        <v>742</v>
      </c>
      <c r="O7713" s="157" t="s">
        <v>740</v>
      </c>
      <c r="P7713" s="157" t="s">
        <v>741</v>
      </c>
    </row>
    <row r="7714" spans="11:16">
      <c r="K7714" s="319">
        <v>53400</v>
      </c>
      <c r="L7714" s="157" t="s">
        <v>806</v>
      </c>
      <c r="N7714" s="157" t="s">
        <v>742</v>
      </c>
      <c r="O7714" s="157" t="s">
        <v>740</v>
      </c>
      <c r="P7714" s="157" t="s">
        <v>741</v>
      </c>
    </row>
    <row r="7715" spans="11:16">
      <c r="K7715" s="319">
        <v>53401</v>
      </c>
      <c r="L7715" s="157" t="s">
        <v>807</v>
      </c>
      <c r="N7715" s="157" t="s">
        <v>742</v>
      </c>
      <c r="O7715" s="157" t="s">
        <v>740</v>
      </c>
      <c r="P7715" s="157" t="s">
        <v>741</v>
      </c>
    </row>
    <row r="7716" spans="11:16">
      <c r="K7716" s="319">
        <v>53402</v>
      </c>
      <c r="L7716" s="157" t="s">
        <v>808</v>
      </c>
      <c r="N7716" s="157" t="s">
        <v>742</v>
      </c>
      <c r="O7716" s="157" t="s">
        <v>740</v>
      </c>
      <c r="P7716" s="157" t="s">
        <v>741</v>
      </c>
    </row>
    <row r="7717" spans="11:16">
      <c r="K7717" s="319">
        <v>53403</v>
      </c>
      <c r="L7717" s="157" t="s">
        <v>809</v>
      </c>
      <c r="N7717" s="157" t="s">
        <v>742</v>
      </c>
      <c r="O7717" s="157" t="s">
        <v>740</v>
      </c>
      <c r="P7717" s="157" t="s">
        <v>741</v>
      </c>
    </row>
    <row r="7718" spans="11:16">
      <c r="K7718" s="319">
        <v>53404</v>
      </c>
      <c r="L7718" s="157" t="s">
        <v>810</v>
      </c>
      <c r="N7718" s="157" t="s">
        <v>742</v>
      </c>
      <c r="O7718" s="157" t="s">
        <v>740</v>
      </c>
      <c r="P7718" s="157" t="s">
        <v>741</v>
      </c>
    </row>
    <row r="7719" spans="11:16">
      <c r="K7719" s="319">
        <v>53405</v>
      </c>
      <c r="L7719" s="157" t="s">
        <v>803</v>
      </c>
      <c r="N7719" s="157" t="s">
        <v>741</v>
      </c>
      <c r="O7719" s="157" t="s">
        <v>742</v>
      </c>
      <c r="P7719" s="157" t="s">
        <v>740</v>
      </c>
    </row>
    <row r="7720" spans="11:16">
      <c r="K7720" s="319">
        <v>53406</v>
      </c>
      <c r="L7720" s="157" t="s">
        <v>805</v>
      </c>
      <c r="N7720" s="157" t="s">
        <v>741</v>
      </c>
      <c r="O7720" s="157" t="s">
        <v>742</v>
      </c>
      <c r="P7720" s="157" t="s">
        <v>740</v>
      </c>
    </row>
    <row r="7721" spans="11:16">
      <c r="K7721" s="319">
        <v>53407</v>
      </c>
      <c r="L7721" s="157" t="s">
        <v>806</v>
      </c>
      <c r="N7721" s="157" t="s">
        <v>741</v>
      </c>
      <c r="O7721" s="157" t="s">
        <v>742</v>
      </c>
      <c r="P7721" s="157" t="s">
        <v>740</v>
      </c>
    </row>
    <row r="7722" spans="11:16">
      <c r="K7722" s="319">
        <v>53408</v>
      </c>
      <c r="L7722" s="157" t="s">
        <v>807</v>
      </c>
      <c r="N7722" s="157" t="s">
        <v>741</v>
      </c>
      <c r="O7722" s="157" t="s">
        <v>742</v>
      </c>
      <c r="P7722" s="157" t="s">
        <v>740</v>
      </c>
    </row>
    <row r="7723" spans="11:16">
      <c r="K7723" s="319">
        <v>53409</v>
      </c>
      <c r="L7723" s="157" t="s">
        <v>808</v>
      </c>
      <c r="N7723" s="157" t="s">
        <v>741</v>
      </c>
      <c r="O7723" s="157" t="s">
        <v>742</v>
      </c>
      <c r="P7723" s="157" t="s">
        <v>740</v>
      </c>
    </row>
    <row r="7724" spans="11:16">
      <c r="K7724" s="319">
        <v>53410</v>
      </c>
      <c r="L7724" s="157" t="s">
        <v>809</v>
      </c>
      <c r="N7724" s="157" t="s">
        <v>741</v>
      </c>
      <c r="O7724" s="157" t="s">
        <v>742</v>
      </c>
      <c r="P7724" s="157" t="s">
        <v>740</v>
      </c>
    </row>
    <row r="7725" spans="11:16">
      <c r="K7725" s="319">
        <v>53411</v>
      </c>
      <c r="L7725" s="157" t="s">
        <v>810</v>
      </c>
      <c r="N7725" s="157" t="s">
        <v>741</v>
      </c>
      <c r="O7725" s="157" t="s">
        <v>742</v>
      </c>
      <c r="P7725" s="157" t="s">
        <v>740</v>
      </c>
    </row>
    <row r="7726" spans="11:16">
      <c r="K7726" s="319">
        <v>53412</v>
      </c>
      <c r="L7726" s="157" t="s">
        <v>803</v>
      </c>
      <c r="N7726" s="157" t="s">
        <v>740</v>
      </c>
      <c r="O7726" s="157" t="s">
        <v>741</v>
      </c>
      <c r="P7726" s="157" t="s">
        <v>742</v>
      </c>
    </row>
    <row r="7727" spans="11:16">
      <c r="K7727" s="319">
        <v>53413</v>
      </c>
      <c r="L7727" s="157" t="s">
        <v>805</v>
      </c>
      <c r="N7727" s="157" t="s">
        <v>740</v>
      </c>
      <c r="O7727" s="157" t="s">
        <v>741</v>
      </c>
      <c r="P7727" s="157" t="s">
        <v>742</v>
      </c>
    </row>
    <row r="7728" spans="11:16">
      <c r="K7728" s="319">
        <v>53414</v>
      </c>
      <c r="L7728" s="157" t="s">
        <v>806</v>
      </c>
      <c r="N7728" s="157" t="s">
        <v>740</v>
      </c>
      <c r="O7728" s="157" t="s">
        <v>741</v>
      </c>
      <c r="P7728" s="157" t="s">
        <v>742</v>
      </c>
    </row>
    <row r="7729" spans="11:16">
      <c r="K7729" s="319">
        <v>53415</v>
      </c>
      <c r="L7729" s="157" t="s">
        <v>807</v>
      </c>
      <c r="N7729" s="157" t="s">
        <v>740</v>
      </c>
      <c r="O7729" s="157" t="s">
        <v>741</v>
      </c>
      <c r="P7729" s="157" t="s">
        <v>742</v>
      </c>
    </row>
    <row r="7730" spans="11:16">
      <c r="K7730" s="319">
        <v>53416</v>
      </c>
      <c r="L7730" s="157" t="s">
        <v>808</v>
      </c>
      <c r="N7730" s="157" t="s">
        <v>740</v>
      </c>
      <c r="O7730" s="157" t="s">
        <v>741</v>
      </c>
      <c r="P7730" s="157" t="s">
        <v>742</v>
      </c>
    </row>
    <row r="7731" spans="11:16">
      <c r="K7731" s="319">
        <v>53417</v>
      </c>
      <c r="L7731" s="157" t="s">
        <v>809</v>
      </c>
      <c r="N7731" s="157" t="s">
        <v>740</v>
      </c>
      <c r="O7731" s="157" t="s">
        <v>741</v>
      </c>
      <c r="P7731" s="157" t="s">
        <v>742</v>
      </c>
    </row>
    <row r="7732" spans="11:16">
      <c r="K7732" s="319">
        <v>53418</v>
      </c>
      <c r="L7732" s="157" t="s">
        <v>810</v>
      </c>
      <c r="N7732" s="157" t="s">
        <v>740</v>
      </c>
      <c r="O7732" s="157" t="s">
        <v>741</v>
      </c>
      <c r="P7732" s="157" t="s">
        <v>742</v>
      </c>
    </row>
    <row r="7733" spans="11:16">
      <c r="K7733" s="319">
        <v>53419</v>
      </c>
      <c r="L7733" s="157" t="s">
        <v>803</v>
      </c>
      <c r="N7733" s="157" t="s">
        <v>742</v>
      </c>
      <c r="O7733" s="157" t="s">
        <v>740</v>
      </c>
      <c r="P7733" s="157" t="s">
        <v>741</v>
      </c>
    </row>
    <row r="7734" spans="11:16">
      <c r="K7734" s="319">
        <v>53420</v>
      </c>
      <c r="L7734" s="157" t="s">
        <v>805</v>
      </c>
      <c r="N7734" s="157" t="s">
        <v>742</v>
      </c>
      <c r="O7734" s="157" t="s">
        <v>740</v>
      </c>
      <c r="P7734" s="157" t="s">
        <v>741</v>
      </c>
    </row>
    <row r="7735" spans="11:16">
      <c r="K7735" s="319">
        <v>53421</v>
      </c>
      <c r="L7735" s="157" t="s">
        <v>806</v>
      </c>
      <c r="N7735" s="157" t="s">
        <v>742</v>
      </c>
      <c r="O7735" s="157" t="s">
        <v>740</v>
      </c>
      <c r="P7735" s="157" t="s">
        <v>741</v>
      </c>
    </row>
    <row r="7736" spans="11:16">
      <c r="K7736" s="319">
        <v>53422</v>
      </c>
      <c r="L7736" s="157" t="s">
        <v>807</v>
      </c>
      <c r="N7736" s="157" t="s">
        <v>742</v>
      </c>
      <c r="O7736" s="157" t="s">
        <v>740</v>
      </c>
      <c r="P7736" s="157" t="s">
        <v>741</v>
      </c>
    </row>
    <row r="7737" spans="11:16">
      <c r="K7737" s="319">
        <v>53423</v>
      </c>
      <c r="L7737" s="157" t="s">
        <v>808</v>
      </c>
      <c r="N7737" s="157" t="s">
        <v>742</v>
      </c>
      <c r="O7737" s="157" t="s">
        <v>740</v>
      </c>
      <c r="P7737" s="157" t="s">
        <v>741</v>
      </c>
    </row>
    <row r="7738" spans="11:16">
      <c r="K7738" s="319">
        <v>53424</v>
      </c>
      <c r="L7738" s="157" t="s">
        <v>809</v>
      </c>
      <c r="N7738" s="157" t="s">
        <v>742</v>
      </c>
      <c r="O7738" s="157" t="s">
        <v>740</v>
      </c>
      <c r="P7738" s="157" t="s">
        <v>741</v>
      </c>
    </row>
    <row r="7739" spans="11:16">
      <c r="K7739" s="319">
        <v>53425</v>
      </c>
      <c r="L7739" s="157" t="s">
        <v>810</v>
      </c>
      <c r="N7739" s="157" t="s">
        <v>742</v>
      </c>
      <c r="O7739" s="157" t="s">
        <v>740</v>
      </c>
      <c r="P7739" s="157" t="s">
        <v>741</v>
      </c>
    </row>
    <row r="7740" spans="11:16">
      <c r="K7740" s="319">
        <v>53426</v>
      </c>
      <c r="L7740" s="157" t="s">
        <v>803</v>
      </c>
      <c r="N7740" s="157" t="s">
        <v>741</v>
      </c>
      <c r="O7740" s="157" t="s">
        <v>742</v>
      </c>
      <c r="P7740" s="157" t="s">
        <v>740</v>
      </c>
    </row>
    <row r="7741" spans="11:16">
      <c r="K7741" s="319">
        <v>53427</v>
      </c>
      <c r="L7741" s="157" t="s">
        <v>805</v>
      </c>
      <c r="N7741" s="157" t="s">
        <v>741</v>
      </c>
      <c r="O7741" s="157" t="s">
        <v>742</v>
      </c>
      <c r="P7741" s="157" t="s">
        <v>740</v>
      </c>
    </row>
    <row r="7742" spans="11:16">
      <c r="K7742" s="319">
        <v>53428</v>
      </c>
      <c r="L7742" s="157" t="s">
        <v>806</v>
      </c>
      <c r="N7742" s="157" t="s">
        <v>741</v>
      </c>
      <c r="O7742" s="157" t="s">
        <v>742</v>
      </c>
      <c r="P7742" s="157" t="s">
        <v>740</v>
      </c>
    </row>
    <row r="7743" spans="11:16">
      <c r="K7743" s="319">
        <v>53429</v>
      </c>
      <c r="L7743" s="157" t="s">
        <v>807</v>
      </c>
      <c r="N7743" s="157" t="s">
        <v>741</v>
      </c>
      <c r="O7743" s="157" t="s">
        <v>742</v>
      </c>
      <c r="P7743" s="157" t="s">
        <v>740</v>
      </c>
    </row>
    <row r="7744" spans="11:16">
      <c r="K7744" s="319">
        <v>53430</v>
      </c>
      <c r="L7744" s="157" t="s">
        <v>808</v>
      </c>
      <c r="N7744" s="157" t="s">
        <v>741</v>
      </c>
      <c r="O7744" s="157" t="s">
        <v>742</v>
      </c>
      <c r="P7744" s="157" t="s">
        <v>740</v>
      </c>
    </row>
    <row r="7745" spans="11:16">
      <c r="K7745" s="319">
        <v>53431</v>
      </c>
      <c r="L7745" s="157" t="s">
        <v>809</v>
      </c>
      <c r="N7745" s="157" t="s">
        <v>741</v>
      </c>
      <c r="O7745" s="157" t="s">
        <v>742</v>
      </c>
      <c r="P7745" s="157" t="s">
        <v>740</v>
      </c>
    </row>
    <row r="7746" spans="11:16">
      <c r="K7746" s="319">
        <v>53432</v>
      </c>
      <c r="L7746" s="157" t="s">
        <v>810</v>
      </c>
      <c r="N7746" s="157" t="s">
        <v>741</v>
      </c>
      <c r="O7746" s="157" t="s">
        <v>742</v>
      </c>
      <c r="P7746" s="157" t="s">
        <v>740</v>
      </c>
    </row>
    <row r="7747" spans="11:16">
      <c r="K7747" s="319">
        <v>53433</v>
      </c>
      <c r="L7747" s="157" t="s">
        <v>803</v>
      </c>
      <c r="N7747" s="157" t="s">
        <v>740</v>
      </c>
      <c r="O7747" s="157" t="s">
        <v>741</v>
      </c>
      <c r="P7747" s="157" t="s">
        <v>742</v>
      </c>
    </row>
    <row r="7748" spans="11:16">
      <c r="K7748" s="319">
        <v>53434</v>
      </c>
      <c r="L7748" s="157" t="s">
        <v>805</v>
      </c>
      <c r="N7748" s="157" t="s">
        <v>740</v>
      </c>
      <c r="O7748" s="157" t="s">
        <v>741</v>
      </c>
      <c r="P7748" s="157" t="s">
        <v>742</v>
      </c>
    </row>
    <row r="7749" spans="11:16">
      <c r="K7749" s="319">
        <v>53435</v>
      </c>
      <c r="L7749" s="157" t="s">
        <v>806</v>
      </c>
      <c r="N7749" s="157" t="s">
        <v>740</v>
      </c>
      <c r="O7749" s="157" t="s">
        <v>741</v>
      </c>
      <c r="P7749" s="157" t="s">
        <v>742</v>
      </c>
    </row>
    <row r="7750" spans="11:16">
      <c r="K7750" s="319">
        <v>53436</v>
      </c>
      <c r="L7750" s="157" t="s">
        <v>807</v>
      </c>
      <c r="N7750" s="157" t="s">
        <v>740</v>
      </c>
      <c r="O7750" s="157" t="s">
        <v>741</v>
      </c>
      <c r="P7750" s="157" t="s">
        <v>742</v>
      </c>
    </row>
    <row r="7751" spans="11:16">
      <c r="K7751" s="319">
        <v>53437</v>
      </c>
      <c r="L7751" s="157" t="s">
        <v>808</v>
      </c>
      <c r="N7751" s="157" t="s">
        <v>740</v>
      </c>
      <c r="O7751" s="157" t="s">
        <v>741</v>
      </c>
      <c r="P7751" s="157" t="s">
        <v>742</v>
      </c>
    </row>
    <row r="7752" spans="11:16">
      <c r="K7752" s="319">
        <v>53438</v>
      </c>
      <c r="L7752" s="157" t="s">
        <v>809</v>
      </c>
      <c r="N7752" s="157" t="s">
        <v>740</v>
      </c>
      <c r="O7752" s="157" t="s">
        <v>741</v>
      </c>
      <c r="P7752" s="157" t="s">
        <v>742</v>
      </c>
    </row>
    <row r="7753" spans="11:16">
      <c r="K7753" s="319">
        <v>53439</v>
      </c>
      <c r="L7753" s="157" t="s">
        <v>810</v>
      </c>
      <c r="N7753" s="157" t="s">
        <v>740</v>
      </c>
      <c r="O7753" s="157" t="s">
        <v>741</v>
      </c>
      <c r="P7753" s="157" t="s">
        <v>742</v>
      </c>
    </row>
    <row r="7754" spans="11:16">
      <c r="K7754" s="319">
        <v>53440</v>
      </c>
      <c r="L7754" s="157" t="s">
        <v>803</v>
      </c>
      <c r="N7754" s="157" t="s">
        <v>742</v>
      </c>
      <c r="O7754" s="157" t="s">
        <v>740</v>
      </c>
      <c r="P7754" s="157" t="s">
        <v>741</v>
      </c>
    </row>
    <row r="7755" spans="11:16">
      <c r="K7755" s="319">
        <v>53441</v>
      </c>
      <c r="L7755" s="157" t="s">
        <v>805</v>
      </c>
      <c r="N7755" s="157" t="s">
        <v>742</v>
      </c>
      <c r="O7755" s="157" t="s">
        <v>740</v>
      </c>
      <c r="P7755" s="157" t="s">
        <v>741</v>
      </c>
    </row>
    <row r="7756" spans="11:16">
      <c r="K7756" s="319">
        <v>53442</v>
      </c>
      <c r="L7756" s="157" t="s">
        <v>806</v>
      </c>
      <c r="N7756" s="157" t="s">
        <v>742</v>
      </c>
      <c r="O7756" s="157" t="s">
        <v>740</v>
      </c>
      <c r="P7756" s="157" t="s">
        <v>741</v>
      </c>
    </row>
    <row r="7757" spans="11:16">
      <c r="K7757" s="319">
        <v>53443</v>
      </c>
      <c r="L7757" s="157" t="s">
        <v>807</v>
      </c>
      <c r="N7757" s="157" t="s">
        <v>742</v>
      </c>
      <c r="O7757" s="157" t="s">
        <v>740</v>
      </c>
      <c r="P7757" s="157" t="s">
        <v>741</v>
      </c>
    </row>
    <row r="7758" spans="11:16">
      <c r="K7758" s="319">
        <v>53444</v>
      </c>
      <c r="L7758" s="157" t="s">
        <v>808</v>
      </c>
      <c r="N7758" s="157" t="s">
        <v>742</v>
      </c>
      <c r="O7758" s="157" t="s">
        <v>740</v>
      </c>
      <c r="P7758" s="157" t="s">
        <v>741</v>
      </c>
    </row>
    <row r="7759" spans="11:16">
      <c r="K7759" s="319">
        <v>53445</v>
      </c>
      <c r="L7759" s="157" t="s">
        <v>809</v>
      </c>
      <c r="N7759" s="157" t="s">
        <v>742</v>
      </c>
      <c r="O7759" s="157" t="s">
        <v>740</v>
      </c>
      <c r="P7759" s="157" t="s">
        <v>741</v>
      </c>
    </row>
    <row r="7760" spans="11:16">
      <c r="K7760" s="319">
        <v>53446</v>
      </c>
      <c r="L7760" s="157" t="s">
        <v>810</v>
      </c>
      <c r="N7760" s="157" t="s">
        <v>742</v>
      </c>
      <c r="O7760" s="157" t="s">
        <v>740</v>
      </c>
      <c r="P7760" s="157" t="s">
        <v>741</v>
      </c>
    </row>
    <row r="7761" spans="11:16">
      <c r="K7761" s="319">
        <v>53447</v>
      </c>
      <c r="L7761" s="157" t="s">
        <v>803</v>
      </c>
      <c r="N7761" s="157" t="s">
        <v>741</v>
      </c>
      <c r="O7761" s="157" t="s">
        <v>742</v>
      </c>
      <c r="P7761" s="157" t="s">
        <v>740</v>
      </c>
    </row>
    <row r="7762" spans="11:16">
      <c r="K7762" s="319">
        <v>53448</v>
      </c>
      <c r="L7762" s="157" t="s">
        <v>805</v>
      </c>
      <c r="N7762" s="157" t="s">
        <v>741</v>
      </c>
      <c r="O7762" s="157" t="s">
        <v>742</v>
      </c>
      <c r="P7762" s="157" t="s">
        <v>740</v>
      </c>
    </row>
    <row r="7763" spans="11:16">
      <c r="K7763" s="319">
        <v>53449</v>
      </c>
      <c r="L7763" s="157" t="s">
        <v>806</v>
      </c>
      <c r="N7763" s="157" t="s">
        <v>741</v>
      </c>
      <c r="O7763" s="157" t="s">
        <v>742</v>
      </c>
      <c r="P7763" s="157" t="s">
        <v>740</v>
      </c>
    </row>
    <row r="7764" spans="11:16">
      <c r="K7764" s="319">
        <v>53450</v>
      </c>
      <c r="L7764" s="157" t="s">
        <v>807</v>
      </c>
      <c r="N7764" s="157" t="s">
        <v>741</v>
      </c>
      <c r="O7764" s="157" t="s">
        <v>742</v>
      </c>
      <c r="P7764" s="157" t="s">
        <v>740</v>
      </c>
    </row>
    <row r="7765" spans="11:16">
      <c r="K7765" s="319">
        <v>53451</v>
      </c>
      <c r="L7765" s="157" t="s">
        <v>808</v>
      </c>
      <c r="N7765" s="157" t="s">
        <v>741</v>
      </c>
      <c r="O7765" s="157" t="s">
        <v>742</v>
      </c>
      <c r="P7765" s="157" t="s">
        <v>740</v>
      </c>
    </row>
    <row r="7766" spans="11:16">
      <c r="K7766" s="319">
        <v>53452</v>
      </c>
      <c r="L7766" s="157" t="s">
        <v>809</v>
      </c>
      <c r="N7766" s="157" t="s">
        <v>741</v>
      </c>
      <c r="O7766" s="157" t="s">
        <v>742</v>
      </c>
      <c r="P7766" s="157" t="s">
        <v>740</v>
      </c>
    </row>
    <row r="7767" spans="11:16">
      <c r="K7767" s="319">
        <v>53453</v>
      </c>
      <c r="L7767" s="157" t="s">
        <v>810</v>
      </c>
      <c r="N7767" s="157" t="s">
        <v>741</v>
      </c>
      <c r="O7767" s="157" t="s">
        <v>742</v>
      </c>
      <c r="P7767" s="157" t="s">
        <v>740</v>
      </c>
    </row>
    <row r="7768" spans="11:16">
      <c r="K7768" s="319">
        <v>53454</v>
      </c>
      <c r="L7768" s="157" t="s">
        <v>803</v>
      </c>
      <c r="N7768" s="157" t="s">
        <v>740</v>
      </c>
      <c r="O7768" s="157" t="s">
        <v>741</v>
      </c>
      <c r="P7768" s="157" t="s">
        <v>742</v>
      </c>
    </row>
    <row r="7769" spans="11:16">
      <c r="K7769" s="319">
        <v>53455</v>
      </c>
      <c r="L7769" s="157" t="s">
        <v>805</v>
      </c>
      <c r="N7769" s="157" t="s">
        <v>740</v>
      </c>
      <c r="O7769" s="157" t="s">
        <v>741</v>
      </c>
      <c r="P7769" s="157" t="s">
        <v>742</v>
      </c>
    </row>
    <row r="7770" spans="11:16">
      <c r="K7770" s="319">
        <v>53456</v>
      </c>
      <c r="L7770" s="157" t="s">
        <v>806</v>
      </c>
      <c r="N7770" s="157" t="s">
        <v>740</v>
      </c>
      <c r="O7770" s="157" t="s">
        <v>741</v>
      </c>
      <c r="P7770" s="157" t="s">
        <v>742</v>
      </c>
    </row>
    <row r="7771" spans="11:16">
      <c r="K7771" s="319">
        <v>53457</v>
      </c>
      <c r="L7771" s="157" t="s">
        <v>807</v>
      </c>
      <c r="N7771" s="157" t="s">
        <v>740</v>
      </c>
      <c r="O7771" s="157" t="s">
        <v>741</v>
      </c>
      <c r="P7771" s="157" t="s">
        <v>742</v>
      </c>
    </row>
    <row r="7772" spans="11:16">
      <c r="K7772" s="319">
        <v>53458</v>
      </c>
      <c r="L7772" s="157" t="s">
        <v>808</v>
      </c>
      <c r="N7772" s="157" t="s">
        <v>740</v>
      </c>
      <c r="O7772" s="157" t="s">
        <v>741</v>
      </c>
      <c r="P7772" s="157" t="s">
        <v>742</v>
      </c>
    </row>
    <row r="7773" spans="11:16">
      <c r="K7773" s="319">
        <v>53459</v>
      </c>
      <c r="L7773" s="157" t="s">
        <v>809</v>
      </c>
      <c r="N7773" s="157" t="s">
        <v>740</v>
      </c>
      <c r="O7773" s="157" t="s">
        <v>741</v>
      </c>
      <c r="P7773" s="157" t="s">
        <v>742</v>
      </c>
    </row>
    <row r="7774" spans="11:16">
      <c r="K7774" s="319">
        <v>53460</v>
      </c>
      <c r="L7774" s="157" t="s">
        <v>810</v>
      </c>
      <c r="N7774" s="157" t="s">
        <v>740</v>
      </c>
      <c r="O7774" s="157" t="s">
        <v>741</v>
      </c>
      <c r="P7774" s="157" t="s">
        <v>742</v>
      </c>
    </row>
    <row r="7775" spans="11:16">
      <c r="K7775" s="319">
        <v>53461</v>
      </c>
      <c r="L7775" s="157" t="s">
        <v>803</v>
      </c>
      <c r="N7775" s="157" t="s">
        <v>742</v>
      </c>
      <c r="O7775" s="157" t="s">
        <v>740</v>
      </c>
      <c r="P7775" s="157" t="s">
        <v>741</v>
      </c>
    </row>
    <row r="7776" spans="11:16">
      <c r="K7776" s="319">
        <v>53462</v>
      </c>
      <c r="L7776" s="157" t="s">
        <v>805</v>
      </c>
      <c r="N7776" s="157" t="s">
        <v>742</v>
      </c>
      <c r="O7776" s="157" t="s">
        <v>740</v>
      </c>
      <c r="P7776" s="157" t="s">
        <v>741</v>
      </c>
    </row>
    <row r="7777" spans="11:16">
      <c r="K7777" s="319">
        <v>53463</v>
      </c>
      <c r="L7777" s="157" t="s">
        <v>806</v>
      </c>
      <c r="N7777" s="157" t="s">
        <v>742</v>
      </c>
      <c r="O7777" s="157" t="s">
        <v>740</v>
      </c>
      <c r="P7777" s="157" t="s">
        <v>741</v>
      </c>
    </row>
    <row r="7778" spans="11:16">
      <c r="K7778" s="319">
        <v>53464</v>
      </c>
      <c r="L7778" s="157" t="s">
        <v>807</v>
      </c>
      <c r="N7778" s="157" t="s">
        <v>742</v>
      </c>
      <c r="O7778" s="157" t="s">
        <v>740</v>
      </c>
      <c r="P7778" s="157" t="s">
        <v>741</v>
      </c>
    </row>
    <row r="7779" spans="11:16">
      <c r="K7779" s="319">
        <v>53465</v>
      </c>
      <c r="L7779" s="157" t="s">
        <v>808</v>
      </c>
      <c r="N7779" s="157" t="s">
        <v>742</v>
      </c>
      <c r="O7779" s="157" t="s">
        <v>740</v>
      </c>
      <c r="P7779" s="157" t="s">
        <v>741</v>
      </c>
    </row>
    <row r="7780" spans="11:16">
      <c r="K7780" s="319">
        <v>53466</v>
      </c>
      <c r="L7780" s="157" t="s">
        <v>809</v>
      </c>
      <c r="N7780" s="157" t="s">
        <v>742</v>
      </c>
      <c r="O7780" s="157" t="s">
        <v>740</v>
      </c>
      <c r="P7780" s="157" t="s">
        <v>741</v>
      </c>
    </row>
    <row r="7781" spans="11:16">
      <c r="K7781" s="319">
        <v>53467</v>
      </c>
      <c r="L7781" s="157" t="s">
        <v>810</v>
      </c>
      <c r="N7781" s="157" t="s">
        <v>742</v>
      </c>
      <c r="O7781" s="157" t="s">
        <v>740</v>
      </c>
      <c r="P7781" s="157" t="s">
        <v>741</v>
      </c>
    </row>
    <row r="7782" spans="11:16">
      <c r="K7782" s="319">
        <v>53468</v>
      </c>
      <c r="L7782" s="157" t="s">
        <v>803</v>
      </c>
      <c r="N7782" s="157" t="s">
        <v>741</v>
      </c>
      <c r="O7782" s="157" t="s">
        <v>742</v>
      </c>
      <c r="P7782" s="157" t="s">
        <v>740</v>
      </c>
    </row>
    <row r="7783" spans="11:16">
      <c r="K7783" s="319">
        <v>53469</v>
      </c>
      <c r="L7783" s="157" t="s">
        <v>805</v>
      </c>
      <c r="N7783" s="157" t="s">
        <v>741</v>
      </c>
      <c r="O7783" s="157" t="s">
        <v>742</v>
      </c>
      <c r="P7783" s="157" t="s">
        <v>740</v>
      </c>
    </row>
    <row r="7784" spans="11:16">
      <c r="K7784" s="319">
        <v>53470</v>
      </c>
      <c r="L7784" s="157" t="s">
        <v>806</v>
      </c>
      <c r="N7784" s="157" t="s">
        <v>741</v>
      </c>
      <c r="O7784" s="157" t="s">
        <v>742</v>
      </c>
      <c r="P7784" s="157" t="s">
        <v>740</v>
      </c>
    </row>
    <row r="7785" spans="11:16">
      <c r="K7785" s="319">
        <v>53471</v>
      </c>
      <c r="L7785" s="157" t="s">
        <v>807</v>
      </c>
      <c r="N7785" s="157" t="s">
        <v>741</v>
      </c>
      <c r="O7785" s="157" t="s">
        <v>742</v>
      </c>
      <c r="P7785" s="157" t="s">
        <v>740</v>
      </c>
    </row>
    <row r="7786" spans="11:16">
      <c r="K7786" s="319">
        <v>53472</v>
      </c>
      <c r="L7786" s="157" t="s">
        <v>808</v>
      </c>
      <c r="N7786" s="157" t="s">
        <v>741</v>
      </c>
      <c r="O7786" s="157" t="s">
        <v>742</v>
      </c>
      <c r="P7786" s="157" t="s">
        <v>740</v>
      </c>
    </row>
    <row r="7787" spans="11:16">
      <c r="K7787" s="319">
        <v>53473</v>
      </c>
      <c r="L7787" s="157" t="s">
        <v>809</v>
      </c>
      <c r="N7787" s="157" t="s">
        <v>741</v>
      </c>
      <c r="O7787" s="157" t="s">
        <v>742</v>
      </c>
      <c r="P7787" s="157" t="s">
        <v>740</v>
      </c>
    </row>
    <row r="7788" spans="11:16">
      <c r="K7788" s="319">
        <v>53474</v>
      </c>
      <c r="L7788" s="157" t="s">
        <v>810</v>
      </c>
      <c r="N7788" s="157" t="s">
        <v>741</v>
      </c>
      <c r="O7788" s="157" t="s">
        <v>742</v>
      </c>
      <c r="P7788" s="157" t="s">
        <v>740</v>
      </c>
    </row>
    <row r="7789" spans="11:16">
      <c r="K7789" s="319">
        <v>53475</v>
      </c>
      <c r="L7789" s="157" t="s">
        <v>803</v>
      </c>
      <c r="N7789" s="157" t="s">
        <v>740</v>
      </c>
      <c r="O7789" s="157" t="s">
        <v>741</v>
      </c>
      <c r="P7789" s="157" t="s">
        <v>742</v>
      </c>
    </row>
    <row r="7790" spans="11:16">
      <c r="K7790" s="319">
        <v>53476</v>
      </c>
      <c r="L7790" s="157" t="s">
        <v>805</v>
      </c>
      <c r="N7790" s="157" t="s">
        <v>740</v>
      </c>
      <c r="O7790" s="157" t="s">
        <v>741</v>
      </c>
      <c r="P7790" s="157" t="s">
        <v>742</v>
      </c>
    </row>
    <row r="7791" spans="11:16">
      <c r="K7791" s="319">
        <v>53477</v>
      </c>
      <c r="L7791" s="157" t="s">
        <v>806</v>
      </c>
      <c r="N7791" s="157" t="s">
        <v>740</v>
      </c>
      <c r="O7791" s="157" t="s">
        <v>741</v>
      </c>
      <c r="P7791" s="157" t="s">
        <v>742</v>
      </c>
    </row>
    <row r="7792" spans="11:16">
      <c r="K7792" s="319">
        <v>53478</v>
      </c>
      <c r="L7792" s="157" t="s">
        <v>807</v>
      </c>
      <c r="N7792" s="157" t="s">
        <v>740</v>
      </c>
      <c r="O7792" s="157" t="s">
        <v>741</v>
      </c>
      <c r="P7792" s="157" t="s">
        <v>742</v>
      </c>
    </row>
    <row r="7793" spans="11:16">
      <c r="K7793" s="319">
        <v>53479</v>
      </c>
      <c r="L7793" s="157" t="s">
        <v>808</v>
      </c>
      <c r="N7793" s="157" t="s">
        <v>740</v>
      </c>
      <c r="O7793" s="157" t="s">
        <v>741</v>
      </c>
      <c r="P7793" s="157" t="s">
        <v>742</v>
      </c>
    </row>
    <row r="7794" spans="11:16">
      <c r="K7794" s="319">
        <v>53480</v>
      </c>
      <c r="L7794" s="157" t="s">
        <v>809</v>
      </c>
      <c r="N7794" s="157" t="s">
        <v>740</v>
      </c>
      <c r="O7794" s="157" t="s">
        <v>741</v>
      </c>
      <c r="P7794" s="157" t="s">
        <v>742</v>
      </c>
    </row>
    <row r="7795" spans="11:16">
      <c r="K7795" s="319">
        <v>53481</v>
      </c>
      <c r="L7795" s="157" t="s">
        <v>810</v>
      </c>
      <c r="N7795" s="157" t="s">
        <v>740</v>
      </c>
      <c r="O7795" s="157" t="s">
        <v>741</v>
      </c>
      <c r="P7795" s="157" t="s">
        <v>742</v>
      </c>
    </row>
    <row r="7796" spans="11:16">
      <c r="K7796" s="319">
        <v>53482</v>
      </c>
      <c r="L7796" s="157" t="s">
        <v>803</v>
      </c>
      <c r="N7796" s="157" t="s">
        <v>742</v>
      </c>
      <c r="O7796" s="157" t="s">
        <v>740</v>
      </c>
      <c r="P7796" s="157" t="s">
        <v>741</v>
      </c>
    </row>
    <row r="7797" spans="11:16">
      <c r="K7797" s="319">
        <v>53483</v>
      </c>
      <c r="L7797" s="157" t="s">
        <v>805</v>
      </c>
      <c r="N7797" s="157" t="s">
        <v>742</v>
      </c>
      <c r="O7797" s="157" t="s">
        <v>740</v>
      </c>
      <c r="P7797" s="157" t="s">
        <v>741</v>
      </c>
    </row>
    <row r="7798" spans="11:16">
      <c r="K7798" s="319">
        <v>53484</v>
      </c>
      <c r="L7798" s="157" t="s">
        <v>806</v>
      </c>
      <c r="N7798" s="157" t="s">
        <v>742</v>
      </c>
      <c r="O7798" s="157" t="s">
        <v>740</v>
      </c>
      <c r="P7798" s="157" t="s">
        <v>741</v>
      </c>
    </row>
    <row r="7799" spans="11:16">
      <c r="K7799" s="319">
        <v>53485</v>
      </c>
      <c r="L7799" s="157" t="s">
        <v>807</v>
      </c>
      <c r="N7799" s="157" t="s">
        <v>742</v>
      </c>
      <c r="O7799" s="157" t="s">
        <v>740</v>
      </c>
      <c r="P7799" s="157" t="s">
        <v>741</v>
      </c>
    </row>
    <row r="7800" spans="11:16">
      <c r="K7800" s="319">
        <v>53486</v>
      </c>
      <c r="L7800" s="157" t="s">
        <v>808</v>
      </c>
      <c r="N7800" s="157" t="s">
        <v>742</v>
      </c>
      <c r="O7800" s="157" t="s">
        <v>740</v>
      </c>
      <c r="P7800" s="157" t="s">
        <v>741</v>
      </c>
    </row>
    <row r="7801" spans="11:16">
      <c r="K7801" s="319">
        <v>53487</v>
      </c>
      <c r="L7801" s="157" t="s">
        <v>809</v>
      </c>
      <c r="N7801" s="157" t="s">
        <v>742</v>
      </c>
      <c r="O7801" s="157" t="s">
        <v>740</v>
      </c>
      <c r="P7801" s="157" t="s">
        <v>741</v>
      </c>
    </row>
    <row r="7802" spans="11:16">
      <c r="K7802" s="319">
        <v>53488</v>
      </c>
      <c r="L7802" s="157" t="s">
        <v>810</v>
      </c>
      <c r="N7802" s="157" t="s">
        <v>742</v>
      </c>
      <c r="O7802" s="157" t="s">
        <v>740</v>
      </c>
      <c r="P7802" s="157" t="s">
        <v>741</v>
      </c>
    </row>
    <row r="7803" spans="11:16">
      <c r="K7803" s="319">
        <v>53489</v>
      </c>
      <c r="L7803" s="157" t="s">
        <v>803</v>
      </c>
      <c r="N7803" s="157" t="s">
        <v>741</v>
      </c>
      <c r="O7803" s="157" t="s">
        <v>742</v>
      </c>
      <c r="P7803" s="157" t="s">
        <v>740</v>
      </c>
    </row>
    <row r="7804" spans="11:16">
      <c r="K7804" s="319">
        <v>53490</v>
      </c>
      <c r="L7804" s="157" t="s">
        <v>805</v>
      </c>
      <c r="N7804" s="157" t="s">
        <v>741</v>
      </c>
      <c r="O7804" s="157" t="s">
        <v>742</v>
      </c>
      <c r="P7804" s="157" t="s">
        <v>740</v>
      </c>
    </row>
    <row r="7805" spans="11:16">
      <c r="K7805" s="319">
        <v>53491</v>
      </c>
      <c r="L7805" s="157" t="s">
        <v>806</v>
      </c>
      <c r="N7805" s="157" t="s">
        <v>741</v>
      </c>
      <c r="O7805" s="157" t="s">
        <v>742</v>
      </c>
      <c r="P7805" s="157" t="s">
        <v>740</v>
      </c>
    </row>
    <row r="7806" spans="11:16">
      <c r="K7806" s="319">
        <v>53492</v>
      </c>
      <c r="L7806" s="157" t="s">
        <v>807</v>
      </c>
      <c r="N7806" s="157" t="s">
        <v>741</v>
      </c>
      <c r="O7806" s="157" t="s">
        <v>742</v>
      </c>
      <c r="P7806" s="157" t="s">
        <v>740</v>
      </c>
    </row>
    <row r="7807" spans="11:16">
      <c r="K7807" s="319">
        <v>53493</v>
      </c>
      <c r="L7807" s="157" t="s">
        <v>808</v>
      </c>
      <c r="N7807" s="157" t="s">
        <v>741</v>
      </c>
      <c r="O7807" s="157" t="s">
        <v>742</v>
      </c>
      <c r="P7807" s="157" t="s">
        <v>740</v>
      </c>
    </row>
    <row r="7808" spans="11:16">
      <c r="K7808" s="319">
        <v>53494</v>
      </c>
      <c r="L7808" s="157" t="s">
        <v>809</v>
      </c>
      <c r="N7808" s="157" t="s">
        <v>741</v>
      </c>
      <c r="O7808" s="157" t="s">
        <v>742</v>
      </c>
      <c r="P7808" s="157" t="s">
        <v>740</v>
      </c>
    </row>
    <row r="7809" spans="11:16">
      <c r="K7809" s="319">
        <v>53495</v>
      </c>
      <c r="L7809" s="157" t="s">
        <v>810</v>
      </c>
      <c r="N7809" s="157" t="s">
        <v>741</v>
      </c>
      <c r="O7809" s="157" t="s">
        <v>742</v>
      </c>
      <c r="P7809" s="157" t="s">
        <v>740</v>
      </c>
    </row>
    <row r="7810" spans="11:16">
      <c r="K7810" s="319">
        <v>53496</v>
      </c>
      <c r="L7810" s="157" t="s">
        <v>803</v>
      </c>
      <c r="N7810" s="157" t="s">
        <v>740</v>
      </c>
      <c r="O7810" s="157" t="s">
        <v>741</v>
      </c>
      <c r="P7810" s="157" t="s">
        <v>742</v>
      </c>
    </row>
    <row r="7811" spans="11:16">
      <c r="K7811" s="319">
        <v>53497</v>
      </c>
      <c r="L7811" s="157" t="s">
        <v>805</v>
      </c>
      <c r="N7811" s="157" t="s">
        <v>740</v>
      </c>
      <c r="O7811" s="157" t="s">
        <v>741</v>
      </c>
      <c r="P7811" s="157" t="s">
        <v>742</v>
      </c>
    </row>
    <row r="7812" spans="11:16">
      <c r="K7812" s="319">
        <v>53498</v>
      </c>
      <c r="L7812" s="157" t="s">
        <v>806</v>
      </c>
      <c r="N7812" s="157" t="s">
        <v>740</v>
      </c>
      <c r="O7812" s="157" t="s">
        <v>741</v>
      </c>
      <c r="P7812" s="157" t="s">
        <v>742</v>
      </c>
    </row>
    <row r="7813" spans="11:16">
      <c r="K7813" s="319">
        <v>53499</v>
      </c>
      <c r="L7813" s="157" t="s">
        <v>807</v>
      </c>
      <c r="N7813" s="157" t="s">
        <v>740</v>
      </c>
      <c r="O7813" s="157" t="s">
        <v>741</v>
      </c>
      <c r="P7813" s="157" t="s">
        <v>742</v>
      </c>
    </row>
    <row r="7814" spans="11:16">
      <c r="K7814" s="319">
        <v>53500</v>
      </c>
      <c r="L7814" s="157" t="s">
        <v>808</v>
      </c>
      <c r="N7814" s="157" t="s">
        <v>740</v>
      </c>
      <c r="O7814" s="157" t="s">
        <v>741</v>
      </c>
      <c r="P7814" s="157" t="s">
        <v>742</v>
      </c>
    </row>
    <row r="7815" spans="11:16">
      <c r="K7815" s="319">
        <v>53501</v>
      </c>
      <c r="L7815" s="157" t="s">
        <v>809</v>
      </c>
      <c r="N7815" s="157" t="s">
        <v>740</v>
      </c>
      <c r="O7815" s="157" t="s">
        <v>741</v>
      </c>
      <c r="P7815" s="157" t="s">
        <v>742</v>
      </c>
    </row>
    <row r="7816" spans="11:16">
      <c r="K7816" s="319">
        <v>53502</v>
      </c>
      <c r="L7816" s="157" t="s">
        <v>810</v>
      </c>
      <c r="N7816" s="157" t="s">
        <v>740</v>
      </c>
      <c r="O7816" s="157" t="s">
        <v>741</v>
      </c>
      <c r="P7816" s="157" t="s">
        <v>742</v>
      </c>
    </row>
    <row r="7817" spans="11:16">
      <c r="K7817" s="319">
        <v>53503</v>
      </c>
      <c r="L7817" s="157" t="s">
        <v>803</v>
      </c>
      <c r="N7817" s="157" t="s">
        <v>742</v>
      </c>
      <c r="O7817" s="157" t="s">
        <v>740</v>
      </c>
      <c r="P7817" s="157" t="s">
        <v>741</v>
      </c>
    </row>
    <row r="7818" spans="11:16">
      <c r="K7818" s="319">
        <v>53504</v>
      </c>
      <c r="L7818" s="157" t="s">
        <v>805</v>
      </c>
      <c r="N7818" s="157" t="s">
        <v>742</v>
      </c>
      <c r="O7818" s="157" t="s">
        <v>740</v>
      </c>
      <c r="P7818" s="157" t="s">
        <v>741</v>
      </c>
    </row>
    <row r="7819" spans="11:16">
      <c r="K7819" s="319">
        <v>53505</v>
      </c>
      <c r="L7819" s="157" t="s">
        <v>806</v>
      </c>
      <c r="N7819" s="157" t="s">
        <v>742</v>
      </c>
      <c r="O7819" s="157" t="s">
        <v>740</v>
      </c>
      <c r="P7819" s="157" t="s">
        <v>741</v>
      </c>
    </row>
    <row r="7820" spans="11:16">
      <c r="K7820" s="319">
        <v>53506</v>
      </c>
      <c r="L7820" s="157" t="s">
        <v>807</v>
      </c>
      <c r="N7820" s="157" t="s">
        <v>742</v>
      </c>
      <c r="O7820" s="157" t="s">
        <v>740</v>
      </c>
      <c r="P7820" s="157" t="s">
        <v>741</v>
      </c>
    </row>
    <row r="7821" spans="11:16">
      <c r="K7821" s="319">
        <v>53507</v>
      </c>
      <c r="L7821" s="157" t="s">
        <v>808</v>
      </c>
      <c r="N7821" s="157" t="s">
        <v>742</v>
      </c>
      <c r="O7821" s="157" t="s">
        <v>740</v>
      </c>
      <c r="P7821" s="157" t="s">
        <v>741</v>
      </c>
    </row>
    <row r="7822" spans="11:16">
      <c r="K7822" s="319">
        <v>53508</v>
      </c>
      <c r="L7822" s="157" t="s">
        <v>809</v>
      </c>
      <c r="N7822" s="157" t="s">
        <v>742</v>
      </c>
      <c r="O7822" s="157" t="s">
        <v>740</v>
      </c>
      <c r="P7822" s="157" t="s">
        <v>741</v>
      </c>
    </row>
    <row r="7823" spans="11:16">
      <c r="K7823" s="319">
        <v>53509</v>
      </c>
      <c r="L7823" s="157" t="s">
        <v>810</v>
      </c>
      <c r="N7823" s="157" t="s">
        <v>742</v>
      </c>
      <c r="O7823" s="157" t="s">
        <v>740</v>
      </c>
      <c r="P7823" s="157" t="s">
        <v>741</v>
      </c>
    </row>
    <row r="7824" spans="11:16">
      <c r="K7824" s="319">
        <v>53510</v>
      </c>
      <c r="L7824" s="157" t="s">
        <v>803</v>
      </c>
      <c r="N7824" s="157" t="s">
        <v>741</v>
      </c>
      <c r="O7824" s="157" t="s">
        <v>742</v>
      </c>
      <c r="P7824" s="157" t="s">
        <v>740</v>
      </c>
    </row>
    <row r="7825" spans="11:16">
      <c r="K7825" s="319">
        <v>53511</v>
      </c>
      <c r="L7825" s="157" t="s">
        <v>805</v>
      </c>
      <c r="N7825" s="157" t="s">
        <v>741</v>
      </c>
      <c r="O7825" s="157" t="s">
        <v>742</v>
      </c>
      <c r="P7825" s="157" t="s">
        <v>740</v>
      </c>
    </row>
    <row r="7826" spans="11:16">
      <c r="K7826" s="319">
        <v>53512</v>
      </c>
      <c r="L7826" s="157" t="s">
        <v>806</v>
      </c>
      <c r="N7826" s="157" t="s">
        <v>741</v>
      </c>
      <c r="O7826" s="157" t="s">
        <v>742</v>
      </c>
      <c r="P7826" s="157" t="s">
        <v>740</v>
      </c>
    </row>
    <row r="7827" spans="11:16">
      <c r="K7827" s="319">
        <v>53513</v>
      </c>
      <c r="L7827" s="157" t="s">
        <v>807</v>
      </c>
      <c r="N7827" s="157" t="s">
        <v>741</v>
      </c>
      <c r="O7827" s="157" t="s">
        <v>742</v>
      </c>
      <c r="P7827" s="157" t="s">
        <v>740</v>
      </c>
    </row>
    <row r="7828" spans="11:16">
      <c r="K7828" s="319">
        <v>53514</v>
      </c>
      <c r="L7828" s="157" t="s">
        <v>808</v>
      </c>
      <c r="N7828" s="157" t="s">
        <v>741</v>
      </c>
      <c r="O7828" s="157" t="s">
        <v>742</v>
      </c>
      <c r="P7828" s="157" t="s">
        <v>740</v>
      </c>
    </row>
    <row r="7829" spans="11:16">
      <c r="K7829" s="319">
        <v>53515</v>
      </c>
      <c r="L7829" s="157" t="s">
        <v>809</v>
      </c>
      <c r="N7829" s="157" t="s">
        <v>741</v>
      </c>
      <c r="O7829" s="157" t="s">
        <v>742</v>
      </c>
      <c r="P7829" s="157" t="s">
        <v>740</v>
      </c>
    </row>
    <row r="7830" spans="11:16">
      <c r="K7830" s="319">
        <v>53516</v>
      </c>
      <c r="L7830" s="157" t="s">
        <v>810</v>
      </c>
      <c r="N7830" s="157" t="s">
        <v>741</v>
      </c>
      <c r="O7830" s="157" t="s">
        <v>742</v>
      </c>
      <c r="P7830" s="157" t="s">
        <v>740</v>
      </c>
    </row>
    <row r="7831" spans="11:16">
      <c r="K7831" s="319">
        <v>53517</v>
      </c>
      <c r="L7831" s="157" t="s">
        <v>803</v>
      </c>
      <c r="N7831" s="157" t="s">
        <v>740</v>
      </c>
      <c r="O7831" s="157" t="s">
        <v>741</v>
      </c>
      <c r="P7831" s="157" t="s">
        <v>742</v>
      </c>
    </row>
    <row r="7832" spans="11:16">
      <c r="K7832" s="319">
        <v>53518</v>
      </c>
      <c r="L7832" s="157" t="s">
        <v>805</v>
      </c>
      <c r="N7832" s="157" t="s">
        <v>740</v>
      </c>
      <c r="O7832" s="157" t="s">
        <v>741</v>
      </c>
      <c r="P7832" s="157" t="s">
        <v>742</v>
      </c>
    </row>
    <row r="7833" spans="11:16">
      <c r="K7833" s="319">
        <v>53519</v>
      </c>
      <c r="L7833" s="157" t="s">
        <v>806</v>
      </c>
      <c r="N7833" s="157" t="s">
        <v>740</v>
      </c>
      <c r="O7833" s="157" t="s">
        <v>741</v>
      </c>
      <c r="P7833" s="157" t="s">
        <v>742</v>
      </c>
    </row>
    <row r="7834" spans="11:16">
      <c r="K7834" s="319">
        <v>53520</v>
      </c>
      <c r="L7834" s="157" t="s">
        <v>807</v>
      </c>
      <c r="N7834" s="157" t="s">
        <v>740</v>
      </c>
      <c r="O7834" s="157" t="s">
        <v>741</v>
      </c>
      <c r="P7834" s="157" t="s">
        <v>742</v>
      </c>
    </row>
    <row r="7835" spans="11:16">
      <c r="K7835" s="319">
        <v>53521</v>
      </c>
      <c r="L7835" s="157" t="s">
        <v>808</v>
      </c>
      <c r="N7835" s="157" t="s">
        <v>740</v>
      </c>
      <c r="O7835" s="157" t="s">
        <v>741</v>
      </c>
      <c r="P7835" s="157" t="s">
        <v>742</v>
      </c>
    </row>
    <row r="7836" spans="11:16">
      <c r="K7836" s="319">
        <v>53522</v>
      </c>
      <c r="L7836" s="157" t="s">
        <v>809</v>
      </c>
      <c r="N7836" s="157" t="s">
        <v>740</v>
      </c>
      <c r="O7836" s="157" t="s">
        <v>741</v>
      </c>
      <c r="P7836" s="157" t="s">
        <v>742</v>
      </c>
    </row>
    <row r="7837" spans="11:16">
      <c r="K7837" s="319">
        <v>53523</v>
      </c>
      <c r="L7837" s="157" t="s">
        <v>810</v>
      </c>
      <c r="N7837" s="157" t="s">
        <v>740</v>
      </c>
      <c r="O7837" s="157" t="s">
        <v>741</v>
      </c>
      <c r="P7837" s="157" t="s">
        <v>742</v>
      </c>
    </row>
    <row r="7838" spans="11:16">
      <c r="K7838" s="319">
        <v>53524</v>
      </c>
      <c r="L7838" s="157" t="s">
        <v>803</v>
      </c>
      <c r="N7838" s="157" t="s">
        <v>742</v>
      </c>
      <c r="O7838" s="157" t="s">
        <v>740</v>
      </c>
      <c r="P7838" s="157" t="s">
        <v>741</v>
      </c>
    </row>
    <row r="7839" spans="11:16">
      <c r="K7839" s="319">
        <v>53525</v>
      </c>
      <c r="L7839" s="157" t="s">
        <v>805</v>
      </c>
      <c r="N7839" s="157" t="s">
        <v>742</v>
      </c>
      <c r="O7839" s="157" t="s">
        <v>740</v>
      </c>
      <c r="P7839" s="157" t="s">
        <v>741</v>
      </c>
    </row>
    <row r="7840" spans="11:16">
      <c r="K7840" s="319">
        <v>53526</v>
      </c>
      <c r="L7840" s="157" t="s">
        <v>806</v>
      </c>
      <c r="N7840" s="157" t="s">
        <v>742</v>
      </c>
      <c r="O7840" s="157" t="s">
        <v>740</v>
      </c>
      <c r="P7840" s="157" t="s">
        <v>741</v>
      </c>
    </row>
    <row r="7841" spans="11:16">
      <c r="K7841" s="319">
        <v>53527</v>
      </c>
      <c r="L7841" s="157" t="s">
        <v>807</v>
      </c>
      <c r="N7841" s="157" t="s">
        <v>742</v>
      </c>
      <c r="O7841" s="157" t="s">
        <v>740</v>
      </c>
      <c r="P7841" s="157" t="s">
        <v>741</v>
      </c>
    </row>
    <row r="7842" spans="11:16">
      <c r="K7842" s="319">
        <v>53528</v>
      </c>
      <c r="L7842" s="157" t="s">
        <v>808</v>
      </c>
      <c r="N7842" s="157" t="s">
        <v>742</v>
      </c>
      <c r="O7842" s="157" t="s">
        <v>740</v>
      </c>
      <c r="P7842" s="157" t="s">
        <v>741</v>
      </c>
    </row>
    <row r="7843" spans="11:16">
      <c r="K7843" s="319">
        <v>53529</v>
      </c>
      <c r="L7843" s="157" t="s">
        <v>809</v>
      </c>
      <c r="N7843" s="157" t="s">
        <v>742</v>
      </c>
      <c r="O7843" s="157" t="s">
        <v>740</v>
      </c>
      <c r="P7843" s="157" t="s">
        <v>741</v>
      </c>
    </row>
    <row r="7844" spans="11:16">
      <c r="K7844" s="319">
        <v>53530</v>
      </c>
      <c r="L7844" s="157" t="s">
        <v>810</v>
      </c>
      <c r="N7844" s="157" t="s">
        <v>742</v>
      </c>
      <c r="O7844" s="157" t="s">
        <v>740</v>
      </c>
      <c r="P7844" s="157" t="s">
        <v>741</v>
      </c>
    </row>
    <row r="7845" spans="11:16">
      <c r="K7845" s="319">
        <v>53531</v>
      </c>
      <c r="L7845" s="157" t="s">
        <v>803</v>
      </c>
      <c r="N7845" s="157" t="s">
        <v>741</v>
      </c>
      <c r="O7845" s="157" t="s">
        <v>742</v>
      </c>
      <c r="P7845" s="157" t="s">
        <v>740</v>
      </c>
    </row>
    <row r="7846" spans="11:16">
      <c r="K7846" s="319">
        <v>53532</v>
      </c>
      <c r="L7846" s="157" t="s">
        <v>805</v>
      </c>
      <c r="N7846" s="157" t="s">
        <v>741</v>
      </c>
      <c r="O7846" s="157" t="s">
        <v>742</v>
      </c>
      <c r="P7846" s="157" t="s">
        <v>740</v>
      </c>
    </row>
    <row r="7847" spans="11:16">
      <c r="K7847" s="319">
        <v>53533</v>
      </c>
      <c r="L7847" s="157" t="s">
        <v>806</v>
      </c>
      <c r="N7847" s="157" t="s">
        <v>741</v>
      </c>
      <c r="O7847" s="157" t="s">
        <v>742</v>
      </c>
      <c r="P7847" s="157" t="s">
        <v>740</v>
      </c>
    </row>
    <row r="7848" spans="11:16">
      <c r="K7848" s="319">
        <v>53534</v>
      </c>
      <c r="L7848" s="157" t="s">
        <v>807</v>
      </c>
      <c r="N7848" s="157" t="s">
        <v>741</v>
      </c>
      <c r="O7848" s="157" t="s">
        <v>742</v>
      </c>
      <c r="P7848" s="157" t="s">
        <v>740</v>
      </c>
    </row>
    <row r="7849" spans="11:16">
      <c r="K7849" s="319">
        <v>53535</v>
      </c>
      <c r="L7849" s="157" t="s">
        <v>808</v>
      </c>
      <c r="N7849" s="157" t="s">
        <v>741</v>
      </c>
      <c r="O7849" s="157" t="s">
        <v>742</v>
      </c>
      <c r="P7849" s="157" t="s">
        <v>740</v>
      </c>
    </row>
    <row r="7850" spans="11:16">
      <c r="K7850" s="319">
        <v>53536</v>
      </c>
      <c r="L7850" s="157" t="s">
        <v>809</v>
      </c>
      <c r="N7850" s="157" t="s">
        <v>741</v>
      </c>
      <c r="O7850" s="157" t="s">
        <v>742</v>
      </c>
      <c r="P7850" s="157" t="s">
        <v>740</v>
      </c>
    </row>
    <row r="7851" spans="11:16">
      <c r="K7851" s="319">
        <v>53537</v>
      </c>
      <c r="L7851" s="157" t="s">
        <v>810</v>
      </c>
      <c r="N7851" s="157" t="s">
        <v>741</v>
      </c>
      <c r="O7851" s="157" t="s">
        <v>742</v>
      </c>
      <c r="P7851" s="157" t="s">
        <v>740</v>
      </c>
    </row>
    <row r="7852" spans="11:16">
      <c r="K7852" s="319">
        <v>53538</v>
      </c>
      <c r="L7852" s="157" t="s">
        <v>803</v>
      </c>
      <c r="N7852" s="157" t="s">
        <v>740</v>
      </c>
      <c r="O7852" s="157" t="s">
        <v>741</v>
      </c>
      <c r="P7852" s="157" t="s">
        <v>742</v>
      </c>
    </row>
    <row r="7853" spans="11:16">
      <c r="K7853" s="319">
        <v>53539</v>
      </c>
      <c r="L7853" s="157" t="s">
        <v>805</v>
      </c>
      <c r="N7853" s="157" t="s">
        <v>740</v>
      </c>
      <c r="O7853" s="157" t="s">
        <v>741</v>
      </c>
      <c r="P7853" s="157" t="s">
        <v>742</v>
      </c>
    </row>
    <row r="7854" spans="11:16">
      <c r="K7854" s="319">
        <v>53540</v>
      </c>
      <c r="L7854" s="157" t="s">
        <v>806</v>
      </c>
      <c r="N7854" s="157" t="s">
        <v>740</v>
      </c>
      <c r="O7854" s="157" t="s">
        <v>741</v>
      </c>
      <c r="P7854" s="157" t="s">
        <v>742</v>
      </c>
    </row>
    <row r="7855" spans="11:16">
      <c r="K7855" s="319">
        <v>53541</v>
      </c>
      <c r="L7855" s="157" t="s">
        <v>807</v>
      </c>
      <c r="N7855" s="157" t="s">
        <v>740</v>
      </c>
      <c r="O7855" s="157" t="s">
        <v>741</v>
      </c>
      <c r="P7855" s="157" t="s">
        <v>742</v>
      </c>
    </row>
    <row r="7856" spans="11:16">
      <c r="K7856" s="319">
        <v>53542</v>
      </c>
      <c r="L7856" s="157" t="s">
        <v>808</v>
      </c>
      <c r="N7856" s="157" t="s">
        <v>740</v>
      </c>
      <c r="O7856" s="157" t="s">
        <v>741</v>
      </c>
      <c r="P7856" s="157" t="s">
        <v>742</v>
      </c>
    </row>
    <row r="7857" spans="11:16">
      <c r="K7857" s="319">
        <v>53543</v>
      </c>
      <c r="L7857" s="157" t="s">
        <v>809</v>
      </c>
      <c r="N7857" s="157" t="s">
        <v>740</v>
      </c>
      <c r="O7857" s="157" t="s">
        <v>741</v>
      </c>
      <c r="P7857" s="157" t="s">
        <v>742</v>
      </c>
    </row>
    <row r="7858" spans="11:16">
      <c r="K7858" s="319">
        <v>53544</v>
      </c>
      <c r="L7858" s="157" t="s">
        <v>810</v>
      </c>
      <c r="N7858" s="157" t="s">
        <v>740</v>
      </c>
      <c r="O7858" s="157" t="s">
        <v>741</v>
      </c>
      <c r="P7858" s="157" t="s">
        <v>742</v>
      </c>
    </row>
    <row r="7859" spans="11:16">
      <c r="K7859" s="319">
        <v>53545</v>
      </c>
      <c r="L7859" s="157" t="s">
        <v>803</v>
      </c>
      <c r="N7859" s="157" t="s">
        <v>742</v>
      </c>
      <c r="O7859" s="157" t="s">
        <v>740</v>
      </c>
      <c r="P7859" s="157" t="s">
        <v>741</v>
      </c>
    </row>
    <row r="7860" spans="11:16">
      <c r="K7860" s="319">
        <v>53546</v>
      </c>
      <c r="L7860" s="157" t="s">
        <v>805</v>
      </c>
      <c r="N7860" s="157" t="s">
        <v>742</v>
      </c>
      <c r="O7860" s="157" t="s">
        <v>740</v>
      </c>
      <c r="P7860" s="157" t="s">
        <v>741</v>
      </c>
    </row>
    <row r="7861" spans="11:16">
      <c r="K7861" s="319">
        <v>53547</v>
      </c>
      <c r="L7861" s="157" t="s">
        <v>806</v>
      </c>
      <c r="N7861" s="157" t="s">
        <v>742</v>
      </c>
      <c r="O7861" s="157" t="s">
        <v>740</v>
      </c>
      <c r="P7861" s="157" t="s">
        <v>741</v>
      </c>
    </row>
    <row r="7862" spans="11:16">
      <c r="K7862" s="319">
        <v>53548</v>
      </c>
      <c r="L7862" s="157" t="s">
        <v>807</v>
      </c>
      <c r="N7862" s="157" t="s">
        <v>742</v>
      </c>
      <c r="O7862" s="157" t="s">
        <v>740</v>
      </c>
      <c r="P7862" s="157" t="s">
        <v>741</v>
      </c>
    </row>
    <row r="7863" spans="11:16">
      <c r="K7863" s="319">
        <v>53549</v>
      </c>
      <c r="L7863" s="157" t="s">
        <v>808</v>
      </c>
      <c r="N7863" s="157" t="s">
        <v>742</v>
      </c>
      <c r="O7863" s="157" t="s">
        <v>740</v>
      </c>
      <c r="P7863" s="157" t="s">
        <v>741</v>
      </c>
    </row>
    <row r="7864" spans="11:16">
      <c r="K7864" s="319">
        <v>53550</v>
      </c>
      <c r="L7864" s="157" t="s">
        <v>809</v>
      </c>
      <c r="N7864" s="157" t="s">
        <v>742</v>
      </c>
      <c r="O7864" s="157" t="s">
        <v>740</v>
      </c>
      <c r="P7864" s="157" t="s">
        <v>741</v>
      </c>
    </row>
    <row r="7865" spans="11:16">
      <c r="K7865" s="319">
        <v>53551</v>
      </c>
      <c r="L7865" s="157" t="s">
        <v>810</v>
      </c>
      <c r="N7865" s="157" t="s">
        <v>742</v>
      </c>
      <c r="O7865" s="157" t="s">
        <v>740</v>
      </c>
      <c r="P7865" s="157" t="s">
        <v>741</v>
      </c>
    </row>
    <row r="7866" spans="11:16">
      <c r="K7866" s="319">
        <v>53552</v>
      </c>
      <c r="L7866" s="157" t="s">
        <v>803</v>
      </c>
      <c r="N7866" s="157" t="s">
        <v>741</v>
      </c>
      <c r="O7866" s="157" t="s">
        <v>742</v>
      </c>
      <c r="P7866" s="157" t="s">
        <v>740</v>
      </c>
    </row>
    <row r="7867" spans="11:16">
      <c r="K7867" s="319">
        <v>53553</v>
      </c>
      <c r="L7867" s="157" t="s">
        <v>805</v>
      </c>
      <c r="N7867" s="157" t="s">
        <v>741</v>
      </c>
      <c r="O7867" s="157" t="s">
        <v>742</v>
      </c>
      <c r="P7867" s="157" t="s">
        <v>740</v>
      </c>
    </row>
    <row r="7868" spans="11:16">
      <c r="K7868" s="319">
        <v>53554</v>
      </c>
      <c r="L7868" s="157" t="s">
        <v>806</v>
      </c>
      <c r="N7868" s="157" t="s">
        <v>741</v>
      </c>
      <c r="O7868" s="157" t="s">
        <v>742</v>
      </c>
      <c r="P7868" s="157" t="s">
        <v>740</v>
      </c>
    </row>
    <row r="7869" spans="11:16">
      <c r="K7869" s="319">
        <v>53555</v>
      </c>
      <c r="L7869" s="157" t="s">
        <v>807</v>
      </c>
      <c r="N7869" s="157" t="s">
        <v>741</v>
      </c>
      <c r="O7869" s="157" t="s">
        <v>742</v>
      </c>
      <c r="P7869" s="157" t="s">
        <v>740</v>
      </c>
    </row>
    <row r="7870" spans="11:16">
      <c r="K7870" s="319">
        <v>53556</v>
      </c>
      <c r="L7870" s="157" t="s">
        <v>808</v>
      </c>
      <c r="N7870" s="157" t="s">
        <v>741</v>
      </c>
      <c r="O7870" s="157" t="s">
        <v>742</v>
      </c>
      <c r="P7870" s="157" t="s">
        <v>740</v>
      </c>
    </row>
    <row r="7871" spans="11:16">
      <c r="K7871" s="319">
        <v>53557</v>
      </c>
      <c r="L7871" s="157" t="s">
        <v>809</v>
      </c>
      <c r="N7871" s="157" t="s">
        <v>741</v>
      </c>
      <c r="O7871" s="157" t="s">
        <v>742</v>
      </c>
      <c r="P7871" s="157" t="s">
        <v>740</v>
      </c>
    </row>
    <row r="7872" spans="11:16">
      <c r="K7872" s="319">
        <v>53558</v>
      </c>
      <c r="L7872" s="157" t="s">
        <v>810</v>
      </c>
      <c r="N7872" s="157" t="s">
        <v>741</v>
      </c>
      <c r="O7872" s="157" t="s">
        <v>742</v>
      </c>
      <c r="P7872" s="157" t="s">
        <v>740</v>
      </c>
    </row>
    <row r="7873" spans="11:16">
      <c r="K7873" s="319">
        <v>53559</v>
      </c>
      <c r="L7873" s="157" t="s">
        <v>803</v>
      </c>
      <c r="N7873" s="157" t="s">
        <v>740</v>
      </c>
      <c r="O7873" s="157" t="s">
        <v>741</v>
      </c>
      <c r="P7873" s="157" t="s">
        <v>742</v>
      </c>
    </row>
    <row r="7874" spans="11:16">
      <c r="K7874" s="319">
        <v>53560</v>
      </c>
      <c r="L7874" s="157" t="s">
        <v>805</v>
      </c>
      <c r="N7874" s="157" t="s">
        <v>740</v>
      </c>
      <c r="O7874" s="157" t="s">
        <v>741</v>
      </c>
      <c r="P7874" s="157" t="s">
        <v>742</v>
      </c>
    </row>
    <row r="7875" spans="11:16">
      <c r="K7875" s="319">
        <v>53561</v>
      </c>
      <c r="L7875" s="157" t="s">
        <v>806</v>
      </c>
      <c r="N7875" s="157" t="s">
        <v>740</v>
      </c>
      <c r="O7875" s="157" t="s">
        <v>741</v>
      </c>
      <c r="P7875" s="157" t="s">
        <v>742</v>
      </c>
    </row>
    <row r="7876" spans="11:16">
      <c r="K7876" s="319">
        <v>53562</v>
      </c>
      <c r="L7876" s="157" t="s">
        <v>807</v>
      </c>
      <c r="N7876" s="157" t="s">
        <v>740</v>
      </c>
      <c r="O7876" s="157" t="s">
        <v>741</v>
      </c>
      <c r="P7876" s="157" t="s">
        <v>742</v>
      </c>
    </row>
    <row r="7877" spans="11:16">
      <c r="K7877" s="319">
        <v>53563</v>
      </c>
      <c r="L7877" s="157" t="s">
        <v>808</v>
      </c>
      <c r="N7877" s="157" t="s">
        <v>740</v>
      </c>
      <c r="O7877" s="157" t="s">
        <v>741</v>
      </c>
      <c r="P7877" s="157" t="s">
        <v>742</v>
      </c>
    </row>
    <row r="7878" spans="11:16">
      <c r="K7878" s="319">
        <v>53564</v>
      </c>
      <c r="L7878" s="157" t="s">
        <v>809</v>
      </c>
      <c r="N7878" s="157" t="s">
        <v>740</v>
      </c>
      <c r="O7878" s="157" t="s">
        <v>741</v>
      </c>
      <c r="P7878" s="157" t="s">
        <v>742</v>
      </c>
    </row>
    <row r="7879" spans="11:16">
      <c r="K7879" s="319">
        <v>53565</v>
      </c>
      <c r="L7879" s="157" t="s">
        <v>810</v>
      </c>
      <c r="N7879" s="157" t="s">
        <v>740</v>
      </c>
      <c r="O7879" s="157" t="s">
        <v>741</v>
      </c>
      <c r="P7879" s="157" t="s">
        <v>742</v>
      </c>
    </row>
    <row r="7880" spans="11:16">
      <c r="K7880" s="319">
        <v>53566</v>
      </c>
      <c r="L7880" s="157" t="s">
        <v>803</v>
      </c>
      <c r="N7880" s="157" t="s">
        <v>742</v>
      </c>
      <c r="O7880" s="157" t="s">
        <v>740</v>
      </c>
      <c r="P7880" s="157" t="s">
        <v>741</v>
      </c>
    </row>
    <row r="7881" spans="11:16">
      <c r="K7881" s="319">
        <v>53567</v>
      </c>
      <c r="L7881" s="157" t="s">
        <v>805</v>
      </c>
      <c r="N7881" s="157" t="s">
        <v>742</v>
      </c>
      <c r="O7881" s="157" t="s">
        <v>740</v>
      </c>
      <c r="P7881" s="157" t="s">
        <v>741</v>
      </c>
    </row>
    <row r="7882" spans="11:16">
      <c r="K7882" s="319">
        <v>53568</v>
      </c>
      <c r="L7882" s="157" t="s">
        <v>806</v>
      </c>
      <c r="N7882" s="157" t="s">
        <v>742</v>
      </c>
      <c r="O7882" s="157" t="s">
        <v>740</v>
      </c>
      <c r="P7882" s="157" t="s">
        <v>741</v>
      </c>
    </row>
    <row r="7883" spans="11:16">
      <c r="K7883" s="319">
        <v>53569</v>
      </c>
      <c r="L7883" s="157" t="s">
        <v>807</v>
      </c>
      <c r="N7883" s="157" t="s">
        <v>742</v>
      </c>
      <c r="O7883" s="157" t="s">
        <v>740</v>
      </c>
      <c r="P7883" s="157" t="s">
        <v>741</v>
      </c>
    </row>
    <row r="7884" spans="11:16">
      <c r="K7884" s="319">
        <v>53570</v>
      </c>
      <c r="L7884" s="157" t="s">
        <v>808</v>
      </c>
      <c r="N7884" s="157" t="s">
        <v>742</v>
      </c>
      <c r="O7884" s="157" t="s">
        <v>740</v>
      </c>
      <c r="P7884" s="157" t="s">
        <v>741</v>
      </c>
    </row>
    <row r="7885" spans="11:16">
      <c r="K7885" s="319">
        <v>53571</v>
      </c>
      <c r="L7885" s="157" t="s">
        <v>809</v>
      </c>
      <c r="N7885" s="157" t="s">
        <v>742</v>
      </c>
      <c r="O7885" s="157" t="s">
        <v>740</v>
      </c>
      <c r="P7885" s="157" t="s">
        <v>741</v>
      </c>
    </row>
    <row r="7886" spans="11:16">
      <c r="K7886" s="319">
        <v>53572</v>
      </c>
      <c r="L7886" s="157" t="s">
        <v>810</v>
      </c>
      <c r="N7886" s="157" t="s">
        <v>742</v>
      </c>
      <c r="O7886" s="157" t="s">
        <v>740</v>
      </c>
      <c r="P7886" s="157" t="s">
        <v>741</v>
      </c>
    </row>
    <row r="7887" spans="11:16">
      <c r="K7887" s="319">
        <v>53573</v>
      </c>
      <c r="L7887" s="157" t="s">
        <v>803</v>
      </c>
      <c r="N7887" s="157" t="s">
        <v>741</v>
      </c>
      <c r="O7887" s="157" t="s">
        <v>742</v>
      </c>
      <c r="P7887" s="157" t="s">
        <v>740</v>
      </c>
    </row>
    <row r="7888" spans="11:16">
      <c r="K7888" s="319">
        <v>53574</v>
      </c>
      <c r="L7888" s="157" t="s">
        <v>805</v>
      </c>
      <c r="N7888" s="157" t="s">
        <v>741</v>
      </c>
      <c r="O7888" s="157" t="s">
        <v>742</v>
      </c>
      <c r="P7888" s="157" t="s">
        <v>740</v>
      </c>
    </row>
    <row r="7889" spans="11:16">
      <c r="K7889" s="319">
        <v>53575</v>
      </c>
      <c r="L7889" s="157" t="s">
        <v>806</v>
      </c>
      <c r="N7889" s="157" t="s">
        <v>741</v>
      </c>
      <c r="O7889" s="157" t="s">
        <v>742</v>
      </c>
      <c r="P7889" s="157" t="s">
        <v>740</v>
      </c>
    </row>
    <row r="7890" spans="11:16">
      <c r="K7890" s="319">
        <v>53576</v>
      </c>
      <c r="L7890" s="157" t="s">
        <v>807</v>
      </c>
      <c r="N7890" s="157" t="s">
        <v>741</v>
      </c>
      <c r="O7890" s="157" t="s">
        <v>742</v>
      </c>
      <c r="P7890" s="157" t="s">
        <v>740</v>
      </c>
    </row>
    <row r="7891" spans="11:16">
      <c r="K7891" s="319">
        <v>53577</v>
      </c>
      <c r="L7891" s="157" t="s">
        <v>808</v>
      </c>
      <c r="N7891" s="157" t="s">
        <v>741</v>
      </c>
      <c r="O7891" s="157" t="s">
        <v>742</v>
      </c>
      <c r="P7891" s="157" t="s">
        <v>740</v>
      </c>
    </row>
    <row r="7892" spans="11:16">
      <c r="K7892" s="319">
        <v>53578</v>
      </c>
      <c r="L7892" s="157" t="s">
        <v>809</v>
      </c>
      <c r="N7892" s="157" t="s">
        <v>741</v>
      </c>
      <c r="O7892" s="157" t="s">
        <v>742</v>
      </c>
      <c r="P7892" s="157" t="s">
        <v>740</v>
      </c>
    </row>
    <row r="7893" spans="11:16">
      <c r="K7893" s="319">
        <v>53579</v>
      </c>
      <c r="L7893" s="157" t="s">
        <v>810</v>
      </c>
      <c r="N7893" s="157" t="s">
        <v>741</v>
      </c>
      <c r="O7893" s="157" t="s">
        <v>742</v>
      </c>
      <c r="P7893" s="157" t="s">
        <v>740</v>
      </c>
    </row>
    <row r="7894" spans="11:16">
      <c r="K7894" s="319">
        <v>53580</v>
      </c>
      <c r="L7894" s="157" t="s">
        <v>803</v>
      </c>
      <c r="N7894" s="157" t="s">
        <v>740</v>
      </c>
      <c r="O7894" s="157" t="s">
        <v>741</v>
      </c>
      <c r="P7894" s="157" t="s">
        <v>742</v>
      </c>
    </row>
    <row r="7895" spans="11:16">
      <c r="K7895" s="319">
        <v>53581</v>
      </c>
      <c r="L7895" s="157" t="s">
        <v>805</v>
      </c>
      <c r="N7895" s="157" t="s">
        <v>740</v>
      </c>
      <c r="O7895" s="157" t="s">
        <v>741</v>
      </c>
      <c r="P7895" s="157" t="s">
        <v>742</v>
      </c>
    </row>
    <row r="7896" spans="11:16">
      <c r="K7896" s="319">
        <v>53582</v>
      </c>
      <c r="L7896" s="157" t="s">
        <v>806</v>
      </c>
      <c r="N7896" s="157" t="s">
        <v>740</v>
      </c>
      <c r="O7896" s="157" t="s">
        <v>741</v>
      </c>
      <c r="P7896" s="157" t="s">
        <v>742</v>
      </c>
    </row>
    <row r="7897" spans="11:16">
      <c r="K7897" s="319">
        <v>53583</v>
      </c>
      <c r="L7897" s="157" t="s">
        <v>807</v>
      </c>
      <c r="N7897" s="157" t="s">
        <v>740</v>
      </c>
      <c r="O7897" s="157" t="s">
        <v>741</v>
      </c>
      <c r="P7897" s="157" t="s">
        <v>742</v>
      </c>
    </row>
    <row r="7898" spans="11:16">
      <c r="K7898" s="319">
        <v>53584</v>
      </c>
      <c r="L7898" s="157" t="s">
        <v>808</v>
      </c>
      <c r="N7898" s="157" t="s">
        <v>740</v>
      </c>
      <c r="O7898" s="157" t="s">
        <v>741</v>
      </c>
      <c r="P7898" s="157" t="s">
        <v>742</v>
      </c>
    </row>
    <row r="7899" spans="11:16">
      <c r="K7899" s="319">
        <v>53585</v>
      </c>
      <c r="L7899" s="157" t="s">
        <v>809</v>
      </c>
      <c r="N7899" s="157" t="s">
        <v>740</v>
      </c>
      <c r="O7899" s="157" t="s">
        <v>741</v>
      </c>
      <c r="P7899" s="157" t="s">
        <v>742</v>
      </c>
    </row>
    <row r="7900" spans="11:16">
      <c r="K7900" s="319">
        <v>53586</v>
      </c>
      <c r="L7900" s="157" t="s">
        <v>810</v>
      </c>
      <c r="N7900" s="157" t="s">
        <v>740</v>
      </c>
      <c r="O7900" s="157" t="s">
        <v>741</v>
      </c>
      <c r="P7900" s="157" t="s">
        <v>742</v>
      </c>
    </row>
    <row r="7901" spans="11:16">
      <c r="K7901" s="319">
        <v>53587</v>
      </c>
      <c r="L7901" s="157" t="s">
        <v>803</v>
      </c>
      <c r="N7901" s="157" t="s">
        <v>742</v>
      </c>
      <c r="O7901" s="157" t="s">
        <v>740</v>
      </c>
      <c r="P7901" s="157" t="s">
        <v>741</v>
      </c>
    </row>
    <row r="7902" spans="11:16">
      <c r="K7902" s="319">
        <v>53588</v>
      </c>
      <c r="L7902" s="157" t="s">
        <v>805</v>
      </c>
      <c r="N7902" s="157" t="s">
        <v>742</v>
      </c>
      <c r="O7902" s="157" t="s">
        <v>740</v>
      </c>
      <c r="P7902" s="157" t="s">
        <v>741</v>
      </c>
    </row>
    <row r="7903" spans="11:16">
      <c r="K7903" s="319">
        <v>53589</v>
      </c>
      <c r="L7903" s="157" t="s">
        <v>806</v>
      </c>
      <c r="N7903" s="157" t="s">
        <v>742</v>
      </c>
      <c r="O7903" s="157" t="s">
        <v>740</v>
      </c>
      <c r="P7903" s="157" t="s">
        <v>741</v>
      </c>
    </row>
    <row r="7904" spans="11:16">
      <c r="K7904" s="319">
        <v>53590</v>
      </c>
      <c r="L7904" s="157" t="s">
        <v>807</v>
      </c>
      <c r="N7904" s="157" t="s">
        <v>742</v>
      </c>
      <c r="O7904" s="157" t="s">
        <v>740</v>
      </c>
      <c r="P7904" s="157" t="s">
        <v>741</v>
      </c>
    </row>
    <row r="7905" spans="11:16">
      <c r="K7905" s="319">
        <v>53591</v>
      </c>
      <c r="L7905" s="157" t="s">
        <v>808</v>
      </c>
      <c r="N7905" s="157" t="s">
        <v>742</v>
      </c>
      <c r="O7905" s="157" t="s">
        <v>740</v>
      </c>
      <c r="P7905" s="157" t="s">
        <v>741</v>
      </c>
    </row>
    <row r="7906" spans="11:16">
      <c r="K7906" s="319">
        <v>53592</v>
      </c>
      <c r="L7906" s="157" t="s">
        <v>809</v>
      </c>
      <c r="N7906" s="157" t="s">
        <v>742</v>
      </c>
      <c r="O7906" s="157" t="s">
        <v>740</v>
      </c>
      <c r="P7906" s="157" t="s">
        <v>741</v>
      </c>
    </row>
    <row r="7907" spans="11:16">
      <c r="K7907" s="319">
        <v>53593</v>
      </c>
      <c r="L7907" s="157" t="s">
        <v>810</v>
      </c>
      <c r="N7907" s="157" t="s">
        <v>742</v>
      </c>
      <c r="O7907" s="157" t="s">
        <v>740</v>
      </c>
      <c r="P7907" s="157" t="s">
        <v>741</v>
      </c>
    </row>
    <row r="7908" spans="11:16">
      <c r="K7908" s="319">
        <v>53594</v>
      </c>
      <c r="L7908" s="157" t="s">
        <v>803</v>
      </c>
      <c r="N7908" s="157" t="s">
        <v>741</v>
      </c>
      <c r="O7908" s="157" t="s">
        <v>742</v>
      </c>
      <c r="P7908" s="157" t="s">
        <v>740</v>
      </c>
    </row>
    <row r="7909" spans="11:16">
      <c r="K7909" s="319">
        <v>53595</v>
      </c>
      <c r="L7909" s="157" t="s">
        <v>805</v>
      </c>
      <c r="N7909" s="157" t="s">
        <v>741</v>
      </c>
      <c r="O7909" s="157" t="s">
        <v>742</v>
      </c>
      <c r="P7909" s="157" t="s">
        <v>740</v>
      </c>
    </row>
    <row r="7910" spans="11:16">
      <c r="K7910" s="319">
        <v>53596</v>
      </c>
      <c r="L7910" s="157" t="s">
        <v>806</v>
      </c>
      <c r="N7910" s="157" t="s">
        <v>741</v>
      </c>
      <c r="O7910" s="157" t="s">
        <v>742</v>
      </c>
      <c r="P7910" s="157" t="s">
        <v>740</v>
      </c>
    </row>
    <row r="7911" spans="11:16">
      <c r="K7911" s="319">
        <v>53597</v>
      </c>
      <c r="L7911" s="157" t="s">
        <v>807</v>
      </c>
      <c r="N7911" s="157" t="s">
        <v>741</v>
      </c>
      <c r="O7911" s="157" t="s">
        <v>742</v>
      </c>
      <c r="P7911" s="157" t="s">
        <v>740</v>
      </c>
    </row>
    <row r="7912" spans="11:16">
      <c r="K7912" s="319">
        <v>53598</v>
      </c>
      <c r="L7912" s="157" t="s">
        <v>808</v>
      </c>
      <c r="N7912" s="157" t="s">
        <v>741</v>
      </c>
      <c r="O7912" s="157" t="s">
        <v>742</v>
      </c>
      <c r="P7912" s="157" t="s">
        <v>740</v>
      </c>
    </row>
    <row r="7913" spans="11:16">
      <c r="K7913" s="319">
        <v>53599</v>
      </c>
      <c r="L7913" s="157" t="s">
        <v>809</v>
      </c>
      <c r="N7913" s="157" t="s">
        <v>741</v>
      </c>
      <c r="O7913" s="157" t="s">
        <v>742</v>
      </c>
      <c r="P7913" s="157" t="s">
        <v>740</v>
      </c>
    </row>
    <row r="7914" spans="11:16">
      <c r="K7914" s="319">
        <v>53600</v>
      </c>
      <c r="L7914" s="157" t="s">
        <v>810</v>
      </c>
      <c r="N7914" s="157" t="s">
        <v>741</v>
      </c>
      <c r="O7914" s="157" t="s">
        <v>742</v>
      </c>
      <c r="P7914" s="157" t="s">
        <v>740</v>
      </c>
    </row>
    <row r="7915" spans="11:16">
      <c r="K7915" s="319">
        <v>53601</v>
      </c>
      <c r="L7915" s="157" t="s">
        <v>803</v>
      </c>
      <c r="N7915" s="157" t="s">
        <v>740</v>
      </c>
      <c r="O7915" s="157" t="s">
        <v>741</v>
      </c>
      <c r="P7915" s="157" t="s">
        <v>742</v>
      </c>
    </row>
    <row r="7916" spans="11:16">
      <c r="K7916" s="319">
        <v>53602</v>
      </c>
      <c r="L7916" s="157" t="s">
        <v>805</v>
      </c>
      <c r="N7916" s="157" t="s">
        <v>740</v>
      </c>
      <c r="O7916" s="157" t="s">
        <v>741</v>
      </c>
      <c r="P7916" s="157" t="s">
        <v>742</v>
      </c>
    </row>
    <row r="7917" spans="11:16">
      <c r="K7917" s="319">
        <v>53603</v>
      </c>
      <c r="L7917" s="157" t="s">
        <v>806</v>
      </c>
      <c r="N7917" s="157" t="s">
        <v>740</v>
      </c>
      <c r="O7917" s="157" t="s">
        <v>741</v>
      </c>
      <c r="P7917" s="157" t="s">
        <v>742</v>
      </c>
    </row>
    <row r="7918" spans="11:16">
      <c r="K7918" s="319">
        <v>53604</v>
      </c>
      <c r="L7918" s="157" t="s">
        <v>807</v>
      </c>
      <c r="N7918" s="157" t="s">
        <v>740</v>
      </c>
      <c r="O7918" s="157" t="s">
        <v>741</v>
      </c>
      <c r="P7918" s="157" t="s">
        <v>742</v>
      </c>
    </row>
    <row r="7919" spans="11:16">
      <c r="K7919" s="319">
        <v>53605</v>
      </c>
      <c r="L7919" s="157" t="s">
        <v>808</v>
      </c>
      <c r="N7919" s="157" t="s">
        <v>740</v>
      </c>
      <c r="O7919" s="157" t="s">
        <v>741</v>
      </c>
      <c r="P7919" s="157" t="s">
        <v>742</v>
      </c>
    </row>
    <row r="7920" spans="11:16">
      <c r="K7920" s="319">
        <v>53606</v>
      </c>
      <c r="L7920" s="157" t="s">
        <v>809</v>
      </c>
      <c r="N7920" s="157" t="s">
        <v>740</v>
      </c>
      <c r="O7920" s="157" t="s">
        <v>741</v>
      </c>
      <c r="P7920" s="157" t="s">
        <v>742</v>
      </c>
    </row>
    <row r="7921" spans="11:16">
      <c r="K7921" s="319">
        <v>53607</v>
      </c>
      <c r="L7921" s="157" t="s">
        <v>810</v>
      </c>
      <c r="N7921" s="157" t="s">
        <v>740</v>
      </c>
      <c r="O7921" s="157" t="s">
        <v>741</v>
      </c>
      <c r="P7921" s="157" t="s">
        <v>742</v>
      </c>
    </row>
    <row r="7922" spans="11:16">
      <c r="K7922" s="319">
        <v>53608</v>
      </c>
      <c r="L7922" s="157" t="s">
        <v>803</v>
      </c>
      <c r="N7922" s="157" t="s">
        <v>742</v>
      </c>
      <c r="O7922" s="157" t="s">
        <v>740</v>
      </c>
      <c r="P7922" s="157" t="s">
        <v>741</v>
      </c>
    </row>
    <row r="7923" spans="11:16">
      <c r="K7923" s="319">
        <v>53609</v>
      </c>
      <c r="L7923" s="157" t="s">
        <v>805</v>
      </c>
      <c r="N7923" s="157" t="s">
        <v>742</v>
      </c>
      <c r="O7923" s="157" t="s">
        <v>740</v>
      </c>
      <c r="P7923" s="157" t="s">
        <v>741</v>
      </c>
    </row>
    <row r="7924" spans="11:16">
      <c r="K7924" s="319">
        <v>53610</v>
      </c>
      <c r="L7924" s="157" t="s">
        <v>806</v>
      </c>
      <c r="N7924" s="157" t="s">
        <v>742</v>
      </c>
      <c r="O7924" s="157" t="s">
        <v>740</v>
      </c>
      <c r="P7924" s="157" t="s">
        <v>741</v>
      </c>
    </row>
    <row r="7925" spans="11:16">
      <c r="K7925" s="319">
        <v>53611</v>
      </c>
      <c r="L7925" s="157" t="s">
        <v>807</v>
      </c>
      <c r="N7925" s="157" t="s">
        <v>742</v>
      </c>
      <c r="O7925" s="157" t="s">
        <v>740</v>
      </c>
      <c r="P7925" s="157" t="s">
        <v>741</v>
      </c>
    </row>
    <row r="7926" spans="11:16">
      <c r="K7926" s="319">
        <v>53612</v>
      </c>
      <c r="L7926" s="157" t="s">
        <v>808</v>
      </c>
      <c r="N7926" s="157" t="s">
        <v>742</v>
      </c>
      <c r="O7926" s="157" t="s">
        <v>740</v>
      </c>
      <c r="P7926" s="157" t="s">
        <v>741</v>
      </c>
    </row>
    <row r="7927" spans="11:16">
      <c r="K7927" s="319">
        <v>53613</v>
      </c>
      <c r="L7927" s="157" t="s">
        <v>809</v>
      </c>
      <c r="N7927" s="157" t="s">
        <v>742</v>
      </c>
      <c r="O7927" s="157" t="s">
        <v>740</v>
      </c>
      <c r="P7927" s="157" t="s">
        <v>741</v>
      </c>
    </row>
    <row r="7928" spans="11:16">
      <c r="K7928" s="319">
        <v>53614</v>
      </c>
      <c r="L7928" s="157" t="s">
        <v>810</v>
      </c>
      <c r="N7928" s="157" t="s">
        <v>742</v>
      </c>
      <c r="O7928" s="157" t="s">
        <v>740</v>
      </c>
      <c r="P7928" s="157" t="s">
        <v>741</v>
      </c>
    </row>
    <row r="7929" spans="11:16">
      <c r="K7929" s="319">
        <v>53615</v>
      </c>
      <c r="L7929" s="157" t="s">
        <v>803</v>
      </c>
      <c r="N7929" s="157" t="s">
        <v>741</v>
      </c>
      <c r="O7929" s="157" t="s">
        <v>742</v>
      </c>
      <c r="P7929" s="157" t="s">
        <v>740</v>
      </c>
    </row>
    <row r="7930" spans="11:16">
      <c r="K7930" s="319">
        <v>53616</v>
      </c>
      <c r="L7930" s="157" t="s">
        <v>805</v>
      </c>
      <c r="N7930" s="157" t="s">
        <v>741</v>
      </c>
      <c r="O7930" s="157" t="s">
        <v>742</v>
      </c>
      <c r="P7930" s="157" t="s">
        <v>740</v>
      </c>
    </row>
    <row r="7931" spans="11:16">
      <c r="K7931" s="319">
        <v>53617</v>
      </c>
      <c r="L7931" s="157" t="s">
        <v>806</v>
      </c>
      <c r="N7931" s="157" t="s">
        <v>741</v>
      </c>
      <c r="O7931" s="157" t="s">
        <v>742</v>
      </c>
      <c r="P7931" s="157" t="s">
        <v>740</v>
      </c>
    </row>
    <row r="7932" spans="11:16">
      <c r="K7932" s="319">
        <v>53618</v>
      </c>
      <c r="L7932" s="157" t="s">
        <v>807</v>
      </c>
      <c r="N7932" s="157" t="s">
        <v>741</v>
      </c>
      <c r="O7932" s="157" t="s">
        <v>742</v>
      </c>
      <c r="P7932" s="157" t="s">
        <v>740</v>
      </c>
    </row>
    <row r="7933" spans="11:16">
      <c r="K7933" s="319">
        <v>53619</v>
      </c>
      <c r="L7933" s="157" t="s">
        <v>808</v>
      </c>
      <c r="N7933" s="157" t="s">
        <v>741</v>
      </c>
      <c r="O7933" s="157" t="s">
        <v>742</v>
      </c>
      <c r="P7933" s="157" t="s">
        <v>740</v>
      </c>
    </row>
    <row r="7934" spans="11:16">
      <c r="K7934" s="319">
        <v>53620</v>
      </c>
      <c r="L7934" s="157" t="s">
        <v>809</v>
      </c>
      <c r="N7934" s="157" t="s">
        <v>741</v>
      </c>
      <c r="O7934" s="157" t="s">
        <v>742</v>
      </c>
      <c r="P7934" s="157" t="s">
        <v>740</v>
      </c>
    </row>
    <row r="7935" spans="11:16">
      <c r="K7935" s="319">
        <v>53621</v>
      </c>
      <c r="L7935" s="157" t="s">
        <v>810</v>
      </c>
      <c r="N7935" s="157" t="s">
        <v>741</v>
      </c>
      <c r="O7935" s="157" t="s">
        <v>742</v>
      </c>
      <c r="P7935" s="157" t="s">
        <v>740</v>
      </c>
    </row>
    <row r="7936" spans="11:16">
      <c r="K7936" s="319">
        <v>53622</v>
      </c>
      <c r="L7936" s="157" t="s">
        <v>803</v>
      </c>
      <c r="N7936" s="157" t="s">
        <v>740</v>
      </c>
      <c r="O7936" s="157" t="s">
        <v>741</v>
      </c>
      <c r="P7936" s="157" t="s">
        <v>742</v>
      </c>
    </row>
    <row r="7937" spans="11:16">
      <c r="K7937" s="319">
        <v>53623</v>
      </c>
      <c r="L7937" s="157" t="s">
        <v>805</v>
      </c>
      <c r="N7937" s="157" t="s">
        <v>740</v>
      </c>
      <c r="O7937" s="157" t="s">
        <v>741</v>
      </c>
      <c r="P7937" s="157" t="s">
        <v>742</v>
      </c>
    </row>
    <row r="7938" spans="11:16">
      <c r="K7938" s="319">
        <v>53624</v>
      </c>
      <c r="L7938" s="157" t="s">
        <v>806</v>
      </c>
      <c r="N7938" s="157" t="s">
        <v>740</v>
      </c>
      <c r="O7938" s="157" t="s">
        <v>741</v>
      </c>
      <c r="P7938" s="157" t="s">
        <v>742</v>
      </c>
    </row>
    <row r="7939" spans="11:16">
      <c r="K7939" s="319">
        <v>53625</v>
      </c>
      <c r="L7939" s="157" t="s">
        <v>807</v>
      </c>
      <c r="N7939" s="157" t="s">
        <v>740</v>
      </c>
      <c r="O7939" s="157" t="s">
        <v>741</v>
      </c>
      <c r="P7939" s="157" t="s">
        <v>742</v>
      </c>
    </row>
    <row r="7940" spans="11:16">
      <c r="K7940" s="319">
        <v>53626</v>
      </c>
      <c r="L7940" s="157" t="s">
        <v>808</v>
      </c>
      <c r="N7940" s="157" t="s">
        <v>740</v>
      </c>
      <c r="O7940" s="157" t="s">
        <v>741</v>
      </c>
      <c r="P7940" s="157" t="s">
        <v>742</v>
      </c>
    </row>
    <row r="7941" spans="11:16">
      <c r="K7941" s="319">
        <v>53627</v>
      </c>
      <c r="L7941" s="157" t="s">
        <v>809</v>
      </c>
      <c r="N7941" s="157" t="s">
        <v>740</v>
      </c>
      <c r="O7941" s="157" t="s">
        <v>741</v>
      </c>
      <c r="P7941" s="157" t="s">
        <v>742</v>
      </c>
    </row>
    <row r="7942" spans="11:16">
      <c r="K7942" s="319">
        <v>53628</v>
      </c>
      <c r="L7942" s="157" t="s">
        <v>810</v>
      </c>
      <c r="N7942" s="157" t="s">
        <v>740</v>
      </c>
      <c r="O7942" s="157" t="s">
        <v>741</v>
      </c>
      <c r="P7942" s="157" t="s">
        <v>742</v>
      </c>
    </row>
    <row r="7943" spans="11:16">
      <c r="K7943" s="319">
        <v>53629</v>
      </c>
      <c r="L7943" s="157" t="s">
        <v>803</v>
      </c>
      <c r="N7943" s="157" t="s">
        <v>742</v>
      </c>
      <c r="O7943" s="157" t="s">
        <v>740</v>
      </c>
      <c r="P7943" s="157" t="s">
        <v>741</v>
      </c>
    </row>
    <row r="7944" spans="11:16">
      <c r="K7944" s="319">
        <v>53630</v>
      </c>
      <c r="L7944" s="157" t="s">
        <v>805</v>
      </c>
      <c r="N7944" s="157" t="s">
        <v>742</v>
      </c>
      <c r="O7944" s="157" t="s">
        <v>740</v>
      </c>
      <c r="P7944" s="157" t="s">
        <v>741</v>
      </c>
    </row>
    <row r="7945" spans="11:16">
      <c r="K7945" s="319">
        <v>53631</v>
      </c>
      <c r="L7945" s="157" t="s">
        <v>806</v>
      </c>
      <c r="N7945" s="157" t="s">
        <v>742</v>
      </c>
      <c r="O7945" s="157" t="s">
        <v>740</v>
      </c>
      <c r="P7945" s="157" t="s">
        <v>741</v>
      </c>
    </row>
    <row r="7946" spans="11:16">
      <c r="K7946" s="319">
        <v>53632</v>
      </c>
      <c r="L7946" s="157" t="s">
        <v>807</v>
      </c>
      <c r="N7946" s="157" t="s">
        <v>742</v>
      </c>
      <c r="O7946" s="157" t="s">
        <v>740</v>
      </c>
      <c r="P7946" s="157" t="s">
        <v>741</v>
      </c>
    </row>
    <row r="7947" spans="11:16">
      <c r="K7947" s="319">
        <v>53633</v>
      </c>
      <c r="L7947" s="157" t="s">
        <v>808</v>
      </c>
      <c r="N7947" s="157" t="s">
        <v>742</v>
      </c>
      <c r="O7947" s="157" t="s">
        <v>740</v>
      </c>
      <c r="P7947" s="157" t="s">
        <v>741</v>
      </c>
    </row>
    <row r="7948" spans="11:16">
      <c r="K7948" s="319">
        <v>53634</v>
      </c>
      <c r="L7948" s="157" t="s">
        <v>809</v>
      </c>
      <c r="N7948" s="157" t="s">
        <v>742</v>
      </c>
      <c r="O7948" s="157" t="s">
        <v>740</v>
      </c>
      <c r="P7948" s="157" t="s">
        <v>741</v>
      </c>
    </row>
    <row r="7949" spans="11:16">
      <c r="K7949" s="319">
        <v>53635</v>
      </c>
      <c r="L7949" s="157" t="s">
        <v>810</v>
      </c>
      <c r="N7949" s="157" t="s">
        <v>742</v>
      </c>
      <c r="O7949" s="157" t="s">
        <v>740</v>
      </c>
      <c r="P7949" s="157" t="s">
        <v>741</v>
      </c>
    </row>
    <row r="7950" spans="11:16">
      <c r="K7950" s="319">
        <v>53636</v>
      </c>
      <c r="L7950" s="157" t="s">
        <v>803</v>
      </c>
      <c r="N7950" s="157" t="s">
        <v>741</v>
      </c>
      <c r="O7950" s="157" t="s">
        <v>742</v>
      </c>
      <c r="P7950" s="157" t="s">
        <v>740</v>
      </c>
    </row>
    <row r="7951" spans="11:16">
      <c r="K7951" s="319">
        <v>53637</v>
      </c>
      <c r="L7951" s="157" t="s">
        <v>805</v>
      </c>
      <c r="N7951" s="157" t="s">
        <v>741</v>
      </c>
      <c r="O7951" s="157" t="s">
        <v>742</v>
      </c>
      <c r="P7951" s="157" t="s">
        <v>740</v>
      </c>
    </row>
    <row r="7952" spans="11:16">
      <c r="K7952" s="319">
        <v>53638</v>
      </c>
      <c r="L7952" s="157" t="s">
        <v>806</v>
      </c>
      <c r="N7952" s="157" t="s">
        <v>741</v>
      </c>
      <c r="O7952" s="157" t="s">
        <v>742</v>
      </c>
      <c r="P7952" s="157" t="s">
        <v>740</v>
      </c>
    </row>
    <row r="7953" spans="11:16">
      <c r="K7953" s="319">
        <v>53639</v>
      </c>
      <c r="L7953" s="157" t="s">
        <v>807</v>
      </c>
      <c r="N7953" s="157" t="s">
        <v>741</v>
      </c>
      <c r="O7953" s="157" t="s">
        <v>742</v>
      </c>
      <c r="P7953" s="157" t="s">
        <v>740</v>
      </c>
    </row>
    <row r="7954" spans="11:16">
      <c r="K7954" s="319">
        <v>53640</v>
      </c>
      <c r="L7954" s="157" t="s">
        <v>808</v>
      </c>
      <c r="N7954" s="157" t="s">
        <v>741</v>
      </c>
      <c r="O7954" s="157" t="s">
        <v>742</v>
      </c>
      <c r="P7954" s="157" t="s">
        <v>740</v>
      </c>
    </row>
    <row r="7955" spans="11:16">
      <c r="K7955" s="319">
        <v>53641</v>
      </c>
      <c r="L7955" s="157" t="s">
        <v>809</v>
      </c>
      <c r="N7955" s="157" t="s">
        <v>741</v>
      </c>
      <c r="O7955" s="157" t="s">
        <v>742</v>
      </c>
      <c r="P7955" s="157" t="s">
        <v>740</v>
      </c>
    </row>
    <row r="7956" spans="11:16">
      <c r="K7956" s="319">
        <v>53642</v>
      </c>
      <c r="L7956" s="157" t="s">
        <v>810</v>
      </c>
      <c r="N7956" s="157" t="s">
        <v>741</v>
      </c>
      <c r="O7956" s="157" t="s">
        <v>742</v>
      </c>
      <c r="P7956" s="157" t="s">
        <v>740</v>
      </c>
    </row>
    <row r="7957" spans="11:16">
      <c r="K7957" s="319">
        <v>53643</v>
      </c>
      <c r="L7957" s="157" t="s">
        <v>803</v>
      </c>
      <c r="N7957" s="157" t="s">
        <v>740</v>
      </c>
      <c r="O7957" s="157" t="s">
        <v>741</v>
      </c>
      <c r="P7957" s="157" t="s">
        <v>742</v>
      </c>
    </row>
    <row r="7958" spans="11:16">
      <c r="K7958" s="319">
        <v>53644</v>
      </c>
      <c r="L7958" s="157" t="s">
        <v>805</v>
      </c>
      <c r="N7958" s="157" t="s">
        <v>740</v>
      </c>
      <c r="O7958" s="157" t="s">
        <v>741</v>
      </c>
      <c r="P7958" s="157" t="s">
        <v>742</v>
      </c>
    </row>
    <row r="7959" spans="11:16">
      <c r="K7959" s="319">
        <v>53645</v>
      </c>
      <c r="L7959" s="157" t="s">
        <v>806</v>
      </c>
      <c r="N7959" s="157" t="s">
        <v>740</v>
      </c>
      <c r="O7959" s="157" t="s">
        <v>741</v>
      </c>
      <c r="P7959" s="157" t="s">
        <v>742</v>
      </c>
    </row>
    <row r="7960" spans="11:16">
      <c r="K7960" s="319">
        <v>53646</v>
      </c>
      <c r="L7960" s="157" t="s">
        <v>807</v>
      </c>
      <c r="N7960" s="157" t="s">
        <v>740</v>
      </c>
      <c r="O7960" s="157" t="s">
        <v>741</v>
      </c>
      <c r="P7960" s="157" t="s">
        <v>742</v>
      </c>
    </row>
    <row r="7961" spans="11:16">
      <c r="K7961" s="319">
        <v>53647</v>
      </c>
      <c r="L7961" s="157" t="s">
        <v>808</v>
      </c>
      <c r="N7961" s="157" t="s">
        <v>740</v>
      </c>
      <c r="O7961" s="157" t="s">
        <v>741</v>
      </c>
      <c r="P7961" s="157" t="s">
        <v>742</v>
      </c>
    </row>
    <row r="7962" spans="11:16">
      <c r="K7962" s="319">
        <v>53648</v>
      </c>
      <c r="L7962" s="157" t="s">
        <v>809</v>
      </c>
      <c r="N7962" s="157" t="s">
        <v>740</v>
      </c>
      <c r="O7962" s="157" t="s">
        <v>741</v>
      </c>
      <c r="P7962" s="157" t="s">
        <v>742</v>
      </c>
    </row>
    <row r="7963" spans="11:16">
      <c r="K7963" s="319">
        <v>53649</v>
      </c>
      <c r="L7963" s="157" t="s">
        <v>810</v>
      </c>
      <c r="N7963" s="157" t="s">
        <v>740</v>
      </c>
      <c r="O7963" s="157" t="s">
        <v>741</v>
      </c>
      <c r="P7963" s="157" t="s">
        <v>742</v>
      </c>
    </row>
    <row r="7964" spans="11:16">
      <c r="K7964" s="319">
        <v>53650</v>
      </c>
      <c r="L7964" s="157" t="s">
        <v>803</v>
      </c>
      <c r="N7964" s="157" t="s">
        <v>742</v>
      </c>
      <c r="O7964" s="157" t="s">
        <v>740</v>
      </c>
      <c r="P7964" s="157" t="s">
        <v>741</v>
      </c>
    </row>
    <row r="7965" spans="11:16">
      <c r="K7965" s="319">
        <v>53651</v>
      </c>
      <c r="L7965" s="157" t="s">
        <v>805</v>
      </c>
      <c r="N7965" s="157" t="s">
        <v>742</v>
      </c>
      <c r="O7965" s="157" t="s">
        <v>740</v>
      </c>
      <c r="P7965" s="157" t="s">
        <v>741</v>
      </c>
    </row>
    <row r="7966" spans="11:16">
      <c r="K7966" s="319">
        <v>53652</v>
      </c>
      <c r="L7966" s="157" t="s">
        <v>806</v>
      </c>
      <c r="N7966" s="157" t="s">
        <v>742</v>
      </c>
      <c r="O7966" s="157" t="s">
        <v>740</v>
      </c>
      <c r="P7966" s="157" t="s">
        <v>741</v>
      </c>
    </row>
    <row r="7967" spans="11:16">
      <c r="K7967" s="319">
        <v>53653</v>
      </c>
      <c r="L7967" s="157" t="s">
        <v>807</v>
      </c>
      <c r="N7967" s="157" t="s">
        <v>742</v>
      </c>
      <c r="O7967" s="157" t="s">
        <v>740</v>
      </c>
      <c r="P7967" s="157" t="s">
        <v>741</v>
      </c>
    </row>
    <row r="7968" spans="11:16">
      <c r="K7968" s="319">
        <v>53654</v>
      </c>
      <c r="L7968" s="157" t="s">
        <v>808</v>
      </c>
      <c r="N7968" s="157" t="s">
        <v>742</v>
      </c>
      <c r="O7968" s="157" t="s">
        <v>740</v>
      </c>
      <c r="P7968" s="157" t="s">
        <v>741</v>
      </c>
    </row>
    <row r="7969" spans="11:16">
      <c r="K7969" s="319">
        <v>53655</v>
      </c>
      <c r="L7969" s="157" t="s">
        <v>809</v>
      </c>
      <c r="N7969" s="157" t="s">
        <v>742</v>
      </c>
      <c r="O7969" s="157" t="s">
        <v>740</v>
      </c>
      <c r="P7969" s="157" t="s">
        <v>741</v>
      </c>
    </row>
    <row r="7970" spans="11:16">
      <c r="K7970" s="319">
        <v>53656</v>
      </c>
      <c r="L7970" s="157" t="s">
        <v>810</v>
      </c>
      <c r="N7970" s="157" t="s">
        <v>742</v>
      </c>
      <c r="O7970" s="157" t="s">
        <v>740</v>
      </c>
      <c r="P7970" s="157" t="s">
        <v>741</v>
      </c>
    </row>
    <row r="7971" spans="11:16">
      <c r="K7971" s="319">
        <v>53657</v>
      </c>
      <c r="L7971" s="157" t="s">
        <v>803</v>
      </c>
      <c r="N7971" s="157" t="s">
        <v>741</v>
      </c>
      <c r="O7971" s="157" t="s">
        <v>742</v>
      </c>
      <c r="P7971" s="157" t="s">
        <v>740</v>
      </c>
    </row>
    <row r="7972" spans="11:16">
      <c r="K7972" s="319">
        <v>53658</v>
      </c>
      <c r="L7972" s="157" t="s">
        <v>805</v>
      </c>
      <c r="N7972" s="157" t="s">
        <v>741</v>
      </c>
      <c r="O7972" s="157" t="s">
        <v>742</v>
      </c>
      <c r="P7972" s="157" t="s">
        <v>740</v>
      </c>
    </row>
    <row r="7973" spans="11:16">
      <c r="K7973" s="319">
        <v>53659</v>
      </c>
      <c r="L7973" s="157" t="s">
        <v>806</v>
      </c>
      <c r="N7973" s="157" t="s">
        <v>741</v>
      </c>
      <c r="O7973" s="157" t="s">
        <v>742</v>
      </c>
      <c r="P7973" s="157" t="s">
        <v>740</v>
      </c>
    </row>
    <row r="7974" spans="11:16">
      <c r="K7974" s="319">
        <v>53660</v>
      </c>
      <c r="L7974" s="157" t="s">
        <v>807</v>
      </c>
      <c r="N7974" s="157" t="s">
        <v>741</v>
      </c>
      <c r="O7974" s="157" t="s">
        <v>742</v>
      </c>
      <c r="P7974" s="157" t="s">
        <v>740</v>
      </c>
    </row>
    <row r="7975" spans="11:16">
      <c r="K7975" s="319">
        <v>53661</v>
      </c>
      <c r="L7975" s="157" t="s">
        <v>808</v>
      </c>
      <c r="N7975" s="157" t="s">
        <v>741</v>
      </c>
      <c r="O7975" s="157" t="s">
        <v>742</v>
      </c>
      <c r="P7975" s="157" t="s">
        <v>740</v>
      </c>
    </row>
    <row r="7976" spans="11:16">
      <c r="K7976" s="319">
        <v>53662</v>
      </c>
      <c r="L7976" s="157" t="s">
        <v>809</v>
      </c>
      <c r="N7976" s="157" t="s">
        <v>741</v>
      </c>
      <c r="O7976" s="157" t="s">
        <v>742</v>
      </c>
      <c r="P7976" s="157" t="s">
        <v>740</v>
      </c>
    </row>
    <row r="7977" spans="11:16">
      <c r="K7977" s="319">
        <v>53663</v>
      </c>
      <c r="L7977" s="157" t="s">
        <v>810</v>
      </c>
      <c r="N7977" s="157" t="s">
        <v>741</v>
      </c>
      <c r="O7977" s="157" t="s">
        <v>742</v>
      </c>
      <c r="P7977" s="157" t="s">
        <v>740</v>
      </c>
    </row>
    <row r="7978" spans="11:16">
      <c r="K7978" s="319">
        <v>53664</v>
      </c>
      <c r="L7978" s="157" t="s">
        <v>803</v>
      </c>
      <c r="N7978" s="157" t="s">
        <v>740</v>
      </c>
      <c r="O7978" s="157" t="s">
        <v>741</v>
      </c>
      <c r="P7978" s="157" t="s">
        <v>742</v>
      </c>
    </row>
    <row r="7979" spans="11:16">
      <c r="K7979" s="319">
        <v>53665</v>
      </c>
      <c r="L7979" s="157" t="s">
        <v>805</v>
      </c>
      <c r="N7979" s="157" t="s">
        <v>740</v>
      </c>
      <c r="O7979" s="157" t="s">
        <v>741</v>
      </c>
      <c r="P7979" s="157" t="s">
        <v>742</v>
      </c>
    </row>
    <row r="7980" spans="11:16">
      <c r="K7980" s="319">
        <v>53666</v>
      </c>
      <c r="L7980" s="157" t="s">
        <v>806</v>
      </c>
      <c r="N7980" s="157" t="s">
        <v>740</v>
      </c>
      <c r="O7980" s="157" t="s">
        <v>741</v>
      </c>
      <c r="P7980" s="157" t="s">
        <v>742</v>
      </c>
    </row>
    <row r="7981" spans="11:16">
      <c r="K7981" s="319">
        <v>53667</v>
      </c>
      <c r="L7981" s="157" t="s">
        <v>807</v>
      </c>
      <c r="N7981" s="157" t="s">
        <v>740</v>
      </c>
      <c r="O7981" s="157" t="s">
        <v>741</v>
      </c>
      <c r="P7981" s="157" t="s">
        <v>742</v>
      </c>
    </row>
    <row r="7982" spans="11:16">
      <c r="K7982" s="319">
        <v>53668</v>
      </c>
      <c r="L7982" s="157" t="s">
        <v>808</v>
      </c>
      <c r="N7982" s="157" t="s">
        <v>740</v>
      </c>
      <c r="O7982" s="157" t="s">
        <v>741</v>
      </c>
      <c r="P7982" s="157" t="s">
        <v>742</v>
      </c>
    </row>
    <row r="7983" spans="11:16">
      <c r="K7983" s="319">
        <v>53669</v>
      </c>
      <c r="L7983" s="157" t="s">
        <v>809</v>
      </c>
      <c r="N7983" s="157" t="s">
        <v>740</v>
      </c>
      <c r="O7983" s="157" t="s">
        <v>741</v>
      </c>
      <c r="P7983" s="157" t="s">
        <v>742</v>
      </c>
    </row>
    <row r="7984" spans="11:16">
      <c r="K7984" s="319">
        <v>53670</v>
      </c>
      <c r="L7984" s="157" t="s">
        <v>810</v>
      </c>
      <c r="N7984" s="157" t="s">
        <v>740</v>
      </c>
      <c r="O7984" s="157" t="s">
        <v>741</v>
      </c>
      <c r="P7984" s="157" t="s">
        <v>742</v>
      </c>
    </row>
    <row r="7985" spans="11:16">
      <c r="K7985" s="319">
        <v>53671</v>
      </c>
      <c r="L7985" s="157" t="s">
        <v>803</v>
      </c>
      <c r="N7985" s="157" t="s">
        <v>742</v>
      </c>
      <c r="O7985" s="157" t="s">
        <v>740</v>
      </c>
      <c r="P7985" s="157" t="s">
        <v>741</v>
      </c>
    </row>
    <row r="7986" spans="11:16">
      <c r="K7986" s="319">
        <v>53672</v>
      </c>
      <c r="L7986" s="157" t="s">
        <v>805</v>
      </c>
      <c r="N7986" s="157" t="s">
        <v>742</v>
      </c>
      <c r="O7986" s="157" t="s">
        <v>740</v>
      </c>
      <c r="P7986" s="157" t="s">
        <v>741</v>
      </c>
    </row>
    <row r="7987" spans="11:16">
      <c r="K7987" s="319">
        <v>53673</v>
      </c>
      <c r="L7987" s="157" t="s">
        <v>806</v>
      </c>
      <c r="N7987" s="157" t="s">
        <v>742</v>
      </c>
      <c r="O7987" s="157" t="s">
        <v>740</v>
      </c>
      <c r="P7987" s="157" t="s">
        <v>741</v>
      </c>
    </row>
    <row r="7988" spans="11:16">
      <c r="K7988" s="319">
        <v>53674</v>
      </c>
      <c r="L7988" s="157" t="s">
        <v>807</v>
      </c>
      <c r="N7988" s="157" t="s">
        <v>742</v>
      </c>
      <c r="O7988" s="157" t="s">
        <v>740</v>
      </c>
      <c r="P7988" s="157" t="s">
        <v>741</v>
      </c>
    </row>
    <row r="7989" spans="11:16">
      <c r="K7989" s="319">
        <v>53675</v>
      </c>
      <c r="L7989" s="157" t="s">
        <v>808</v>
      </c>
      <c r="N7989" s="157" t="s">
        <v>742</v>
      </c>
      <c r="O7989" s="157" t="s">
        <v>740</v>
      </c>
      <c r="P7989" s="157" t="s">
        <v>741</v>
      </c>
    </row>
    <row r="7990" spans="11:16">
      <c r="K7990" s="319">
        <v>53676</v>
      </c>
      <c r="L7990" s="157" t="s">
        <v>809</v>
      </c>
      <c r="N7990" s="157" t="s">
        <v>742</v>
      </c>
      <c r="O7990" s="157" t="s">
        <v>740</v>
      </c>
      <c r="P7990" s="157" t="s">
        <v>741</v>
      </c>
    </row>
    <row r="7991" spans="11:16">
      <c r="K7991" s="319">
        <v>53677</v>
      </c>
      <c r="L7991" s="157" t="s">
        <v>810</v>
      </c>
      <c r="N7991" s="157" t="s">
        <v>742</v>
      </c>
      <c r="O7991" s="157" t="s">
        <v>740</v>
      </c>
      <c r="P7991" s="157" t="s">
        <v>741</v>
      </c>
    </row>
    <row r="7992" spans="11:16">
      <c r="K7992" s="319">
        <v>53678</v>
      </c>
      <c r="L7992" s="157" t="s">
        <v>803</v>
      </c>
      <c r="N7992" s="157" t="s">
        <v>741</v>
      </c>
      <c r="O7992" s="157" t="s">
        <v>742</v>
      </c>
      <c r="P7992" s="157" t="s">
        <v>740</v>
      </c>
    </row>
    <row r="7993" spans="11:16">
      <c r="K7993" s="319">
        <v>53679</v>
      </c>
      <c r="L7993" s="157" t="s">
        <v>805</v>
      </c>
      <c r="N7993" s="157" t="s">
        <v>741</v>
      </c>
      <c r="O7993" s="157" t="s">
        <v>742</v>
      </c>
      <c r="P7993" s="157" t="s">
        <v>740</v>
      </c>
    </row>
    <row r="7994" spans="11:16">
      <c r="K7994" s="319">
        <v>53680</v>
      </c>
      <c r="L7994" s="157" t="s">
        <v>806</v>
      </c>
      <c r="N7994" s="157" t="s">
        <v>741</v>
      </c>
      <c r="O7994" s="157" t="s">
        <v>742</v>
      </c>
      <c r="P7994" s="157" t="s">
        <v>740</v>
      </c>
    </row>
    <row r="7995" spans="11:16">
      <c r="K7995" s="319">
        <v>53681</v>
      </c>
      <c r="L7995" s="157" t="s">
        <v>807</v>
      </c>
      <c r="N7995" s="157" t="s">
        <v>741</v>
      </c>
      <c r="O7995" s="157" t="s">
        <v>742</v>
      </c>
      <c r="P7995" s="157" t="s">
        <v>740</v>
      </c>
    </row>
    <row r="7996" spans="11:16">
      <c r="K7996" s="319">
        <v>53682</v>
      </c>
      <c r="L7996" s="157" t="s">
        <v>808</v>
      </c>
      <c r="N7996" s="157" t="s">
        <v>741</v>
      </c>
      <c r="O7996" s="157" t="s">
        <v>742</v>
      </c>
      <c r="P7996" s="157" t="s">
        <v>740</v>
      </c>
    </row>
    <row r="7997" spans="11:16">
      <c r="K7997" s="319">
        <v>53683</v>
      </c>
      <c r="L7997" s="157" t="s">
        <v>809</v>
      </c>
      <c r="N7997" s="157" t="s">
        <v>741</v>
      </c>
      <c r="O7997" s="157" t="s">
        <v>742</v>
      </c>
      <c r="P7997" s="157" t="s">
        <v>740</v>
      </c>
    </row>
    <row r="7998" spans="11:16">
      <c r="K7998" s="319">
        <v>53684</v>
      </c>
      <c r="L7998" s="157" t="s">
        <v>810</v>
      </c>
      <c r="N7998" s="157" t="s">
        <v>741</v>
      </c>
      <c r="O7998" s="157" t="s">
        <v>742</v>
      </c>
      <c r="P7998" s="157" t="s">
        <v>740</v>
      </c>
    </row>
    <row r="7999" spans="11:16">
      <c r="K7999" s="319">
        <v>53685</v>
      </c>
      <c r="L7999" s="157" t="s">
        <v>803</v>
      </c>
      <c r="N7999" s="157" t="s">
        <v>740</v>
      </c>
      <c r="O7999" s="157" t="s">
        <v>741</v>
      </c>
      <c r="P7999" s="157" t="s">
        <v>742</v>
      </c>
    </row>
    <row r="8000" spans="11:16">
      <c r="K8000" s="319">
        <v>53686</v>
      </c>
      <c r="L8000" s="157" t="s">
        <v>805</v>
      </c>
      <c r="N8000" s="157" t="s">
        <v>740</v>
      </c>
      <c r="O8000" s="157" t="s">
        <v>741</v>
      </c>
      <c r="P8000" s="157" t="s">
        <v>742</v>
      </c>
    </row>
    <row r="8001" spans="11:16">
      <c r="K8001" s="319">
        <v>53687</v>
      </c>
      <c r="L8001" s="157" t="s">
        <v>806</v>
      </c>
      <c r="N8001" s="157" t="s">
        <v>740</v>
      </c>
      <c r="O8001" s="157" t="s">
        <v>741</v>
      </c>
      <c r="P8001" s="157" t="s">
        <v>742</v>
      </c>
    </row>
    <row r="8002" spans="11:16">
      <c r="K8002" s="319">
        <v>53688</v>
      </c>
      <c r="L8002" s="157" t="s">
        <v>807</v>
      </c>
      <c r="N8002" s="157" t="s">
        <v>740</v>
      </c>
      <c r="O8002" s="157" t="s">
        <v>741</v>
      </c>
      <c r="P8002" s="157" t="s">
        <v>742</v>
      </c>
    </row>
    <row r="8003" spans="11:16">
      <c r="K8003" s="319">
        <v>53689</v>
      </c>
      <c r="L8003" s="157" t="s">
        <v>808</v>
      </c>
      <c r="N8003" s="157" t="s">
        <v>740</v>
      </c>
      <c r="O8003" s="157" t="s">
        <v>741</v>
      </c>
      <c r="P8003" s="157" t="s">
        <v>742</v>
      </c>
    </row>
    <row r="8004" spans="11:16">
      <c r="K8004" s="319">
        <v>53690</v>
      </c>
      <c r="L8004" s="157" t="s">
        <v>809</v>
      </c>
      <c r="N8004" s="157" t="s">
        <v>740</v>
      </c>
      <c r="O8004" s="157" t="s">
        <v>741</v>
      </c>
      <c r="P8004" s="157" t="s">
        <v>742</v>
      </c>
    </row>
    <row r="8005" spans="11:16">
      <c r="K8005" s="319">
        <v>53691</v>
      </c>
      <c r="L8005" s="157" t="s">
        <v>810</v>
      </c>
      <c r="N8005" s="157" t="s">
        <v>740</v>
      </c>
      <c r="O8005" s="157" t="s">
        <v>741</v>
      </c>
      <c r="P8005" s="157" t="s">
        <v>742</v>
      </c>
    </row>
    <row r="8006" spans="11:16">
      <c r="K8006" s="319">
        <v>53692</v>
      </c>
      <c r="L8006" s="157" t="s">
        <v>803</v>
      </c>
      <c r="N8006" s="157" t="s">
        <v>742</v>
      </c>
      <c r="O8006" s="157" t="s">
        <v>740</v>
      </c>
      <c r="P8006" s="157" t="s">
        <v>741</v>
      </c>
    </row>
    <row r="8007" spans="11:16">
      <c r="K8007" s="319">
        <v>53693</v>
      </c>
      <c r="L8007" s="157" t="s">
        <v>805</v>
      </c>
      <c r="N8007" s="157" t="s">
        <v>742</v>
      </c>
      <c r="O8007" s="157" t="s">
        <v>740</v>
      </c>
      <c r="P8007" s="157" t="s">
        <v>741</v>
      </c>
    </row>
    <row r="8008" spans="11:16">
      <c r="K8008" s="319">
        <v>53694</v>
      </c>
      <c r="L8008" s="157" t="s">
        <v>806</v>
      </c>
      <c r="N8008" s="157" t="s">
        <v>742</v>
      </c>
      <c r="O8008" s="157" t="s">
        <v>740</v>
      </c>
      <c r="P8008" s="157" t="s">
        <v>741</v>
      </c>
    </row>
    <row r="8009" spans="11:16">
      <c r="K8009" s="319">
        <v>53695</v>
      </c>
      <c r="L8009" s="157" t="s">
        <v>807</v>
      </c>
      <c r="N8009" s="157" t="s">
        <v>742</v>
      </c>
      <c r="O8009" s="157" t="s">
        <v>740</v>
      </c>
      <c r="P8009" s="157" t="s">
        <v>741</v>
      </c>
    </row>
    <row r="8010" spans="11:16">
      <c r="K8010" s="319">
        <v>53696</v>
      </c>
      <c r="L8010" s="157" t="s">
        <v>808</v>
      </c>
      <c r="N8010" s="157" t="s">
        <v>742</v>
      </c>
      <c r="O8010" s="157" t="s">
        <v>740</v>
      </c>
      <c r="P8010" s="157" t="s">
        <v>741</v>
      </c>
    </row>
    <row r="8011" spans="11:16">
      <c r="K8011" s="319">
        <v>53697</v>
      </c>
      <c r="L8011" s="157" t="s">
        <v>809</v>
      </c>
      <c r="N8011" s="157" t="s">
        <v>742</v>
      </c>
      <c r="O8011" s="157" t="s">
        <v>740</v>
      </c>
      <c r="P8011" s="157" t="s">
        <v>741</v>
      </c>
    </row>
    <row r="8012" spans="11:16">
      <c r="K8012" s="319">
        <v>53698</v>
      </c>
      <c r="L8012" s="157" t="s">
        <v>810</v>
      </c>
      <c r="N8012" s="157" t="s">
        <v>742</v>
      </c>
      <c r="O8012" s="157" t="s">
        <v>740</v>
      </c>
      <c r="P8012" s="157" t="s">
        <v>741</v>
      </c>
    </row>
    <row r="8013" spans="11:16">
      <c r="K8013" s="319">
        <v>53699</v>
      </c>
      <c r="L8013" s="157" t="s">
        <v>803</v>
      </c>
      <c r="N8013" s="157" t="s">
        <v>741</v>
      </c>
      <c r="O8013" s="157" t="s">
        <v>742</v>
      </c>
      <c r="P8013" s="157" t="s">
        <v>740</v>
      </c>
    </row>
    <row r="8014" spans="11:16">
      <c r="K8014" s="319">
        <v>53700</v>
      </c>
      <c r="L8014" s="157" t="s">
        <v>805</v>
      </c>
      <c r="N8014" s="157" t="s">
        <v>741</v>
      </c>
      <c r="O8014" s="157" t="s">
        <v>742</v>
      </c>
      <c r="P8014" s="157" t="s">
        <v>740</v>
      </c>
    </row>
    <row r="8015" spans="11:16">
      <c r="K8015" s="319">
        <v>53701</v>
      </c>
      <c r="L8015" s="157" t="s">
        <v>806</v>
      </c>
      <c r="N8015" s="157" t="s">
        <v>741</v>
      </c>
      <c r="O8015" s="157" t="s">
        <v>742</v>
      </c>
      <c r="P8015" s="157" t="s">
        <v>740</v>
      </c>
    </row>
    <row r="8016" spans="11:16">
      <c r="K8016" s="319">
        <v>53702</v>
      </c>
      <c r="L8016" s="157" t="s">
        <v>807</v>
      </c>
      <c r="N8016" s="157" t="s">
        <v>741</v>
      </c>
      <c r="O8016" s="157" t="s">
        <v>742</v>
      </c>
      <c r="P8016" s="157" t="s">
        <v>740</v>
      </c>
    </row>
    <row r="8017" spans="11:16">
      <c r="K8017" s="319">
        <v>53703</v>
      </c>
      <c r="L8017" s="157" t="s">
        <v>808</v>
      </c>
      <c r="N8017" s="157" t="s">
        <v>741</v>
      </c>
      <c r="O8017" s="157" t="s">
        <v>742</v>
      </c>
      <c r="P8017" s="157" t="s">
        <v>740</v>
      </c>
    </row>
    <row r="8018" spans="11:16">
      <c r="K8018" s="319">
        <v>53704</v>
      </c>
      <c r="L8018" s="157" t="s">
        <v>809</v>
      </c>
      <c r="N8018" s="157" t="s">
        <v>741</v>
      </c>
      <c r="O8018" s="157" t="s">
        <v>742</v>
      </c>
      <c r="P8018" s="157" t="s">
        <v>740</v>
      </c>
    </row>
    <row r="8019" spans="11:16">
      <c r="K8019" s="319">
        <v>53705</v>
      </c>
      <c r="L8019" s="157" t="s">
        <v>810</v>
      </c>
      <c r="N8019" s="157" t="s">
        <v>741</v>
      </c>
      <c r="O8019" s="157" t="s">
        <v>742</v>
      </c>
      <c r="P8019" s="157" t="s">
        <v>740</v>
      </c>
    </row>
    <row r="8020" spans="11:16">
      <c r="K8020" s="319">
        <v>53706</v>
      </c>
      <c r="L8020" s="157" t="s">
        <v>803</v>
      </c>
      <c r="N8020" s="157" t="s">
        <v>740</v>
      </c>
      <c r="O8020" s="157" t="s">
        <v>741</v>
      </c>
      <c r="P8020" s="157" t="s">
        <v>742</v>
      </c>
    </row>
    <row r="8021" spans="11:16">
      <c r="K8021" s="319">
        <v>53707</v>
      </c>
      <c r="L8021" s="157" t="s">
        <v>805</v>
      </c>
      <c r="N8021" s="157" t="s">
        <v>740</v>
      </c>
      <c r="O8021" s="157" t="s">
        <v>741</v>
      </c>
      <c r="P8021" s="157" t="s">
        <v>742</v>
      </c>
    </row>
    <row r="8022" spans="11:16">
      <c r="K8022" s="319">
        <v>53708</v>
      </c>
      <c r="L8022" s="157" t="s">
        <v>806</v>
      </c>
      <c r="N8022" s="157" t="s">
        <v>740</v>
      </c>
      <c r="O8022" s="157" t="s">
        <v>741</v>
      </c>
      <c r="P8022" s="157" t="s">
        <v>742</v>
      </c>
    </row>
    <row r="8023" spans="11:16">
      <c r="K8023" s="319">
        <v>53709</v>
      </c>
      <c r="L8023" s="157" t="s">
        <v>807</v>
      </c>
      <c r="N8023" s="157" t="s">
        <v>740</v>
      </c>
      <c r="O8023" s="157" t="s">
        <v>741</v>
      </c>
      <c r="P8023" s="157" t="s">
        <v>742</v>
      </c>
    </row>
    <row r="8024" spans="11:16">
      <c r="K8024" s="319">
        <v>53710</v>
      </c>
      <c r="L8024" s="157" t="s">
        <v>808</v>
      </c>
      <c r="N8024" s="157" t="s">
        <v>740</v>
      </c>
      <c r="O8024" s="157" t="s">
        <v>741</v>
      </c>
      <c r="P8024" s="157" t="s">
        <v>742</v>
      </c>
    </row>
    <row r="8025" spans="11:16">
      <c r="K8025" s="319">
        <v>53711</v>
      </c>
      <c r="L8025" s="157" t="s">
        <v>809</v>
      </c>
      <c r="N8025" s="157" t="s">
        <v>740</v>
      </c>
      <c r="O8025" s="157" t="s">
        <v>741</v>
      </c>
      <c r="P8025" s="157" t="s">
        <v>742</v>
      </c>
    </row>
    <row r="8026" spans="11:16">
      <c r="K8026" s="319">
        <v>53712</v>
      </c>
      <c r="L8026" s="157" t="s">
        <v>810</v>
      </c>
      <c r="N8026" s="157" t="s">
        <v>740</v>
      </c>
      <c r="O8026" s="157" t="s">
        <v>741</v>
      </c>
      <c r="P8026" s="157" t="s">
        <v>742</v>
      </c>
    </row>
    <row r="8027" spans="11:16">
      <c r="K8027" s="319">
        <v>53713</v>
      </c>
      <c r="L8027" s="157" t="s">
        <v>803</v>
      </c>
      <c r="N8027" s="157" t="s">
        <v>742</v>
      </c>
      <c r="O8027" s="157" t="s">
        <v>740</v>
      </c>
      <c r="P8027" s="157" t="s">
        <v>741</v>
      </c>
    </row>
    <row r="8028" spans="11:16">
      <c r="K8028" s="319">
        <v>53714</v>
      </c>
      <c r="L8028" s="157" t="s">
        <v>805</v>
      </c>
      <c r="N8028" s="157" t="s">
        <v>742</v>
      </c>
      <c r="O8028" s="157" t="s">
        <v>740</v>
      </c>
      <c r="P8028" s="157" t="s">
        <v>741</v>
      </c>
    </row>
    <row r="8029" spans="11:16">
      <c r="K8029" s="319">
        <v>53715</v>
      </c>
      <c r="L8029" s="157" t="s">
        <v>806</v>
      </c>
      <c r="N8029" s="157" t="s">
        <v>742</v>
      </c>
      <c r="O8029" s="157" t="s">
        <v>740</v>
      </c>
      <c r="P8029" s="157" t="s">
        <v>741</v>
      </c>
    </row>
    <row r="8030" spans="11:16">
      <c r="K8030" s="319">
        <v>53716</v>
      </c>
      <c r="L8030" s="157" t="s">
        <v>807</v>
      </c>
      <c r="N8030" s="157" t="s">
        <v>742</v>
      </c>
      <c r="O8030" s="157" t="s">
        <v>740</v>
      </c>
      <c r="P8030" s="157" t="s">
        <v>741</v>
      </c>
    </row>
    <row r="8031" spans="11:16">
      <c r="K8031" s="319">
        <v>53717</v>
      </c>
      <c r="L8031" s="157" t="s">
        <v>808</v>
      </c>
      <c r="N8031" s="157" t="s">
        <v>742</v>
      </c>
      <c r="O8031" s="157" t="s">
        <v>740</v>
      </c>
      <c r="P8031" s="157" t="s">
        <v>741</v>
      </c>
    </row>
    <row r="8032" spans="11:16">
      <c r="K8032" s="319">
        <v>53718</v>
      </c>
      <c r="L8032" s="157" t="s">
        <v>809</v>
      </c>
      <c r="N8032" s="157" t="s">
        <v>742</v>
      </c>
      <c r="O8032" s="157" t="s">
        <v>740</v>
      </c>
      <c r="P8032" s="157" t="s">
        <v>741</v>
      </c>
    </row>
    <row r="8033" spans="11:16">
      <c r="K8033" s="319">
        <v>53719</v>
      </c>
      <c r="L8033" s="157" t="s">
        <v>810</v>
      </c>
      <c r="N8033" s="157" t="s">
        <v>742</v>
      </c>
      <c r="O8033" s="157" t="s">
        <v>740</v>
      </c>
      <c r="P8033" s="157" t="s">
        <v>741</v>
      </c>
    </row>
    <row r="8034" spans="11:16">
      <c r="K8034" s="319">
        <v>53720</v>
      </c>
      <c r="L8034" s="157" t="s">
        <v>803</v>
      </c>
      <c r="N8034" s="157" t="s">
        <v>741</v>
      </c>
      <c r="O8034" s="157" t="s">
        <v>742</v>
      </c>
      <c r="P8034" s="157" t="s">
        <v>740</v>
      </c>
    </row>
    <row r="8035" spans="11:16">
      <c r="K8035" s="319">
        <v>53721</v>
      </c>
      <c r="L8035" s="157" t="s">
        <v>805</v>
      </c>
      <c r="N8035" s="157" t="s">
        <v>741</v>
      </c>
      <c r="O8035" s="157" t="s">
        <v>742</v>
      </c>
      <c r="P8035" s="157" t="s">
        <v>740</v>
      </c>
    </row>
    <row r="8036" spans="11:16">
      <c r="K8036" s="319">
        <v>53722</v>
      </c>
      <c r="L8036" s="157" t="s">
        <v>806</v>
      </c>
      <c r="N8036" s="157" t="s">
        <v>741</v>
      </c>
      <c r="O8036" s="157" t="s">
        <v>742</v>
      </c>
      <c r="P8036" s="157" t="s">
        <v>740</v>
      </c>
    </row>
    <row r="8037" spans="11:16">
      <c r="K8037" s="319">
        <v>53723</v>
      </c>
      <c r="L8037" s="157" t="s">
        <v>807</v>
      </c>
      <c r="N8037" s="157" t="s">
        <v>741</v>
      </c>
      <c r="O8037" s="157" t="s">
        <v>742</v>
      </c>
      <c r="P8037" s="157" t="s">
        <v>740</v>
      </c>
    </row>
    <row r="8038" spans="11:16">
      <c r="K8038" s="319">
        <v>53724</v>
      </c>
      <c r="L8038" s="157" t="s">
        <v>808</v>
      </c>
      <c r="N8038" s="157" t="s">
        <v>741</v>
      </c>
      <c r="O8038" s="157" t="s">
        <v>742</v>
      </c>
      <c r="P8038" s="157" t="s">
        <v>740</v>
      </c>
    </row>
    <row r="8039" spans="11:16">
      <c r="K8039" s="319">
        <v>53725</v>
      </c>
      <c r="L8039" s="157" t="s">
        <v>809</v>
      </c>
      <c r="N8039" s="157" t="s">
        <v>741</v>
      </c>
      <c r="O8039" s="157" t="s">
        <v>742</v>
      </c>
      <c r="P8039" s="157" t="s">
        <v>740</v>
      </c>
    </row>
    <row r="8040" spans="11:16">
      <c r="K8040" s="319">
        <v>53726</v>
      </c>
      <c r="L8040" s="157" t="s">
        <v>810</v>
      </c>
      <c r="N8040" s="157" t="s">
        <v>741</v>
      </c>
      <c r="O8040" s="157" t="s">
        <v>742</v>
      </c>
      <c r="P8040" s="157" t="s">
        <v>740</v>
      </c>
    </row>
    <row r="8041" spans="11:16">
      <c r="K8041" s="319">
        <v>53727</v>
      </c>
      <c r="L8041" s="157" t="s">
        <v>803</v>
      </c>
      <c r="N8041" s="157" t="s">
        <v>740</v>
      </c>
      <c r="O8041" s="157" t="s">
        <v>741</v>
      </c>
      <c r="P8041" s="157" t="s">
        <v>742</v>
      </c>
    </row>
    <row r="8042" spans="11:16">
      <c r="K8042" s="319">
        <v>53728</v>
      </c>
      <c r="L8042" s="157" t="s">
        <v>805</v>
      </c>
      <c r="N8042" s="157" t="s">
        <v>740</v>
      </c>
      <c r="O8042" s="157" t="s">
        <v>741</v>
      </c>
      <c r="P8042" s="157" t="s">
        <v>742</v>
      </c>
    </row>
    <row r="8043" spans="11:16">
      <c r="K8043" s="319">
        <v>53729</v>
      </c>
      <c r="L8043" s="157" t="s">
        <v>806</v>
      </c>
      <c r="N8043" s="157" t="s">
        <v>740</v>
      </c>
      <c r="O8043" s="157" t="s">
        <v>741</v>
      </c>
      <c r="P8043" s="157" t="s">
        <v>742</v>
      </c>
    </row>
    <row r="8044" spans="11:16">
      <c r="K8044" s="319">
        <v>53730</v>
      </c>
      <c r="L8044" s="157" t="s">
        <v>807</v>
      </c>
      <c r="N8044" s="157" t="s">
        <v>740</v>
      </c>
      <c r="O8044" s="157" t="s">
        <v>741</v>
      </c>
      <c r="P8044" s="157" t="s">
        <v>742</v>
      </c>
    </row>
    <row r="8045" spans="11:16">
      <c r="K8045" s="319">
        <v>53731</v>
      </c>
      <c r="L8045" s="157" t="s">
        <v>808</v>
      </c>
      <c r="N8045" s="157" t="s">
        <v>740</v>
      </c>
      <c r="O8045" s="157" t="s">
        <v>741</v>
      </c>
      <c r="P8045" s="157" t="s">
        <v>742</v>
      </c>
    </row>
    <row r="8046" spans="11:16">
      <c r="K8046" s="319">
        <v>53732</v>
      </c>
      <c r="L8046" s="157" t="s">
        <v>809</v>
      </c>
      <c r="N8046" s="157" t="s">
        <v>740</v>
      </c>
      <c r="O8046" s="157" t="s">
        <v>741</v>
      </c>
      <c r="P8046" s="157" t="s">
        <v>742</v>
      </c>
    </row>
    <row r="8047" spans="11:16">
      <c r="K8047" s="319">
        <v>53733</v>
      </c>
      <c r="L8047" s="157" t="s">
        <v>810</v>
      </c>
      <c r="N8047" s="157" t="s">
        <v>740</v>
      </c>
      <c r="O8047" s="157" t="s">
        <v>741</v>
      </c>
      <c r="P8047" s="157" t="s">
        <v>742</v>
      </c>
    </row>
    <row r="8048" spans="11:16">
      <c r="K8048" s="319">
        <v>53734</v>
      </c>
      <c r="L8048" s="157" t="s">
        <v>803</v>
      </c>
      <c r="N8048" s="157" t="s">
        <v>742</v>
      </c>
      <c r="O8048" s="157" t="s">
        <v>740</v>
      </c>
      <c r="P8048" s="157" t="s">
        <v>741</v>
      </c>
    </row>
    <row r="8049" spans="11:16">
      <c r="K8049" s="319">
        <v>53735</v>
      </c>
      <c r="L8049" s="157" t="s">
        <v>805</v>
      </c>
      <c r="N8049" s="157" t="s">
        <v>742</v>
      </c>
      <c r="O8049" s="157" t="s">
        <v>740</v>
      </c>
      <c r="P8049" s="157" t="s">
        <v>741</v>
      </c>
    </row>
    <row r="8050" spans="11:16">
      <c r="K8050" s="319">
        <v>53736</v>
      </c>
      <c r="L8050" s="157" t="s">
        <v>806</v>
      </c>
      <c r="N8050" s="157" t="s">
        <v>742</v>
      </c>
      <c r="O8050" s="157" t="s">
        <v>740</v>
      </c>
      <c r="P8050" s="157" t="s">
        <v>741</v>
      </c>
    </row>
    <row r="8051" spans="11:16">
      <c r="K8051" s="319">
        <v>53737</v>
      </c>
      <c r="L8051" s="157" t="s">
        <v>807</v>
      </c>
      <c r="N8051" s="157" t="s">
        <v>742</v>
      </c>
      <c r="O8051" s="157" t="s">
        <v>740</v>
      </c>
      <c r="P8051" s="157" t="s">
        <v>741</v>
      </c>
    </row>
    <row r="8052" spans="11:16">
      <c r="K8052" s="319">
        <v>53738</v>
      </c>
      <c r="L8052" s="157" t="s">
        <v>808</v>
      </c>
      <c r="N8052" s="157" t="s">
        <v>742</v>
      </c>
      <c r="O8052" s="157" t="s">
        <v>740</v>
      </c>
      <c r="P8052" s="157" t="s">
        <v>741</v>
      </c>
    </row>
    <row r="8053" spans="11:16">
      <c r="K8053" s="319">
        <v>53739</v>
      </c>
      <c r="L8053" s="157" t="s">
        <v>809</v>
      </c>
      <c r="N8053" s="157" t="s">
        <v>742</v>
      </c>
      <c r="O8053" s="157" t="s">
        <v>740</v>
      </c>
      <c r="P8053" s="157" t="s">
        <v>741</v>
      </c>
    </row>
    <row r="8054" spans="11:16">
      <c r="K8054" s="319">
        <v>53740</v>
      </c>
      <c r="L8054" s="157" t="s">
        <v>810</v>
      </c>
      <c r="N8054" s="157" t="s">
        <v>742</v>
      </c>
      <c r="O8054" s="157" t="s">
        <v>740</v>
      </c>
      <c r="P8054" s="157" t="s">
        <v>741</v>
      </c>
    </row>
    <row r="8055" spans="11:16">
      <c r="K8055" s="319">
        <v>53741</v>
      </c>
      <c r="L8055" s="157" t="s">
        <v>803</v>
      </c>
      <c r="N8055" s="157" t="s">
        <v>741</v>
      </c>
      <c r="O8055" s="157" t="s">
        <v>742</v>
      </c>
      <c r="P8055" s="157" t="s">
        <v>740</v>
      </c>
    </row>
    <row r="8056" spans="11:16">
      <c r="K8056" s="319">
        <v>53742</v>
      </c>
      <c r="L8056" s="157" t="s">
        <v>805</v>
      </c>
      <c r="N8056" s="157" t="s">
        <v>741</v>
      </c>
      <c r="O8056" s="157" t="s">
        <v>742</v>
      </c>
      <c r="P8056" s="157" t="s">
        <v>740</v>
      </c>
    </row>
    <row r="8057" spans="11:16">
      <c r="K8057" s="319">
        <v>53743</v>
      </c>
      <c r="L8057" s="157" t="s">
        <v>806</v>
      </c>
      <c r="N8057" s="157" t="s">
        <v>741</v>
      </c>
      <c r="O8057" s="157" t="s">
        <v>742</v>
      </c>
      <c r="P8057" s="157" t="s">
        <v>740</v>
      </c>
    </row>
    <row r="8058" spans="11:16">
      <c r="K8058" s="319">
        <v>53744</v>
      </c>
      <c r="L8058" s="157" t="s">
        <v>807</v>
      </c>
      <c r="N8058" s="157" t="s">
        <v>741</v>
      </c>
      <c r="O8058" s="157" t="s">
        <v>742</v>
      </c>
      <c r="P8058" s="157" t="s">
        <v>740</v>
      </c>
    </row>
    <row r="8059" spans="11:16">
      <c r="K8059" s="319">
        <v>53745</v>
      </c>
      <c r="L8059" s="157" t="s">
        <v>808</v>
      </c>
      <c r="N8059" s="157" t="s">
        <v>741</v>
      </c>
      <c r="O8059" s="157" t="s">
        <v>742</v>
      </c>
      <c r="P8059" s="157" t="s">
        <v>740</v>
      </c>
    </row>
    <row r="8060" spans="11:16">
      <c r="K8060" s="319">
        <v>53746</v>
      </c>
      <c r="L8060" s="157" t="s">
        <v>809</v>
      </c>
      <c r="N8060" s="157" t="s">
        <v>741</v>
      </c>
      <c r="O8060" s="157" t="s">
        <v>742</v>
      </c>
      <c r="P8060" s="157" t="s">
        <v>740</v>
      </c>
    </row>
    <row r="8061" spans="11:16">
      <c r="K8061" s="319">
        <v>53747</v>
      </c>
      <c r="L8061" s="157" t="s">
        <v>810</v>
      </c>
      <c r="N8061" s="157" t="s">
        <v>741</v>
      </c>
      <c r="O8061" s="157" t="s">
        <v>742</v>
      </c>
      <c r="P8061" s="157" t="s">
        <v>740</v>
      </c>
    </row>
    <row r="8062" spans="11:16">
      <c r="K8062" s="319">
        <v>53748</v>
      </c>
      <c r="L8062" s="157" t="s">
        <v>803</v>
      </c>
      <c r="N8062" s="157" t="s">
        <v>740</v>
      </c>
      <c r="O8062" s="157" t="s">
        <v>741</v>
      </c>
      <c r="P8062" s="157" t="s">
        <v>742</v>
      </c>
    </row>
    <row r="8063" spans="11:16">
      <c r="K8063" s="319">
        <v>53749</v>
      </c>
      <c r="L8063" s="157" t="s">
        <v>805</v>
      </c>
      <c r="N8063" s="157" t="s">
        <v>740</v>
      </c>
      <c r="O8063" s="157" t="s">
        <v>741</v>
      </c>
      <c r="P8063" s="157" t="s">
        <v>742</v>
      </c>
    </row>
    <row r="8064" spans="11:16">
      <c r="K8064" s="319">
        <v>53750</v>
      </c>
      <c r="L8064" s="157" t="s">
        <v>806</v>
      </c>
      <c r="N8064" s="157" t="s">
        <v>740</v>
      </c>
      <c r="O8064" s="157" t="s">
        <v>741</v>
      </c>
      <c r="P8064" s="157" t="s">
        <v>742</v>
      </c>
    </row>
    <row r="8065" spans="11:16">
      <c r="K8065" s="319">
        <v>53751</v>
      </c>
      <c r="L8065" s="157" t="s">
        <v>807</v>
      </c>
      <c r="N8065" s="157" t="s">
        <v>740</v>
      </c>
      <c r="O8065" s="157" t="s">
        <v>741</v>
      </c>
      <c r="P8065" s="157" t="s">
        <v>742</v>
      </c>
    </row>
    <row r="8066" spans="11:16">
      <c r="K8066" s="319">
        <v>53752</v>
      </c>
      <c r="L8066" s="157" t="s">
        <v>808</v>
      </c>
      <c r="N8066" s="157" t="s">
        <v>740</v>
      </c>
      <c r="O8066" s="157" t="s">
        <v>741</v>
      </c>
      <c r="P8066" s="157" t="s">
        <v>742</v>
      </c>
    </row>
    <row r="8067" spans="11:16">
      <c r="K8067" s="319">
        <v>53753</v>
      </c>
      <c r="L8067" s="157" t="s">
        <v>809</v>
      </c>
      <c r="N8067" s="157" t="s">
        <v>740</v>
      </c>
      <c r="O8067" s="157" t="s">
        <v>741</v>
      </c>
      <c r="P8067" s="157" t="s">
        <v>742</v>
      </c>
    </row>
    <row r="8068" spans="11:16">
      <c r="K8068" s="319">
        <v>53754</v>
      </c>
      <c r="L8068" s="157" t="s">
        <v>810</v>
      </c>
      <c r="N8068" s="157" t="s">
        <v>740</v>
      </c>
      <c r="O8068" s="157" t="s">
        <v>741</v>
      </c>
      <c r="P8068" s="157" t="s">
        <v>742</v>
      </c>
    </row>
    <row r="8069" spans="11:16">
      <c r="K8069" s="319">
        <v>53755</v>
      </c>
      <c r="L8069" s="157" t="s">
        <v>803</v>
      </c>
      <c r="N8069" s="157" t="s">
        <v>742</v>
      </c>
      <c r="O8069" s="157" t="s">
        <v>740</v>
      </c>
      <c r="P8069" s="157" t="s">
        <v>741</v>
      </c>
    </row>
    <row r="8070" spans="11:16">
      <c r="K8070" s="319">
        <v>53756</v>
      </c>
      <c r="L8070" s="157" t="s">
        <v>805</v>
      </c>
      <c r="N8070" s="157" t="s">
        <v>742</v>
      </c>
      <c r="O8070" s="157" t="s">
        <v>740</v>
      </c>
      <c r="P8070" s="157" t="s">
        <v>741</v>
      </c>
    </row>
    <row r="8071" spans="11:16">
      <c r="K8071" s="319">
        <v>53757</v>
      </c>
      <c r="L8071" s="157" t="s">
        <v>806</v>
      </c>
      <c r="N8071" s="157" t="s">
        <v>742</v>
      </c>
      <c r="O8071" s="157" t="s">
        <v>740</v>
      </c>
      <c r="P8071" s="157" t="s">
        <v>741</v>
      </c>
    </row>
    <row r="8072" spans="11:16">
      <c r="K8072" s="319">
        <v>53758</v>
      </c>
      <c r="L8072" s="157" t="s">
        <v>807</v>
      </c>
      <c r="N8072" s="157" t="s">
        <v>742</v>
      </c>
      <c r="O8072" s="157" t="s">
        <v>740</v>
      </c>
      <c r="P8072" s="157" t="s">
        <v>741</v>
      </c>
    </row>
    <row r="8073" spans="11:16">
      <c r="K8073" s="319">
        <v>53759</v>
      </c>
      <c r="L8073" s="157" t="s">
        <v>808</v>
      </c>
      <c r="N8073" s="157" t="s">
        <v>742</v>
      </c>
      <c r="O8073" s="157" t="s">
        <v>740</v>
      </c>
      <c r="P8073" s="157" t="s">
        <v>741</v>
      </c>
    </row>
    <row r="8074" spans="11:16">
      <c r="K8074" s="319">
        <v>53760</v>
      </c>
      <c r="L8074" s="157" t="s">
        <v>809</v>
      </c>
      <c r="N8074" s="157" t="s">
        <v>742</v>
      </c>
      <c r="O8074" s="157" t="s">
        <v>740</v>
      </c>
      <c r="P8074" s="157" t="s">
        <v>741</v>
      </c>
    </row>
    <row r="8075" spans="11:16">
      <c r="K8075" s="319">
        <v>53761</v>
      </c>
      <c r="L8075" s="157" t="s">
        <v>810</v>
      </c>
      <c r="N8075" s="157" t="s">
        <v>742</v>
      </c>
      <c r="O8075" s="157" t="s">
        <v>740</v>
      </c>
      <c r="P8075" s="157" t="s">
        <v>741</v>
      </c>
    </row>
    <row r="8076" spans="11:16">
      <c r="K8076" s="319">
        <v>53762</v>
      </c>
      <c r="L8076" s="157" t="s">
        <v>803</v>
      </c>
      <c r="N8076" s="157" t="s">
        <v>741</v>
      </c>
      <c r="O8076" s="157" t="s">
        <v>742</v>
      </c>
      <c r="P8076" s="157" t="s">
        <v>740</v>
      </c>
    </row>
    <row r="8077" spans="11:16">
      <c r="K8077" s="319">
        <v>53763</v>
      </c>
      <c r="L8077" s="157" t="s">
        <v>805</v>
      </c>
      <c r="N8077" s="157" t="s">
        <v>741</v>
      </c>
      <c r="O8077" s="157" t="s">
        <v>742</v>
      </c>
      <c r="P8077" s="157" t="s">
        <v>740</v>
      </c>
    </row>
    <row r="8078" spans="11:16">
      <c r="K8078" s="319">
        <v>53764</v>
      </c>
      <c r="L8078" s="157" t="s">
        <v>806</v>
      </c>
      <c r="N8078" s="157" t="s">
        <v>741</v>
      </c>
      <c r="O8078" s="157" t="s">
        <v>742</v>
      </c>
      <c r="P8078" s="157" t="s">
        <v>740</v>
      </c>
    </row>
    <row r="8079" spans="11:16">
      <c r="K8079" s="319">
        <v>53765</v>
      </c>
      <c r="L8079" s="157" t="s">
        <v>807</v>
      </c>
      <c r="N8079" s="157" t="s">
        <v>741</v>
      </c>
      <c r="O8079" s="157" t="s">
        <v>742</v>
      </c>
      <c r="P8079" s="157" t="s">
        <v>740</v>
      </c>
    </row>
    <row r="8080" spans="11:16">
      <c r="K8080" s="319">
        <v>53766</v>
      </c>
      <c r="L8080" s="157" t="s">
        <v>808</v>
      </c>
      <c r="N8080" s="157" t="s">
        <v>741</v>
      </c>
      <c r="O8080" s="157" t="s">
        <v>742</v>
      </c>
      <c r="P8080" s="157" t="s">
        <v>740</v>
      </c>
    </row>
    <row r="8081" spans="11:16">
      <c r="K8081" s="319">
        <v>53767</v>
      </c>
      <c r="L8081" s="157" t="s">
        <v>809</v>
      </c>
      <c r="N8081" s="157" t="s">
        <v>741</v>
      </c>
      <c r="O8081" s="157" t="s">
        <v>742</v>
      </c>
      <c r="P8081" s="157" t="s">
        <v>740</v>
      </c>
    </row>
    <row r="8082" spans="11:16">
      <c r="K8082" s="319">
        <v>53768</v>
      </c>
      <c r="L8082" s="157" t="s">
        <v>810</v>
      </c>
      <c r="N8082" s="157" t="s">
        <v>741</v>
      </c>
      <c r="O8082" s="157" t="s">
        <v>742</v>
      </c>
      <c r="P8082" s="157" t="s">
        <v>740</v>
      </c>
    </row>
    <row r="8083" spans="11:16">
      <c r="K8083" s="319">
        <v>53769</v>
      </c>
      <c r="L8083" s="157" t="s">
        <v>803</v>
      </c>
      <c r="N8083" s="157" t="s">
        <v>740</v>
      </c>
      <c r="O8083" s="157" t="s">
        <v>741</v>
      </c>
      <c r="P8083" s="157" t="s">
        <v>742</v>
      </c>
    </row>
    <row r="8084" spans="11:16">
      <c r="K8084" s="319">
        <v>53770</v>
      </c>
      <c r="L8084" s="157" t="s">
        <v>805</v>
      </c>
      <c r="N8084" s="157" t="s">
        <v>740</v>
      </c>
      <c r="O8084" s="157" t="s">
        <v>741</v>
      </c>
      <c r="P8084" s="157" t="s">
        <v>742</v>
      </c>
    </row>
    <row r="8085" spans="11:16">
      <c r="K8085" s="319">
        <v>53771</v>
      </c>
      <c r="L8085" s="157" t="s">
        <v>806</v>
      </c>
      <c r="N8085" s="157" t="s">
        <v>740</v>
      </c>
      <c r="O8085" s="157" t="s">
        <v>741</v>
      </c>
      <c r="P8085" s="157" t="s">
        <v>742</v>
      </c>
    </row>
    <row r="8086" spans="11:16">
      <c r="K8086" s="319">
        <v>53772</v>
      </c>
      <c r="L8086" s="157" t="s">
        <v>807</v>
      </c>
      <c r="N8086" s="157" t="s">
        <v>740</v>
      </c>
      <c r="O8086" s="157" t="s">
        <v>741</v>
      </c>
      <c r="P8086" s="157" t="s">
        <v>742</v>
      </c>
    </row>
    <row r="8087" spans="11:16">
      <c r="K8087" s="319">
        <v>53773</v>
      </c>
      <c r="L8087" s="157" t="s">
        <v>808</v>
      </c>
      <c r="N8087" s="157" t="s">
        <v>740</v>
      </c>
      <c r="O8087" s="157" t="s">
        <v>741</v>
      </c>
      <c r="P8087" s="157" t="s">
        <v>742</v>
      </c>
    </row>
    <row r="8088" spans="11:16">
      <c r="K8088" s="319">
        <v>53774</v>
      </c>
      <c r="L8088" s="157" t="s">
        <v>809</v>
      </c>
      <c r="N8088" s="157" t="s">
        <v>740</v>
      </c>
      <c r="O8088" s="157" t="s">
        <v>741</v>
      </c>
      <c r="P8088" s="157" t="s">
        <v>742</v>
      </c>
    </row>
    <row r="8089" spans="11:16">
      <c r="K8089" s="319">
        <v>53775</v>
      </c>
      <c r="L8089" s="157" t="s">
        <v>810</v>
      </c>
      <c r="N8089" s="157" t="s">
        <v>740</v>
      </c>
      <c r="O8089" s="157" t="s">
        <v>741</v>
      </c>
      <c r="P8089" s="157" t="s">
        <v>742</v>
      </c>
    </row>
    <row r="8090" spans="11:16">
      <c r="K8090" s="319">
        <v>53776</v>
      </c>
      <c r="L8090" s="157" t="s">
        <v>803</v>
      </c>
      <c r="N8090" s="157" t="s">
        <v>742</v>
      </c>
      <c r="O8090" s="157" t="s">
        <v>740</v>
      </c>
      <c r="P8090" s="157" t="s">
        <v>741</v>
      </c>
    </row>
    <row r="8091" spans="11:16">
      <c r="K8091" s="319">
        <v>53777</v>
      </c>
      <c r="L8091" s="157" t="s">
        <v>805</v>
      </c>
      <c r="N8091" s="157" t="s">
        <v>742</v>
      </c>
      <c r="O8091" s="157" t="s">
        <v>740</v>
      </c>
      <c r="P8091" s="157" t="s">
        <v>741</v>
      </c>
    </row>
    <row r="8092" spans="11:16">
      <c r="K8092" s="319">
        <v>53778</v>
      </c>
      <c r="L8092" s="157" t="s">
        <v>806</v>
      </c>
      <c r="N8092" s="157" t="s">
        <v>742</v>
      </c>
      <c r="O8092" s="157" t="s">
        <v>740</v>
      </c>
      <c r="P8092" s="157" t="s">
        <v>741</v>
      </c>
    </row>
    <row r="8093" spans="11:16">
      <c r="K8093" s="319">
        <v>53779</v>
      </c>
      <c r="L8093" s="157" t="s">
        <v>807</v>
      </c>
      <c r="N8093" s="157" t="s">
        <v>742</v>
      </c>
      <c r="O8093" s="157" t="s">
        <v>740</v>
      </c>
      <c r="P8093" s="157" t="s">
        <v>741</v>
      </c>
    </row>
    <row r="8094" spans="11:16">
      <c r="K8094" s="319">
        <v>53780</v>
      </c>
      <c r="L8094" s="157" t="s">
        <v>808</v>
      </c>
      <c r="N8094" s="157" t="s">
        <v>742</v>
      </c>
      <c r="O8094" s="157" t="s">
        <v>740</v>
      </c>
      <c r="P8094" s="157" t="s">
        <v>741</v>
      </c>
    </row>
    <row r="8095" spans="11:16">
      <c r="K8095" s="319">
        <v>53781</v>
      </c>
      <c r="L8095" s="157" t="s">
        <v>809</v>
      </c>
      <c r="N8095" s="157" t="s">
        <v>742</v>
      </c>
      <c r="O8095" s="157" t="s">
        <v>740</v>
      </c>
      <c r="P8095" s="157" t="s">
        <v>741</v>
      </c>
    </row>
    <row r="8096" spans="11:16">
      <c r="K8096" s="319">
        <v>53782</v>
      </c>
      <c r="L8096" s="157" t="s">
        <v>810</v>
      </c>
      <c r="N8096" s="157" t="s">
        <v>742</v>
      </c>
      <c r="O8096" s="157" t="s">
        <v>740</v>
      </c>
      <c r="P8096" s="157" t="s">
        <v>741</v>
      </c>
    </row>
    <row r="8097" spans="11:16">
      <c r="K8097" s="319">
        <v>53783</v>
      </c>
      <c r="L8097" s="157" t="s">
        <v>803</v>
      </c>
      <c r="N8097" s="157" t="s">
        <v>741</v>
      </c>
      <c r="O8097" s="157" t="s">
        <v>742</v>
      </c>
      <c r="P8097" s="157" t="s">
        <v>740</v>
      </c>
    </row>
    <row r="8098" spans="11:16">
      <c r="K8098" s="319">
        <v>53784</v>
      </c>
      <c r="L8098" s="157" t="s">
        <v>805</v>
      </c>
      <c r="N8098" s="157" t="s">
        <v>741</v>
      </c>
      <c r="O8098" s="157" t="s">
        <v>742</v>
      </c>
      <c r="P8098" s="157" t="s">
        <v>740</v>
      </c>
    </row>
    <row r="8099" spans="11:16">
      <c r="K8099" s="319">
        <v>53785</v>
      </c>
      <c r="L8099" s="157" t="s">
        <v>806</v>
      </c>
      <c r="N8099" s="157" t="s">
        <v>741</v>
      </c>
      <c r="O8099" s="157" t="s">
        <v>742</v>
      </c>
      <c r="P8099" s="157" t="s">
        <v>740</v>
      </c>
    </row>
    <row r="8100" spans="11:16">
      <c r="K8100" s="319">
        <v>53786</v>
      </c>
      <c r="L8100" s="157" t="s">
        <v>807</v>
      </c>
      <c r="N8100" s="157" t="s">
        <v>741</v>
      </c>
      <c r="O8100" s="157" t="s">
        <v>742</v>
      </c>
      <c r="P8100" s="157" t="s">
        <v>740</v>
      </c>
    </row>
    <row r="8101" spans="11:16">
      <c r="K8101" s="319">
        <v>53787</v>
      </c>
      <c r="L8101" s="157" t="s">
        <v>808</v>
      </c>
      <c r="N8101" s="157" t="s">
        <v>741</v>
      </c>
      <c r="O8101" s="157" t="s">
        <v>742</v>
      </c>
      <c r="P8101" s="157" t="s">
        <v>740</v>
      </c>
    </row>
    <row r="8102" spans="11:16">
      <c r="K8102" s="319">
        <v>53788</v>
      </c>
      <c r="L8102" s="157" t="s">
        <v>809</v>
      </c>
      <c r="N8102" s="157" t="s">
        <v>741</v>
      </c>
      <c r="O8102" s="157" t="s">
        <v>742</v>
      </c>
      <c r="P8102" s="157" t="s">
        <v>740</v>
      </c>
    </row>
    <row r="8103" spans="11:16">
      <c r="K8103" s="319">
        <v>53789</v>
      </c>
      <c r="L8103" s="157" t="s">
        <v>810</v>
      </c>
      <c r="N8103" s="157" t="s">
        <v>741</v>
      </c>
      <c r="O8103" s="157" t="s">
        <v>742</v>
      </c>
      <c r="P8103" s="157" t="s">
        <v>740</v>
      </c>
    </row>
    <row r="8104" spans="11:16">
      <c r="K8104" s="319">
        <v>53790</v>
      </c>
      <c r="L8104" s="157" t="s">
        <v>803</v>
      </c>
      <c r="N8104" s="157" t="s">
        <v>740</v>
      </c>
      <c r="O8104" s="157" t="s">
        <v>741</v>
      </c>
      <c r="P8104" s="157" t="s">
        <v>742</v>
      </c>
    </row>
    <row r="8105" spans="11:16">
      <c r="K8105" s="319">
        <v>53791</v>
      </c>
      <c r="L8105" s="157" t="s">
        <v>805</v>
      </c>
      <c r="N8105" s="157" t="s">
        <v>740</v>
      </c>
      <c r="O8105" s="157" t="s">
        <v>741</v>
      </c>
      <c r="P8105" s="157" t="s">
        <v>742</v>
      </c>
    </row>
    <row r="8106" spans="11:16">
      <c r="K8106" s="319">
        <v>53792</v>
      </c>
      <c r="L8106" s="157" t="s">
        <v>806</v>
      </c>
      <c r="N8106" s="157" t="s">
        <v>740</v>
      </c>
      <c r="O8106" s="157" t="s">
        <v>741</v>
      </c>
      <c r="P8106" s="157" t="s">
        <v>742</v>
      </c>
    </row>
    <row r="8107" spans="11:16">
      <c r="K8107" s="319">
        <v>53793</v>
      </c>
      <c r="L8107" s="157" t="s">
        <v>807</v>
      </c>
      <c r="N8107" s="157" t="s">
        <v>740</v>
      </c>
      <c r="O8107" s="157" t="s">
        <v>741</v>
      </c>
      <c r="P8107" s="157" t="s">
        <v>742</v>
      </c>
    </row>
    <row r="8108" spans="11:16">
      <c r="K8108" s="319">
        <v>53794</v>
      </c>
      <c r="L8108" s="157" t="s">
        <v>808</v>
      </c>
      <c r="N8108" s="157" t="s">
        <v>740</v>
      </c>
      <c r="O8108" s="157" t="s">
        <v>741</v>
      </c>
      <c r="P8108" s="157" t="s">
        <v>742</v>
      </c>
    </row>
    <row r="8109" spans="11:16">
      <c r="K8109" s="319">
        <v>53795</v>
      </c>
      <c r="L8109" s="157" t="s">
        <v>809</v>
      </c>
      <c r="N8109" s="157" t="s">
        <v>740</v>
      </c>
      <c r="O8109" s="157" t="s">
        <v>741</v>
      </c>
      <c r="P8109" s="157" t="s">
        <v>742</v>
      </c>
    </row>
    <row r="8110" spans="11:16">
      <c r="K8110" s="319">
        <v>53796</v>
      </c>
      <c r="L8110" s="157" t="s">
        <v>810</v>
      </c>
      <c r="N8110" s="157" t="s">
        <v>740</v>
      </c>
      <c r="O8110" s="157" t="s">
        <v>741</v>
      </c>
      <c r="P8110" s="157" t="s">
        <v>742</v>
      </c>
    </row>
    <row r="8111" spans="11:16">
      <c r="K8111" s="319">
        <v>53797</v>
      </c>
      <c r="L8111" s="157" t="s">
        <v>803</v>
      </c>
      <c r="N8111" s="157" t="s">
        <v>742</v>
      </c>
      <c r="O8111" s="157" t="s">
        <v>740</v>
      </c>
      <c r="P8111" s="157" t="s">
        <v>741</v>
      </c>
    </row>
    <row r="8112" spans="11:16">
      <c r="K8112" s="319">
        <v>53798</v>
      </c>
      <c r="L8112" s="157" t="s">
        <v>805</v>
      </c>
      <c r="N8112" s="157" t="s">
        <v>742</v>
      </c>
      <c r="O8112" s="157" t="s">
        <v>740</v>
      </c>
      <c r="P8112" s="157" t="s">
        <v>741</v>
      </c>
    </row>
    <row r="8113" spans="11:16">
      <c r="K8113" s="319">
        <v>53799</v>
      </c>
      <c r="L8113" s="157" t="s">
        <v>806</v>
      </c>
      <c r="N8113" s="157" t="s">
        <v>742</v>
      </c>
      <c r="O8113" s="157" t="s">
        <v>740</v>
      </c>
      <c r="P8113" s="157" t="s">
        <v>741</v>
      </c>
    </row>
    <row r="8114" spans="11:16">
      <c r="K8114" s="319">
        <v>53800</v>
      </c>
      <c r="L8114" s="157" t="s">
        <v>807</v>
      </c>
      <c r="N8114" s="157" t="s">
        <v>742</v>
      </c>
      <c r="O8114" s="157" t="s">
        <v>740</v>
      </c>
      <c r="P8114" s="157" t="s">
        <v>741</v>
      </c>
    </row>
    <row r="8115" spans="11:16">
      <c r="K8115" s="319">
        <v>53801</v>
      </c>
      <c r="L8115" s="157" t="s">
        <v>808</v>
      </c>
      <c r="N8115" s="157" t="s">
        <v>742</v>
      </c>
      <c r="O8115" s="157" t="s">
        <v>740</v>
      </c>
      <c r="P8115" s="157" t="s">
        <v>741</v>
      </c>
    </row>
    <row r="8116" spans="11:16">
      <c r="K8116" s="319">
        <v>53802</v>
      </c>
      <c r="L8116" s="157" t="s">
        <v>809</v>
      </c>
      <c r="N8116" s="157" t="s">
        <v>742</v>
      </c>
      <c r="O8116" s="157" t="s">
        <v>740</v>
      </c>
      <c r="P8116" s="157" t="s">
        <v>741</v>
      </c>
    </row>
    <row r="8117" spans="11:16">
      <c r="K8117" s="319">
        <v>53803</v>
      </c>
      <c r="L8117" s="157" t="s">
        <v>810</v>
      </c>
      <c r="N8117" s="157" t="s">
        <v>742</v>
      </c>
      <c r="O8117" s="157" t="s">
        <v>740</v>
      </c>
      <c r="P8117" s="157" t="s">
        <v>741</v>
      </c>
    </row>
    <row r="8118" spans="11:16">
      <c r="K8118" s="319">
        <v>53804</v>
      </c>
      <c r="L8118" s="157" t="s">
        <v>803</v>
      </c>
      <c r="N8118" s="157" t="s">
        <v>741</v>
      </c>
      <c r="O8118" s="157" t="s">
        <v>742</v>
      </c>
      <c r="P8118" s="157" t="s">
        <v>740</v>
      </c>
    </row>
    <row r="8119" spans="11:16">
      <c r="K8119" s="319">
        <v>53805</v>
      </c>
      <c r="L8119" s="157" t="s">
        <v>805</v>
      </c>
      <c r="N8119" s="157" t="s">
        <v>741</v>
      </c>
      <c r="O8119" s="157" t="s">
        <v>742</v>
      </c>
      <c r="P8119" s="157" t="s">
        <v>740</v>
      </c>
    </row>
    <row r="8120" spans="11:16">
      <c r="K8120" s="319">
        <v>53806</v>
      </c>
      <c r="L8120" s="157" t="s">
        <v>806</v>
      </c>
      <c r="N8120" s="157" t="s">
        <v>741</v>
      </c>
      <c r="O8120" s="157" t="s">
        <v>742</v>
      </c>
      <c r="P8120" s="157" t="s">
        <v>740</v>
      </c>
    </row>
    <row r="8121" spans="11:16">
      <c r="K8121" s="319">
        <v>53807</v>
      </c>
      <c r="L8121" s="157" t="s">
        <v>807</v>
      </c>
      <c r="N8121" s="157" t="s">
        <v>741</v>
      </c>
      <c r="O8121" s="157" t="s">
        <v>742</v>
      </c>
      <c r="P8121" s="157" t="s">
        <v>740</v>
      </c>
    </row>
    <row r="8122" spans="11:16">
      <c r="K8122" s="319">
        <v>53808</v>
      </c>
      <c r="L8122" s="157" t="s">
        <v>808</v>
      </c>
      <c r="N8122" s="157" t="s">
        <v>741</v>
      </c>
      <c r="O8122" s="157" t="s">
        <v>742</v>
      </c>
      <c r="P8122" s="157" t="s">
        <v>740</v>
      </c>
    </row>
    <row r="8123" spans="11:16">
      <c r="K8123" s="319">
        <v>53809</v>
      </c>
      <c r="L8123" s="157" t="s">
        <v>809</v>
      </c>
      <c r="N8123" s="157" t="s">
        <v>741</v>
      </c>
      <c r="O8123" s="157" t="s">
        <v>742</v>
      </c>
      <c r="P8123" s="157" t="s">
        <v>740</v>
      </c>
    </row>
    <row r="8124" spans="11:16">
      <c r="K8124" s="319">
        <v>53810</v>
      </c>
      <c r="L8124" s="157" t="s">
        <v>810</v>
      </c>
      <c r="N8124" s="157" t="s">
        <v>741</v>
      </c>
      <c r="O8124" s="157" t="s">
        <v>742</v>
      </c>
      <c r="P8124" s="157" t="s">
        <v>740</v>
      </c>
    </row>
    <row r="8125" spans="11:16">
      <c r="K8125" s="319">
        <v>53811</v>
      </c>
      <c r="L8125" s="157" t="s">
        <v>803</v>
      </c>
      <c r="N8125" s="157" t="s">
        <v>740</v>
      </c>
      <c r="O8125" s="157" t="s">
        <v>741</v>
      </c>
      <c r="P8125" s="157" t="s">
        <v>742</v>
      </c>
    </row>
    <row r="8126" spans="11:16">
      <c r="K8126" s="319">
        <v>53812</v>
      </c>
      <c r="L8126" s="157" t="s">
        <v>805</v>
      </c>
      <c r="N8126" s="157" t="s">
        <v>740</v>
      </c>
      <c r="O8126" s="157" t="s">
        <v>741</v>
      </c>
      <c r="P8126" s="157" t="s">
        <v>742</v>
      </c>
    </row>
    <row r="8127" spans="11:16">
      <c r="K8127" s="319">
        <v>53813</v>
      </c>
      <c r="L8127" s="157" t="s">
        <v>806</v>
      </c>
      <c r="N8127" s="157" t="s">
        <v>740</v>
      </c>
      <c r="O8127" s="157" t="s">
        <v>741</v>
      </c>
      <c r="P8127" s="157" t="s">
        <v>742</v>
      </c>
    </row>
    <row r="8128" spans="11:16">
      <c r="K8128" s="319">
        <v>53814</v>
      </c>
      <c r="L8128" s="157" t="s">
        <v>807</v>
      </c>
      <c r="N8128" s="157" t="s">
        <v>740</v>
      </c>
      <c r="O8128" s="157" t="s">
        <v>741</v>
      </c>
      <c r="P8128" s="157" t="s">
        <v>742</v>
      </c>
    </row>
    <row r="8129" spans="11:16">
      <c r="K8129" s="319">
        <v>53815</v>
      </c>
      <c r="L8129" s="157" t="s">
        <v>808</v>
      </c>
      <c r="N8129" s="157" t="s">
        <v>740</v>
      </c>
      <c r="O8129" s="157" t="s">
        <v>741</v>
      </c>
      <c r="P8129" s="157" t="s">
        <v>742</v>
      </c>
    </row>
    <row r="8130" spans="11:16">
      <c r="K8130" s="319">
        <v>53816</v>
      </c>
      <c r="L8130" s="157" t="s">
        <v>809</v>
      </c>
      <c r="N8130" s="157" t="s">
        <v>740</v>
      </c>
      <c r="O8130" s="157" t="s">
        <v>741</v>
      </c>
      <c r="P8130" s="157" t="s">
        <v>742</v>
      </c>
    </row>
    <row r="8131" spans="11:16">
      <c r="K8131" s="319">
        <v>53817</v>
      </c>
      <c r="L8131" s="157" t="s">
        <v>810</v>
      </c>
      <c r="N8131" s="157" t="s">
        <v>740</v>
      </c>
      <c r="O8131" s="157" t="s">
        <v>741</v>
      </c>
      <c r="P8131" s="157" t="s">
        <v>742</v>
      </c>
    </row>
    <row r="8132" spans="11:16">
      <c r="K8132" s="319">
        <v>53818</v>
      </c>
      <c r="L8132" s="157" t="s">
        <v>803</v>
      </c>
      <c r="N8132" s="157" t="s">
        <v>742</v>
      </c>
      <c r="O8132" s="157" t="s">
        <v>740</v>
      </c>
      <c r="P8132" s="157" t="s">
        <v>741</v>
      </c>
    </row>
    <row r="8133" spans="11:16">
      <c r="K8133" s="319">
        <v>53819</v>
      </c>
      <c r="L8133" s="157" t="s">
        <v>805</v>
      </c>
      <c r="N8133" s="157" t="s">
        <v>742</v>
      </c>
      <c r="O8133" s="157" t="s">
        <v>740</v>
      </c>
      <c r="P8133" s="157" t="s">
        <v>741</v>
      </c>
    </row>
    <row r="8134" spans="11:16">
      <c r="K8134" s="319">
        <v>53820</v>
      </c>
      <c r="L8134" s="157" t="s">
        <v>806</v>
      </c>
      <c r="N8134" s="157" t="s">
        <v>742</v>
      </c>
      <c r="O8134" s="157" t="s">
        <v>740</v>
      </c>
      <c r="P8134" s="157" t="s">
        <v>741</v>
      </c>
    </row>
    <row r="8135" spans="11:16">
      <c r="K8135" s="319">
        <v>53821</v>
      </c>
      <c r="L8135" s="157" t="s">
        <v>807</v>
      </c>
      <c r="N8135" s="157" t="s">
        <v>742</v>
      </c>
      <c r="O8135" s="157" t="s">
        <v>740</v>
      </c>
      <c r="P8135" s="157" t="s">
        <v>741</v>
      </c>
    </row>
    <row r="8136" spans="11:16">
      <c r="K8136" s="319">
        <v>53822</v>
      </c>
      <c r="L8136" s="157" t="s">
        <v>808</v>
      </c>
      <c r="N8136" s="157" t="s">
        <v>742</v>
      </c>
      <c r="O8136" s="157" t="s">
        <v>740</v>
      </c>
      <c r="P8136" s="157" t="s">
        <v>741</v>
      </c>
    </row>
    <row r="8137" spans="11:16">
      <c r="K8137" s="319">
        <v>53823</v>
      </c>
      <c r="L8137" s="157" t="s">
        <v>809</v>
      </c>
      <c r="N8137" s="157" t="s">
        <v>742</v>
      </c>
      <c r="O8137" s="157" t="s">
        <v>740</v>
      </c>
      <c r="P8137" s="157" t="s">
        <v>741</v>
      </c>
    </row>
    <row r="8138" spans="11:16">
      <c r="K8138" s="319">
        <v>53824</v>
      </c>
      <c r="L8138" s="157" t="s">
        <v>810</v>
      </c>
      <c r="N8138" s="157" t="s">
        <v>742</v>
      </c>
      <c r="O8138" s="157" t="s">
        <v>740</v>
      </c>
      <c r="P8138" s="157" t="s">
        <v>741</v>
      </c>
    </row>
    <row r="8139" spans="11:16">
      <c r="K8139" s="319">
        <v>53825</v>
      </c>
      <c r="L8139" s="157" t="s">
        <v>803</v>
      </c>
      <c r="N8139" s="157" t="s">
        <v>741</v>
      </c>
      <c r="O8139" s="157" t="s">
        <v>742</v>
      </c>
      <c r="P8139" s="157" t="s">
        <v>740</v>
      </c>
    </row>
    <row r="8140" spans="11:16">
      <c r="K8140" s="319">
        <v>53826</v>
      </c>
      <c r="L8140" s="157" t="s">
        <v>805</v>
      </c>
      <c r="N8140" s="157" t="s">
        <v>741</v>
      </c>
      <c r="O8140" s="157" t="s">
        <v>742</v>
      </c>
      <c r="P8140" s="157" t="s">
        <v>740</v>
      </c>
    </row>
    <row r="8141" spans="11:16">
      <c r="K8141" s="319">
        <v>53827</v>
      </c>
      <c r="L8141" s="157" t="s">
        <v>806</v>
      </c>
      <c r="N8141" s="157" t="s">
        <v>741</v>
      </c>
      <c r="O8141" s="157" t="s">
        <v>742</v>
      </c>
      <c r="P8141" s="157" t="s">
        <v>740</v>
      </c>
    </row>
    <row r="8142" spans="11:16">
      <c r="K8142" s="319">
        <v>53828</v>
      </c>
      <c r="L8142" s="157" t="s">
        <v>807</v>
      </c>
      <c r="N8142" s="157" t="s">
        <v>741</v>
      </c>
      <c r="O8142" s="157" t="s">
        <v>742</v>
      </c>
      <c r="P8142" s="157" t="s">
        <v>740</v>
      </c>
    </row>
    <row r="8143" spans="11:16">
      <c r="K8143" s="319">
        <v>53829</v>
      </c>
      <c r="L8143" s="157" t="s">
        <v>808</v>
      </c>
      <c r="N8143" s="157" t="s">
        <v>741</v>
      </c>
      <c r="O8143" s="157" t="s">
        <v>742</v>
      </c>
      <c r="P8143" s="157" t="s">
        <v>740</v>
      </c>
    </row>
    <row r="8144" spans="11:16">
      <c r="K8144" s="319">
        <v>53830</v>
      </c>
      <c r="L8144" s="157" t="s">
        <v>809</v>
      </c>
      <c r="N8144" s="157" t="s">
        <v>741</v>
      </c>
      <c r="O8144" s="157" t="s">
        <v>742</v>
      </c>
      <c r="P8144" s="157" t="s">
        <v>740</v>
      </c>
    </row>
    <row r="8145" spans="11:16">
      <c r="K8145" s="319">
        <v>53831</v>
      </c>
      <c r="L8145" s="157" t="s">
        <v>810</v>
      </c>
      <c r="N8145" s="157" t="s">
        <v>741</v>
      </c>
      <c r="O8145" s="157" t="s">
        <v>742</v>
      </c>
      <c r="P8145" s="157" t="s">
        <v>740</v>
      </c>
    </row>
    <row r="8146" spans="11:16">
      <c r="K8146" s="319">
        <v>53832</v>
      </c>
      <c r="L8146" s="157" t="s">
        <v>803</v>
      </c>
      <c r="N8146" s="157" t="s">
        <v>740</v>
      </c>
      <c r="O8146" s="157" t="s">
        <v>741</v>
      </c>
      <c r="P8146" s="157" t="s">
        <v>742</v>
      </c>
    </row>
    <row r="8147" spans="11:16">
      <c r="K8147" s="319">
        <v>53833</v>
      </c>
      <c r="L8147" s="157" t="s">
        <v>805</v>
      </c>
      <c r="N8147" s="157" t="s">
        <v>740</v>
      </c>
      <c r="O8147" s="157" t="s">
        <v>741</v>
      </c>
      <c r="P8147" s="157" t="s">
        <v>742</v>
      </c>
    </row>
    <row r="8148" spans="11:16">
      <c r="K8148" s="319">
        <v>53834</v>
      </c>
      <c r="L8148" s="157" t="s">
        <v>806</v>
      </c>
      <c r="N8148" s="157" t="s">
        <v>740</v>
      </c>
      <c r="O8148" s="157" t="s">
        <v>741</v>
      </c>
      <c r="P8148" s="157" t="s">
        <v>742</v>
      </c>
    </row>
    <row r="8149" spans="11:16">
      <c r="K8149" s="319">
        <v>53835</v>
      </c>
      <c r="L8149" s="157" t="s">
        <v>807</v>
      </c>
      <c r="N8149" s="157" t="s">
        <v>740</v>
      </c>
      <c r="O8149" s="157" t="s">
        <v>741</v>
      </c>
      <c r="P8149" s="157" t="s">
        <v>742</v>
      </c>
    </row>
    <row r="8150" spans="11:16">
      <c r="K8150" s="319">
        <v>53836</v>
      </c>
      <c r="L8150" s="157" t="s">
        <v>808</v>
      </c>
      <c r="N8150" s="157" t="s">
        <v>740</v>
      </c>
      <c r="O8150" s="157" t="s">
        <v>741</v>
      </c>
      <c r="P8150" s="157" t="s">
        <v>742</v>
      </c>
    </row>
    <row r="8151" spans="11:16">
      <c r="K8151" s="319">
        <v>53837</v>
      </c>
      <c r="L8151" s="157" t="s">
        <v>809</v>
      </c>
      <c r="N8151" s="157" t="s">
        <v>740</v>
      </c>
      <c r="O8151" s="157" t="s">
        <v>741</v>
      </c>
      <c r="P8151" s="157" t="s">
        <v>742</v>
      </c>
    </row>
    <row r="8152" spans="11:16">
      <c r="K8152" s="319">
        <v>53838</v>
      </c>
      <c r="L8152" s="157" t="s">
        <v>810</v>
      </c>
      <c r="N8152" s="157" t="s">
        <v>740</v>
      </c>
      <c r="O8152" s="157" t="s">
        <v>741</v>
      </c>
      <c r="P8152" s="157" t="s">
        <v>742</v>
      </c>
    </row>
    <row r="8153" spans="11:16">
      <c r="K8153" s="319">
        <v>53839</v>
      </c>
      <c r="L8153" s="157" t="s">
        <v>803</v>
      </c>
      <c r="N8153" s="157" t="s">
        <v>742</v>
      </c>
      <c r="O8153" s="157" t="s">
        <v>740</v>
      </c>
      <c r="P8153" s="157" t="s">
        <v>741</v>
      </c>
    </row>
    <row r="8154" spans="11:16">
      <c r="K8154" s="319">
        <v>53840</v>
      </c>
      <c r="L8154" s="157" t="s">
        <v>805</v>
      </c>
      <c r="N8154" s="157" t="s">
        <v>742</v>
      </c>
      <c r="O8154" s="157" t="s">
        <v>740</v>
      </c>
      <c r="P8154" s="157" t="s">
        <v>741</v>
      </c>
    </row>
    <row r="8155" spans="11:16">
      <c r="K8155" s="319">
        <v>53841</v>
      </c>
      <c r="L8155" s="157" t="s">
        <v>806</v>
      </c>
      <c r="N8155" s="157" t="s">
        <v>742</v>
      </c>
      <c r="O8155" s="157" t="s">
        <v>740</v>
      </c>
      <c r="P8155" s="157" t="s">
        <v>741</v>
      </c>
    </row>
    <row r="8156" spans="11:16">
      <c r="K8156" s="319">
        <v>53842</v>
      </c>
      <c r="L8156" s="157" t="s">
        <v>807</v>
      </c>
      <c r="N8156" s="157" t="s">
        <v>742</v>
      </c>
      <c r="O8156" s="157" t="s">
        <v>740</v>
      </c>
      <c r="P8156" s="157" t="s">
        <v>741</v>
      </c>
    </row>
    <row r="8157" spans="11:16">
      <c r="K8157" s="319">
        <v>53843</v>
      </c>
      <c r="L8157" s="157" t="s">
        <v>808</v>
      </c>
      <c r="N8157" s="157" t="s">
        <v>742</v>
      </c>
      <c r="O8157" s="157" t="s">
        <v>740</v>
      </c>
      <c r="P8157" s="157" t="s">
        <v>741</v>
      </c>
    </row>
    <row r="8158" spans="11:16">
      <c r="K8158" s="319">
        <v>53844</v>
      </c>
      <c r="L8158" s="157" t="s">
        <v>809</v>
      </c>
      <c r="N8158" s="157" t="s">
        <v>742</v>
      </c>
      <c r="O8158" s="157" t="s">
        <v>740</v>
      </c>
      <c r="P8158" s="157" t="s">
        <v>741</v>
      </c>
    </row>
    <row r="8159" spans="11:16">
      <c r="K8159" s="319">
        <v>53845</v>
      </c>
      <c r="L8159" s="157" t="s">
        <v>810</v>
      </c>
      <c r="N8159" s="157" t="s">
        <v>742</v>
      </c>
      <c r="O8159" s="157" t="s">
        <v>740</v>
      </c>
      <c r="P8159" s="157" t="s">
        <v>741</v>
      </c>
    </row>
    <row r="8160" spans="11:16">
      <c r="K8160" s="319">
        <v>53846</v>
      </c>
      <c r="L8160" s="157" t="s">
        <v>803</v>
      </c>
      <c r="N8160" s="157" t="s">
        <v>741</v>
      </c>
      <c r="O8160" s="157" t="s">
        <v>742</v>
      </c>
      <c r="P8160" s="157" t="s">
        <v>740</v>
      </c>
    </row>
    <row r="8161" spans="11:16">
      <c r="K8161" s="319">
        <v>53847</v>
      </c>
      <c r="L8161" s="157" t="s">
        <v>805</v>
      </c>
      <c r="N8161" s="157" t="s">
        <v>741</v>
      </c>
      <c r="O8161" s="157" t="s">
        <v>742</v>
      </c>
      <c r="P8161" s="157" t="s">
        <v>740</v>
      </c>
    </row>
    <row r="8162" spans="11:16">
      <c r="K8162" s="319">
        <v>53848</v>
      </c>
      <c r="L8162" s="157" t="s">
        <v>806</v>
      </c>
      <c r="N8162" s="157" t="s">
        <v>741</v>
      </c>
      <c r="O8162" s="157" t="s">
        <v>742</v>
      </c>
      <c r="P8162" s="157" t="s">
        <v>740</v>
      </c>
    </row>
    <row r="8163" spans="11:16">
      <c r="K8163" s="319">
        <v>53849</v>
      </c>
      <c r="L8163" s="157" t="s">
        <v>807</v>
      </c>
      <c r="N8163" s="157" t="s">
        <v>741</v>
      </c>
      <c r="O8163" s="157" t="s">
        <v>742</v>
      </c>
      <c r="P8163" s="157" t="s">
        <v>740</v>
      </c>
    </row>
    <row r="8164" spans="11:16">
      <c r="K8164" s="319">
        <v>53850</v>
      </c>
      <c r="L8164" s="157" t="s">
        <v>808</v>
      </c>
      <c r="N8164" s="157" t="s">
        <v>741</v>
      </c>
      <c r="O8164" s="157" t="s">
        <v>742</v>
      </c>
      <c r="P8164" s="157" t="s">
        <v>740</v>
      </c>
    </row>
    <row r="8165" spans="11:16">
      <c r="K8165" s="319">
        <v>53851</v>
      </c>
      <c r="L8165" s="157" t="s">
        <v>809</v>
      </c>
      <c r="N8165" s="157" t="s">
        <v>741</v>
      </c>
      <c r="O8165" s="157" t="s">
        <v>742</v>
      </c>
      <c r="P8165" s="157" t="s">
        <v>740</v>
      </c>
    </row>
    <row r="8166" spans="11:16">
      <c r="K8166" s="319">
        <v>53852</v>
      </c>
      <c r="L8166" s="157" t="s">
        <v>810</v>
      </c>
      <c r="N8166" s="157" t="s">
        <v>741</v>
      </c>
      <c r="O8166" s="157" t="s">
        <v>742</v>
      </c>
      <c r="P8166" s="157" t="s">
        <v>740</v>
      </c>
    </row>
    <row r="8167" spans="11:16">
      <c r="K8167" s="319">
        <v>53853</v>
      </c>
      <c r="L8167" s="157" t="s">
        <v>803</v>
      </c>
      <c r="N8167" s="157" t="s">
        <v>740</v>
      </c>
      <c r="O8167" s="157" t="s">
        <v>741</v>
      </c>
      <c r="P8167" s="157" t="s">
        <v>742</v>
      </c>
    </row>
    <row r="8168" spans="11:16">
      <c r="K8168" s="319">
        <v>53854</v>
      </c>
      <c r="L8168" s="157" t="s">
        <v>805</v>
      </c>
      <c r="N8168" s="157" t="s">
        <v>740</v>
      </c>
      <c r="O8168" s="157" t="s">
        <v>741</v>
      </c>
      <c r="P8168" s="157" t="s">
        <v>742</v>
      </c>
    </row>
    <row r="8169" spans="11:16">
      <c r="K8169" s="319">
        <v>53855</v>
      </c>
      <c r="L8169" s="157" t="s">
        <v>806</v>
      </c>
      <c r="N8169" s="157" t="s">
        <v>740</v>
      </c>
      <c r="O8169" s="157" t="s">
        <v>741</v>
      </c>
      <c r="P8169" s="157" t="s">
        <v>742</v>
      </c>
    </row>
    <row r="8170" spans="11:16">
      <c r="K8170" s="319">
        <v>53856</v>
      </c>
      <c r="L8170" s="157" t="s">
        <v>807</v>
      </c>
      <c r="N8170" s="157" t="s">
        <v>740</v>
      </c>
      <c r="O8170" s="157" t="s">
        <v>741</v>
      </c>
      <c r="P8170" s="157" t="s">
        <v>742</v>
      </c>
    </row>
    <row r="8171" spans="11:16">
      <c r="K8171" s="319">
        <v>53857</v>
      </c>
      <c r="L8171" s="157" t="s">
        <v>808</v>
      </c>
      <c r="N8171" s="157" t="s">
        <v>740</v>
      </c>
      <c r="O8171" s="157" t="s">
        <v>741</v>
      </c>
      <c r="P8171" s="157" t="s">
        <v>742</v>
      </c>
    </row>
    <row r="8172" spans="11:16">
      <c r="K8172" s="319">
        <v>53858</v>
      </c>
      <c r="L8172" s="157" t="s">
        <v>809</v>
      </c>
      <c r="N8172" s="157" t="s">
        <v>740</v>
      </c>
      <c r="O8172" s="157" t="s">
        <v>741</v>
      </c>
      <c r="P8172" s="157" t="s">
        <v>742</v>
      </c>
    </row>
    <row r="8173" spans="11:16">
      <c r="K8173" s="319">
        <v>53859</v>
      </c>
      <c r="L8173" s="157" t="s">
        <v>810</v>
      </c>
      <c r="N8173" s="157" t="s">
        <v>740</v>
      </c>
      <c r="O8173" s="157" t="s">
        <v>741</v>
      </c>
      <c r="P8173" s="157" t="s">
        <v>742</v>
      </c>
    </row>
    <row r="8174" spans="11:16">
      <c r="K8174" s="319">
        <v>53860</v>
      </c>
      <c r="L8174" s="157" t="s">
        <v>803</v>
      </c>
      <c r="N8174" s="157" t="s">
        <v>742</v>
      </c>
      <c r="O8174" s="157" t="s">
        <v>740</v>
      </c>
      <c r="P8174" s="157" t="s">
        <v>741</v>
      </c>
    </row>
    <row r="8175" spans="11:16">
      <c r="K8175" s="319">
        <v>53861</v>
      </c>
      <c r="L8175" s="157" t="s">
        <v>805</v>
      </c>
      <c r="N8175" s="157" t="s">
        <v>742</v>
      </c>
      <c r="O8175" s="157" t="s">
        <v>740</v>
      </c>
      <c r="P8175" s="157" t="s">
        <v>741</v>
      </c>
    </row>
    <row r="8176" spans="11:16">
      <c r="K8176" s="319">
        <v>53862</v>
      </c>
      <c r="L8176" s="157" t="s">
        <v>806</v>
      </c>
      <c r="N8176" s="157" t="s">
        <v>742</v>
      </c>
      <c r="O8176" s="157" t="s">
        <v>740</v>
      </c>
      <c r="P8176" s="157" t="s">
        <v>741</v>
      </c>
    </row>
    <row r="8177" spans="11:16">
      <c r="K8177" s="319">
        <v>53863</v>
      </c>
      <c r="L8177" s="157" t="s">
        <v>807</v>
      </c>
      <c r="N8177" s="157" t="s">
        <v>742</v>
      </c>
      <c r="O8177" s="157" t="s">
        <v>740</v>
      </c>
      <c r="P8177" s="157" t="s">
        <v>741</v>
      </c>
    </row>
    <row r="8178" spans="11:16">
      <c r="K8178" s="319">
        <v>53864</v>
      </c>
      <c r="L8178" s="157" t="s">
        <v>808</v>
      </c>
      <c r="N8178" s="157" t="s">
        <v>742</v>
      </c>
      <c r="O8178" s="157" t="s">
        <v>740</v>
      </c>
      <c r="P8178" s="157" t="s">
        <v>741</v>
      </c>
    </row>
    <row r="8179" spans="11:16">
      <c r="K8179" s="319">
        <v>53865</v>
      </c>
      <c r="L8179" s="157" t="s">
        <v>809</v>
      </c>
      <c r="N8179" s="157" t="s">
        <v>742</v>
      </c>
      <c r="O8179" s="157" t="s">
        <v>740</v>
      </c>
      <c r="P8179" s="157" t="s">
        <v>741</v>
      </c>
    </row>
    <row r="8180" spans="11:16">
      <c r="K8180" s="319">
        <v>53866</v>
      </c>
      <c r="L8180" s="157" t="s">
        <v>810</v>
      </c>
      <c r="N8180" s="157" t="s">
        <v>742</v>
      </c>
      <c r="O8180" s="157" t="s">
        <v>740</v>
      </c>
      <c r="P8180" s="157" t="s">
        <v>741</v>
      </c>
    </row>
    <row r="8181" spans="11:16">
      <c r="K8181" s="319">
        <v>53867</v>
      </c>
      <c r="L8181" s="157" t="s">
        <v>803</v>
      </c>
      <c r="N8181" s="157" t="s">
        <v>741</v>
      </c>
      <c r="O8181" s="157" t="s">
        <v>742</v>
      </c>
      <c r="P8181" s="157" t="s">
        <v>740</v>
      </c>
    </row>
    <row r="8182" spans="11:16">
      <c r="K8182" s="319">
        <v>53868</v>
      </c>
      <c r="L8182" s="157" t="s">
        <v>805</v>
      </c>
      <c r="N8182" s="157" t="s">
        <v>741</v>
      </c>
      <c r="O8182" s="157" t="s">
        <v>742</v>
      </c>
      <c r="P8182" s="157" t="s">
        <v>740</v>
      </c>
    </row>
    <row r="8183" spans="11:16">
      <c r="K8183" s="319">
        <v>53869</v>
      </c>
      <c r="L8183" s="157" t="s">
        <v>806</v>
      </c>
      <c r="N8183" s="157" t="s">
        <v>741</v>
      </c>
      <c r="O8183" s="157" t="s">
        <v>742</v>
      </c>
      <c r="P8183" s="157" t="s">
        <v>740</v>
      </c>
    </row>
    <row r="8184" spans="11:16">
      <c r="K8184" s="319">
        <v>53870</v>
      </c>
      <c r="L8184" s="157" t="s">
        <v>807</v>
      </c>
      <c r="N8184" s="157" t="s">
        <v>741</v>
      </c>
      <c r="O8184" s="157" t="s">
        <v>742</v>
      </c>
      <c r="P8184" s="157" t="s">
        <v>740</v>
      </c>
    </row>
    <row r="8185" spans="11:16">
      <c r="K8185" s="319">
        <v>53871</v>
      </c>
      <c r="L8185" s="157" t="s">
        <v>808</v>
      </c>
      <c r="N8185" s="157" t="s">
        <v>741</v>
      </c>
      <c r="O8185" s="157" t="s">
        <v>742</v>
      </c>
      <c r="P8185" s="157" t="s">
        <v>740</v>
      </c>
    </row>
    <row r="8186" spans="11:16">
      <c r="K8186" s="319">
        <v>53872</v>
      </c>
      <c r="L8186" s="157" t="s">
        <v>809</v>
      </c>
      <c r="N8186" s="157" t="s">
        <v>741</v>
      </c>
      <c r="O8186" s="157" t="s">
        <v>742</v>
      </c>
      <c r="P8186" s="157" t="s">
        <v>740</v>
      </c>
    </row>
    <row r="8187" spans="11:16">
      <c r="K8187" s="319">
        <v>53873</v>
      </c>
      <c r="L8187" s="157" t="s">
        <v>810</v>
      </c>
      <c r="N8187" s="157" t="s">
        <v>741</v>
      </c>
      <c r="O8187" s="157" t="s">
        <v>742</v>
      </c>
      <c r="P8187" s="157" t="s">
        <v>740</v>
      </c>
    </row>
    <row r="8188" spans="11:16">
      <c r="K8188" s="319">
        <v>53874</v>
      </c>
      <c r="L8188" s="157" t="s">
        <v>803</v>
      </c>
      <c r="N8188" s="157" t="s">
        <v>740</v>
      </c>
      <c r="O8188" s="157" t="s">
        <v>741</v>
      </c>
      <c r="P8188" s="157" t="s">
        <v>742</v>
      </c>
    </row>
    <row r="8189" spans="11:16">
      <c r="K8189" s="319">
        <v>53875</v>
      </c>
      <c r="L8189" s="157" t="s">
        <v>805</v>
      </c>
      <c r="N8189" s="157" t="s">
        <v>740</v>
      </c>
      <c r="O8189" s="157" t="s">
        <v>741</v>
      </c>
      <c r="P8189" s="157" t="s">
        <v>742</v>
      </c>
    </row>
    <row r="8190" spans="11:16">
      <c r="K8190" s="319">
        <v>53876</v>
      </c>
      <c r="L8190" s="157" t="s">
        <v>806</v>
      </c>
      <c r="N8190" s="157" t="s">
        <v>740</v>
      </c>
      <c r="O8190" s="157" t="s">
        <v>741</v>
      </c>
      <c r="P8190" s="157" t="s">
        <v>742</v>
      </c>
    </row>
    <row r="8191" spans="11:16">
      <c r="K8191" s="319">
        <v>53877</v>
      </c>
      <c r="L8191" s="157" t="s">
        <v>807</v>
      </c>
      <c r="N8191" s="157" t="s">
        <v>740</v>
      </c>
      <c r="O8191" s="157" t="s">
        <v>741</v>
      </c>
      <c r="P8191" s="157" t="s">
        <v>742</v>
      </c>
    </row>
    <row r="8192" spans="11:16">
      <c r="K8192" s="319">
        <v>53878</v>
      </c>
      <c r="L8192" s="157" t="s">
        <v>808</v>
      </c>
      <c r="N8192" s="157" t="s">
        <v>740</v>
      </c>
      <c r="O8192" s="157" t="s">
        <v>741</v>
      </c>
      <c r="P8192" s="157" t="s">
        <v>742</v>
      </c>
    </row>
    <row r="8193" spans="11:16">
      <c r="K8193" s="319">
        <v>53879</v>
      </c>
      <c r="L8193" s="157" t="s">
        <v>809</v>
      </c>
      <c r="N8193" s="157" t="s">
        <v>740</v>
      </c>
      <c r="O8193" s="157" t="s">
        <v>741</v>
      </c>
      <c r="P8193" s="157" t="s">
        <v>742</v>
      </c>
    </row>
    <row r="8194" spans="11:16">
      <c r="K8194" s="319">
        <v>53880</v>
      </c>
      <c r="L8194" s="157" t="s">
        <v>810</v>
      </c>
      <c r="N8194" s="157" t="s">
        <v>740</v>
      </c>
      <c r="O8194" s="157" t="s">
        <v>741</v>
      </c>
      <c r="P8194" s="157" t="s">
        <v>742</v>
      </c>
    </row>
    <row r="8195" spans="11:16">
      <c r="K8195" s="319">
        <v>53881</v>
      </c>
      <c r="L8195" s="157" t="s">
        <v>803</v>
      </c>
      <c r="N8195" s="157" t="s">
        <v>742</v>
      </c>
      <c r="O8195" s="157" t="s">
        <v>740</v>
      </c>
      <c r="P8195" s="157" t="s">
        <v>741</v>
      </c>
    </row>
    <row r="8196" spans="11:16">
      <c r="K8196" s="319">
        <v>53882</v>
      </c>
      <c r="L8196" s="157" t="s">
        <v>805</v>
      </c>
      <c r="N8196" s="157" t="s">
        <v>742</v>
      </c>
      <c r="O8196" s="157" t="s">
        <v>740</v>
      </c>
      <c r="P8196" s="157" t="s">
        <v>741</v>
      </c>
    </row>
    <row r="8197" spans="11:16">
      <c r="K8197" s="319">
        <v>53883</v>
      </c>
      <c r="L8197" s="157" t="s">
        <v>806</v>
      </c>
      <c r="N8197" s="157" t="s">
        <v>742</v>
      </c>
      <c r="O8197" s="157" t="s">
        <v>740</v>
      </c>
      <c r="P8197" s="157" t="s">
        <v>741</v>
      </c>
    </row>
    <row r="8198" spans="11:16">
      <c r="K8198" s="319">
        <v>53884</v>
      </c>
      <c r="L8198" s="157" t="s">
        <v>807</v>
      </c>
      <c r="N8198" s="157" t="s">
        <v>742</v>
      </c>
      <c r="O8198" s="157" t="s">
        <v>740</v>
      </c>
      <c r="P8198" s="157" t="s">
        <v>741</v>
      </c>
    </row>
    <row r="8199" spans="11:16">
      <c r="K8199" s="319">
        <v>53885</v>
      </c>
      <c r="L8199" s="157" t="s">
        <v>808</v>
      </c>
      <c r="N8199" s="157" t="s">
        <v>742</v>
      </c>
      <c r="O8199" s="157" t="s">
        <v>740</v>
      </c>
      <c r="P8199" s="157" t="s">
        <v>741</v>
      </c>
    </row>
    <row r="8200" spans="11:16">
      <c r="K8200" s="319">
        <v>53886</v>
      </c>
      <c r="L8200" s="157" t="s">
        <v>809</v>
      </c>
      <c r="N8200" s="157" t="s">
        <v>742</v>
      </c>
      <c r="O8200" s="157" t="s">
        <v>740</v>
      </c>
      <c r="P8200" s="157" t="s">
        <v>741</v>
      </c>
    </row>
    <row r="8201" spans="11:16">
      <c r="K8201" s="319">
        <v>53887</v>
      </c>
      <c r="L8201" s="157" t="s">
        <v>810</v>
      </c>
      <c r="N8201" s="157" t="s">
        <v>742</v>
      </c>
      <c r="O8201" s="157" t="s">
        <v>740</v>
      </c>
      <c r="P8201" s="157" t="s">
        <v>741</v>
      </c>
    </row>
    <row r="8202" spans="11:16">
      <c r="K8202" s="319">
        <v>53888</v>
      </c>
      <c r="L8202" s="157" t="s">
        <v>803</v>
      </c>
      <c r="N8202" s="157" t="s">
        <v>741</v>
      </c>
      <c r="O8202" s="157" t="s">
        <v>742</v>
      </c>
      <c r="P8202" s="157" t="s">
        <v>740</v>
      </c>
    </row>
    <row r="8203" spans="11:16">
      <c r="K8203" s="319">
        <v>53889</v>
      </c>
      <c r="L8203" s="157" t="s">
        <v>805</v>
      </c>
      <c r="N8203" s="157" t="s">
        <v>741</v>
      </c>
      <c r="O8203" s="157" t="s">
        <v>742</v>
      </c>
      <c r="P8203" s="157" t="s">
        <v>740</v>
      </c>
    </row>
    <row r="8204" spans="11:16">
      <c r="K8204" s="319">
        <v>53890</v>
      </c>
      <c r="L8204" s="157" t="s">
        <v>806</v>
      </c>
      <c r="N8204" s="157" t="s">
        <v>741</v>
      </c>
      <c r="O8204" s="157" t="s">
        <v>742</v>
      </c>
      <c r="P8204" s="157" t="s">
        <v>740</v>
      </c>
    </row>
    <row r="8205" spans="11:16">
      <c r="K8205" s="319">
        <v>53891</v>
      </c>
      <c r="L8205" s="157" t="s">
        <v>807</v>
      </c>
      <c r="N8205" s="157" t="s">
        <v>741</v>
      </c>
      <c r="O8205" s="157" t="s">
        <v>742</v>
      </c>
      <c r="P8205" s="157" t="s">
        <v>740</v>
      </c>
    </row>
    <row r="8206" spans="11:16">
      <c r="K8206" s="319">
        <v>53892</v>
      </c>
      <c r="L8206" s="157" t="s">
        <v>808</v>
      </c>
      <c r="N8206" s="157" t="s">
        <v>741</v>
      </c>
      <c r="O8206" s="157" t="s">
        <v>742</v>
      </c>
      <c r="P8206" s="157" t="s">
        <v>740</v>
      </c>
    </row>
    <row r="8207" spans="11:16">
      <c r="K8207" s="319">
        <v>53893</v>
      </c>
      <c r="L8207" s="157" t="s">
        <v>809</v>
      </c>
      <c r="N8207" s="157" t="s">
        <v>741</v>
      </c>
      <c r="O8207" s="157" t="s">
        <v>742</v>
      </c>
      <c r="P8207" s="157" t="s">
        <v>740</v>
      </c>
    </row>
    <row r="8208" spans="11:16">
      <c r="K8208" s="319">
        <v>53894</v>
      </c>
      <c r="L8208" s="157" t="s">
        <v>810</v>
      </c>
      <c r="N8208" s="157" t="s">
        <v>741</v>
      </c>
      <c r="O8208" s="157" t="s">
        <v>742</v>
      </c>
      <c r="P8208" s="157" t="s">
        <v>740</v>
      </c>
    </row>
    <row r="8209" spans="11:16">
      <c r="K8209" s="319">
        <v>53895</v>
      </c>
      <c r="L8209" s="157" t="s">
        <v>803</v>
      </c>
      <c r="N8209" s="157" t="s">
        <v>740</v>
      </c>
      <c r="O8209" s="157" t="s">
        <v>741</v>
      </c>
      <c r="P8209" s="157" t="s">
        <v>742</v>
      </c>
    </row>
    <row r="8210" spans="11:16">
      <c r="K8210" s="319">
        <v>53896</v>
      </c>
      <c r="L8210" s="157" t="s">
        <v>805</v>
      </c>
      <c r="N8210" s="157" t="s">
        <v>740</v>
      </c>
      <c r="O8210" s="157" t="s">
        <v>741</v>
      </c>
      <c r="P8210" s="157" t="s">
        <v>742</v>
      </c>
    </row>
    <row r="8211" spans="11:16">
      <c r="K8211" s="319">
        <v>53897</v>
      </c>
      <c r="L8211" s="157" t="s">
        <v>806</v>
      </c>
      <c r="N8211" s="157" t="s">
        <v>740</v>
      </c>
      <c r="O8211" s="157" t="s">
        <v>741</v>
      </c>
      <c r="P8211" s="157" t="s">
        <v>742</v>
      </c>
    </row>
    <row r="8212" spans="11:16">
      <c r="K8212" s="319">
        <v>53898</v>
      </c>
      <c r="L8212" s="157" t="s">
        <v>807</v>
      </c>
      <c r="N8212" s="157" t="s">
        <v>740</v>
      </c>
      <c r="O8212" s="157" t="s">
        <v>741</v>
      </c>
      <c r="P8212" s="157" t="s">
        <v>742</v>
      </c>
    </row>
    <row r="8213" spans="11:16">
      <c r="K8213" s="319">
        <v>53899</v>
      </c>
      <c r="L8213" s="157" t="s">
        <v>808</v>
      </c>
      <c r="N8213" s="157" t="s">
        <v>740</v>
      </c>
      <c r="O8213" s="157" t="s">
        <v>741</v>
      </c>
      <c r="P8213" s="157" t="s">
        <v>742</v>
      </c>
    </row>
    <row r="8214" spans="11:16">
      <c r="K8214" s="319">
        <v>53900</v>
      </c>
      <c r="L8214" s="157" t="s">
        <v>809</v>
      </c>
      <c r="N8214" s="157" t="s">
        <v>740</v>
      </c>
      <c r="O8214" s="157" t="s">
        <v>741</v>
      </c>
      <c r="P8214" s="157" t="s">
        <v>742</v>
      </c>
    </row>
    <row r="8215" spans="11:16">
      <c r="K8215" s="319">
        <v>53901</v>
      </c>
      <c r="L8215" s="157" t="s">
        <v>810</v>
      </c>
      <c r="N8215" s="157" t="s">
        <v>740</v>
      </c>
      <c r="O8215" s="157" t="s">
        <v>741</v>
      </c>
      <c r="P8215" s="157" t="s">
        <v>742</v>
      </c>
    </row>
    <row r="8216" spans="11:16">
      <c r="K8216" s="319">
        <v>53902</v>
      </c>
      <c r="L8216" s="157" t="s">
        <v>803</v>
      </c>
      <c r="N8216" s="157" t="s">
        <v>742</v>
      </c>
      <c r="O8216" s="157" t="s">
        <v>740</v>
      </c>
      <c r="P8216" s="157" t="s">
        <v>741</v>
      </c>
    </row>
    <row r="8217" spans="11:16">
      <c r="K8217" s="319">
        <v>53903</v>
      </c>
      <c r="L8217" s="157" t="s">
        <v>805</v>
      </c>
      <c r="N8217" s="157" t="s">
        <v>742</v>
      </c>
      <c r="O8217" s="157" t="s">
        <v>740</v>
      </c>
      <c r="P8217" s="157" t="s">
        <v>741</v>
      </c>
    </row>
    <row r="8218" spans="11:16">
      <c r="K8218" s="319">
        <v>53904</v>
      </c>
      <c r="L8218" s="157" t="s">
        <v>806</v>
      </c>
      <c r="N8218" s="157" t="s">
        <v>742</v>
      </c>
      <c r="O8218" s="157" t="s">
        <v>740</v>
      </c>
      <c r="P8218" s="157" t="s">
        <v>741</v>
      </c>
    </row>
    <row r="8219" spans="11:16">
      <c r="K8219" s="319">
        <v>53905</v>
      </c>
      <c r="L8219" s="157" t="s">
        <v>807</v>
      </c>
      <c r="N8219" s="157" t="s">
        <v>742</v>
      </c>
      <c r="O8219" s="157" t="s">
        <v>740</v>
      </c>
      <c r="P8219" s="157" t="s">
        <v>741</v>
      </c>
    </row>
    <row r="8220" spans="11:16">
      <c r="K8220" s="319">
        <v>53906</v>
      </c>
      <c r="L8220" s="157" t="s">
        <v>808</v>
      </c>
      <c r="N8220" s="157" t="s">
        <v>742</v>
      </c>
      <c r="O8220" s="157" t="s">
        <v>740</v>
      </c>
      <c r="P8220" s="157" t="s">
        <v>741</v>
      </c>
    </row>
    <row r="8221" spans="11:16">
      <c r="K8221" s="319">
        <v>53907</v>
      </c>
      <c r="L8221" s="157" t="s">
        <v>809</v>
      </c>
      <c r="N8221" s="157" t="s">
        <v>742</v>
      </c>
      <c r="O8221" s="157" t="s">
        <v>740</v>
      </c>
      <c r="P8221" s="157" t="s">
        <v>741</v>
      </c>
    </row>
    <row r="8222" spans="11:16">
      <c r="K8222" s="319">
        <v>53908</v>
      </c>
      <c r="L8222" s="157" t="s">
        <v>810</v>
      </c>
      <c r="N8222" s="157" t="s">
        <v>742</v>
      </c>
      <c r="O8222" s="157" t="s">
        <v>740</v>
      </c>
      <c r="P8222" s="157" t="s">
        <v>741</v>
      </c>
    </row>
    <row r="8223" spans="11:16">
      <c r="K8223" s="319">
        <v>53909</v>
      </c>
      <c r="L8223" s="157" t="s">
        <v>803</v>
      </c>
      <c r="N8223" s="157" t="s">
        <v>741</v>
      </c>
      <c r="O8223" s="157" t="s">
        <v>742</v>
      </c>
      <c r="P8223" s="157" t="s">
        <v>740</v>
      </c>
    </row>
    <row r="8224" spans="11:16">
      <c r="K8224" s="319">
        <v>53910</v>
      </c>
      <c r="L8224" s="157" t="s">
        <v>805</v>
      </c>
      <c r="N8224" s="157" t="s">
        <v>741</v>
      </c>
      <c r="O8224" s="157" t="s">
        <v>742</v>
      </c>
      <c r="P8224" s="157" t="s">
        <v>740</v>
      </c>
    </row>
    <row r="8225" spans="11:16">
      <c r="K8225" s="319">
        <v>53911</v>
      </c>
      <c r="L8225" s="157" t="s">
        <v>806</v>
      </c>
      <c r="N8225" s="157" t="s">
        <v>741</v>
      </c>
      <c r="O8225" s="157" t="s">
        <v>742</v>
      </c>
      <c r="P8225" s="157" t="s">
        <v>740</v>
      </c>
    </row>
    <row r="8226" spans="11:16">
      <c r="K8226" s="319">
        <v>53912</v>
      </c>
      <c r="L8226" s="157" t="s">
        <v>807</v>
      </c>
      <c r="N8226" s="157" t="s">
        <v>741</v>
      </c>
      <c r="O8226" s="157" t="s">
        <v>742</v>
      </c>
      <c r="P8226" s="157" t="s">
        <v>740</v>
      </c>
    </row>
    <row r="8227" spans="11:16">
      <c r="K8227" s="319">
        <v>53913</v>
      </c>
      <c r="L8227" s="157" t="s">
        <v>808</v>
      </c>
      <c r="N8227" s="157" t="s">
        <v>741</v>
      </c>
      <c r="O8227" s="157" t="s">
        <v>742</v>
      </c>
      <c r="P8227" s="157" t="s">
        <v>740</v>
      </c>
    </row>
    <row r="8228" spans="11:16">
      <c r="K8228" s="319">
        <v>53914</v>
      </c>
      <c r="L8228" s="157" t="s">
        <v>809</v>
      </c>
      <c r="N8228" s="157" t="s">
        <v>741</v>
      </c>
      <c r="O8228" s="157" t="s">
        <v>742</v>
      </c>
      <c r="P8228" s="157" t="s">
        <v>740</v>
      </c>
    </row>
    <row r="8229" spans="11:16">
      <c r="K8229" s="319">
        <v>53915</v>
      </c>
      <c r="L8229" s="157" t="s">
        <v>810</v>
      </c>
      <c r="N8229" s="157" t="s">
        <v>741</v>
      </c>
      <c r="O8229" s="157" t="s">
        <v>742</v>
      </c>
      <c r="P8229" s="157" t="s">
        <v>740</v>
      </c>
    </row>
    <row r="8230" spans="11:16">
      <c r="K8230" s="319">
        <v>53916</v>
      </c>
      <c r="L8230" s="157" t="s">
        <v>803</v>
      </c>
      <c r="N8230" s="157" t="s">
        <v>740</v>
      </c>
      <c r="O8230" s="157" t="s">
        <v>741</v>
      </c>
      <c r="P8230" s="157" t="s">
        <v>742</v>
      </c>
    </row>
    <row r="8231" spans="11:16">
      <c r="K8231" s="319">
        <v>53917</v>
      </c>
      <c r="L8231" s="157" t="s">
        <v>805</v>
      </c>
      <c r="N8231" s="157" t="s">
        <v>740</v>
      </c>
      <c r="O8231" s="157" t="s">
        <v>741</v>
      </c>
      <c r="P8231" s="157" t="s">
        <v>742</v>
      </c>
    </row>
    <row r="8232" spans="11:16">
      <c r="K8232" s="319">
        <v>53918</v>
      </c>
      <c r="L8232" s="157" t="s">
        <v>806</v>
      </c>
      <c r="N8232" s="157" t="s">
        <v>740</v>
      </c>
      <c r="O8232" s="157" t="s">
        <v>741</v>
      </c>
      <c r="P8232" s="157" t="s">
        <v>742</v>
      </c>
    </row>
    <row r="8233" spans="11:16">
      <c r="K8233" s="319">
        <v>53919</v>
      </c>
      <c r="L8233" s="157" t="s">
        <v>807</v>
      </c>
      <c r="N8233" s="157" t="s">
        <v>740</v>
      </c>
      <c r="O8233" s="157" t="s">
        <v>741</v>
      </c>
      <c r="P8233" s="157" t="s">
        <v>742</v>
      </c>
    </row>
    <row r="8234" spans="11:16">
      <c r="K8234" s="319">
        <v>53920</v>
      </c>
      <c r="L8234" s="157" t="s">
        <v>808</v>
      </c>
      <c r="N8234" s="157" t="s">
        <v>740</v>
      </c>
      <c r="O8234" s="157" t="s">
        <v>741</v>
      </c>
      <c r="P8234" s="157" t="s">
        <v>742</v>
      </c>
    </row>
    <row r="8235" spans="11:16">
      <c r="K8235" s="319">
        <v>53921</v>
      </c>
      <c r="L8235" s="157" t="s">
        <v>809</v>
      </c>
      <c r="N8235" s="157" t="s">
        <v>740</v>
      </c>
      <c r="O8235" s="157" t="s">
        <v>741</v>
      </c>
      <c r="P8235" s="157" t="s">
        <v>742</v>
      </c>
    </row>
    <row r="8236" spans="11:16">
      <c r="K8236" s="319">
        <v>53922</v>
      </c>
      <c r="L8236" s="157" t="s">
        <v>810</v>
      </c>
      <c r="N8236" s="157" t="s">
        <v>740</v>
      </c>
      <c r="O8236" s="157" t="s">
        <v>741</v>
      </c>
      <c r="P8236" s="157" t="s">
        <v>742</v>
      </c>
    </row>
    <row r="8237" spans="11:16">
      <c r="K8237" s="319">
        <v>53923</v>
      </c>
      <c r="L8237" s="157" t="s">
        <v>803</v>
      </c>
      <c r="N8237" s="157" t="s">
        <v>742</v>
      </c>
      <c r="O8237" s="157" t="s">
        <v>740</v>
      </c>
      <c r="P8237" s="157" t="s">
        <v>741</v>
      </c>
    </row>
    <row r="8238" spans="11:16">
      <c r="K8238" s="319">
        <v>53924</v>
      </c>
      <c r="L8238" s="157" t="s">
        <v>805</v>
      </c>
      <c r="N8238" s="157" t="s">
        <v>742</v>
      </c>
      <c r="O8238" s="157" t="s">
        <v>740</v>
      </c>
      <c r="P8238" s="157" t="s">
        <v>741</v>
      </c>
    </row>
    <row r="8239" spans="11:16">
      <c r="K8239" s="319">
        <v>53925</v>
      </c>
      <c r="L8239" s="157" t="s">
        <v>806</v>
      </c>
      <c r="N8239" s="157" t="s">
        <v>742</v>
      </c>
      <c r="O8239" s="157" t="s">
        <v>740</v>
      </c>
      <c r="P8239" s="157" t="s">
        <v>741</v>
      </c>
    </row>
    <row r="8240" spans="11:16">
      <c r="K8240" s="319">
        <v>53926</v>
      </c>
      <c r="L8240" s="157" t="s">
        <v>807</v>
      </c>
      <c r="N8240" s="157" t="s">
        <v>742</v>
      </c>
      <c r="O8240" s="157" t="s">
        <v>740</v>
      </c>
      <c r="P8240" s="157" t="s">
        <v>741</v>
      </c>
    </row>
    <row r="8241" spans="11:16">
      <c r="K8241" s="319">
        <v>53927</v>
      </c>
      <c r="L8241" s="157" t="s">
        <v>808</v>
      </c>
      <c r="N8241" s="157" t="s">
        <v>742</v>
      </c>
      <c r="O8241" s="157" t="s">
        <v>740</v>
      </c>
      <c r="P8241" s="157" t="s">
        <v>741</v>
      </c>
    </row>
    <row r="8242" spans="11:16">
      <c r="K8242" s="319">
        <v>53928</v>
      </c>
      <c r="L8242" s="157" t="s">
        <v>809</v>
      </c>
      <c r="N8242" s="157" t="s">
        <v>742</v>
      </c>
      <c r="O8242" s="157" t="s">
        <v>740</v>
      </c>
      <c r="P8242" s="157" t="s">
        <v>741</v>
      </c>
    </row>
    <row r="8243" spans="11:16">
      <c r="K8243" s="319">
        <v>53929</v>
      </c>
      <c r="L8243" s="157" t="s">
        <v>810</v>
      </c>
      <c r="N8243" s="157" t="s">
        <v>742</v>
      </c>
      <c r="O8243" s="157" t="s">
        <v>740</v>
      </c>
      <c r="P8243" s="157" t="s">
        <v>741</v>
      </c>
    </row>
    <row r="8244" spans="11:16">
      <c r="K8244" s="319">
        <v>53930</v>
      </c>
      <c r="L8244" s="157" t="s">
        <v>803</v>
      </c>
      <c r="N8244" s="157" t="s">
        <v>741</v>
      </c>
      <c r="O8244" s="157" t="s">
        <v>742</v>
      </c>
      <c r="P8244" s="157" t="s">
        <v>740</v>
      </c>
    </row>
    <row r="8245" spans="11:16">
      <c r="K8245" s="319">
        <v>53931</v>
      </c>
      <c r="L8245" s="157" t="s">
        <v>805</v>
      </c>
      <c r="N8245" s="157" t="s">
        <v>741</v>
      </c>
      <c r="O8245" s="157" t="s">
        <v>742</v>
      </c>
      <c r="P8245" s="157" t="s">
        <v>740</v>
      </c>
    </row>
    <row r="8246" spans="11:16">
      <c r="K8246" s="319">
        <v>53932</v>
      </c>
      <c r="L8246" s="157" t="s">
        <v>806</v>
      </c>
      <c r="N8246" s="157" t="s">
        <v>741</v>
      </c>
      <c r="O8246" s="157" t="s">
        <v>742</v>
      </c>
      <c r="P8246" s="157" t="s">
        <v>740</v>
      </c>
    </row>
    <row r="8247" spans="11:16">
      <c r="K8247" s="319">
        <v>53933</v>
      </c>
      <c r="L8247" s="157" t="s">
        <v>807</v>
      </c>
      <c r="N8247" s="157" t="s">
        <v>741</v>
      </c>
      <c r="O8247" s="157" t="s">
        <v>742</v>
      </c>
      <c r="P8247" s="157" t="s">
        <v>740</v>
      </c>
    </row>
    <row r="8248" spans="11:16">
      <c r="K8248" s="319">
        <v>53934</v>
      </c>
      <c r="L8248" s="157" t="s">
        <v>808</v>
      </c>
      <c r="N8248" s="157" t="s">
        <v>741</v>
      </c>
      <c r="O8248" s="157" t="s">
        <v>742</v>
      </c>
      <c r="P8248" s="157" t="s">
        <v>740</v>
      </c>
    </row>
    <row r="8249" spans="11:16">
      <c r="K8249" s="319">
        <v>53935</v>
      </c>
      <c r="L8249" s="157" t="s">
        <v>809</v>
      </c>
      <c r="N8249" s="157" t="s">
        <v>741</v>
      </c>
      <c r="O8249" s="157" t="s">
        <v>742</v>
      </c>
      <c r="P8249" s="157" t="s">
        <v>740</v>
      </c>
    </row>
    <row r="8250" spans="11:16">
      <c r="K8250" s="319">
        <v>53936</v>
      </c>
      <c r="L8250" s="157" t="s">
        <v>810</v>
      </c>
      <c r="N8250" s="157" t="s">
        <v>741</v>
      </c>
      <c r="O8250" s="157" t="s">
        <v>742</v>
      </c>
      <c r="P8250" s="157" t="s">
        <v>740</v>
      </c>
    </row>
    <row r="8251" spans="11:16">
      <c r="K8251" s="319">
        <v>53937</v>
      </c>
      <c r="L8251" s="157" t="s">
        <v>803</v>
      </c>
      <c r="N8251" s="157" t="s">
        <v>740</v>
      </c>
      <c r="O8251" s="157" t="s">
        <v>741</v>
      </c>
      <c r="P8251" s="157" t="s">
        <v>742</v>
      </c>
    </row>
    <row r="8252" spans="11:16">
      <c r="K8252" s="319">
        <v>53938</v>
      </c>
      <c r="L8252" s="157" t="s">
        <v>805</v>
      </c>
      <c r="N8252" s="157" t="s">
        <v>740</v>
      </c>
      <c r="O8252" s="157" t="s">
        <v>741</v>
      </c>
      <c r="P8252" s="157" t="s">
        <v>742</v>
      </c>
    </row>
    <row r="8253" spans="11:16">
      <c r="K8253" s="319">
        <v>53939</v>
      </c>
      <c r="L8253" s="157" t="s">
        <v>806</v>
      </c>
      <c r="N8253" s="157" t="s">
        <v>740</v>
      </c>
      <c r="O8253" s="157" t="s">
        <v>741</v>
      </c>
      <c r="P8253" s="157" t="s">
        <v>742</v>
      </c>
    </row>
    <row r="8254" spans="11:16">
      <c r="K8254" s="319">
        <v>53940</v>
      </c>
      <c r="L8254" s="157" t="s">
        <v>807</v>
      </c>
      <c r="N8254" s="157" t="s">
        <v>740</v>
      </c>
      <c r="O8254" s="157" t="s">
        <v>741</v>
      </c>
      <c r="P8254" s="157" t="s">
        <v>742</v>
      </c>
    </row>
    <row r="8255" spans="11:16">
      <c r="K8255" s="319">
        <v>53941</v>
      </c>
      <c r="L8255" s="157" t="s">
        <v>808</v>
      </c>
      <c r="N8255" s="157" t="s">
        <v>740</v>
      </c>
      <c r="O8255" s="157" t="s">
        <v>741</v>
      </c>
      <c r="P8255" s="157" t="s">
        <v>742</v>
      </c>
    </row>
    <row r="8256" spans="11:16">
      <c r="K8256" s="319">
        <v>53942</v>
      </c>
      <c r="L8256" s="157" t="s">
        <v>809</v>
      </c>
      <c r="N8256" s="157" t="s">
        <v>740</v>
      </c>
      <c r="O8256" s="157" t="s">
        <v>741</v>
      </c>
      <c r="P8256" s="157" t="s">
        <v>742</v>
      </c>
    </row>
    <row r="8257" spans="11:16">
      <c r="K8257" s="319">
        <v>53943</v>
      </c>
      <c r="L8257" s="157" t="s">
        <v>810</v>
      </c>
      <c r="N8257" s="157" t="s">
        <v>740</v>
      </c>
      <c r="O8257" s="157" t="s">
        <v>741</v>
      </c>
      <c r="P8257" s="157" t="s">
        <v>742</v>
      </c>
    </row>
    <row r="8258" spans="11:16">
      <c r="K8258" s="319">
        <v>53944</v>
      </c>
      <c r="L8258" s="157" t="s">
        <v>803</v>
      </c>
      <c r="N8258" s="157" t="s">
        <v>742</v>
      </c>
      <c r="O8258" s="157" t="s">
        <v>740</v>
      </c>
      <c r="P8258" s="157" t="s">
        <v>741</v>
      </c>
    </row>
    <row r="8259" spans="11:16">
      <c r="K8259" s="319">
        <v>53945</v>
      </c>
      <c r="L8259" s="157" t="s">
        <v>805</v>
      </c>
      <c r="N8259" s="157" t="s">
        <v>742</v>
      </c>
      <c r="O8259" s="157" t="s">
        <v>740</v>
      </c>
      <c r="P8259" s="157" t="s">
        <v>741</v>
      </c>
    </row>
    <row r="8260" spans="11:16">
      <c r="K8260" s="319">
        <v>53946</v>
      </c>
      <c r="L8260" s="157" t="s">
        <v>806</v>
      </c>
      <c r="N8260" s="157" t="s">
        <v>742</v>
      </c>
      <c r="O8260" s="157" t="s">
        <v>740</v>
      </c>
      <c r="P8260" s="157" t="s">
        <v>741</v>
      </c>
    </row>
    <row r="8261" spans="11:16">
      <c r="K8261" s="319">
        <v>53947</v>
      </c>
      <c r="L8261" s="157" t="s">
        <v>807</v>
      </c>
      <c r="N8261" s="157" t="s">
        <v>742</v>
      </c>
      <c r="O8261" s="157" t="s">
        <v>740</v>
      </c>
      <c r="P8261" s="157" t="s">
        <v>741</v>
      </c>
    </row>
    <row r="8262" spans="11:16">
      <c r="K8262" s="319">
        <v>53948</v>
      </c>
      <c r="L8262" s="157" t="s">
        <v>808</v>
      </c>
      <c r="N8262" s="157" t="s">
        <v>742</v>
      </c>
      <c r="O8262" s="157" t="s">
        <v>740</v>
      </c>
      <c r="P8262" s="157" t="s">
        <v>741</v>
      </c>
    </row>
    <row r="8263" spans="11:16">
      <c r="K8263" s="319">
        <v>53949</v>
      </c>
      <c r="L8263" s="157" t="s">
        <v>809</v>
      </c>
      <c r="N8263" s="157" t="s">
        <v>742</v>
      </c>
      <c r="O8263" s="157" t="s">
        <v>740</v>
      </c>
      <c r="P8263" s="157" t="s">
        <v>741</v>
      </c>
    </row>
    <row r="8264" spans="11:16">
      <c r="K8264" s="319">
        <v>53950</v>
      </c>
      <c r="L8264" s="157" t="s">
        <v>810</v>
      </c>
      <c r="N8264" s="157" t="s">
        <v>742</v>
      </c>
      <c r="O8264" s="157" t="s">
        <v>740</v>
      </c>
      <c r="P8264" s="157" t="s">
        <v>741</v>
      </c>
    </row>
    <row r="8265" spans="11:16">
      <c r="K8265" s="319">
        <v>53951</v>
      </c>
      <c r="L8265" s="157" t="s">
        <v>803</v>
      </c>
      <c r="N8265" s="157" t="s">
        <v>741</v>
      </c>
      <c r="O8265" s="157" t="s">
        <v>742</v>
      </c>
      <c r="P8265" s="157" t="s">
        <v>740</v>
      </c>
    </row>
    <row r="8266" spans="11:16">
      <c r="K8266" s="319">
        <v>53952</v>
      </c>
      <c r="L8266" s="157" t="s">
        <v>805</v>
      </c>
      <c r="N8266" s="157" t="s">
        <v>741</v>
      </c>
      <c r="O8266" s="157" t="s">
        <v>742</v>
      </c>
      <c r="P8266" s="157" t="s">
        <v>740</v>
      </c>
    </row>
    <row r="8267" spans="11:16">
      <c r="K8267" s="319">
        <v>53953</v>
      </c>
      <c r="L8267" s="157" t="s">
        <v>806</v>
      </c>
      <c r="N8267" s="157" t="s">
        <v>741</v>
      </c>
      <c r="O8267" s="157" t="s">
        <v>742</v>
      </c>
      <c r="P8267" s="157" t="s">
        <v>740</v>
      </c>
    </row>
    <row r="8268" spans="11:16">
      <c r="K8268" s="319">
        <v>53954</v>
      </c>
      <c r="L8268" s="157" t="s">
        <v>807</v>
      </c>
      <c r="N8268" s="157" t="s">
        <v>741</v>
      </c>
      <c r="O8268" s="157" t="s">
        <v>742</v>
      </c>
      <c r="P8268" s="157" t="s">
        <v>740</v>
      </c>
    </row>
    <row r="8269" spans="11:16">
      <c r="K8269" s="319">
        <v>53955</v>
      </c>
      <c r="L8269" s="157" t="s">
        <v>808</v>
      </c>
      <c r="N8269" s="157" t="s">
        <v>741</v>
      </c>
      <c r="O8269" s="157" t="s">
        <v>742</v>
      </c>
      <c r="P8269" s="157" t="s">
        <v>740</v>
      </c>
    </row>
    <row r="8270" spans="11:16">
      <c r="K8270" s="319">
        <v>53956</v>
      </c>
      <c r="L8270" s="157" t="s">
        <v>809</v>
      </c>
      <c r="N8270" s="157" t="s">
        <v>741</v>
      </c>
      <c r="O8270" s="157" t="s">
        <v>742</v>
      </c>
      <c r="P8270" s="157" t="s">
        <v>740</v>
      </c>
    </row>
    <row r="8271" spans="11:16">
      <c r="K8271" s="319">
        <v>53957</v>
      </c>
      <c r="L8271" s="157" t="s">
        <v>810</v>
      </c>
      <c r="N8271" s="157" t="s">
        <v>741</v>
      </c>
      <c r="O8271" s="157" t="s">
        <v>742</v>
      </c>
      <c r="P8271" s="157" t="s">
        <v>740</v>
      </c>
    </row>
    <row r="8272" spans="11:16">
      <c r="K8272" s="319">
        <v>53958</v>
      </c>
      <c r="L8272" s="157" t="s">
        <v>803</v>
      </c>
      <c r="N8272" s="157" t="s">
        <v>740</v>
      </c>
      <c r="O8272" s="157" t="s">
        <v>741</v>
      </c>
      <c r="P8272" s="157" t="s">
        <v>742</v>
      </c>
    </row>
    <row r="8273" spans="11:16">
      <c r="K8273" s="319">
        <v>53959</v>
      </c>
      <c r="L8273" s="157" t="s">
        <v>805</v>
      </c>
      <c r="N8273" s="157" t="s">
        <v>740</v>
      </c>
      <c r="O8273" s="157" t="s">
        <v>741</v>
      </c>
      <c r="P8273" s="157" t="s">
        <v>742</v>
      </c>
    </row>
    <row r="8274" spans="11:16">
      <c r="K8274" s="319">
        <v>53960</v>
      </c>
      <c r="L8274" s="157" t="s">
        <v>806</v>
      </c>
      <c r="N8274" s="157" t="s">
        <v>740</v>
      </c>
      <c r="O8274" s="157" t="s">
        <v>741</v>
      </c>
      <c r="P8274" s="157" t="s">
        <v>742</v>
      </c>
    </row>
    <row r="8275" spans="11:16">
      <c r="K8275" s="319">
        <v>53961</v>
      </c>
      <c r="L8275" s="157" t="s">
        <v>807</v>
      </c>
      <c r="N8275" s="157" t="s">
        <v>740</v>
      </c>
      <c r="O8275" s="157" t="s">
        <v>741</v>
      </c>
      <c r="P8275" s="157" t="s">
        <v>742</v>
      </c>
    </row>
    <row r="8276" spans="11:16">
      <c r="K8276" s="319">
        <v>53962</v>
      </c>
      <c r="L8276" s="157" t="s">
        <v>808</v>
      </c>
      <c r="N8276" s="157" t="s">
        <v>740</v>
      </c>
      <c r="O8276" s="157" t="s">
        <v>741</v>
      </c>
      <c r="P8276" s="157" t="s">
        <v>742</v>
      </c>
    </row>
    <row r="8277" spans="11:16">
      <c r="K8277" s="319">
        <v>53963</v>
      </c>
      <c r="L8277" s="157" t="s">
        <v>809</v>
      </c>
      <c r="N8277" s="157" t="s">
        <v>740</v>
      </c>
      <c r="O8277" s="157" t="s">
        <v>741</v>
      </c>
      <c r="P8277" s="157" t="s">
        <v>742</v>
      </c>
    </row>
    <row r="8278" spans="11:16">
      <c r="K8278" s="319">
        <v>53964</v>
      </c>
      <c r="L8278" s="157" t="s">
        <v>810</v>
      </c>
      <c r="N8278" s="157" t="s">
        <v>740</v>
      </c>
      <c r="O8278" s="157" t="s">
        <v>741</v>
      </c>
      <c r="P8278" s="157" t="s">
        <v>742</v>
      </c>
    </row>
    <row r="8279" spans="11:16">
      <c r="K8279" s="319">
        <v>53965</v>
      </c>
      <c r="L8279" s="157" t="s">
        <v>803</v>
      </c>
      <c r="N8279" s="157" t="s">
        <v>742</v>
      </c>
      <c r="O8279" s="157" t="s">
        <v>740</v>
      </c>
      <c r="P8279" s="157" t="s">
        <v>741</v>
      </c>
    </row>
    <row r="8280" spans="11:16">
      <c r="K8280" s="319">
        <v>53966</v>
      </c>
      <c r="L8280" s="157" t="s">
        <v>805</v>
      </c>
      <c r="N8280" s="157" t="s">
        <v>742</v>
      </c>
      <c r="O8280" s="157" t="s">
        <v>740</v>
      </c>
      <c r="P8280" s="157" t="s">
        <v>741</v>
      </c>
    </row>
    <row r="8281" spans="11:16">
      <c r="K8281" s="319">
        <v>53967</v>
      </c>
      <c r="L8281" s="157" t="s">
        <v>806</v>
      </c>
      <c r="N8281" s="157" t="s">
        <v>742</v>
      </c>
      <c r="O8281" s="157" t="s">
        <v>740</v>
      </c>
      <c r="P8281" s="157" t="s">
        <v>741</v>
      </c>
    </row>
    <row r="8282" spans="11:16">
      <c r="K8282" s="319">
        <v>53968</v>
      </c>
      <c r="L8282" s="157" t="s">
        <v>807</v>
      </c>
      <c r="N8282" s="157" t="s">
        <v>742</v>
      </c>
      <c r="O8282" s="157" t="s">
        <v>740</v>
      </c>
      <c r="P8282" s="157" t="s">
        <v>741</v>
      </c>
    </row>
    <row r="8283" spans="11:16">
      <c r="K8283" s="319">
        <v>53969</v>
      </c>
      <c r="L8283" s="157" t="s">
        <v>808</v>
      </c>
      <c r="N8283" s="157" t="s">
        <v>742</v>
      </c>
      <c r="O8283" s="157" t="s">
        <v>740</v>
      </c>
      <c r="P8283" s="157" t="s">
        <v>741</v>
      </c>
    </row>
    <row r="8284" spans="11:16">
      <c r="K8284" s="319">
        <v>53970</v>
      </c>
      <c r="L8284" s="157" t="s">
        <v>809</v>
      </c>
      <c r="N8284" s="157" t="s">
        <v>742</v>
      </c>
      <c r="O8284" s="157" t="s">
        <v>740</v>
      </c>
      <c r="P8284" s="157" t="s">
        <v>741</v>
      </c>
    </row>
    <row r="8285" spans="11:16">
      <c r="K8285" s="319">
        <v>53971</v>
      </c>
      <c r="L8285" s="157" t="s">
        <v>810</v>
      </c>
      <c r="N8285" s="157" t="s">
        <v>742</v>
      </c>
      <c r="O8285" s="157" t="s">
        <v>740</v>
      </c>
      <c r="P8285" s="157" t="s">
        <v>741</v>
      </c>
    </row>
    <row r="8286" spans="11:16">
      <c r="K8286" s="319">
        <v>53972</v>
      </c>
      <c r="L8286" s="157" t="s">
        <v>803</v>
      </c>
      <c r="N8286" s="157" t="s">
        <v>741</v>
      </c>
      <c r="O8286" s="157" t="s">
        <v>742</v>
      </c>
      <c r="P8286" s="157" t="s">
        <v>740</v>
      </c>
    </row>
    <row r="8287" spans="11:16">
      <c r="K8287" s="319">
        <v>53973</v>
      </c>
      <c r="L8287" s="157" t="s">
        <v>805</v>
      </c>
      <c r="N8287" s="157" t="s">
        <v>741</v>
      </c>
      <c r="O8287" s="157" t="s">
        <v>742</v>
      </c>
      <c r="P8287" s="157" t="s">
        <v>740</v>
      </c>
    </row>
    <row r="8288" spans="11:16">
      <c r="K8288" s="319">
        <v>53974</v>
      </c>
      <c r="L8288" s="157" t="s">
        <v>806</v>
      </c>
      <c r="N8288" s="157" t="s">
        <v>741</v>
      </c>
      <c r="O8288" s="157" t="s">
        <v>742</v>
      </c>
      <c r="P8288" s="157" t="s">
        <v>740</v>
      </c>
    </row>
    <row r="8289" spans="11:16">
      <c r="K8289" s="319">
        <v>53975</v>
      </c>
      <c r="L8289" s="157" t="s">
        <v>807</v>
      </c>
      <c r="N8289" s="157" t="s">
        <v>741</v>
      </c>
      <c r="O8289" s="157" t="s">
        <v>742</v>
      </c>
      <c r="P8289" s="157" t="s">
        <v>740</v>
      </c>
    </row>
    <row r="8290" spans="11:16">
      <c r="K8290" s="319">
        <v>53976</v>
      </c>
      <c r="L8290" s="157" t="s">
        <v>808</v>
      </c>
      <c r="N8290" s="157" t="s">
        <v>741</v>
      </c>
      <c r="O8290" s="157" t="s">
        <v>742</v>
      </c>
      <c r="P8290" s="157" t="s">
        <v>740</v>
      </c>
    </row>
    <row r="8291" spans="11:16">
      <c r="K8291" s="319">
        <v>53977</v>
      </c>
      <c r="L8291" s="157" t="s">
        <v>809</v>
      </c>
      <c r="N8291" s="157" t="s">
        <v>741</v>
      </c>
      <c r="O8291" s="157" t="s">
        <v>742</v>
      </c>
      <c r="P8291" s="157" t="s">
        <v>740</v>
      </c>
    </row>
    <row r="8292" spans="11:16">
      <c r="K8292" s="319">
        <v>53978</v>
      </c>
      <c r="L8292" s="157" t="s">
        <v>810</v>
      </c>
      <c r="N8292" s="157" t="s">
        <v>741</v>
      </c>
      <c r="O8292" s="157" t="s">
        <v>742</v>
      </c>
      <c r="P8292" s="157" t="s">
        <v>740</v>
      </c>
    </row>
    <row r="8293" spans="11:16">
      <c r="K8293" s="319">
        <v>53979</v>
      </c>
      <c r="L8293" s="157" t="s">
        <v>803</v>
      </c>
      <c r="N8293" s="157" t="s">
        <v>740</v>
      </c>
      <c r="O8293" s="157" t="s">
        <v>741</v>
      </c>
      <c r="P8293" s="157" t="s">
        <v>742</v>
      </c>
    </row>
    <row r="8294" spans="11:16">
      <c r="K8294" s="319">
        <v>53980</v>
      </c>
      <c r="L8294" s="157" t="s">
        <v>805</v>
      </c>
      <c r="N8294" s="157" t="s">
        <v>740</v>
      </c>
      <c r="O8294" s="157" t="s">
        <v>741</v>
      </c>
      <c r="P8294" s="157" t="s">
        <v>742</v>
      </c>
    </row>
    <row r="8295" spans="11:16">
      <c r="K8295" s="319">
        <v>53981</v>
      </c>
      <c r="L8295" s="157" t="s">
        <v>806</v>
      </c>
      <c r="N8295" s="157" t="s">
        <v>740</v>
      </c>
      <c r="O8295" s="157" t="s">
        <v>741</v>
      </c>
      <c r="P8295" s="157" t="s">
        <v>742</v>
      </c>
    </row>
    <row r="8296" spans="11:16">
      <c r="K8296" s="319">
        <v>53982</v>
      </c>
      <c r="L8296" s="157" t="s">
        <v>807</v>
      </c>
      <c r="N8296" s="157" t="s">
        <v>740</v>
      </c>
      <c r="O8296" s="157" t="s">
        <v>741</v>
      </c>
      <c r="P8296" s="157" t="s">
        <v>742</v>
      </c>
    </row>
    <row r="8297" spans="11:16">
      <c r="K8297" s="319">
        <v>53983</v>
      </c>
      <c r="L8297" s="157" t="s">
        <v>808</v>
      </c>
      <c r="N8297" s="157" t="s">
        <v>740</v>
      </c>
      <c r="O8297" s="157" t="s">
        <v>741</v>
      </c>
      <c r="P8297" s="157" t="s">
        <v>742</v>
      </c>
    </row>
    <row r="8298" spans="11:16">
      <c r="K8298" s="319">
        <v>53984</v>
      </c>
      <c r="L8298" s="157" t="s">
        <v>809</v>
      </c>
      <c r="N8298" s="157" t="s">
        <v>740</v>
      </c>
      <c r="O8298" s="157" t="s">
        <v>741</v>
      </c>
      <c r="P8298" s="157" t="s">
        <v>742</v>
      </c>
    </row>
    <row r="8299" spans="11:16">
      <c r="K8299" s="319">
        <v>53985</v>
      </c>
      <c r="L8299" s="157" t="s">
        <v>810</v>
      </c>
      <c r="N8299" s="157" t="s">
        <v>740</v>
      </c>
      <c r="O8299" s="157" t="s">
        <v>741</v>
      </c>
      <c r="P8299" s="157" t="s">
        <v>742</v>
      </c>
    </row>
    <row r="8300" spans="11:16">
      <c r="K8300" s="319">
        <v>53986</v>
      </c>
      <c r="L8300" s="157" t="s">
        <v>803</v>
      </c>
      <c r="N8300" s="157" t="s">
        <v>742</v>
      </c>
      <c r="O8300" s="157" t="s">
        <v>740</v>
      </c>
      <c r="P8300" s="157" t="s">
        <v>741</v>
      </c>
    </row>
    <row r="8301" spans="11:16">
      <c r="K8301" s="319">
        <v>53987</v>
      </c>
      <c r="L8301" s="157" t="s">
        <v>805</v>
      </c>
      <c r="N8301" s="157" t="s">
        <v>742</v>
      </c>
      <c r="O8301" s="157" t="s">
        <v>740</v>
      </c>
      <c r="P8301" s="157" t="s">
        <v>741</v>
      </c>
    </row>
    <row r="8302" spans="11:16">
      <c r="K8302" s="319">
        <v>53988</v>
      </c>
      <c r="L8302" s="157" t="s">
        <v>806</v>
      </c>
      <c r="N8302" s="157" t="s">
        <v>742</v>
      </c>
      <c r="O8302" s="157" t="s">
        <v>740</v>
      </c>
      <c r="P8302" s="157" t="s">
        <v>741</v>
      </c>
    </row>
    <row r="8303" spans="11:16">
      <c r="K8303" s="319">
        <v>53989</v>
      </c>
      <c r="L8303" s="157" t="s">
        <v>807</v>
      </c>
      <c r="N8303" s="157" t="s">
        <v>742</v>
      </c>
      <c r="O8303" s="157" t="s">
        <v>740</v>
      </c>
      <c r="P8303" s="157" t="s">
        <v>741</v>
      </c>
    </row>
    <row r="8304" spans="11:16">
      <c r="K8304" s="319">
        <v>53990</v>
      </c>
      <c r="L8304" s="157" t="s">
        <v>808</v>
      </c>
      <c r="N8304" s="157" t="s">
        <v>742</v>
      </c>
      <c r="O8304" s="157" t="s">
        <v>740</v>
      </c>
      <c r="P8304" s="157" t="s">
        <v>741</v>
      </c>
    </row>
    <row r="8305" spans="11:16">
      <c r="K8305" s="319">
        <v>53991</v>
      </c>
      <c r="L8305" s="157" t="s">
        <v>809</v>
      </c>
      <c r="N8305" s="157" t="s">
        <v>742</v>
      </c>
      <c r="O8305" s="157" t="s">
        <v>740</v>
      </c>
      <c r="P8305" s="157" t="s">
        <v>741</v>
      </c>
    </row>
    <row r="8306" spans="11:16">
      <c r="K8306" s="319">
        <v>53992</v>
      </c>
      <c r="L8306" s="157" t="s">
        <v>810</v>
      </c>
      <c r="N8306" s="157" t="s">
        <v>742</v>
      </c>
      <c r="O8306" s="157" t="s">
        <v>740</v>
      </c>
      <c r="P8306" s="157" t="s">
        <v>741</v>
      </c>
    </row>
    <row r="8307" spans="11:16">
      <c r="K8307" s="319">
        <v>53993</v>
      </c>
      <c r="L8307" s="157" t="s">
        <v>803</v>
      </c>
      <c r="N8307" s="157" t="s">
        <v>741</v>
      </c>
      <c r="O8307" s="157" t="s">
        <v>742</v>
      </c>
      <c r="P8307" s="157" t="s">
        <v>740</v>
      </c>
    </row>
    <row r="8308" spans="11:16">
      <c r="K8308" s="319">
        <v>53994</v>
      </c>
      <c r="L8308" s="157" t="s">
        <v>805</v>
      </c>
      <c r="N8308" s="157" t="s">
        <v>741</v>
      </c>
      <c r="O8308" s="157" t="s">
        <v>742</v>
      </c>
      <c r="P8308" s="157" t="s">
        <v>740</v>
      </c>
    </row>
    <row r="8309" spans="11:16">
      <c r="K8309" s="319">
        <v>53995</v>
      </c>
      <c r="L8309" s="157" t="s">
        <v>806</v>
      </c>
      <c r="N8309" s="157" t="s">
        <v>741</v>
      </c>
      <c r="O8309" s="157" t="s">
        <v>742</v>
      </c>
      <c r="P8309" s="157" t="s">
        <v>740</v>
      </c>
    </row>
    <row r="8310" spans="11:16">
      <c r="K8310" s="319">
        <v>53996</v>
      </c>
      <c r="L8310" s="157" t="s">
        <v>807</v>
      </c>
      <c r="N8310" s="157" t="s">
        <v>741</v>
      </c>
      <c r="O8310" s="157" t="s">
        <v>742</v>
      </c>
      <c r="P8310" s="157" t="s">
        <v>740</v>
      </c>
    </row>
    <row r="8311" spans="11:16">
      <c r="K8311" s="319">
        <v>53997</v>
      </c>
      <c r="L8311" s="157" t="s">
        <v>808</v>
      </c>
      <c r="N8311" s="157" t="s">
        <v>741</v>
      </c>
      <c r="O8311" s="157" t="s">
        <v>742</v>
      </c>
      <c r="P8311" s="157" t="s">
        <v>740</v>
      </c>
    </row>
    <row r="8312" spans="11:16">
      <c r="K8312" s="319">
        <v>53998</v>
      </c>
      <c r="L8312" s="157" t="s">
        <v>809</v>
      </c>
      <c r="N8312" s="157" t="s">
        <v>741</v>
      </c>
      <c r="O8312" s="157" t="s">
        <v>742</v>
      </c>
      <c r="P8312" s="157" t="s">
        <v>740</v>
      </c>
    </row>
    <row r="8313" spans="11:16">
      <c r="K8313" s="319">
        <v>53999</v>
      </c>
      <c r="L8313" s="157" t="s">
        <v>810</v>
      </c>
      <c r="N8313" s="157" t="s">
        <v>741</v>
      </c>
      <c r="O8313" s="157" t="s">
        <v>742</v>
      </c>
      <c r="P8313" s="157" t="s">
        <v>740</v>
      </c>
    </row>
    <row r="8314" spans="11:16">
      <c r="K8314" s="319">
        <v>54000</v>
      </c>
      <c r="L8314" s="157" t="s">
        <v>803</v>
      </c>
      <c r="N8314" s="157" t="s">
        <v>740</v>
      </c>
      <c r="O8314" s="157" t="s">
        <v>741</v>
      </c>
      <c r="P8314" s="157" t="s">
        <v>742</v>
      </c>
    </row>
    <row r="8315" spans="11:16">
      <c r="K8315" s="319">
        <v>54001</v>
      </c>
      <c r="L8315" s="157" t="s">
        <v>805</v>
      </c>
      <c r="N8315" s="157" t="s">
        <v>740</v>
      </c>
      <c r="O8315" s="157" t="s">
        <v>741</v>
      </c>
      <c r="P8315" s="157" t="s">
        <v>742</v>
      </c>
    </row>
    <row r="8316" spans="11:16">
      <c r="K8316" s="319">
        <v>54002</v>
      </c>
      <c r="L8316" s="157" t="s">
        <v>806</v>
      </c>
      <c r="N8316" s="157" t="s">
        <v>740</v>
      </c>
      <c r="O8316" s="157" t="s">
        <v>741</v>
      </c>
      <c r="P8316" s="157" t="s">
        <v>742</v>
      </c>
    </row>
    <row r="8317" spans="11:16">
      <c r="K8317" s="319">
        <v>54003</v>
      </c>
      <c r="L8317" s="157" t="s">
        <v>807</v>
      </c>
      <c r="N8317" s="157" t="s">
        <v>740</v>
      </c>
      <c r="O8317" s="157" t="s">
        <v>741</v>
      </c>
      <c r="P8317" s="157" t="s">
        <v>742</v>
      </c>
    </row>
    <row r="8318" spans="11:16">
      <c r="K8318" s="319">
        <v>54004</v>
      </c>
      <c r="L8318" s="157" t="s">
        <v>808</v>
      </c>
      <c r="N8318" s="157" t="s">
        <v>740</v>
      </c>
      <c r="O8318" s="157" t="s">
        <v>741</v>
      </c>
      <c r="P8318" s="157" t="s">
        <v>742</v>
      </c>
    </row>
    <row r="8319" spans="11:16">
      <c r="K8319" s="319">
        <v>54005</v>
      </c>
      <c r="L8319" s="157" t="s">
        <v>809</v>
      </c>
      <c r="N8319" s="157" t="s">
        <v>740</v>
      </c>
      <c r="O8319" s="157" t="s">
        <v>741</v>
      </c>
      <c r="P8319" s="157" t="s">
        <v>742</v>
      </c>
    </row>
    <row r="8320" spans="11:16">
      <c r="K8320" s="319">
        <v>54006</v>
      </c>
      <c r="L8320" s="157" t="s">
        <v>810</v>
      </c>
      <c r="N8320" s="157" t="s">
        <v>740</v>
      </c>
      <c r="O8320" s="157" t="s">
        <v>741</v>
      </c>
      <c r="P8320" s="157" t="s">
        <v>742</v>
      </c>
    </row>
    <row r="8321" spans="11:16">
      <c r="K8321" s="319">
        <v>54007</v>
      </c>
      <c r="L8321" s="157" t="s">
        <v>803</v>
      </c>
      <c r="N8321" s="157" t="s">
        <v>742</v>
      </c>
      <c r="O8321" s="157" t="s">
        <v>740</v>
      </c>
      <c r="P8321" s="157" t="s">
        <v>741</v>
      </c>
    </row>
    <row r="8322" spans="11:16">
      <c r="K8322" s="319">
        <v>54008</v>
      </c>
      <c r="L8322" s="157" t="s">
        <v>805</v>
      </c>
      <c r="N8322" s="157" t="s">
        <v>742</v>
      </c>
      <c r="O8322" s="157" t="s">
        <v>740</v>
      </c>
      <c r="P8322" s="157" t="s">
        <v>741</v>
      </c>
    </row>
    <row r="8323" spans="11:16">
      <c r="K8323" s="319">
        <v>54009</v>
      </c>
      <c r="L8323" s="157" t="s">
        <v>806</v>
      </c>
      <c r="N8323" s="157" t="s">
        <v>742</v>
      </c>
      <c r="O8323" s="157" t="s">
        <v>740</v>
      </c>
      <c r="P8323" s="157" t="s">
        <v>741</v>
      </c>
    </row>
    <row r="8324" spans="11:16">
      <c r="K8324" s="319">
        <v>54010</v>
      </c>
      <c r="L8324" s="157" t="s">
        <v>807</v>
      </c>
      <c r="N8324" s="157" t="s">
        <v>742</v>
      </c>
      <c r="O8324" s="157" t="s">
        <v>740</v>
      </c>
      <c r="P8324" s="157" t="s">
        <v>741</v>
      </c>
    </row>
    <row r="8325" spans="11:16">
      <c r="K8325" s="319">
        <v>54011</v>
      </c>
      <c r="L8325" s="157" t="s">
        <v>808</v>
      </c>
      <c r="N8325" s="157" t="s">
        <v>742</v>
      </c>
      <c r="O8325" s="157" t="s">
        <v>740</v>
      </c>
      <c r="P8325" s="157" t="s">
        <v>741</v>
      </c>
    </row>
    <row r="8326" spans="11:16">
      <c r="K8326" s="319">
        <v>54012</v>
      </c>
      <c r="L8326" s="157" t="s">
        <v>809</v>
      </c>
      <c r="N8326" s="157" t="s">
        <v>742</v>
      </c>
      <c r="O8326" s="157" t="s">
        <v>740</v>
      </c>
      <c r="P8326" s="157" t="s">
        <v>741</v>
      </c>
    </row>
    <row r="8327" spans="11:16">
      <c r="K8327" s="319">
        <v>54013</v>
      </c>
      <c r="L8327" s="157" t="s">
        <v>810</v>
      </c>
      <c r="N8327" s="157" t="s">
        <v>742</v>
      </c>
      <c r="O8327" s="157" t="s">
        <v>740</v>
      </c>
      <c r="P8327" s="157" t="s">
        <v>741</v>
      </c>
    </row>
    <row r="8328" spans="11:16">
      <c r="K8328" s="319">
        <v>54014</v>
      </c>
      <c r="L8328" s="157" t="s">
        <v>803</v>
      </c>
      <c r="N8328" s="157" t="s">
        <v>741</v>
      </c>
      <c r="O8328" s="157" t="s">
        <v>742</v>
      </c>
      <c r="P8328" s="157" t="s">
        <v>740</v>
      </c>
    </row>
    <row r="8329" spans="11:16">
      <c r="K8329" s="319">
        <v>54015</v>
      </c>
      <c r="L8329" s="157" t="s">
        <v>805</v>
      </c>
      <c r="N8329" s="157" t="s">
        <v>741</v>
      </c>
      <c r="O8329" s="157" t="s">
        <v>742</v>
      </c>
      <c r="P8329" s="157" t="s">
        <v>740</v>
      </c>
    </row>
    <row r="8330" spans="11:16">
      <c r="K8330" s="319">
        <v>54016</v>
      </c>
      <c r="L8330" s="157" t="s">
        <v>806</v>
      </c>
      <c r="N8330" s="157" t="s">
        <v>741</v>
      </c>
      <c r="O8330" s="157" t="s">
        <v>742</v>
      </c>
      <c r="P8330" s="157" t="s">
        <v>740</v>
      </c>
    </row>
    <row r="8331" spans="11:16">
      <c r="K8331" s="319">
        <v>54017</v>
      </c>
      <c r="L8331" s="157" t="s">
        <v>807</v>
      </c>
      <c r="N8331" s="157" t="s">
        <v>741</v>
      </c>
      <c r="O8331" s="157" t="s">
        <v>742</v>
      </c>
      <c r="P8331" s="157" t="s">
        <v>740</v>
      </c>
    </row>
    <row r="8332" spans="11:16">
      <c r="K8332" s="319">
        <v>54018</v>
      </c>
      <c r="L8332" s="157" t="s">
        <v>808</v>
      </c>
      <c r="N8332" s="157" t="s">
        <v>741</v>
      </c>
      <c r="O8332" s="157" t="s">
        <v>742</v>
      </c>
      <c r="P8332" s="157" t="s">
        <v>740</v>
      </c>
    </row>
    <row r="8333" spans="11:16">
      <c r="K8333" s="319">
        <v>54019</v>
      </c>
      <c r="L8333" s="157" t="s">
        <v>809</v>
      </c>
      <c r="N8333" s="157" t="s">
        <v>741</v>
      </c>
      <c r="O8333" s="157" t="s">
        <v>742</v>
      </c>
      <c r="P8333" s="157" t="s">
        <v>740</v>
      </c>
    </row>
    <row r="8334" spans="11:16">
      <c r="K8334" s="319">
        <v>54020</v>
      </c>
      <c r="L8334" s="157" t="s">
        <v>810</v>
      </c>
      <c r="N8334" s="157" t="s">
        <v>741</v>
      </c>
      <c r="O8334" s="157" t="s">
        <v>742</v>
      </c>
      <c r="P8334" s="157" t="s">
        <v>740</v>
      </c>
    </row>
    <row r="8335" spans="11:16">
      <c r="K8335" s="319">
        <v>54021</v>
      </c>
      <c r="L8335" s="157" t="s">
        <v>803</v>
      </c>
      <c r="N8335" s="157" t="s">
        <v>740</v>
      </c>
      <c r="O8335" s="157" t="s">
        <v>741</v>
      </c>
      <c r="P8335" s="157" t="s">
        <v>742</v>
      </c>
    </row>
    <row r="8336" spans="11:16">
      <c r="K8336" s="319">
        <v>54022</v>
      </c>
      <c r="L8336" s="157" t="s">
        <v>805</v>
      </c>
      <c r="N8336" s="157" t="s">
        <v>740</v>
      </c>
      <c r="O8336" s="157" t="s">
        <v>741</v>
      </c>
      <c r="P8336" s="157" t="s">
        <v>742</v>
      </c>
    </row>
    <row r="8337" spans="11:16">
      <c r="K8337" s="319">
        <v>54023</v>
      </c>
      <c r="L8337" s="157" t="s">
        <v>806</v>
      </c>
      <c r="N8337" s="157" t="s">
        <v>740</v>
      </c>
      <c r="O8337" s="157" t="s">
        <v>741</v>
      </c>
      <c r="P8337" s="157" t="s">
        <v>742</v>
      </c>
    </row>
    <row r="8338" spans="11:16">
      <c r="K8338" s="319">
        <v>54024</v>
      </c>
      <c r="L8338" s="157" t="s">
        <v>807</v>
      </c>
      <c r="N8338" s="157" t="s">
        <v>740</v>
      </c>
      <c r="O8338" s="157" t="s">
        <v>741</v>
      </c>
      <c r="P8338" s="157" t="s">
        <v>742</v>
      </c>
    </row>
    <row r="8339" spans="11:16">
      <c r="K8339" s="319">
        <v>54025</v>
      </c>
      <c r="L8339" s="157" t="s">
        <v>808</v>
      </c>
      <c r="N8339" s="157" t="s">
        <v>740</v>
      </c>
      <c r="O8339" s="157" t="s">
        <v>741</v>
      </c>
      <c r="P8339" s="157" t="s">
        <v>742</v>
      </c>
    </row>
    <row r="8340" spans="11:16">
      <c r="K8340" s="319">
        <v>54026</v>
      </c>
      <c r="L8340" s="157" t="s">
        <v>809</v>
      </c>
      <c r="N8340" s="157" t="s">
        <v>740</v>
      </c>
      <c r="O8340" s="157" t="s">
        <v>741</v>
      </c>
      <c r="P8340" s="157" t="s">
        <v>742</v>
      </c>
    </row>
    <row r="8341" spans="11:16">
      <c r="K8341" s="319">
        <v>54027</v>
      </c>
      <c r="L8341" s="157" t="s">
        <v>810</v>
      </c>
      <c r="N8341" s="157" t="s">
        <v>740</v>
      </c>
      <c r="O8341" s="157" t="s">
        <v>741</v>
      </c>
      <c r="P8341" s="157" t="s">
        <v>742</v>
      </c>
    </row>
    <row r="8342" spans="11:16">
      <c r="K8342" s="319">
        <v>54028</v>
      </c>
      <c r="L8342" s="157" t="s">
        <v>803</v>
      </c>
      <c r="N8342" s="157" t="s">
        <v>742</v>
      </c>
      <c r="O8342" s="157" t="s">
        <v>740</v>
      </c>
      <c r="P8342" s="157" t="s">
        <v>741</v>
      </c>
    </row>
    <row r="8343" spans="11:16">
      <c r="K8343" s="319">
        <v>54029</v>
      </c>
      <c r="L8343" s="157" t="s">
        <v>805</v>
      </c>
      <c r="N8343" s="157" t="s">
        <v>742</v>
      </c>
      <c r="O8343" s="157" t="s">
        <v>740</v>
      </c>
      <c r="P8343" s="157" t="s">
        <v>741</v>
      </c>
    </row>
    <row r="8344" spans="11:16">
      <c r="K8344" s="319">
        <v>54030</v>
      </c>
      <c r="L8344" s="157" t="s">
        <v>806</v>
      </c>
      <c r="N8344" s="157" t="s">
        <v>742</v>
      </c>
      <c r="O8344" s="157" t="s">
        <v>740</v>
      </c>
      <c r="P8344" s="157" t="s">
        <v>741</v>
      </c>
    </row>
    <row r="8345" spans="11:16">
      <c r="K8345" s="319">
        <v>54031</v>
      </c>
      <c r="L8345" s="157" t="s">
        <v>807</v>
      </c>
      <c r="N8345" s="157" t="s">
        <v>742</v>
      </c>
      <c r="O8345" s="157" t="s">
        <v>740</v>
      </c>
      <c r="P8345" s="157" t="s">
        <v>741</v>
      </c>
    </row>
    <row r="8346" spans="11:16">
      <c r="K8346" s="319">
        <v>54032</v>
      </c>
      <c r="L8346" s="157" t="s">
        <v>808</v>
      </c>
      <c r="N8346" s="157" t="s">
        <v>742</v>
      </c>
      <c r="O8346" s="157" t="s">
        <v>740</v>
      </c>
      <c r="P8346" s="157" t="s">
        <v>741</v>
      </c>
    </row>
    <row r="8347" spans="11:16">
      <c r="K8347" s="319">
        <v>54033</v>
      </c>
      <c r="L8347" s="157" t="s">
        <v>809</v>
      </c>
      <c r="N8347" s="157" t="s">
        <v>742</v>
      </c>
      <c r="O8347" s="157" t="s">
        <v>740</v>
      </c>
      <c r="P8347" s="157" t="s">
        <v>741</v>
      </c>
    </row>
    <row r="8348" spans="11:16">
      <c r="K8348" s="319">
        <v>54034</v>
      </c>
      <c r="L8348" s="157" t="s">
        <v>810</v>
      </c>
      <c r="N8348" s="157" t="s">
        <v>742</v>
      </c>
      <c r="O8348" s="157" t="s">
        <v>740</v>
      </c>
      <c r="P8348" s="157" t="s">
        <v>741</v>
      </c>
    </row>
    <row r="8349" spans="11:16">
      <c r="K8349" s="319">
        <v>54035</v>
      </c>
      <c r="L8349" s="157" t="s">
        <v>803</v>
      </c>
      <c r="N8349" s="157" t="s">
        <v>741</v>
      </c>
      <c r="O8349" s="157" t="s">
        <v>742</v>
      </c>
      <c r="P8349" s="157" t="s">
        <v>740</v>
      </c>
    </row>
    <row r="8350" spans="11:16">
      <c r="K8350" s="319">
        <v>54036</v>
      </c>
      <c r="L8350" s="157" t="s">
        <v>805</v>
      </c>
      <c r="N8350" s="157" t="s">
        <v>741</v>
      </c>
      <c r="O8350" s="157" t="s">
        <v>742</v>
      </c>
      <c r="P8350" s="157" t="s">
        <v>740</v>
      </c>
    </row>
    <row r="8351" spans="11:16">
      <c r="K8351" s="319">
        <v>54037</v>
      </c>
      <c r="L8351" s="157" t="s">
        <v>806</v>
      </c>
      <c r="N8351" s="157" t="s">
        <v>741</v>
      </c>
      <c r="O8351" s="157" t="s">
        <v>742</v>
      </c>
      <c r="P8351" s="157" t="s">
        <v>740</v>
      </c>
    </row>
    <row r="8352" spans="11:16">
      <c r="K8352" s="319">
        <v>54038</v>
      </c>
      <c r="L8352" s="157" t="s">
        <v>807</v>
      </c>
      <c r="N8352" s="157" t="s">
        <v>741</v>
      </c>
      <c r="O8352" s="157" t="s">
        <v>742</v>
      </c>
      <c r="P8352" s="157" t="s">
        <v>740</v>
      </c>
    </row>
    <row r="8353" spans="11:16">
      <c r="K8353" s="319">
        <v>54039</v>
      </c>
      <c r="L8353" s="157" t="s">
        <v>808</v>
      </c>
      <c r="N8353" s="157" t="s">
        <v>741</v>
      </c>
      <c r="O8353" s="157" t="s">
        <v>742</v>
      </c>
      <c r="P8353" s="157" t="s">
        <v>740</v>
      </c>
    </row>
    <row r="8354" spans="11:16">
      <c r="K8354" s="319">
        <v>54040</v>
      </c>
      <c r="L8354" s="157" t="s">
        <v>809</v>
      </c>
      <c r="N8354" s="157" t="s">
        <v>741</v>
      </c>
      <c r="O8354" s="157" t="s">
        <v>742</v>
      </c>
      <c r="P8354" s="157" t="s">
        <v>740</v>
      </c>
    </row>
    <row r="8355" spans="11:16">
      <c r="K8355" s="319">
        <v>54041</v>
      </c>
      <c r="L8355" s="157" t="s">
        <v>810</v>
      </c>
      <c r="N8355" s="157" t="s">
        <v>741</v>
      </c>
      <c r="O8355" s="157" t="s">
        <v>742</v>
      </c>
      <c r="P8355" s="157" t="s">
        <v>740</v>
      </c>
    </row>
    <row r="8356" spans="11:16">
      <c r="K8356" s="319">
        <v>54042</v>
      </c>
      <c r="L8356" s="157" t="s">
        <v>803</v>
      </c>
      <c r="N8356" s="157" t="s">
        <v>740</v>
      </c>
      <c r="O8356" s="157" t="s">
        <v>741</v>
      </c>
      <c r="P8356" s="157" t="s">
        <v>742</v>
      </c>
    </row>
    <row r="8357" spans="11:16">
      <c r="K8357" s="319">
        <v>54043</v>
      </c>
      <c r="L8357" s="157" t="s">
        <v>805</v>
      </c>
      <c r="N8357" s="157" t="s">
        <v>740</v>
      </c>
      <c r="O8357" s="157" t="s">
        <v>741</v>
      </c>
      <c r="P8357" s="157" t="s">
        <v>742</v>
      </c>
    </row>
    <row r="8358" spans="11:16">
      <c r="K8358" s="319">
        <v>54044</v>
      </c>
      <c r="L8358" s="157" t="s">
        <v>806</v>
      </c>
      <c r="N8358" s="157" t="s">
        <v>740</v>
      </c>
      <c r="O8358" s="157" t="s">
        <v>741</v>
      </c>
      <c r="P8358" s="157" t="s">
        <v>742</v>
      </c>
    </row>
    <row r="8359" spans="11:16">
      <c r="K8359" s="319">
        <v>54045</v>
      </c>
      <c r="L8359" s="157" t="s">
        <v>807</v>
      </c>
      <c r="N8359" s="157" t="s">
        <v>740</v>
      </c>
      <c r="O8359" s="157" t="s">
        <v>741</v>
      </c>
      <c r="P8359" s="157" t="s">
        <v>742</v>
      </c>
    </row>
    <row r="8360" spans="11:16">
      <c r="K8360" s="319">
        <v>54046</v>
      </c>
      <c r="L8360" s="157" t="s">
        <v>808</v>
      </c>
      <c r="N8360" s="157" t="s">
        <v>740</v>
      </c>
      <c r="O8360" s="157" t="s">
        <v>741</v>
      </c>
      <c r="P8360" s="157" t="s">
        <v>742</v>
      </c>
    </row>
    <row r="8361" spans="11:16">
      <c r="K8361" s="319">
        <v>54047</v>
      </c>
      <c r="L8361" s="157" t="s">
        <v>809</v>
      </c>
      <c r="N8361" s="157" t="s">
        <v>740</v>
      </c>
      <c r="O8361" s="157" t="s">
        <v>741</v>
      </c>
      <c r="P8361" s="157" t="s">
        <v>742</v>
      </c>
    </row>
    <row r="8362" spans="11:16">
      <c r="K8362" s="319">
        <v>54048</v>
      </c>
      <c r="L8362" s="157" t="s">
        <v>810</v>
      </c>
      <c r="N8362" s="157" t="s">
        <v>740</v>
      </c>
      <c r="O8362" s="157" t="s">
        <v>741</v>
      </c>
      <c r="P8362" s="157" t="s">
        <v>742</v>
      </c>
    </row>
    <row r="8363" spans="11:16">
      <c r="K8363" s="319">
        <v>54049</v>
      </c>
      <c r="L8363" s="157" t="s">
        <v>803</v>
      </c>
      <c r="N8363" s="157" t="s">
        <v>742</v>
      </c>
      <c r="O8363" s="157" t="s">
        <v>740</v>
      </c>
      <c r="P8363" s="157" t="s">
        <v>741</v>
      </c>
    </row>
    <row r="8364" spans="11:16">
      <c r="K8364" s="319">
        <v>54050</v>
      </c>
      <c r="L8364" s="157" t="s">
        <v>805</v>
      </c>
      <c r="N8364" s="157" t="s">
        <v>742</v>
      </c>
      <c r="O8364" s="157" t="s">
        <v>740</v>
      </c>
      <c r="P8364" s="157" t="s">
        <v>741</v>
      </c>
    </row>
    <row r="8365" spans="11:16">
      <c r="K8365" s="319">
        <v>54051</v>
      </c>
      <c r="L8365" s="157" t="s">
        <v>806</v>
      </c>
      <c r="N8365" s="157" t="s">
        <v>742</v>
      </c>
      <c r="O8365" s="157" t="s">
        <v>740</v>
      </c>
      <c r="P8365" s="157" t="s">
        <v>741</v>
      </c>
    </row>
    <row r="8366" spans="11:16">
      <c r="K8366" s="319">
        <v>54052</v>
      </c>
      <c r="L8366" s="157" t="s">
        <v>807</v>
      </c>
      <c r="N8366" s="157" t="s">
        <v>742</v>
      </c>
      <c r="O8366" s="157" t="s">
        <v>740</v>
      </c>
      <c r="P8366" s="157" t="s">
        <v>741</v>
      </c>
    </row>
    <row r="8367" spans="11:16">
      <c r="K8367" s="319">
        <v>54053</v>
      </c>
      <c r="L8367" s="157" t="s">
        <v>808</v>
      </c>
      <c r="N8367" s="157" t="s">
        <v>742</v>
      </c>
      <c r="O8367" s="157" t="s">
        <v>740</v>
      </c>
      <c r="P8367" s="157" t="s">
        <v>741</v>
      </c>
    </row>
    <row r="8368" spans="11:16">
      <c r="K8368" s="319">
        <v>54054</v>
      </c>
      <c r="L8368" s="157" t="s">
        <v>809</v>
      </c>
      <c r="N8368" s="157" t="s">
        <v>742</v>
      </c>
      <c r="O8368" s="157" t="s">
        <v>740</v>
      </c>
      <c r="P8368" s="157" t="s">
        <v>741</v>
      </c>
    </row>
    <row r="8369" spans="11:16">
      <c r="K8369" s="319">
        <v>54055</v>
      </c>
      <c r="L8369" s="157" t="s">
        <v>810</v>
      </c>
      <c r="N8369" s="157" t="s">
        <v>742</v>
      </c>
      <c r="O8369" s="157" t="s">
        <v>740</v>
      </c>
      <c r="P8369" s="157" t="s">
        <v>741</v>
      </c>
    </row>
    <row r="8370" spans="11:16">
      <c r="K8370" s="319">
        <v>54056</v>
      </c>
      <c r="L8370" s="157" t="s">
        <v>803</v>
      </c>
      <c r="N8370" s="157" t="s">
        <v>741</v>
      </c>
      <c r="O8370" s="157" t="s">
        <v>742</v>
      </c>
      <c r="P8370" s="157" t="s">
        <v>740</v>
      </c>
    </row>
    <row r="8371" spans="11:16">
      <c r="K8371" s="319">
        <v>54057</v>
      </c>
      <c r="L8371" s="157" t="s">
        <v>805</v>
      </c>
      <c r="N8371" s="157" t="s">
        <v>741</v>
      </c>
      <c r="O8371" s="157" t="s">
        <v>742</v>
      </c>
      <c r="P8371" s="157" t="s">
        <v>740</v>
      </c>
    </row>
    <row r="8372" spans="11:16">
      <c r="K8372" s="319">
        <v>54058</v>
      </c>
      <c r="L8372" s="157" t="s">
        <v>806</v>
      </c>
      <c r="N8372" s="157" t="s">
        <v>741</v>
      </c>
      <c r="O8372" s="157" t="s">
        <v>742</v>
      </c>
      <c r="P8372" s="157" t="s">
        <v>740</v>
      </c>
    </row>
    <row r="8373" spans="11:16">
      <c r="K8373" s="319">
        <v>54059</v>
      </c>
      <c r="L8373" s="157" t="s">
        <v>807</v>
      </c>
      <c r="N8373" s="157" t="s">
        <v>741</v>
      </c>
      <c r="O8373" s="157" t="s">
        <v>742</v>
      </c>
      <c r="P8373" s="157" t="s">
        <v>740</v>
      </c>
    </row>
    <row r="8374" spans="11:16">
      <c r="K8374" s="319">
        <v>54060</v>
      </c>
      <c r="L8374" s="157" t="s">
        <v>808</v>
      </c>
      <c r="N8374" s="157" t="s">
        <v>741</v>
      </c>
      <c r="O8374" s="157" t="s">
        <v>742</v>
      </c>
      <c r="P8374" s="157" t="s">
        <v>740</v>
      </c>
    </row>
    <row r="8375" spans="11:16">
      <c r="K8375" s="319">
        <v>54061</v>
      </c>
      <c r="L8375" s="157" t="s">
        <v>809</v>
      </c>
      <c r="N8375" s="157" t="s">
        <v>741</v>
      </c>
      <c r="O8375" s="157" t="s">
        <v>742</v>
      </c>
      <c r="P8375" s="157" t="s">
        <v>740</v>
      </c>
    </row>
    <row r="8376" spans="11:16">
      <c r="K8376" s="319">
        <v>54062</v>
      </c>
      <c r="L8376" s="157" t="s">
        <v>810</v>
      </c>
      <c r="N8376" s="157" t="s">
        <v>741</v>
      </c>
      <c r="O8376" s="157" t="s">
        <v>742</v>
      </c>
      <c r="P8376" s="157" t="s">
        <v>740</v>
      </c>
    </row>
    <row r="8377" spans="11:16">
      <c r="K8377" s="319">
        <v>54063</v>
      </c>
      <c r="L8377" s="157" t="s">
        <v>803</v>
      </c>
      <c r="N8377" s="157" t="s">
        <v>740</v>
      </c>
      <c r="O8377" s="157" t="s">
        <v>741</v>
      </c>
      <c r="P8377" s="157" t="s">
        <v>742</v>
      </c>
    </row>
    <row r="8378" spans="11:16">
      <c r="K8378" s="319">
        <v>54064</v>
      </c>
      <c r="L8378" s="157" t="s">
        <v>805</v>
      </c>
      <c r="N8378" s="157" t="s">
        <v>740</v>
      </c>
      <c r="O8378" s="157" t="s">
        <v>741</v>
      </c>
      <c r="P8378" s="157" t="s">
        <v>742</v>
      </c>
    </row>
    <row r="8379" spans="11:16">
      <c r="K8379" s="319">
        <v>54065</v>
      </c>
      <c r="L8379" s="157" t="s">
        <v>806</v>
      </c>
      <c r="N8379" s="157" t="s">
        <v>740</v>
      </c>
      <c r="O8379" s="157" t="s">
        <v>741</v>
      </c>
      <c r="P8379" s="157" t="s">
        <v>742</v>
      </c>
    </row>
    <row r="8380" spans="11:16">
      <c r="K8380" s="319">
        <v>54066</v>
      </c>
      <c r="L8380" s="157" t="s">
        <v>807</v>
      </c>
      <c r="N8380" s="157" t="s">
        <v>740</v>
      </c>
      <c r="O8380" s="157" t="s">
        <v>741</v>
      </c>
      <c r="P8380" s="157" t="s">
        <v>742</v>
      </c>
    </row>
    <row r="8381" spans="11:16">
      <c r="K8381" s="319">
        <v>54067</v>
      </c>
      <c r="L8381" s="157" t="s">
        <v>808</v>
      </c>
      <c r="N8381" s="157" t="s">
        <v>740</v>
      </c>
      <c r="O8381" s="157" t="s">
        <v>741</v>
      </c>
      <c r="P8381" s="157" t="s">
        <v>742</v>
      </c>
    </row>
    <row r="8382" spans="11:16">
      <c r="K8382" s="319">
        <v>54068</v>
      </c>
      <c r="L8382" s="157" t="s">
        <v>809</v>
      </c>
      <c r="N8382" s="157" t="s">
        <v>740</v>
      </c>
      <c r="O8382" s="157" t="s">
        <v>741</v>
      </c>
      <c r="P8382" s="157" t="s">
        <v>742</v>
      </c>
    </row>
    <row r="8383" spans="11:16">
      <c r="K8383" s="319">
        <v>54069</v>
      </c>
      <c r="L8383" s="157" t="s">
        <v>810</v>
      </c>
      <c r="N8383" s="157" t="s">
        <v>740</v>
      </c>
      <c r="O8383" s="157" t="s">
        <v>741</v>
      </c>
      <c r="P8383" s="157" t="s">
        <v>742</v>
      </c>
    </row>
    <row r="8384" spans="11:16">
      <c r="K8384" s="319">
        <v>54070</v>
      </c>
      <c r="L8384" s="157" t="s">
        <v>803</v>
      </c>
      <c r="N8384" s="157" t="s">
        <v>742</v>
      </c>
      <c r="O8384" s="157" t="s">
        <v>740</v>
      </c>
      <c r="P8384" s="157" t="s">
        <v>741</v>
      </c>
    </row>
    <row r="8385" spans="11:16">
      <c r="K8385" s="319">
        <v>54071</v>
      </c>
      <c r="L8385" s="157" t="s">
        <v>805</v>
      </c>
      <c r="N8385" s="157" t="s">
        <v>742</v>
      </c>
      <c r="O8385" s="157" t="s">
        <v>740</v>
      </c>
      <c r="P8385" s="157" t="s">
        <v>741</v>
      </c>
    </row>
    <row r="8386" spans="11:16">
      <c r="K8386" s="319">
        <v>54072</v>
      </c>
      <c r="L8386" s="157" t="s">
        <v>806</v>
      </c>
      <c r="N8386" s="157" t="s">
        <v>742</v>
      </c>
      <c r="O8386" s="157" t="s">
        <v>740</v>
      </c>
      <c r="P8386" s="157" t="s">
        <v>741</v>
      </c>
    </row>
    <row r="8387" spans="11:16">
      <c r="K8387" s="319">
        <v>54073</v>
      </c>
      <c r="L8387" s="157" t="s">
        <v>807</v>
      </c>
      <c r="N8387" s="157" t="s">
        <v>742</v>
      </c>
      <c r="O8387" s="157" t="s">
        <v>740</v>
      </c>
      <c r="P8387" s="157" t="s">
        <v>741</v>
      </c>
    </row>
    <row r="8388" spans="11:16">
      <c r="K8388" s="319">
        <v>54074</v>
      </c>
      <c r="L8388" s="157" t="s">
        <v>808</v>
      </c>
      <c r="N8388" s="157" t="s">
        <v>742</v>
      </c>
      <c r="O8388" s="157" t="s">
        <v>740</v>
      </c>
      <c r="P8388" s="157" t="s">
        <v>741</v>
      </c>
    </row>
    <row r="8389" spans="11:16">
      <c r="K8389" s="319">
        <v>54075</v>
      </c>
      <c r="L8389" s="157" t="s">
        <v>809</v>
      </c>
      <c r="N8389" s="157" t="s">
        <v>742</v>
      </c>
      <c r="O8389" s="157" t="s">
        <v>740</v>
      </c>
      <c r="P8389" s="157" t="s">
        <v>741</v>
      </c>
    </row>
    <row r="8390" spans="11:16">
      <c r="K8390" s="319">
        <v>54076</v>
      </c>
      <c r="L8390" s="157" t="s">
        <v>810</v>
      </c>
      <c r="N8390" s="157" t="s">
        <v>742</v>
      </c>
      <c r="O8390" s="157" t="s">
        <v>740</v>
      </c>
      <c r="P8390" s="157" t="s">
        <v>741</v>
      </c>
    </row>
    <row r="8391" spans="11:16">
      <c r="K8391" s="319">
        <v>54077</v>
      </c>
      <c r="L8391" s="157" t="s">
        <v>803</v>
      </c>
      <c r="N8391" s="157" t="s">
        <v>741</v>
      </c>
      <c r="O8391" s="157" t="s">
        <v>742</v>
      </c>
      <c r="P8391" s="157" t="s">
        <v>740</v>
      </c>
    </row>
    <row r="8392" spans="11:16">
      <c r="K8392" s="319">
        <v>54078</v>
      </c>
      <c r="L8392" s="157" t="s">
        <v>805</v>
      </c>
      <c r="N8392" s="157" t="s">
        <v>741</v>
      </c>
      <c r="O8392" s="157" t="s">
        <v>742</v>
      </c>
      <c r="P8392" s="157" t="s">
        <v>740</v>
      </c>
    </row>
    <row r="8393" spans="11:16">
      <c r="K8393" s="319">
        <v>54079</v>
      </c>
      <c r="L8393" s="157" t="s">
        <v>806</v>
      </c>
      <c r="N8393" s="157" t="s">
        <v>741</v>
      </c>
      <c r="O8393" s="157" t="s">
        <v>742</v>
      </c>
      <c r="P8393" s="157" t="s">
        <v>740</v>
      </c>
    </row>
    <row r="8394" spans="11:16">
      <c r="K8394" s="319">
        <v>54080</v>
      </c>
      <c r="L8394" s="157" t="s">
        <v>807</v>
      </c>
      <c r="N8394" s="157" t="s">
        <v>741</v>
      </c>
      <c r="O8394" s="157" t="s">
        <v>742</v>
      </c>
      <c r="P8394" s="157" t="s">
        <v>740</v>
      </c>
    </row>
    <row r="8395" spans="11:16">
      <c r="K8395" s="319">
        <v>54081</v>
      </c>
      <c r="L8395" s="157" t="s">
        <v>808</v>
      </c>
      <c r="N8395" s="157" t="s">
        <v>741</v>
      </c>
      <c r="O8395" s="157" t="s">
        <v>742</v>
      </c>
      <c r="P8395" s="157" t="s">
        <v>740</v>
      </c>
    </row>
    <row r="8396" spans="11:16">
      <c r="K8396" s="319">
        <v>54082</v>
      </c>
      <c r="L8396" s="157" t="s">
        <v>809</v>
      </c>
      <c r="N8396" s="157" t="s">
        <v>741</v>
      </c>
      <c r="O8396" s="157" t="s">
        <v>742</v>
      </c>
      <c r="P8396" s="157" t="s">
        <v>740</v>
      </c>
    </row>
    <row r="8397" spans="11:16">
      <c r="K8397" s="319">
        <v>54083</v>
      </c>
      <c r="L8397" s="157" t="s">
        <v>810</v>
      </c>
      <c r="N8397" s="157" t="s">
        <v>741</v>
      </c>
      <c r="O8397" s="157" t="s">
        <v>742</v>
      </c>
      <c r="P8397" s="157" t="s">
        <v>740</v>
      </c>
    </row>
    <row r="8398" spans="11:16">
      <c r="K8398" s="319">
        <v>54084</v>
      </c>
      <c r="L8398" s="157" t="s">
        <v>803</v>
      </c>
      <c r="N8398" s="157" t="s">
        <v>740</v>
      </c>
      <c r="O8398" s="157" t="s">
        <v>741</v>
      </c>
      <c r="P8398" s="157" t="s">
        <v>742</v>
      </c>
    </row>
    <row r="8399" spans="11:16">
      <c r="K8399" s="319">
        <v>54085</v>
      </c>
      <c r="L8399" s="157" t="s">
        <v>805</v>
      </c>
      <c r="N8399" s="157" t="s">
        <v>740</v>
      </c>
      <c r="O8399" s="157" t="s">
        <v>741</v>
      </c>
      <c r="P8399" s="157" t="s">
        <v>742</v>
      </c>
    </row>
    <row r="8400" spans="11:16">
      <c r="K8400" s="319">
        <v>54086</v>
      </c>
      <c r="L8400" s="157" t="s">
        <v>806</v>
      </c>
      <c r="N8400" s="157" t="s">
        <v>740</v>
      </c>
      <c r="O8400" s="157" t="s">
        <v>741</v>
      </c>
      <c r="P8400" s="157" t="s">
        <v>742</v>
      </c>
    </row>
    <row r="8401" spans="11:16">
      <c r="K8401" s="319">
        <v>54087</v>
      </c>
      <c r="L8401" s="157" t="s">
        <v>807</v>
      </c>
      <c r="N8401" s="157" t="s">
        <v>740</v>
      </c>
      <c r="O8401" s="157" t="s">
        <v>741</v>
      </c>
      <c r="P8401" s="157" t="s">
        <v>742</v>
      </c>
    </row>
    <row r="8402" spans="11:16">
      <c r="K8402" s="319">
        <v>54088</v>
      </c>
      <c r="L8402" s="157" t="s">
        <v>808</v>
      </c>
      <c r="N8402" s="157" t="s">
        <v>740</v>
      </c>
      <c r="O8402" s="157" t="s">
        <v>741</v>
      </c>
      <c r="P8402" s="157" t="s">
        <v>742</v>
      </c>
    </row>
    <row r="8403" spans="11:16">
      <c r="K8403" s="319">
        <v>54089</v>
      </c>
      <c r="L8403" s="157" t="s">
        <v>809</v>
      </c>
      <c r="N8403" s="157" t="s">
        <v>740</v>
      </c>
      <c r="O8403" s="157" t="s">
        <v>741</v>
      </c>
      <c r="P8403" s="157" t="s">
        <v>742</v>
      </c>
    </row>
    <row r="8404" spans="11:16">
      <c r="K8404" s="319">
        <v>54090</v>
      </c>
      <c r="L8404" s="157" t="s">
        <v>810</v>
      </c>
      <c r="N8404" s="157" t="s">
        <v>740</v>
      </c>
      <c r="O8404" s="157" t="s">
        <v>741</v>
      </c>
      <c r="P8404" s="157" t="s">
        <v>742</v>
      </c>
    </row>
    <row r="8405" spans="11:16">
      <c r="K8405" s="319">
        <v>54091</v>
      </c>
      <c r="L8405" s="157" t="s">
        <v>803</v>
      </c>
      <c r="N8405" s="157" t="s">
        <v>742</v>
      </c>
      <c r="O8405" s="157" t="s">
        <v>740</v>
      </c>
      <c r="P8405" s="157" t="s">
        <v>741</v>
      </c>
    </row>
    <row r="8406" spans="11:16">
      <c r="K8406" s="319">
        <v>54092</v>
      </c>
      <c r="L8406" s="157" t="s">
        <v>805</v>
      </c>
      <c r="N8406" s="157" t="s">
        <v>742</v>
      </c>
      <c r="O8406" s="157" t="s">
        <v>740</v>
      </c>
      <c r="P8406" s="157" t="s">
        <v>741</v>
      </c>
    </row>
    <row r="8407" spans="11:16">
      <c r="K8407" s="319">
        <v>54093</v>
      </c>
      <c r="L8407" s="157" t="s">
        <v>806</v>
      </c>
      <c r="N8407" s="157" t="s">
        <v>742</v>
      </c>
      <c r="O8407" s="157" t="s">
        <v>740</v>
      </c>
      <c r="P8407" s="157" t="s">
        <v>741</v>
      </c>
    </row>
    <row r="8408" spans="11:16">
      <c r="K8408" s="319">
        <v>54094</v>
      </c>
      <c r="L8408" s="157" t="s">
        <v>807</v>
      </c>
      <c r="N8408" s="157" t="s">
        <v>742</v>
      </c>
      <c r="O8408" s="157" t="s">
        <v>740</v>
      </c>
      <c r="P8408" s="157" t="s">
        <v>741</v>
      </c>
    </row>
    <row r="8409" spans="11:16">
      <c r="K8409" s="319">
        <v>54095</v>
      </c>
      <c r="L8409" s="157" t="s">
        <v>808</v>
      </c>
      <c r="N8409" s="157" t="s">
        <v>742</v>
      </c>
      <c r="O8409" s="157" t="s">
        <v>740</v>
      </c>
      <c r="P8409" s="157" t="s">
        <v>741</v>
      </c>
    </row>
    <row r="8410" spans="11:16">
      <c r="K8410" s="319">
        <v>54096</v>
      </c>
      <c r="L8410" s="157" t="s">
        <v>809</v>
      </c>
      <c r="N8410" s="157" t="s">
        <v>742</v>
      </c>
      <c r="O8410" s="157" t="s">
        <v>740</v>
      </c>
      <c r="P8410" s="157" t="s">
        <v>741</v>
      </c>
    </row>
    <row r="8411" spans="11:16">
      <c r="K8411" s="319">
        <v>54097</v>
      </c>
      <c r="L8411" s="157" t="s">
        <v>810</v>
      </c>
      <c r="N8411" s="157" t="s">
        <v>742</v>
      </c>
      <c r="O8411" s="157" t="s">
        <v>740</v>
      </c>
      <c r="P8411" s="157" t="s">
        <v>741</v>
      </c>
    </row>
    <row r="8412" spans="11:16">
      <c r="K8412" s="319">
        <v>54098</v>
      </c>
      <c r="L8412" s="157" t="s">
        <v>803</v>
      </c>
      <c r="N8412" s="157" t="s">
        <v>741</v>
      </c>
      <c r="O8412" s="157" t="s">
        <v>742</v>
      </c>
      <c r="P8412" s="157" t="s">
        <v>740</v>
      </c>
    </row>
    <row r="8413" spans="11:16">
      <c r="K8413" s="319">
        <v>54099</v>
      </c>
      <c r="L8413" s="157" t="s">
        <v>805</v>
      </c>
      <c r="N8413" s="157" t="s">
        <v>741</v>
      </c>
      <c r="O8413" s="157" t="s">
        <v>742</v>
      </c>
      <c r="P8413" s="157" t="s">
        <v>740</v>
      </c>
    </row>
    <row r="8414" spans="11:16">
      <c r="K8414" s="319">
        <v>54100</v>
      </c>
      <c r="L8414" s="157" t="s">
        <v>806</v>
      </c>
      <c r="N8414" s="157" t="s">
        <v>741</v>
      </c>
      <c r="O8414" s="157" t="s">
        <v>742</v>
      </c>
      <c r="P8414" s="157" t="s">
        <v>740</v>
      </c>
    </row>
    <row r="8415" spans="11:16">
      <c r="K8415" s="319">
        <v>54101</v>
      </c>
      <c r="L8415" s="157" t="s">
        <v>807</v>
      </c>
      <c r="N8415" s="157" t="s">
        <v>741</v>
      </c>
      <c r="O8415" s="157" t="s">
        <v>742</v>
      </c>
      <c r="P8415" s="157" t="s">
        <v>740</v>
      </c>
    </row>
    <row r="8416" spans="11:16">
      <c r="K8416" s="319">
        <v>54102</v>
      </c>
      <c r="L8416" s="157" t="s">
        <v>808</v>
      </c>
      <c r="N8416" s="157" t="s">
        <v>741</v>
      </c>
      <c r="O8416" s="157" t="s">
        <v>742</v>
      </c>
      <c r="P8416" s="157" t="s">
        <v>740</v>
      </c>
    </row>
    <row r="8417" spans="11:16">
      <c r="K8417" s="319">
        <v>54103</v>
      </c>
      <c r="L8417" s="157" t="s">
        <v>809</v>
      </c>
      <c r="N8417" s="157" t="s">
        <v>741</v>
      </c>
      <c r="O8417" s="157" t="s">
        <v>742</v>
      </c>
      <c r="P8417" s="157" t="s">
        <v>740</v>
      </c>
    </row>
    <row r="8418" spans="11:16">
      <c r="K8418" s="319">
        <v>54104</v>
      </c>
      <c r="L8418" s="157" t="s">
        <v>810</v>
      </c>
      <c r="N8418" s="157" t="s">
        <v>741</v>
      </c>
      <c r="O8418" s="157" t="s">
        <v>742</v>
      </c>
      <c r="P8418" s="157" t="s">
        <v>740</v>
      </c>
    </row>
    <row r="8419" spans="11:16">
      <c r="K8419" s="319">
        <v>54105</v>
      </c>
      <c r="L8419" s="157" t="s">
        <v>803</v>
      </c>
      <c r="N8419" s="157" t="s">
        <v>740</v>
      </c>
      <c r="O8419" s="157" t="s">
        <v>741</v>
      </c>
      <c r="P8419" s="157" t="s">
        <v>742</v>
      </c>
    </row>
    <row r="8420" spans="11:16">
      <c r="K8420" s="319">
        <v>54106</v>
      </c>
      <c r="L8420" s="157" t="s">
        <v>805</v>
      </c>
      <c r="N8420" s="157" t="s">
        <v>740</v>
      </c>
      <c r="O8420" s="157" t="s">
        <v>741</v>
      </c>
      <c r="P8420" s="157" t="s">
        <v>742</v>
      </c>
    </row>
    <row r="8421" spans="11:16">
      <c r="K8421" s="319">
        <v>54107</v>
      </c>
      <c r="L8421" s="157" t="s">
        <v>806</v>
      </c>
      <c r="N8421" s="157" t="s">
        <v>740</v>
      </c>
      <c r="O8421" s="157" t="s">
        <v>741</v>
      </c>
      <c r="P8421" s="157" t="s">
        <v>742</v>
      </c>
    </row>
    <row r="8422" spans="11:16">
      <c r="K8422" s="319">
        <v>54108</v>
      </c>
      <c r="L8422" s="157" t="s">
        <v>807</v>
      </c>
      <c r="N8422" s="157" t="s">
        <v>740</v>
      </c>
      <c r="O8422" s="157" t="s">
        <v>741</v>
      </c>
      <c r="P8422" s="157" t="s">
        <v>742</v>
      </c>
    </row>
    <row r="8423" spans="11:16">
      <c r="K8423" s="319">
        <v>54109</v>
      </c>
      <c r="L8423" s="157" t="s">
        <v>808</v>
      </c>
      <c r="N8423" s="157" t="s">
        <v>740</v>
      </c>
      <c r="O8423" s="157" t="s">
        <v>741</v>
      </c>
      <c r="P8423" s="157" t="s">
        <v>742</v>
      </c>
    </row>
    <row r="8424" spans="11:16">
      <c r="K8424" s="319">
        <v>54110</v>
      </c>
      <c r="L8424" s="157" t="s">
        <v>809</v>
      </c>
      <c r="N8424" s="157" t="s">
        <v>740</v>
      </c>
      <c r="O8424" s="157" t="s">
        <v>741</v>
      </c>
      <c r="P8424" s="157" t="s">
        <v>742</v>
      </c>
    </row>
    <row r="8425" spans="11:16">
      <c r="K8425" s="319">
        <v>54111</v>
      </c>
      <c r="L8425" s="157" t="s">
        <v>810</v>
      </c>
      <c r="N8425" s="157" t="s">
        <v>740</v>
      </c>
      <c r="O8425" s="157" t="s">
        <v>741</v>
      </c>
      <c r="P8425" s="157" t="s">
        <v>742</v>
      </c>
    </row>
    <row r="8426" spans="11:16">
      <c r="K8426" s="319">
        <v>54112</v>
      </c>
      <c r="L8426" s="157" t="s">
        <v>803</v>
      </c>
      <c r="N8426" s="157" t="s">
        <v>742</v>
      </c>
      <c r="O8426" s="157" t="s">
        <v>740</v>
      </c>
      <c r="P8426" s="157" t="s">
        <v>741</v>
      </c>
    </row>
    <row r="8427" spans="11:16">
      <c r="K8427" s="319">
        <v>54113</v>
      </c>
      <c r="L8427" s="157" t="s">
        <v>805</v>
      </c>
      <c r="N8427" s="157" t="s">
        <v>742</v>
      </c>
      <c r="O8427" s="157" t="s">
        <v>740</v>
      </c>
      <c r="P8427" s="157" t="s">
        <v>741</v>
      </c>
    </row>
    <row r="8428" spans="11:16">
      <c r="K8428" s="319">
        <v>54114</v>
      </c>
      <c r="L8428" s="157" t="s">
        <v>806</v>
      </c>
      <c r="N8428" s="157" t="s">
        <v>742</v>
      </c>
      <c r="O8428" s="157" t="s">
        <v>740</v>
      </c>
      <c r="P8428" s="157" t="s">
        <v>741</v>
      </c>
    </row>
    <row r="8429" spans="11:16">
      <c r="K8429" s="319">
        <v>54115</v>
      </c>
      <c r="L8429" s="157" t="s">
        <v>807</v>
      </c>
      <c r="N8429" s="157" t="s">
        <v>742</v>
      </c>
      <c r="O8429" s="157" t="s">
        <v>740</v>
      </c>
      <c r="P8429" s="157" t="s">
        <v>741</v>
      </c>
    </row>
    <row r="8430" spans="11:16">
      <c r="K8430" s="319">
        <v>54116</v>
      </c>
      <c r="L8430" s="157" t="s">
        <v>808</v>
      </c>
      <c r="N8430" s="157" t="s">
        <v>742</v>
      </c>
      <c r="O8430" s="157" t="s">
        <v>740</v>
      </c>
      <c r="P8430" s="157" t="s">
        <v>741</v>
      </c>
    </row>
    <row r="8431" spans="11:16">
      <c r="K8431" s="319">
        <v>54117</v>
      </c>
      <c r="L8431" s="157" t="s">
        <v>809</v>
      </c>
      <c r="N8431" s="157" t="s">
        <v>742</v>
      </c>
      <c r="O8431" s="157" t="s">
        <v>740</v>
      </c>
      <c r="P8431" s="157" t="s">
        <v>741</v>
      </c>
    </row>
    <row r="8432" spans="11:16">
      <c r="K8432" s="319">
        <v>54118</v>
      </c>
      <c r="L8432" s="157" t="s">
        <v>810</v>
      </c>
      <c r="N8432" s="157" t="s">
        <v>742</v>
      </c>
      <c r="O8432" s="157" t="s">
        <v>740</v>
      </c>
      <c r="P8432" s="157" t="s">
        <v>741</v>
      </c>
    </row>
    <row r="8433" spans="11:16">
      <c r="K8433" s="319">
        <v>54119</v>
      </c>
      <c r="L8433" s="157" t="s">
        <v>803</v>
      </c>
      <c r="N8433" s="157" t="s">
        <v>741</v>
      </c>
      <c r="O8433" s="157" t="s">
        <v>742</v>
      </c>
      <c r="P8433" s="157" t="s">
        <v>740</v>
      </c>
    </row>
    <row r="8434" spans="11:16">
      <c r="K8434" s="319">
        <v>54120</v>
      </c>
      <c r="L8434" s="157" t="s">
        <v>805</v>
      </c>
      <c r="N8434" s="157" t="s">
        <v>741</v>
      </c>
      <c r="O8434" s="157" t="s">
        <v>742</v>
      </c>
      <c r="P8434" s="157" t="s">
        <v>740</v>
      </c>
    </row>
    <row r="8435" spans="11:16">
      <c r="K8435" s="319">
        <v>54121</v>
      </c>
      <c r="L8435" s="157" t="s">
        <v>806</v>
      </c>
      <c r="N8435" s="157" t="s">
        <v>741</v>
      </c>
      <c r="O8435" s="157" t="s">
        <v>742</v>
      </c>
      <c r="P8435" s="157" t="s">
        <v>740</v>
      </c>
    </row>
    <row r="8436" spans="11:16">
      <c r="K8436" s="319">
        <v>54122</v>
      </c>
      <c r="L8436" s="157" t="s">
        <v>807</v>
      </c>
      <c r="N8436" s="157" t="s">
        <v>741</v>
      </c>
      <c r="O8436" s="157" t="s">
        <v>742</v>
      </c>
      <c r="P8436" s="157" t="s">
        <v>740</v>
      </c>
    </row>
    <row r="8437" spans="11:16">
      <c r="K8437" s="319">
        <v>54123</v>
      </c>
      <c r="L8437" s="157" t="s">
        <v>808</v>
      </c>
      <c r="N8437" s="157" t="s">
        <v>741</v>
      </c>
      <c r="O8437" s="157" t="s">
        <v>742</v>
      </c>
      <c r="P8437" s="157" t="s">
        <v>740</v>
      </c>
    </row>
    <row r="8438" spans="11:16">
      <c r="K8438" s="319">
        <v>54124</v>
      </c>
      <c r="L8438" s="157" t="s">
        <v>809</v>
      </c>
      <c r="N8438" s="157" t="s">
        <v>741</v>
      </c>
      <c r="O8438" s="157" t="s">
        <v>742</v>
      </c>
      <c r="P8438" s="157" t="s">
        <v>740</v>
      </c>
    </row>
    <row r="8439" spans="11:16">
      <c r="K8439" s="319">
        <v>54125</v>
      </c>
      <c r="L8439" s="157" t="s">
        <v>810</v>
      </c>
      <c r="N8439" s="157" t="s">
        <v>741</v>
      </c>
      <c r="O8439" s="157" t="s">
        <v>742</v>
      </c>
      <c r="P8439" s="157" t="s">
        <v>740</v>
      </c>
    </row>
    <row r="8440" spans="11:16">
      <c r="K8440" s="319">
        <v>54126</v>
      </c>
      <c r="L8440" s="157" t="s">
        <v>803</v>
      </c>
      <c r="N8440" s="157" t="s">
        <v>740</v>
      </c>
      <c r="O8440" s="157" t="s">
        <v>741</v>
      </c>
      <c r="P8440" s="157" t="s">
        <v>742</v>
      </c>
    </row>
    <row r="8441" spans="11:16">
      <c r="K8441" s="319">
        <v>54127</v>
      </c>
      <c r="L8441" s="157" t="s">
        <v>805</v>
      </c>
      <c r="N8441" s="157" t="s">
        <v>740</v>
      </c>
      <c r="O8441" s="157" t="s">
        <v>741</v>
      </c>
      <c r="P8441" s="157" t="s">
        <v>742</v>
      </c>
    </row>
    <row r="8442" spans="11:16">
      <c r="K8442" s="319">
        <v>54128</v>
      </c>
      <c r="L8442" s="157" t="s">
        <v>806</v>
      </c>
      <c r="N8442" s="157" t="s">
        <v>740</v>
      </c>
      <c r="O8442" s="157" t="s">
        <v>741</v>
      </c>
      <c r="P8442" s="157" t="s">
        <v>742</v>
      </c>
    </row>
    <row r="8443" spans="11:16">
      <c r="K8443" s="319">
        <v>54129</v>
      </c>
      <c r="L8443" s="157" t="s">
        <v>807</v>
      </c>
      <c r="N8443" s="157" t="s">
        <v>740</v>
      </c>
      <c r="O8443" s="157" t="s">
        <v>741</v>
      </c>
      <c r="P8443" s="157" t="s">
        <v>742</v>
      </c>
    </row>
    <row r="8444" spans="11:16">
      <c r="K8444" s="319">
        <v>54130</v>
      </c>
      <c r="L8444" s="157" t="s">
        <v>808</v>
      </c>
      <c r="N8444" s="157" t="s">
        <v>740</v>
      </c>
      <c r="O8444" s="157" t="s">
        <v>741</v>
      </c>
      <c r="P8444" s="157" t="s">
        <v>742</v>
      </c>
    </row>
    <row r="8445" spans="11:16">
      <c r="K8445" s="319">
        <v>54131</v>
      </c>
      <c r="L8445" s="157" t="s">
        <v>809</v>
      </c>
      <c r="N8445" s="157" t="s">
        <v>740</v>
      </c>
      <c r="O8445" s="157" t="s">
        <v>741</v>
      </c>
      <c r="P8445" s="157" t="s">
        <v>742</v>
      </c>
    </row>
    <row r="8446" spans="11:16">
      <c r="K8446" s="319">
        <v>54132</v>
      </c>
      <c r="L8446" s="157" t="s">
        <v>810</v>
      </c>
      <c r="N8446" s="157" t="s">
        <v>740</v>
      </c>
      <c r="O8446" s="157" t="s">
        <v>741</v>
      </c>
      <c r="P8446" s="157" t="s">
        <v>742</v>
      </c>
    </row>
    <row r="8447" spans="11:16">
      <c r="K8447" s="319">
        <v>54133</v>
      </c>
      <c r="L8447" s="157" t="s">
        <v>803</v>
      </c>
      <c r="N8447" s="157" t="s">
        <v>742</v>
      </c>
      <c r="O8447" s="157" t="s">
        <v>740</v>
      </c>
      <c r="P8447" s="157" t="s">
        <v>741</v>
      </c>
    </row>
    <row r="8448" spans="11:16">
      <c r="K8448" s="319">
        <v>54134</v>
      </c>
      <c r="L8448" s="157" t="s">
        <v>805</v>
      </c>
      <c r="N8448" s="157" t="s">
        <v>742</v>
      </c>
      <c r="O8448" s="157" t="s">
        <v>740</v>
      </c>
      <c r="P8448" s="157" t="s">
        <v>741</v>
      </c>
    </row>
    <row r="8449" spans="11:16">
      <c r="K8449" s="319">
        <v>54135</v>
      </c>
      <c r="L8449" s="157" t="s">
        <v>806</v>
      </c>
      <c r="N8449" s="157" t="s">
        <v>742</v>
      </c>
      <c r="O8449" s="157" t="s">
        <v>740</v>
      </c>
      <c r="P8449" s="157" t="s">
        <v>741</v>
      </c>
    </row>
    <row r="8450" spans="11:16">
      <c r="K8450" s="319">
        <v>54136</v>
      </c>
      <c r="L8450" s="157" t="s">
        <v>807</v>
      </c>
      <c r="N8450" s="157" t="s">
        <v>742</v>
      </c>
      <c r="O8450" s="157" t="s">
        <v>740</v>
      </c>
      <c r="P8450" s="157" t="s">
        <v>741</v>
      </c>
    </row>
    <row r="8451" spans="11:16">
      <c r="K8451" s="319">
        <v>54137</v>
      </c>
      <c r="L8451" s="157" t="s">
        <v>808</v>
      </c>
      <c r="N8451" s="157" t="s">
        <v>742</v>
      </c>
      <c r="O8451" s="157" t="s">
        <v>740</v>
      </c>
      <c r="P8451" s="157" t="s">
        <v>741</v>
      </c>
    </row>
    <row r="8452" spans="11:16">
      <c r="K8452" s="319">
        <v>54138</v>
      </c>
      <c r="L8452" s="157" t="s">
        <v>809</v>
      </c>
      <c r="N8452" s="157" t="s">
        <v>742</v>
      </c>
      <c r="O8452" s="157" t="s">
        <v>740</v>
      </c>
      <c r="P8452" s="157" t="s">
        <v>741</v>
      </c>
    </row>
    <row r="8453" spans="11:16">
      <c r="K8453" s="319">
        <v>54139</v>
      </c>
      <c r="L8453" s="157" t="s">
        <v>810</v>
      </c>
      <c r="N8453" s="157" t="s">
        <v>742</v>
      </c>
      <c r="O8453" s="157" t="s">
        <v>740</v>
      </c>
      <c r="P8453" s="157" t="s">
        <v>741</v>
      </c>
    </row>
    <row r="8454" spans="11:16">
      <c r="K8454" s="319">
        <v>54140</v>
      </c>
      <c r="L8454" s="157" t="s">
        <v>803</v>
      </c>
      <c r="N8454" s="157" t="s">
        <v>741</v>
      </c>
      <c r="O8454" s="157" t="s">
        <v>742</v>
      </c>
      <c r="P8454" s="157" t="s">
        <v>740</v>
      </c>
    </row>
    <row r="8455" spans="11:16">
      <c r="K8455" s="319">
        <v>54141</v>
      </c>
      <c r="L8455" s="157" t="s">
        <v>805</v>
      </c>
      <c r="N8455" s="157" t="s">
        <v>741</v>
      </c>
      <c r="O8455" s="157" t="s">
        <v>742</v>
      </c>
      <c r="P8455" s="157" t="s">
        <v>740</v>
      </c>
    </row>
    <row r="8456" spans="11:16">
      <c r="K8456" s="319">
        <v>54142</v>
      </c>
      <c r="L8456" s="157" t="s">
        <v>806</v>
      </c>
      <c r="N8456" s="157" t="s">
        <v>741</v>
      </c>
      <c r="O8456" s="157" t="s">
        <v>742</v>
      </c>
      <c r="P8456" s="157" t="s">
        <v>740</v>
      </c>
    </row>
    <row r="8457" spans="11:16">
      <c r="K8457" s="319">
        <v>54143</v>
      </c>
      <c r="L8457" s="157" t="s">
        <v>807</v>
      </c>
      <c r="N8457" s="157" t="s">
        <v>741</v>
      </c>
      <c r="O8457" s="157" t="s">
        <v>742</v>
      </c>
      <c r="P8457" s="157" t="s">
        <v>740</v>
      </c>
    </row>
    <row r="8458" spans="11:16">
      <c r="K8458" s="319">
        <v>54144</v>
      </c>
      <c r="L8458" s="157" t="s">
        <v>808</v>
      </c>
      <c r="N8458" s="157" t="s">
        <v>741</v>
      </c>
      <c r="O8458" s="157" t="s">
        <v>742</v>
      </c>
      <c r="P8458" s="157" t="s">
        <v>740</v>
      </c>
    </row>
    <row r="8459" spans="11:16">
      <c r="K8459" s="319">
        <v>54145</v>
      </c>
      <c r="L8459" s="157" t="s">
        <v>809</v>
      </c>
      <c r="N8459" s="157" t="s">
        <v>741</v>
      </c>
      <c r="O8459" s="157" t="s">
        <v>742</v>
      </c>
      <c r="P8459" s="157" t="s">
        <v>740</v>
      </c>
    </row>
    <row r="8460" spans="11:16">
      <c r="K8460" s="319">
        <v>54146</v>
      </c>
      <c r="L8460" s="157" t="s">
        <v>810</v>
      </c>
      <c r="N8460" s="157" t="s">
        <v>741</v>
      </c>
      <c r="O8460" s="157" t="s">
        <v>742</v>
      </c>
      <c r="P8460" s="157" t="s">
        <v>740</v>
      </c>
    </row>
    <row r="8461" spans="11:16">
      <c r="K8461" s="319">
        <v>54147</v>
      </c>
      <c r="L8461" s="157" t="s">
        <v>803</v>
      </c>
      <c r="N8461" s="157" t="s">
        <v>740</v>
      </c>
      <c r="O8461" s="157" t="s">
        <v>741</v>
      </c>
      <c r="P8461" s="157" t="s">
        <v>742</v>
      </c>
    </row>
    <row r="8462" spans="11:16">
      <c r="K8462" s="319">
        <v>54148</v>
      </c>
      <c r="L8462" s="157" t="s">
        <v>805</v>
      </c>
      <c r="N8462" s="157" t="s">
        <v>740</v>
      </c>
      <c r="O8462" s="157" t="s">
        <v>741</v>
      </c>
      <c r="P8462" s="157" t="s">
        <v>742</v>
      </c>
    </row>
    <row r="8463" spans="11:16">
      <c r="K8463" s="319">
        <v>54149</v>
      </c>
      <c r="L8463" s="157" t="s">
        <v>806</v>
      </c>
      <c r="N8463" s="157" t="s">
        <v>740</v>
      </c>
      <c r="O8463" s="157" t="s">
        <v>741</v>
      </c>
      <c r="P8463" s="157" t="s">
        <v>742</v>
      </c>
    </row>
    <row r="8464" spans="11:16">
      <c r="K8464" s="319">
        <v>54150</v>
      </c>
      <c r="L8464" s="157" t="s">
        <v>807</v>
      </c>
      <c r="N8464" s="157" t="s">
        <v>740</v>
      </c>
      <c r="O8464" s="157" t="s">
        <v>741</v>
      </c>
      <c r="P8464" s="157" t="s">
        <v>742</v>
      </c>
    </row>
    <row r="8465" spans="11:16">
      <c r="K8465" s="319">
        <v>54151</v>
      </c>
      <c r="L8465" s="157" t="s">
        <v>808</v>
      </c>
      <c r="N8465" s="157" t="s">
        <v>740</v>
      </c>
      <c r="O8465" s="157" t="s">
        <v>741</v>
      </c>
      <c r="P8465" s="157" t="s">
        <v>742</v>
      </c>
    </row>
    <row r="8466" spans="11:16">
      <c r="K8466" s="319">
        <v>54152</v>
      </c>
      <c r="L8466" s="157" t="s">
        <v>809</v>
      </c>
      <c r="N8466" s="157" t="s">
        <v>740</v>
      </c>
      <c r="O8466" s="157" t="s">
        <v>741</v>
      </c>
      <c r="P8466" s="157" t="s">
        <v>742</v>
      </c>
    </row>
    <row r="8467" spans="11:16">
      <c r="K8467" s="319">
        <v>54153</v>
      </c>
      <c r="L8467" s="157" t="s">
        <v>810</v>
      </c>
      <c r="N8467" s="157" t="s">
        <v>740</v>
      </c>
      <c r="O8467" s="157" t="s">
        <v>741</v>
      </c>
      <c r="P8467" s="157" t="s">
        <v>742</v>
      </c>
    </row>
    <row r="8468" spans="11:16">
      <c r="K8468" s="319">
        <v>54154</v>
      </c>
      <c r="L8468" s="157" t="s">
        <v>803</v>
      </c>
      <c r="N8468" s="157" t="s">
        <v>742</v>
      </c>
      <c r="O8468" s="157" t="s">
        <v>740</v>
      </c>
      <c r="P8468" s="157" t="s">
        <v>741</v>
      </c>
    </row>
    <row r="8469" spans="11:16">
      <c r="K8469" s="319">
        <v>54155</v>
      </c>
      <c r="L8469" s="157" t="s">
        <v>805</v>
      </c>
      <c r="N8469" s="157" t="s">
        <v>742</v>
      </c>
      <c r="O8469" s="157" t="s">
        <v>740</v>
      </c>
      <c r="P8469" s="157" t="s">
        <v>741</v>
      </c>
    </row>
    <row r="8470" spans="11:16">
      <c r="K8470" s="319">
        <v>54156</v>
      </c>
      <c r="L8470" s="157" t="s">
        <v>806</v>
      </c>
      <c r="N8470" s="157" t="s">
        <v>742</v>
      </c>
      <c r="O8470" s="157" t="s">
        <v>740</v>
      </c>
      <c r="P8470" s="157" t="s">
        <v>741</v>
      </c>
    </row>
    <row r="8471" spans="11:16">
      <c r="K8471" s="319">
        <v>54157</v>
      </c>
      <c r="L8471" s="157" t="s">
        <v>807</v>
      </c>
      <c r="N8471" s="157" t="s">
        <v>742</v>
      </c>
      <c r="O8471" s="157" t="s">
        <v>740</v>
      </c>
      <c r="P8471" s="157" t="s">
        <v>741</v>
      </c>
    </row>
    <row r="8472" spans="11:16">
      <c r="K8472" s="319">
        <v>54158</v>
      </c>
      <c r="L8472" s="157" t="s">
        <v>808</v>
      </c>
      <c r="N8472" s="157" t="s">
        <v>742</v>
      </c>
      <c r="O8472" s="157" t="s">
        <v>740</v>
      </c>
      <c r="P8472" s="157" t="s">
        <v>741</v>
      </c>
    </row>
    <row r="8473" spans="11:16">
      <c r="K8473" s="319">
        <v>54159</v>
      </c>
      <c r="L8473" s="157" t="s">
        <v>809</v>
      </c>
      <c r="N8473" s="157" t="s">
        <v>742</v>
      </c>
      <c r="O8473" s="157" t="s">
        <v>740</v>
      </c>
      <c r="P8473" s="157" t="s">
        <v>741</v>
      </c>
    </row>
    <row r="8474" spans="11:16">
      <c r="K8474" s="319">
        <v>54160</v>
      </c>
      <c r="L8474" s="157" t="s">
        <v>810</v>
      </c>
      <c r="N8474" s="157" t="s">
        <v>742</v>
      </c>
      <c r="O8474" s="157" t="s">
        <v>740</v>
      </c>
      <c r="P8474" s="157" t="s">
        <v>741</v>
      </c>
    </row>
    <row r="8475" spans="11:16">
      <c r="K8475" s="319">
        <v>54161</v>
      </c>
      <c r="L8475" s="157" t="s">
        <v>803</v>
      </c>
      <c r="N8475" s="157" t="s">
        <v>741</v>
      </c>
      <c r="O8475" s="157" t="s">
        <v>742</v>
      </c>
      <c r="P8475" s="157" t="s">
        <v>740</v>
      </c>
    </row>
    <row r="8476" spans="11:16">
      <c r="K8476" s="319">
        <v>54162</v>
      </c>
      <c r="L8476" s="157" t="s">
        <v>805</v>
      </c>
      <c r="N8476" s="157" t="s">
        <v>741</v>
      </c>
      <c r="O8476" s="157" t="s">
        <v>742</v>
      </c>
      <c r="P8476" s="157" t="s">
        <v>740</v>
      </c>
    </row>
    <row r="8477" spans="11:16">
      <c r="K8477" s="319">
        <v>54163</v>
      </c>
      <c r="L8477" s="157" t="s">
        <v>806</v>
      </c>
      <c r="N8477" s="157" t="s">
        <v>741</v>
      </c>
      <c r="O8477" s="157" t="s">
        <v>742</v>
      </c>
      <c r="P8477" s="157" t="s">
        <v>740</v>
      </c>
    </row>
    <row r="8478" spans="11:16">
      <c r="K8478" s="319">
        <v>54164</v>
      </c>
      <c r="L8478" s="157" t="s">
        <v>807</v>
      </c>
      <c r="N8478" s="157" t="s">
        <v>741</v>
      </c>
      <c r="O8478" s="157" t="s">
        <v>742</v>
      </c>
      <c r="P8478" s="157" t="s">
        <v>740</v>
      </c>
    </row>
    <row r="8479" spans="11:16">
      <c r="K8479" s="319">
        <v>54165</v>
      </c>
      <c r="L8479" s="157" t="s">
        <v>808</v>
      </c>
      <c r="N8479" s="157" t="s">
        <v>741</v>
      </c>
      <c r="O8479" s="157" t="s">
        <v>742</v>
      </c>
      <c r="P8479" s="157" t="s">
        <v>740</v>
      </c>
    </row>
    <row r="8480" spans="11:16">
      <c r="K8480" s="319">
        <v>54166</v>
      </c>
      <c r="L8480" s="157" t="s">
        <v>809</v>
      </c>
      <c r="N8480" s="157" t="s">
        <v>741</v>
      </c>
      <c r="O8480" s="157" t="s">
        <v>742</v>
      </c>
      <c r="P8480" s="157" t="s">
        <v>740</v>
      </c>
    </row>
    <row r="8481" spans="11:16">
      <c r="K8481" s="319">
        <v>54167</v>
      </c>
      <c r="L8481" s="157" t="s">
        <v>810</v>
      </c>
      <c r="N8481" s="157" t="s">
        <v>741</v>
      </c>
      <c r="O8481" s="157" t="s">
        <v>742</v>
      </c>
      <c r="P8481" s="157" t="s">
        <v>740</v>
      </c>
    </row>
    <row r="8482" spans="11:16">
      <c r="K8482" s="319">
        <v>54168</v>
      </c>
      <c r="L8482" s="157" t="s">
        <v>803</v>
      </c>
      <c r="N8482" s="157" t="s">
        <v>740</v>
      </c>
      <c r="O8482" s="157" t="s">
        <v>741</v>
      </c>
      <c r="P8482" s="157" t="s">
        <v>742</v>
      </c>
    </row>
    <row r="8483" spans="11:16">
      <c r="K8483" s="319">
        <v>54169</v>
      </c>
      <c r="L8483" s="157" t="s">
        <v>805</v>
      </c>
      <c r="N8483" s="157" t="s">
        <v>740</v>
      </c>
      <c r="O8483" s="157" t="s">
        <v>741</v>
      </c>
      <c r="P8483" s="157" t="s">
        <v>742</v>
      </c>
    </row>
    <row r="8484" spans="11:16">
      <c r="K8484" s="319">
        <v>54170</v>
      </c>
      <c r="L8484" s="157" t="s">
        <v>806</v>
      </c>
      <c r="N8484" s="157" t="s">
        <v>740</v>
      </c>
      <c r="O8484" s="157" t="s">
        <v>741</v>
      </c>
      <c r="P8484" s="157" t="s">
        <v>742</v>
      </c>
    </row>
    <row r="8485" spans="11:16">
      <c r="K8485" s="319">
        <v>54171</v>
      </c>
      <c r="L8485" s="157" t="s">
        <v>807</v>
      </c>
      <c r="N8485" s="157" t="s">
        <v>740</v>
      </c>
      <c r="O8485" s="157" t="s">
        <v>741</v>
      </c>
      <c r="P8485" s="157" t="s">
        <v>742</v>
      </c>
    </row>
    <row r="8486" spans="11:16">
      <c r="K8486" s="319">
        <v>54172</v>
      </c>
      <c r="L8486" s="157" t="s">
        <v>808</v>
      </c>
      <c r="N8486" s="157" t="s">
        <v>740</v>
      </c>
      <c r="O8486" s="157" t="s">
        <v>741</v>
      </c>
      <c r="P8486" s="157" t="s">
        <v>742</v>
      </c>
    </row>
    <row r="8487" spans="11:16">
      <c r="K8487" s="319">
        <v>54173</v>
      </c>
      <c r="L8487" s="157" t="s">
        <v>809</v>
      </c>
      <c r="N8487" s="157" t="s">
        <v>740</v>
      </c>
      <c r="O8487" s="157" t="s">
        <v>741</v>
      </c>
      <c r="P8487" s="157" t="s">
        <v>742</v>
      </c>
    </row>
    <row r="8488" spans="11:16">
      <c r="K8488" s="319">
        <v>54174</v>
      </c>
      <c r="L8488" s="157" t="s">
        <v>810</v>
      </c>
      <c r="N8488" s="157" t="s">
        <v>740</v>
      </c>
      <c r="O8488" s="157" t="s">
        <v>741</v>
      </c>
      <c r="P8488" s="157" t="s">
        <v>742</v>
      </c>
    </row>
    <row r="8489" spans="11:16">
      <c r="K8489" s="319">
        <v>54175</v>
      </c>
      <c r="L8489" s="157" t="s">
        <v>803</v>
      </c>
      <c r="N8489" s="157" t="s">
        <v>742</v>
      </c>
      <c r="O8489" s="157" t="s">
        <v>740</v>
      </c>
      <c r="P8489" s="157" t="s">
        <v>741</v>
      </c>
    </row>
    <row r="8490" spans="11:16">
      <c r="K8490" s="319">
        <v>54176</v>
      </c>
      <c r="L8490" s="157" t="s">
        <v>805</v>
      </c>
      <c r="N8490" s="157" t="s">
        <v>742</v>
      </c>
      <c r="O8490" s="157" t="s">
        <v>740</v>
      </c>
      <c r="P8490" s="157" t="s">
        <v>741</v>
      </c>
    </row>
    <row r="8491" spans="11:16">
      <c r="K8491" s="319">
        <v>54177</v>
      </c>
      <c r="L8491" s="157" t="s">
        <v>806</v>
      </c>
      <c r="N8491" s="157" t="s">
        <v>742</v>
      </c>
      <c r="O8491" s="157" t="s">
        <v>740</v>
      </c>
      <c r="P8491" s="157" t="s">
        <v>741</v>
      </c>
    </row>
    <row r="8492" spans="11:16">
      <c r="K8492" s="319">
        <v>54178</v>
      </c>
      <c r="L8492" s="157" t="s">
        <v>807</v>
      </c>
      <c r="N8492" s="157" t="s">
        <v>742</v>
      </c>
      <c r="O8492" s="157" t="s">
        <v>740</v>
      </c>
      <c r="P8492" s="157" t="s">
        <v>741</v>
      </c>
    </row>
    <row r="8493" spans="11:16">
      <c r="K8493" s="319">
        <v>54179</v>
      </c>
      <c r="L8493" s="157" t="s">
        <v>808</v>
      </c>
      <c r="N8493" s="157" t="s">
        <v>742</v>
      </c>
      <c r="O8493" s="157" t="s">
        <v>740</v>
      </c>
      <c r="P8493" s="157" t="s">
        <v>741</v>
      </c>
    </row>
    <row r="8494" spans="11:16">
      <c r="K8494" s="319">
        <v>54180</v>
      </c>
      <c r="L8494" s="157" t="s">
        <v>809</v>
      </c>
      <c r="N8494" s="157" t="s">
        <v>742</v>
      </c>
      <c r="O8494" s="157" t="s">
        <v>740</v>
      </c>
      <c r="P8494" s="157" t="s">
        <v>741</v>
      </c>
    </row>
    <row r="8495" spans="11:16">
      <c r="K8495" s="319">
        <v>54181</v>
      </c>
      <c r="L8495" s="157" t="s">
        <v>810</v>
      </c>
      <c r="N8495" s="157" t="s">
        <v>742</v>
      </c>
      <c r="O8495" s="157" t="s">
        <v>740</v>
      </c>
      <c r="P8495" s="157" t="s">
        <v>741</v>
      </c>
    </row>
    <row r="8496" spans="11:16">
      <c r="K8496" s="319">
        <v>54182</v>
      </c>
      <c r="L8496" s="157" t="s">
        <v>803</v>
      </c>
      <c r="N8496" s="157" t="s">
        <v>741</v>
      </c>
      <c r="O8496" s="157" t="s">
        <v>742</v>
      </c>
      <c r="P8496" s="157" t="s">
        <v>740</v>
      </c>
    </row>
    <row r="8497" spans="11:16">
      <c r="K8497" s="319">
        <v>54183</v>
      </c>
      <c r="L8497" s="157" t="s">
        <v>805</v>
      </c>
      <c r="N8497" s="157" t="s">
        <v>741</v>
      </c>
      <c r="O8497" s="157" t="s">
        <v>742</v>
      </c>
      <c r="P8497" s="157" t="s">
        <v>740</v>
      </c>
    </row>
    <row r="8498" spans="11:16">
      <c r="K8498" s="319">
        <v>54184</v>
      </c>
      <c r="L8498" s="157" t="s">
        <v>806</v>
      </c>
      <c r="N8498" s="157" t="s">
        <v>741</v>
      </c>
      <c r="O8498" s="157" t="s">
        <v>742</v>
      </c>
      <c r="P8498" s="157" t="s">
        <v>740</v>
      </c>
    </row>
    <row r="8499" spans="11:16">
      <c r="K8499" s="319">
        <v>54185</v>
      </c>
      <c r="L8499" s="157" t="s">
        <v>807</v>
      </c>
      <c r="N8499" s="157" t="s">
        <v>741</v>
      </c>
      <c r="O8499" s="157" t="s">
        <v>742</v>
      </c>
      <c r="P8499" s="157" t="s">
        <v>740</v>
      </c>
    </row>
    <row r="8500" spans="11:16">
      <c r="K8500" s="319">
        <v>54186</v>
      </c>
      <c r="L8500" s="157" t="s">
        <v>808</v>
      </c>
      <c r="N8500" s="157" t="s">
        <v>741</v>
      </c>
      <c r="O8500" s="157" t="s">
        <v>742</v>
      </c>
      <c r="P8500" s="157" t="s">
        <v>740</v>
      </c>
    </row>
    <row r="8501" spans="11:16">
      <c r="K8501" s="319">
        <v>54187</v>
      </c>
      <c r="L8501" s="157" t="s">
        <v>809</v>
      </c>
      <c r="N8501" s="157" t="s">
        <v>741</v>
      </c>
      <c r="O8501" s="157" t="s">
        <v>742</v>
      </c>
      <c r="P8501" s="157" t="s">
        <v>740</v>
      </c>
    </row>
    <row r="8502" spans="11:16">
      <c r="K8502" s="319">
        <v>54188</v>
      </c>
      <c r="L8502" s="157" t="s">
        <v>810</v>
      </c>
      <c r="N8502" s="157" t="s">
        <v>741</v>
      </c>
      <c r="O8502" s="157" t="s">
        <v>742</v>
      </c>
      <c r="P8502" s="157" t="s">
        <v>740</v>
      </c>
    </row>
    <row r="8503" spans="11:16">
      <c r="K8503" s="319">
        <v>54189</v>
      </c>
      <c r="L8503" s="157" t="s">
        <v>803</v>
      </c>
      <c r="N8503" s="157" t="s">
        <v>740</v>
      </c>
      <c r="O8503" s="157" t="s">
        <v>741</v>
      </c>
      <c r="P8503" s="157" t="s">
        <v>742</v>
      </c>
    </row>
    <row r="8504" spans="11:16">
      <c r="K8504" s="319">
        <v>54190</v>
      </c>
      <c r="L8504" s="157" t="s">
        <v>805</v>
      </c>
      <c r="N8504" s="157" t="s">
        <v>740</v>
      </c>
      <c r="O8504" s="157" t="s">
        <v>741</v>
      </c>
      <c r="P8504" s="157" t="s">
        <v>742</v>
      </c>
    </row>
    <row r="8505" spans="11:16">
      <c r="K8505" s="319">
        <v>54191</v>
      </c>
      <c r="L8505" s="157" t="s">
        <v>806</v>
      </c>
      <c r="N8505" s="157" t="s">
        <v>740</v>
      </c>
      <c r="O8505" s="157" t="s">
        <v>741</v>
      </c>
      <c r="P8505" s="157" t="s">
        <v>742</v>
      </c>
    </row>
    <row r="8506" spans="11:16">
      <c r="K8506" s="319">
        <v>54192</v>
      </c>
      <c r="L8506" s="157" t="s">
        <v>807</v>
      </c>
      <c r="N8506" s="157" t="s">
        <v>740</v>
      </c>
      <c r="O8506" s="157" t="s">
        <v>741</v>
      </c>
      <c r="P8506" s="157" t="s">
        <v>742</v>
      </c>
    </row>
    <row r="8507" spans="11:16">
      <c r="K8507" s="319">
        <v>54193</v>
      </c>
      <c r="L8507" s="157" t="s">
        <v>808</v>
      </c>
      <c r="N8507" s="157" t="s">
        <v>740</v>
      </c>
      <c r="O8507" s="157" t="s">
        <v>741</v>
      </c>
      <c r="P8507" s="157" t="s">
        <v>742</v>
      </c>
    </row>
    <row r="8508" spans="11:16">
      <c r="K8508" s="319">
        <v>54194</v>
      </c>
      <c r="L8508" s="157" t="s">
        <v>809</v>
      </c>
      <c r="N8508" s="157" t="s">
        <v>740</v>
      </c>
      <c r="O8508" s="157" t="s">
        <v>741</v>
      </c>
      <c r="P8508" s="157" t="s">
        <v>742</v>
      </c>
    </row>
    <row r="8509" spans="11:16">
      <c r="K8509" s="319">
        <v>54195</v>
      </c>
      <c r="L8509" s="157" t="s">
        <v>810</v>
      </c>
      <c r="N8509" s="157" t="s">
        <v>740</v>
      </c>
      <c r="O8509" s="157" t="s">
        <v>741</v>
      </c>
      <c r="P8509" s="157" t="s">
        <v>742</v>
      </c>
    </row>
    <row r="8510" spans="11:16">
      <c r="K8510" s="319">
        <v>54196</v>
      </c>
      <c r="L8510" s="157" t="s">
        <v>803</v>
      </c>
      <c r="N8510" s="157" t="s">
        <v>742</v>
      </c>
      <c r="O8510" s="157" t="s">
        <v>740</v>
      </c>
      <c r="P8510" s="157" t="s">
        <v>741</v>
      </c>
    </row>
    <row r="8511" spans="11:16">
      <c r="K8511" s="319">
        <v>54197</v>
      </c>
      <c r="L8511" s="157" t="s">
        <v>805</v>
      </c>
      <c r="N8511" s="157" t="s">
        <v>742</v>
      </c>
      <c r="O8511" s="157" t="s">
        <v>740</v>
      </c>
      <c r="P8511" s="157" t="s">
        <v>741</v>
      </c>
    </row>
    <row r="8512" spans="11:16">
      <c r="K8512" s="319">
        <v>54198</v>
      </c>
      <c r="L8512" s="157" t="s">
        <v>806</v>
      </c>
      <c r="N8512" s="157" t="s">
        <v>742</v>
      </c>
      <c r="O8512" s="157" t="s">
        <v>740</v>
      </c>
      <c r="P8512" s="157" t="s">
        <v>741</v>
      </c>
    </row>
    <row r="8513" spans="11:16">
      <c r="K8513" s="319">
        <v>54199</v>
      </c>
      <c r="L8513" s="157" t="s">
        <v>807</v>
      </c>
      <c r="N8513" s="157" t="s">
        <v>742</v>
      </c>
      <c r="O8513" s="157" t="s">
        <v>740</v>
      </c>
      <c r="P8513" s="157" t="s">
        <v>741</v>
      </c>
    </row>
    <row r="8514" spans="11:16">
      <c r="K8514" s="319">
        <v>54200</v>
      </c>
      <c r="L8514" s="157" t="s">
        <v>808</v>
      </c>
      <c r="N8514" s="157" t="s">
        <v>742</v>
      </c>
      <c r="O8514" s="157" t="s">
        <v>740</v>
      </c>
      <c r="P8514" s="157" t="s">
        <v>741</v>
      </c>
    </row>
    <row r="8515" spans="11:16">
      <c r="K8515" s="319">
        <v>54201</v>
      </c>
      <c r="L8515" s="157" t="s">
        <v>809</v>
      </c>
      <c r="N8515" s="157" t="s">
        <v>742</v>
      </c>
      <c r="O8515" s="157" t="s">
        <v>740</v>
      </c>
      <c r="P8515" s="157" t="s">
        <v>741</v>
      </c>
    </row>
    <row r="8516" spans="11:16">
      <c r="K8516" s="319">
        <v>54202</v>
      </c>
      <c r="L8516" s="157" t="s">
        <v>810</v>
      </c>
      <c r="N8516" s="157" t="s">
        <v>742</v>
      </c>
      <c r="O8516" s="157" t="s">
        <v>740</v>
      </c>
      <c r="P8516" s="157" t="s">
        <v>741</v>
      </c>
    </row>
    <row r="8517" spans="11:16">
      <c r="K8517" s="319">
        <v>54203</v>
      </c>
      <c r="L8517" s="157" t="s">
        <v>803</v>
      </c>
      <c r="N8517" s="157" t="s">
        <v>741</v>
      </c>
      <c r="O8517" s="157" t="s">
        <v>742</v>
      </c>
      <c r="P8517" s="157" t="s">
        <v>740</v>
      </c>
    </row>
    <row r="8518" spans="11:16">
      <c r="K8518" s="319">
        <v>54204</v>
      </c>
      <c r="L8518" s="157" t="s">
        <v>805</v>
      </c>
      <c r="N8518" s="157" t="s">
        <v>741</v>
      </c>
      <c r="O8518" s="157" t="s">
        <v>742</v>
      </c>
      <c r="P8518" s="157" t="s">
        <v>740</v>
      </c>
    </row>
    <row r="8519" spans="11:16">
      <c r="K8519" s="319">
        <v>54205</v>
      </c>
      <c r="L8519" s="157" t="s">
        <v>806</v>
      </c>
      <c r="N8519" s="157" t="s">
        <v>741</v>
      </c>
      <c r="O8519" s="157" t="s">
        <v>742</v>
      </c>
      <c r="P8519" s="157" t="s">
        <v>740</v>
      </c>
    </row>
    <row r="8520" spans="11:16">
      <c r="K8520" s="319">
        <v>54206</v>
      </c>
      <c r="L8520" s="157" t="s">
        <v>807</v>
      </c>
      <c r="N8520" s="157" t="s">
        <v>741</v>
      </c>
      <c r="O8520" s="157" t="s">
        <v>742</v>
      </c>
      <c r="P8520" s="157" t="s">
        <v>740</v>
      </c>
    </row>
    <row r="8521" spans="11:16">
      <c r="K8521" s="319">
        <v>54207</v>
      </c>
      <c r="L8521" s="157" t="s">
        <v>808</v>
      </c>
      <c r="N8521" s="157" t="s">
        <v>741</v>
      </c>
      <c r="O8521" s="157" t="s">
        <v>742</v>
      </c>
      <c r="P8521" s="157" t="s">
        <v>740</v>
      </c>
    </row>
    <row r="8522" spans="11:16">
      <c r="K8522" s="319">
        <v>54208</v>
      </c>
      <c r="L8522" s="157" t="s">
        <v>809</v>
      </c>
      <c r="N8522" s="157" t="s">
        <v>741</v>
      </c>
      <c r="O8522" s="157" t="s">
        <v>742</v>
      </c>
      <c r="P8522" s="157" t="s">
        <v>740</v>
      </c>
    </row>
    <row r="8523" spans="11:16">
      <c r="K8523" s="319">
        <v>54209</v>
      </c>
      <c r="L8523" s="157" t="s">
        <v>810</v>
      </c>
      <c r="N8523" s="157" t="s">
        <v>741</v>
      </c>
      <c r="O8523" s="157" t="s">
        <v>742</v>
      </c>
      <c r="P8523" s="157" t="s">
        <v>740</v>
      </c>
    </row>
    <row r="8524" spans="11:16">
      <c r="K8524" s="319">
        <v>54210</v>
      </c>
      <c r="L8524" s="157" t="s">
        <v>803</v>
      </c>
      <c r="N8524" s="157" t="s">
        <v>740</v>
      </c>
      <c r="O8524" s="157" t="s">
        <v>741</v>
      </c>
      <c r="P8524" s="157" t="s">
        <v>742</v>
      </c>
    </row>
    <row r="8525" spans="11:16">
      <c r="K8525" s="319">
        <v>54211</v>
      </c>
      <c r="L8525" s="157" t="s">
        <v>805</v>
      </c>
      <c r="N8525" s="157" t="s">
        <v>740</v>
      </c>
      <c r="O8525" s="157" t="s">
        <v>741</v>
      </c>
      <c r="P8525" s="157" t="s">
        <v>742</v>
      </c>
    </row>
    <row r="8526" spans="11:16">
      <c r="K8526" s="319">
        <v>54212</v>
      </c>
      <c r="L8526" s="157" t="s">
        <v>806</v>
      </c>
      <c r="N8526" s="157" t="s">
        <v>740</v>
      </c>
      <c r="O8526" s="157" t="s">
        <v>741</v>
      </c>
      <c r="P8526" s="157" t="s">
        <v>742</v>
      </c>
    </row>
    <row r="8527" spans="11:16">
      <c r="K8527" s="319">
        <v>54213</v>
      </c>
      <c r="L8527" s="157" t="s">
        <v>807</v>
      </c>
      <c r="N8527" s="157" t="s">
        <v>740</v>
      </c>
      <c r="O8527" s="157" t="s">
        <v>741</v>
      </c>
      <c r="P8527" s="157" t="s">
        <v>742</v>
      </c>
    </row>
    <row r="8528" spans="11:16">
      <c r="K8528" s="319">
        <v>54214</v>
      </c>
      <c r="L8528" s="157" t="s">
        <v>808</v>
      </c>
      <c r="N8528" s="157" t="s">
        <v>740</v>
      </c>
      <c r="O8528" s="157" t="s">
        <v>741</v>
      </c>
      <c r="P8528" s="157" t="s">
        <v>742</v>
      </c>
    </row>
    <row r="8529" spans="11:16">
      <c r="K8529" s="319">
        <v>54215</v>
      </c>
      <c r="L8529" s="157" t="s">
        <v>809</v>
      </c>
      <c r="N8529" s="157" t="s">
        <v>740</v>
      </c>
      <c r="O8529" s="157" t="s">
        <v>741</v>
      </c>
      <c r="P8529" s="157" t="s">
        <v>742</v>
      </c>
    </row>
    <row r="8530" spans="11:16">
      <c r="K8530" s="319">
        <v>54216</v>
      </c>
      <c r="L8530" s="157" t="s">
        <v>810</v>
      </c>
      <c r="N8530" s="157" t="s">
        <v>740</v>
      </c>
      <c r="O8530" s="157" t="s">
        <v>741</v>
      </c>
      <c r="P8530" s="157" t="s">
        <v>742</v>
      </c>
    </row>
    <row r="8531" spans="11:16">
      <c r="K8531" s="319">
        <v>54217</v>
      </c>
      <c r="L8531" s="157" t="s">
        <v>803</v>
      </c>
      <c r="N8531" s="157" t="s">
        <v>742</v>
      </c>
      <c r="O8531" s="157" t="s">
        <v>740</v>
      </c>
      <c r="P8531" s="157" t="s">
        <v>741</v>
      </c>
    </row>
    <row r="8532" spans="11:16">
      <c r="K8532" s="319">
        <v>54218</v>
      </c>
      <c r="L8532" s="157" t="s">
        <v>805</v>
      </c>
      <c r="N8532" s="157" t="s">
        <v>742</v>
      </c>
      <c r="O8532" s="157" t="s">
        <v>740</v>
      </c>
      <c r="P8532" s="157" t="s">
        <v>741</v>
      </c>
    </row>
    <row r="8533" spans="11:16">
      <c r="K8533" s="319">
        <v>54219</v>
      </c>
      <c r="L8533" s="157" t="s">
        <v>806</v>
      </c>
      <c r="N8533" s="157" t="s">
        <v>742</v>
      </c>
      <c r="O8533" s="157" t="s">
        <v>740</v>
      </c>
      <c r="P8533" s="157" t="s">
        <v>741</v>
      </c>
    </row>
    <row r="8534" spans="11:16">
      <c r="K8534" s="319">
        <v>54220</v>
      </c>
      <c r="L8534" s="157" t="s">
        <v>807</v>
      </c>
      <c r="N8534" s="157" t="s">
        <v>742</v>
      </c>
      <c r="O8534" s="157" t="s">
        <v>740</v>
      </c>
      <c r="P8534" s="157" t="s">
        <v>741</v>
      </c>
    </row>
    <row r="8535" spans="11:16">
      <c r="K8535" s="319">
        <v>54221</v>
      </c>
      <c r="L8535" s="157" t="s">
        <v>808</v>
      </c>
      <c r="N8535" s="157" t="s">
        <v>742</v>
      </c>
      <c r="O8535" s="157" t="s">
        <v>740</v>
      </c>
      <c r="P8535" s="157" t="s">
        <v>741</v>
      </c>
    </row>
    <row r="8536" spans="11:16">
      <c r="K8536" s="319">
        <v>54222</v>
      </c>
      <c r="L8536" s="157" t="s">
        <v>809</v>
      </c>
      <c r="N8536" s="157" t="s">
        <v>742</v>
      </c>
      <c r="O8536" s="157" t="s">
        <v>740</v>
      </c>
      <c r="P8536" s="157" t="s">
        <v>741</v>
      </c>
    </row>
    <row r="8537" spans="11:16">
      <c r="K8537" s="319">
        <v>54223</v>
      </c>
      <c r="L8537" s="157" t="s">
        <v>810</v>
      </c>
      <c r="N8537" s="157" t="s">
        <v>742</v>
      </c>
      <c r="O8537" s="157" t="s">
        <v>740</v>
      </c>
      <c r="P8537" s="157" t="s">
        <v>741</v>
      </c>
    </row>
    <row r="8538" spans="11:16">
      <c r="K8538" s="319">
        <v>54224</v>
      </c>
      <c r="L8538" s="157" t="s">
        <v>803</v>
      </c>
      <c r="N8538" s="157" t="s">
        <v>741</v>
      </c>
      <c r="O8538" s="157" t="s">
        <v>742</v>
      </c>
      <c r="P8538" s="157" t="s">
        <v>740</v>
      </c>
    </row>
    <row r="8539" spans="11:16">
      <c r="K8539" s="319">
        <v>54225</v>
      </c>
      <c r="L8539" s="157" t="s">
        <v>805</v>
      </c>
      <c r="N8539" s="157" t="s">
        <v>741</v>
      </c>
      <c r="O8539" s="157" t="s">
        <v>742</v>
      </c>
      <c r="P8539" s="157" t="s">
        <v>740</v>
      </c>
    </row>
    <row r="8540" spans="11:16">
      <c r="K8540" s="319">
        <v>54226</v>
      </c>
      <c r="L8540" s="157" t="s">
        <v>806</v>
      </c>
      <c r="N8540" s="157" t="s">
        <v>741</v>
      </c>
      <c r="O8540" s="157" t="s">
        <v>742</v>
      </c>
      <c r="P8540" s="157" t="s">
        <v>740</v>
      </c>
    </row>
    <row r="8541" spans="11:16">
      <c r="K8541" s="319">
        <v>54227</v>
      </c>
      <c r="L8541" s="157" t="s">
        <v>807</v>
      </c>
      <c r="N8541" s="157" t="s">
        <v>741</v>
      </c>
      <c r="O8541" s="157" t="s">
        <v>742</v>
      </c>
      <c r="P8541" s="157" t="s">
        <v>740</v>
      </c>
    </row>
    <row r="8542" spans="11:16">
      <c r="K8542" s="319">
        <v>54228</v>
      </c>
      <c r="L8542" s="157" t="s">
        <v>808</v>
      </c>
      <c r="N8542" s="157" t="s">
        <v>741</v>
      </c>
      <c r="O8542" s="157" t="s">
        <v>742</v>
      </c>
      <c r="P8542" s="157" t="s">
        <v>740</v>
      </c>
    </row>
    <row r="8543" spans="11:16">
      <c r="K8543" s="319">
        <v>54229</v>
      </c>
      <c r="L8543" s="157" t="s">
        <v>809</v>
      </c>
      <c r="N8543" s="157" t="s">
        <v>741</v>
      </c>
      <c r="O8543" s="157" t="s">
        <v>742</v>
      </c>
      <c r="P8543" s="157" t="s">
        <v>740</v>
      </c>
    </row>
    <row r="8544" spans="11:16">
      <c r="K8544" s="319">
        <v>54230</v>
      </c>
      <c r="L8544" s="157" t="s">
        <v>810</v>
      </c>
      <c r="N8544" s="157" t="s">
        <v>741</v>
      </c>
      <c r="O8544" s="157" t="s">
        <v>742</v>
      </c>
      <c r="P8544" s="157" t="s">
        <v>740</v>
      </c>
    </row>
    <row r="8545" spans="11:16">
      <c r="K8545" s="319">
        <v>54231</v>
      </c>
      <c r="L8545" s="157" t="s">
        <v>803</v>
      </c>
      <c r="N8545" s="157" t="s">
        <v>740</v>
      </c>
      <c r="O8545" s="157" t="s">
        <v>741</v>
      </c>
      <c r="P8545" s="157" t="s">
        <v>742</v>
      </c>
    </row>
    <row r="8546" spans="11:16">
      <c r="K8546" s="319">
        <v>54232</v>
      </c>
      <c r="L8546" s="157" t="s">
        <v>805</v>
      </c>
      <c r="N8546" s="157" t="s">
        <v>740</v>
      </c>
      <c r="O8546" s="157" t="s">
        <v>741</v>
      </c>
      <c r="P8546" s="157" t="s">
        <v>742</v>
      </c>
    </row>
    <row r="8547" spans="11:16">
      <c r="K8547" s="319">
        <v>54233</v>
      </c>
      <c r="L8547" s="157" t="s">
        <v>806</v>
      </c>
      <c r="N8547" s="157" t="s">
        <v>740</v>
      </c>
      <c r="O8547" s="157" t="s">
        <v>741</v>
      </c>
      <c r="P8547" s="157" t="s">
        <v>742</v>
      </c>
    </row>
    <row r="8548" spans="11:16">
      <c r="K8548" s="319">
        <v>54234</v>
      </c>
      <c r="L8548" s="157" t="s">
        <v>807</v>
      </c>
      <c r="N8548" s="157" t="s">
        <v>740</v>
      </c>
      <c r="O8548" s="157" t="s">
        <v>741</v>
      </c>
      <c r="P8548" s="157" t="s">
        <v>742</v>
      </c>
    </row>
    <row r="8549" spans="11:16">
      <c r="K8549" s="319">
        <v>54235</v>
      </c>
      <c r="L8549" s="157" t="s">
        <v>808</v>
      </c>
      <c r="N8549" s="157" t="s">
        <v>740</v>
      </c>
      <c r="O8549" s="157" t="s">
        <v>741</v>
      </c>
      <c r="P8549" s="157" t="s">
        <v>742</v>
      </c>
    </row>
    <row r="8550" spans="11:16">
      <c r="K8550" s="319">
        <v>54236</v>
      </c>
      <c r="L8550" s="157" t="s">
        <v>809</v>
      </c>
      <c r="N8550" s="157" t="s">
        <v>740</v>
      </c>
      <c r="O8550" s="157" t="s">
        <v>741</v>
      </c>
      <c r="P8550" s="157" t="s">
        <v>742</v>
      </c>
    </row>
    <row r="8551" spans="11:16">
      <c r="K8551" s="319">
        <v>54237</v>
      </c>
      <c r="L8551" s="157" t="s">
        <v>810</v>
      </c>
      <c r="N8551" s="157" t="s">
        <v>740</v>
      </c>
      <c r="O8551" s="157" t="s">
        <v>741</v>
      </c>
      <c r="P8551" s="157" t="s">
        <v>742</v>
      </c>
    </row>
    <row r="8552" spans="11:16">
      <c r="K8552" s="319">
        <v>54238</v>
      </c>
      <c r="L8552" s="157" t="s">
        <v>803</v>
      </c>
      <c r="N8552" s="157" t="s">
        <v>742</v>
      </c>
      <c r="O8552" s="157" t="s">
        <v>740</v>
      </c>
      <c r="P8552" s="157" t="s">
        <v>741</v>
      </c>
    </row>
    <row r="8553" spans="11:16">
      <c r="K8553" s="319">
        <v>54239</v>
      </c>
      <c r="L8553" s="157" t="s">
        <v>805</v>
      </c>
      <c r="N8553" s="157" t="s">
        <v>742</v>
      </c>
      <c r="O8553" s="157" t="s">
        <v>740</v>
      </c>
      <c r="P8553" s="157" t="s">
        <v>741</v>
      </c>
    </row>
    <row r="8554" spans="11:16">
      <c r="K8554" s="319">
        <v>54240</v>
      </c>
      <c r="L8554" s="157" t="s">
        <v>806</v>
      </c>
      <c r="N8554" s="157" t="s">
        <v>742</v>
      </c>
      <c r="O8554" s="157" t="s">
        <v>740</v>
      </c>
      <c r="P8554" s="157" t="s">
        <v>741</v>
      </c>
    </row>
    <row r="8555" spans="11:16">
      <c r="K8555" s="319">
        <v>54241</v>
      </c>
      <c r="L8555" s="157" t="s">
        <v>807</v>
      </c>
      <c r="N8555" s="157" t="s">
        <v>742</v>
      </c>
      <c r="O8555" s="157" t="s">
        <v>740</v>
      </c>
      <c r="P8555" s="157" t="s">
        <v>741</v>
      </c>
    </row>
    <row r="8556" spans="11:16">
      <c r="K8556" s="319">
        <v>54242</v>
      </c>
      <c r="L8556" s="157" t="s">
        <v>808</v>
      </c>
      <c r="N8556" s="157" t="s">
        <v>742</v>
      </c>
      <c r="O8556" s="157" t="s">
        <v>740</v>
      </c>
      <c r="P8556" s="157" t="s">
        <v>741</v>
      </c>
    </row>
    <row r="8557" spans="11:16">
      <c r="K8557" s="319">
        <v>54243</v>
      </c>
      <c r="L8557" s="157" t="s">
        <v>809</v>
      </c>
      <c r="N8557" s="157" t="s">
        <v>742</v>
      </c>
      <c r="O8557" s="157" t="s">
        <v>740</v>
      </c>
      <c r="P8557" s="157" t="s">
        <v>741</v>
      </c>
    </row>
    <row r="8558" spans="11:16">
      <c r="K8558" s="319">
        <v>54244</v>
      </c>
      <c r="L8558" s="157" t="s">
        <v>810</v>
      </c>
      <c r="N8558" s="157" t="s">
        <v>742</v>
      </c>
      <c r="O8558" s="157" t="s">
        <v>740</v>
      </c>
      <c r="P8558" s="157" t="s">
        <v>741</v>
      </c>
    </row>
    <row r="8559" spans="11:16">
      <c r="K8559" s="319">
        <v>54245</v>
      </c>
      <c r="L8559" s="157" t="s">
        <v>803</v>
      </c>
      <c r="N8559" s="157" t="s">
        <v>741</v>
      </c>
      <c r="O8559" s="157" t="s">
        <v>742</v>
      </c>
      <c r="P8559" s="157" t="s">
        <v>740</v>
      </c>
    </row>
    <row r="8560" spans="11:16">
      <c r="K8560" s="319">
        <v>54246</v>
      </c>
      <c r="L8560" s="157" t="s">
        <v>805</v>
      </c>
      <c r="N8560" s="157" t="s">
        <v>741</v>
      </c>
      <c r="O8560" s="157" t="s">
        <v>742</v>
      </c>
      <c r="P8560" s="157" t="s">
        <v>740</v>
      </c>
    </row>
    <row r="8561" spans="11:16">
      <c r="K8561" s="319">
        <v>54247</v>
      </c>
      <c r="L8561" s="157" t="s">
        <v>806</v>
      </c>
      <c r="N8561" s="157" t="s">
        <v>741</v>
      </c>
      <c r="O8561" s="157" t="s">
        <v>742</v>
      </c>
      <c r="P8561" s="157" t="s">
        <v>740</v>
      </c>
    </row>
    <row r="8562" spans="11:16">
      <c r="K8562" s="319">
        <v>54248</v>
      </c>
      <c r="L8562" s="157" t="s">
        <v>807</v>
      </c>
      <c r="N8562" s="157" t="s">
        <v>741</v>
      </c>
      <c r="O8562" s="157" t="s">
        <v>742</v>
      </c>
      <c r="P8562" s="157" t="s">
        <v>740</v>
      </c>
    </row>
    <row r="8563" spans="11:16">
      <c r="K8563" s="319">
        <v>54249</v>
      </c>
      <c r="L8563" s="157" t="s">
        <v>808</v>
      </c>
      <c r="N8563" s="157" t="s">
        <v>741</v>
      </c>
      <c r="O8563" s="157" t="s">
        <v>742</v>
      </c>
      <c r="P8563" s="157" t="s">
        <v>740</v>
      </c>
    </row>
    <row r="8564" spans="11:16">
      <c r="K8564" s="319">
        <v>54250</v>
      </c>
      <c r="L8564" s="157" t="s">
        <v>809</v>
      </c>
      <c r="N8564" s="157" t="s">
        <v>741</v>
      </c>
      <c r="O8564" s="157" t="s">
        <v>742</v>
      </c>
      <c r="P8564" s="157" t="s">
        <v>740</v>
      </c>
    </row>
    <row r="8565" spans="11:16">
      <c r="K8565" s="319">
        <v>54251</v>
      </c>
      <c r="L8565" s="157" t="s">
        <v>810</v>
      </c>
      <c r="N8565" s="157" t="s">
        <v>741</v>
      </c>
      <c r="O8565" s="157" t="s">
        <v>742</v>
      </c>
      <c r="P8565" s="157" t="s">
        <v>740</v>
      </c>
    </row>
    <row r="8566" spans="11:16">
      <c r="K8566" s="319">
        <v>54252</v>
      </c>
      <c r="L8566" s="157" t="s">
        <v>803</v>
      </c>
      <c r="N8566" s="157" t="s">
        <v>740</v>
      </c>
      <c r="O8566" s="157" t="s">
        <v>741</v>
      </c>
      <c r="P8566" s="157" t="s">
        <v>742</v>
      </c>
    </row>
    <row r="8567" spans="11:16">
      <c r="K8567" s="319">
        <v>54253</v>
      </c>
      <c r="L8567" s="157" t="s">
        <v>805</v>
      </c>
      <c r="N8567" s="157" t="s">
        <v>740</v>
      </c>
      <c r="O8567" s="157" t="s">
        <v>741</v>
      </c>
      <c r="P8567" s="157" t="s">
        <v>742</v>
      </c>
    </row>
    <row r="8568" spans="11:16">
      <c r="K8568" s="319">
        <v>54254</v>
      </c>
      <c r="L8568" s="157" t="s">
        <v>806</v>
      </c>
      <c r="N8568" s="157" t="s">
        <v>740</v>
      </c>
      <c r="O8568" s="157" t="s">
        <v>741</v>
      </c>
      <c r="P8568" s="157" t="s">
        <v>742</v>
      </c>
    </row>
    <row r="8569" spans="11:16">
      <c r="K8569" s="319">
        <v>54255</v>
      </c>
      <c r="L8569" s="157" t="s">
        <v>807</v>
      </c>
      <c r="N8569" s="157" t="s">
        <v>740</v>
      </c>
      <c r="O8569" s="157" t="s">
        <v>741</v>
      </c>
      <c r="P8569" s="157" t="s">
        <v>742</v>
      </c>
    </row>
    <row r="8570" spans="11:16">
      <c r="K8570" s="319">
        <v>54256</v>
      </c>
      <c r="L8570" s="157" t="s">
        <v>808</v>
      </c>
      <c r="N8570" s="157" t="s">
        <v>740</v>
      </c>
      <c r="O8570" s="157" t="s">
        <v>741</v>
      </c>
      <c r="P8570" s="157" t="s">
        <v>742</v>
      </c>
    </row>
    <row r="8571" spans="11:16">
      <c r="K8571" s="319">
        <v>54257</v>
      </c>
      <c r="L8571" s="157" t="s">
        <v>809</v>
      </c>
      <c r="N8571" s="157" t="s">
        <v>740</v>
      </c>
      <c r="O8571" s="157" t="s">
        <v>741</v>
      </c>
      <c r="P8571" s="157" t="s">
        <v>742</v>
      </c>
    </row>
    <row r="8572" spans="11:16">
      <c r="K8572" s="319">
        <v>54258</v>
      </c>
      <c r="L8572" s="157" t="s">
        <v>810</v>
      </c>
      <c r="N8572" s="157" t="s">
        <v>740</v>
      </c>
      <c r="O8572" s="157" t="s">
        <v>741</v>
      </c>
      <c r="P8572" s="157" t="s">
        <v>742</v>
      </c>
    </row>
    <row r="8573" spans="11:16">
      <c r="K8573" s="319">
        <v>54259</v>
      </c>
      <c r="L8573" s="157" t="s">
        <v>803</v>
      </c>
      <c r="N8573" s="157" t="s">
        <v>742</v>
      </c>
      <c r="O8573" s="157" t="s">
        <v>740</v>
      </c>
      <c r="P8573" s="157" t="s">
        <v>741</v>
      </c>
    </row>
    <row r="8574" spans="11:16">
      <c r="K8574" s="319">
        <v>54260</v>
      </c>
      <c r="L8574" s="157" t="s">
        <v>805</v>
      </c>
      <c r="N8574" s="157" t="s">
        <v>742</v>
      </c>
      <c r="O8574" s="157" t="s">
        <v>740</v>
      </c>
      <c r="P8574" s="157" t="s">
        <v>741</v>
      </c>
    </row>
    <row r="8575" spans="11:16">
      <c r="K8575" s="319">
        <v>54261</v>
      </c>
      <c r="L8575" s="157" t="s">
        <v>806</v>
      </c>
      <c r="N8575" s="157" t="s">
        <v>742</v>
      </c>
      <c r="O8575" s="157" t="s">
        <v>740</v>
      </c>
      <c r="P8575" s="157" t="s">
        <v>741</v>
      </c>
    </row>
    <row r="8576" spans="11:16">
      <c r="K8576" s="319">
        <v>54262</v>
      </c>
      <c r="L8576" s="157" t="s">
        <v>807</v>
      </c>
      <c r="N8576" s="157" t="s">
        <v>742</v>
      </c>
      <c r="O8576" s="157" t="s">
        <v>740</v>
      </c>
      <c r="P8576" s="157" t="s">
        <v>741</v>
      </c>
    </row>
    <row r="8577" spans="11:16">
      <c r="K8577" s="319">
        <v>54263</v>
      </c>
      <c r="L8577" s="157" t="s">
        <v>808</v>
      </c>
      <c r="N8577" s="157" t="s">
        <v>742</v>
      </c>
      <c r="O8577" s="157" t="s">
        <v>740</v>
      </c>
      <c r="P8577" s="157" t="s">
        <v>741</v>
      </c>
    </row>
    <row r="8578" spans="11:16">
      <c r="K8578" s="319">
        <v>54264</v>
      </c>
      <c r="L8578" s="157" t="s">
        <v>809</v>
      </c>
      <c r="N8578" s="157" t="s">
        <v>742</v>
      </c>
      <c r="O8578" s="157" t="s">
        <v>740</v>
      </c>
      <c r="P8578" s="157" t="s">
        <v>741</v>
      </c>
    </row>
    <row r="8579" spans="11:16">
      <c r="K8579" s="319">
        <v>54265</v>
      </c>
      <c r="L8579" s="157" t="s">
        <v>810</v>
      </c>
      <c r="N8579" s="157" t="s">
        <v>742</v>
      </c>
      <c r="O8579" s="157" t="s">
        <v>740</v>
      </c>
      <c r="P8579" s="157" t="s">
        <v>741</v>
      </c>
    </row>
    <row r="8580" spans="11:16">
      <c r="K8580" s="319">
        <v>54266</v>
      </c>
      <c r="L8580" s="157" t="s">
        <v>803</v>
      </c>
      <c r="N8580" s="157" t="s">
        <v>741</v>
      </c>
      <c r="O8580" s="157" t="s">
        <v>742</v>
      </c>
      <c r="P8580" s="157" t="s">
        <v>740</v>
      </c>
    </row>
    <row r="8581" spans="11:16">
      <c r="K8581" s="319">
        <v>54267</v>
      </c>
      <c r="L8581" s="157" t="s">
        <v>805</v>
      </c>
      <c r="N8581" s="157" t="s">
        <v>741</v>
      </c>
      <c r="O8581" s="157" t="s">
        <v>742</v>
      </c>
      <c r="P8581" s="157" t="s">
        <v>740</v>
      </c>
    </row>
    <row r="8582" spans="11:16">
      <c r="K8582" s="319">
        <v>54268</v>
      </c>
      <c r="L8582" s="157" t="s">
        <v>806</v>
      </c>
      <c r="N8582" s="157" t="s">
        <v>741</v>
      </c>
      <c r="O8582" s="157" t="s">
        <v>742</v>
      </c>
      <c r="P8582" s="157" t="s">
        <v>740</v>
      </c>
    </row>
    <row r="8583" spans="11:16">
      <c r="K8583" s="319">
        <v>54269</v>
      </c>
      <c r="L8583" s="157" t="s">
        <v>807</v>
      </c>
      <c r="N8583" s="157" t="s">
        <v>741</v>
      </c>
      <c r="O8583" s="157" t="s">
        <v>742</v>
      </c>
      <c r="P8583" s="157" t="s">
        <v>740</v>
      </c>
    </row>
    <row r="8584" spans="11:16">
      <c r="K8584" s="319">
        <v>54270</v>
      </c>
      <c r="L8584" s="157" t="s">
        <v>808</v>
      </c>
      <c r="N8584" s="157" t="s">
        <v>741</v>
      </c>
      <c r="O8584" s="157" t="s">
        <v>742</v>
      </c>
      <c r="P8584" s="157" t="s">
        <v>740</v>
      </c>
    </row>
    <row r="8585" spans="11:16">
      <c r="K8585" s="319">
        <v>54271</v>
      </c>
      <c r="L8585" s="157" t="s">
        <v>809</v>
      </c>
      <c r="N8585" s="157" t="s">
        <v>741</v>
      </c>
      <c r="O8585" s="157" t="s">
        <v>742</v>
      </c>
      <c r="P8585" s="157" t="s">
        <v>740</v>
      </c>
    </row>
    <row r="8586" spans="11:16">
      <c r="K8586" s="319">
        <v>54272</v>
      </c>
      <c r="L8586" s="157" t="s">
        <v>810</v>
      </c>
      <c r="N8586" s="157" t="s">
        <v>741</v>
      </c>
      <c r="O8586" s="157" t="s">
        <v>742</v>
      </c>
      <c r="P8586" s="157" t="s">
        <v>740</v>
      </c>
    </row>
    <row r="8587" spans="11:16">
      <c r="K8587" s="319">
        <v>54273</v>
      </c>
      <c r="L8587" s="157" t="s">
        <v>803</v>
      </c>
      <c r="N8587" s="157" t="s">
        <v>740</v>
      </c>
      <c r="O8587" s="157" t="s">
        <v>741</v>
      </c>
      <c r="P8587" s="157" t="s">
        <v>742</v>
      </c>
    </row>
    <row r="8588" spans="11:16">
      <c r="K8588" s="319">
        <v>54274</v>
      </c>
      <c r="L8588" s="157" t="s">
        <v>805</v>
      </c>
      <c r="N8588" s="157" t="s">
        <v>740</v>
      </c>
      <c r="O8588" s="157" t="s">
        <v>741</v>
      </c>
      <c r="P8588" s="157" t="s">
        <v>742</v>
      </c>
    </row>
    <row r="8589" spans="11:16">
      <c r="K8589" s="319">
        <v>54275</v>
      </c>
      <c r="L8589" s="157" t="s">
        <v>806</v>
      </c>
      <c r="N8589" s="157" t="s">
        <v>740</v>
      </c>
      <c r="O8589" s="157" t="s">
        <v>741</v>
      </c>
      <c r="P8589" s="157" t="s">
        <v>742</v>
      </c>
    </row>
    <row r="8590" spans="11:16">
      <c r="K8590" s="319">
        <v>54276</v>
      </c>
      <c r="L8590" s="157" t="s">
        <v>807</v>
      </c>
      <c r="N8590" s="157" t="s">
        <v>740</v>
      </c>
      <c r="O8590" s="157" t="s">
        <v>741</v>
      </c>
      <c r="P8590" s="157" t="s">
        <v>742</v>
      </c>
    </row>
    <row r="8591" spans="11:16">
      <c r="K8591" s="319">
        <v>54277</v>
      </c>
      <c r="L8591" s="157" t="s">
        <v>808</v>
      </c>
      <c r="N8591" s="157" t="s">
        <v>740</v>
      </c>
      <c r="O8591" s="157" t="s">
        <v>741</v>
      </c>
      <c r="P8591" s="157" t="s">
        <v>742</v>
      </c>
    </row>
    <row r="8592" spans="11:16">
      <c r="K8592" s="319">
        <v>54278</v>
      </c>
      <c r="L8592" s="157" t="s">
        <v>809</v>
      </c>
      <c r="N8592" s="157" t="s">
        <v>740</v>
      </c>
      <c r="O8592" s="157" t="s">
        <v>741</v>
      </c>
      <c r="P8592" s="157" t="s">
        <v>742</v>
      </c>
    </row>
    <row r="8593" spans="11:16">
      <c r="K8593" s="319">
        <v>54279</v>
      </c>
      <c r="L8593" s="157" t="s">
        <v>810</v>
      </c>
      <c r="N8593" s="157" t="s">
        <v>740</v>
      </c>
      <c r="O8593" s="157" t="s">
        <v>741</v>
      </c>
      <c r="P8593" s="157" t="s">
        <v>742</v>
      </c>
    </row>
    <row r="8594" spans="11:16">
      <c r="K8594" s="319">
        <v>54280</v>
      </c>
      <c r="L8594" s="157" t="s">
        <v>803</v>
      </c>
      <c r="N8594" s="157" t="s">
        <v>742</v>
      </c>
      <c r="O8594" s="157" t="s">
        <v>740</v>
      </c>
      <c r="P8594" s="157" t="s">
        <v>741</v>
      </c>
    </row>
    <row r="8595" spans="11:16">
      <c r="K8595" s="319">
        <v>54281</v>
      </c>
      <c r="L8595" s="157" t="s">
        <v>805</v>
      </c>
      <c r="N8595" s="157" t="s">
        <v>742</v>
      </c>
      <c r="O8595" s="157" t="s">
        <v>740</v>
      </c>
      <c r="P8595" s="157" t="s">
        <v>741</v>
      </c>
    </row>
    <row r="8596" spans="11:16">
      <c r="K8596" s="319">
        <v>54282</v>
      </c>
      <c r="L8596" s="157" t="s">
        <v>806</v>
      </c>
      <c r="N8596" s="157" t="s">
        <v>742</v>
      </c>
      <c r="O8596" s="157" t="s">
        <v>740</v>
      </c>
      <c r="P8596" s="157" t="s">
        <v>741</v>
      </c>
    </row>
    <row r="8597" spans="11:16">
      <c r="K8597" s="319">
        <v>54283</v>
      </c>
      <c r="L8597" s="157" t="s">
        <v>807</v>
      </c>
      <c r="N8597" s="157" t="s">
        <v>742</v>
      </c>
      <c r="O8597" s="157" t="s">
        <v>740</v>
      </c>
      <c r="P8597" s="157" t="s">
        <v>741</v>
      </c>
    </row>
    <row r="8598" spans="11:16">
      <c r="K8598" s="319">
        <v>54284</v>
      </c>
      <c r="L8598" s="157" t="s">
        <v>808</v>
      </c>
      <c r="N8598" s="157" t="s">
        <v>742</v>
      </c>
      <c r="O8598" s="157" t="s">
        <v>740</v>
      </c>
      <c r="P8598" s="157" t="s">
        <v>741</v>
      </c>
    </row>
    <row r="8599" spans="11:16">
      <c r="K8599" s="319">
        <v>54285</v>
      </c>
      <c r="L8599" s="157" t="s">
        <v>809</v>
      </c>
      <c r="N8599" s="157" t="s">
        <v>742</v>
      </c>
      <c r="O8599" s="157" t="s">
        <v>740</v>
      </c>
      <c r="P8599" s="157" t="s">
        <v>741</v>
      </c>
    </row>
    <row r="8600" spans="11:16">
      <c r="K8600" s="319">
        <v>54286</v>
      </c>
      <c r="L8600" s="157" t="s">
        <v>810</v>
      </c>
      <c r="N8600" s="157" t="s">
        <v>742</v>
      </c>
      <c r="O8600" s="157" t="s">
        <v>740</v>
      </c>
      <c r="P8600" s="157" t="s">
        <v>741</v>
      </c>
    </row>
    <row r="8601" spans="11:16">
      <c r="K8601" s="319">
        <v>54287</v>
      </c>
      <c r="L8601" s="157" t="s">
        <v>803</v>
      </c>
      <c r="N8601" s="157" t="s">
        <v>741</v>
      </c>
      <c r="O8601" s="157" t="s">
        <v>742</v>
      </c>
      <c r="P8601" s="157" t="s">
        <v>740</v>
      </c>
    </row>
    <row r="8602" spans="11:16">
      <c r="K8602" s="319">
        <v>54288</v>
      </c>
      <c r="L8602" s="157" t="s">
        <v>805</v>
      </c>
      <c r="N8602" s="157" t="s">
        <v>741</v>
      </c>
      <c r="O8602" s="157" t="s">
        <v>742</v>
      </c>
      <c r="P8602" s="157" t="s">
        <v>740</v>
      </c>
    </row>
    <row r="8603" spans="11:16">
      <c r="K8603" s="319">
        <v>54289</v>
      </c>
      <c r="L8603" s="157" t="s">
        <v>806</v>
      </c>
      <c r="N8603" s="157" t="s">
        <v>741</v>
      </c>
      <c r="O8603" s="157" t="s">
        <v>742</v>
      </c>
      <c r="P8603" s="157" t="s">
        <v>740</v>
      </c>
    </row>
    <row r="8604" spans="11:16">
      <c r="K8604" s="319">
        <v>54290</v>
      </c>
      <c r="L8604" s="157" t="s">
        <v>807</v>
      </c>
      <c r="N8604" s="157" t="s">
        <v>741</v>
      </c>
      <c r="O8604" s="157" t="s">
        <v>742</v>
      </c>
      <c r="P8604" s="157" t="s">
        <v>740</v>
      </c>
    </row>
    <row r="8605" spans="11:16">
      <c r="K8605" s="319">
        <v>54291</v>
      </c>
      <c r="L8605" s="157" t="s">
        <v>808</v>
      </c>
      <c r="N8605" s="157" t="s">
        <v>741</v>
      </c>
      <c r="O8605" s="157" t="s">
        <v>742</v>
      </c>
      <c r="P8605" s="157" t="s">
        <v>740</v>
      </c>
    </row>
    <row r="8606" spans="11:16">
      <c r="K8606" s="319">
        <v>54292</v>
      </c>
      <c r="L8606" s="157" t="s">
        <v>809</v>
      </c>
      <c r="N8606" s="157" t="s">
        <v>741</v>
      </c>
      <c r="O8606" s="157" t="s">
        <v>742</v>
      </c>
      <c r="P8606" s="157" t="s">
        <v>740</v>
      </c>
    </row>
    <row r="8607" spans="11:16">
      <c r="K8607" s="319">
        <v>54293</v>
      </c>
      <c r="L8607" s="157" t="s">
        <v>810</v>
      </c>
      <c r="N8607" s="157" t="s">
        <v>741</v>
      </c>
      <c r="O8607" s="157" t="s">
        <v>742</v>
      </c>
      <c r="P8607" s="157" t="s">
        <v>740</v>
      </c>
    </row>
    <row r="8608" spans="11:16">
      <c r="K8608" s="319">
        <v>54294</v>
      </c>
      <c r="L8608" s="157" t="s">
        <v>803</v>
      </c>
      <c r="N8608" s="157" t="s">
        <v>740</v>
      </c>
      <c r="O8608" s="157" t="s">
        <v>741</v>
      </c>
      <c r="P8608" s="157" t="s">
        <v>742</v>
      </c>
    </row>
    <row r="8609" spans="11:16">
      <c r="K8609" s="319">
        <v>54295</v>
      </c>
      <c r="L8609" s="157" t="s">
        <v>805</v>
      </c>
      <c r="N8609" s="157" t="s">
        <v>740</v>
      </c>
      <c r="O8609" s="157" t="s">
        <v>741</v>
      </c>
      <c r="P8609" s="157" t="s">
        <v>742</v>
      </c>
    </row>
    <row r="8610" spans="11:16">
      <c r="K8610" s="319">
        <v>54296</v>
      </c>
      <c r="L8610" s="157" t="s">
        <v>806</v>
      </c>
      <c r="N8610" s="157" t="s">
        <v>740</v>
      </c>
      <c r="O8610" s="157" t="s">
        <v>741</v>
      </c>
      <c r="P8610" s="157" t="s">
        <v>742</v>
      </c>
    </row>
    <row r="8611" spans="11:16">
      <c r="K8611" s="319">
        <v>54297</v>
      </c>
      <c r="L8611" s="157" t="s">
        <v>807</v>
      </c>
      <c r="N8611" s="157" t="s">
        <v>740</v>
      </c>
      <c r="O8611" s="157" t="s">
        <v>741</v>
      </c>
      <c r="P8611" s="157" t="s">
        <v>742</v>
      </c>
    </row>
    <row r="8612" spans="11:16">
      <c r="K8612" s="319">
        <v>54298</v>
      </c>
      <c r="L8612" s="157" t="s">
        <v>808</v>
      </c>
      <c r="N8612" s="157" t="s">
        <v>740</v>
      </c>
      <c r="O8612" s="157" t="s">
        <v>741</v>
      </c>
      <c r="P8612" s="157" t="s">
        <v>742</v>
      </c>
    </row>
    <row r="8613" spans="11:16">
      <c r="K8613" s="319">
        <v>54299</v>
      </c>
      <c r="L8613" s="157" t="s">
        <v>809</v>
      </c>
      <c r="N8613" s="157" t="s">
        <v>740</v>
      </c>
      <c r="O8613" s="157" t="s">
        <v>741</v>
      </c>
      <c r="P8613" s="157" t="s">
        <v>742</v>
      </c>
    </row>
    <row r="8614" spans="11:16">
      <c r="K8614" s="319">
        <v>54300</v>
      </c>
      <c r="L8614" s="157" t="s">
        <v>810</v>
      </c>
      <c r="N8614" s="157" t="s">
        <v>740</v>
      </c>
      <c r="O8614" s="157" t="s">
        <v>741</v>
      </c>
      <c r="P8614" s="157" t="s">
        <v>742</v>
      </c>
    </row>
    <row r="8615" spans="11:16">
      <c r="K8615" s="319">
        <v>54301</v>
      </c>
      <c r="L8615" s="157" t="s">
        <v>803</v>
      </c>
      <c r="N8615" s="157" t="s">
        <v>742</v>
      </c>
      <c r="O8615" s="157" t="s">
        <v>740</v>
      </c>
      <c r="P8615" s="157" t="s">
        <v>741</v>
      </c>
    </row>
    <row r="8616" spans="11:16">
      <c r="K8616" s="319">
        <v>54302</v>
      </c>
      <c r="L8616" s="157" t="s">
        <v>805</v>
      </c>
      <c r="N8616" s="157" t="s">
        <v>742</v>
      </c>
      <c r="O8616" s="157" t="s">
        <v>740</v>
      </c>
      <c r="P8616" s="157" t="s">
        <v>741</v>
      </c>
    </row>
    <row r="8617" spans="11:16">
      <c r="K8617" s="319">
        <v>54303</v>
      </c>
      <c r="L8617" s="157" t="s">
        <v>806</v>
      </c>
      <c r="N8617" s="157" t="s">
        <v>742</v>
      </c>
      <c r="O8617" s="157" t="s">
        <v>740</v>
      </c>
      <c r="P8617" s="157" t="s">
        <v>741</v>
      </c>
    </row>
    <row r="8618" spans="11:16">
      <c r="K8618" s="319">
        <v>54304</v>
      </c>
      <c r="L8618" s="157" t="s">
        <v>807</v>
      </c>
      <c r="N8618" s="157" t="s">
        <v>742</v>
      </c>
      <c r="O8618" s="157" t="s">
        <v>740</v>
      </c>
      <c r="P8618" s="157" t="s">
        <v>741</v>
      </c>
    </row>
    <row r="8619" spans="11:16">
      <c r="K8619" s="319">
        <v>54305</v>
      </c>
      <c r="L8619" s="157" t="s">
        <v>808</v>
      </c>
      <c r="N8619" s="157" t="s">
        <v>742</v>
      </c>
      <c r="O8619" s="157" t="s">
        <v>740</v>
      </c>
      <c r="P8619" s="157" t="s">
        <v>741</v>
      </c>
    </row>
    <row r="8620" spans="11:16">
      <c r="K8620" s="319">
        <v>54306</v>
      </c>
      <c r="L8620" s="157" t="s">
        <v>809</v>
      </c>
      <c r="N8620" s="157" t="s">
        <v>742</v>
      </c>
      <c r="O8620" s="157" t="s">
        <v>740</v>
      </c>
      <c r="P8620" s="157" t="s">
        <v>741</v>
      </c>
    </row>
    <row r="8621" spans="11:16">
      <c r="K8621" s="319">
        <v>54307</v>
      </c>
      <c r="L8621" s="157" t="s">
        <v>810</v>
      </c>
      <c r="N8621" s="157" t="s">
        <v>742</v>
      </c>
      <c r="O8621" s="157" t="s">
        <v>740</v>
      </c>
      <c r="P8621" s="157" t="s">
        <v>741</v>
      </c>
    </row>
    <row r="8622" spans="11:16">
      <c r="K8622" s="319">
        <v>54308</v>
      </c>
      <c r="L8622" s="157" t="s">
        <v>803</v>
      </c>
      <c r="N8622" s="157" t="s">
        <v>741</v>
      </c>
      <c r="O8622" s="157" t="s">
        <v>742</v>
      </c>
      <c r="P8622" s="157" t="s">
        <v>740</v>
      </c>
    </row>
    <row r="8623" spans="11:16">
      <c r="K8623" s="319">
        <v>54309</v>
      </c>
      <c r="L8623" s="157" t="s">
        <v>805</v>
      </c>
      <c r="N8623" s="157" t="s">
        <v>741</v>
      </c>
      <c r="O8623" s="157" t="s">
        <v>742</v>
      </c>
      <c r="P8623" s="157" t="s">
        <v>740</v>
      </c>
    </row>
    <row r="8624" spans="11:16">
      <c r="K8624" s="319">
        <v>54310</v>
      </c>
      <c r="L8624" s="157" t="s">
        <v>806</v>
      </c>
      <c r="N8624" s="157" t="s">
        <v>741</v>
      </c>
      <c r="O8624" s="157" t="s">
        <v>742</v>
      </c>
      <c r="P8624" s="157" t="s">
        <v>740</v>
      </c>
    </row>
    <row r="8625" spans="11:16">
      <c r="K8625" s="319">
        <v>54311</v>
      </c>
      <c r="L8625" s="157" t="s">
        <v>807</v>
      </c>
      <c r="N8625" s="157" t="s">
        <v>741</v>
      </c>
      <c r="O8625" s="157" t="s">
        <v>742</v>
      </c>
      <c r="P8625" s="157" t="s">
        <v>740</v>
      </c>
    </row>
    <row r="8626" spans="11:16">
      <c r="K8626" s="319">
        <v>54312</v>
      </c>
      <c r="L8626" s="157" t="s">
        <v>808</v>
      </c>
      <c r="N8626" s="157" t="s">
        <v>741</v>
      </c>
      <c r="O8626" s="157" t="s">
        <v>742</v>
      </c>
      <c r="P8626" s="157" t="s">
        <v>740</v>
      </c>
    </row>
    <row r="8627" spans="11:16">
      <c r="K8627" s="319">
        <v>54313</v>
      </c>
      <c r="L8627" s="157" t="s">
        <v>809</v>
      </c>
      <c r="N8627" s="157" t="s">
        <v>741</v>
      </c>
      <c r="O8627" s="157" t="s">
        <v>742</v>
      </c>
      <c r="P8627" s="157" t="s">
        <v>740</v>
      </c>
    </row>
    <row r="8628" spans="11:16">
      <c r="K8628" s="319">
        <v>54314</v>
      </c>
      <c r="L8628" s="157" t="s">
        <v>810</v>
      </c>
      <c r="N8628" s="157" t="s">
        <v>741</v>
      </c>
      <c r="O8628" s="157" t="s">
        <v>742</v>
      </c>
      <c r="P8628" s="157" t="s">
        <v>740</v>
      </c>
    </row>
    <row r="8629" spans="11:16">
      <c r="K8629" s="319">
        <v>54315</v>
      </c>
      <c r="L8629" s="157" t="s">
        <v>803</v>
      </c>
      <c r="N8629" s="157" t="s">
        <v>740</v>
      </c>
      <c r="O8629" s="157" t="s">
        <v>741</v>
      </c>
      <c r="P8629" s="157" t="s">
        <v>742</v>
      </c>
    </row>
    <row r="8630" spans="11:16">
      <c r="K8630" s="319">
        <v>54316</v>
      </c>
      <c r="L8630" s="157" t="s">
        <v>805</v>
      </c>
      <c r="N8630" s="157" t="s">
        <v>740</v>
      </c>
      <c r="O8630" s="157" t="s">
        <v>741</v>
      </c>
      <c r="P8630" s="157" t="s">
        <v>742</v>
      </c>
    </row>
    <row r="8631" spans="11:16">
      <c r="K8631" s="319">
        <v>54317</v>
      </c>
      <c r="L8631" s="157" t="s">
        <v>806</v>
      </c>
      <c r="N8631" s="157" t="s">
        <v>740</v>
      </c>
      <c r="O8631" s="157" t="s">
        <v>741</v>
      </c>
      <c r="P8631" s="157" t="s">
        <v>742</v>
      </c>
    </row>
    <row r="8632" spans="11:16">
      <c r="K8632" s="319">
        <v>54318</v>
      </c>
      <c r="L8632" s="157" t="s">
        <v>807</v>
      </c>
      <c r="N8632" s="157" t="s">
        <v>740</v>
      </c>
      <c r="O8632" s="157" t="s">
        <v>741</v>
      </c>
      <c r="P8632" s="157" t="s">
        <v>742</v>
      </c>
    </row>
    <row r="8633" spans="11:16">
      <c r="K8633" s="319">
        <v>54319</v>
      </c>
      <c r="L8633" s="157" t="s">
        <v>808</v>
      </c>
      <c r="N8633" s="157" t="s">
        <v>740</v>
      </c>
      <c r="O8633" s="157" t="s">
        <v>741</v>
      </c>
      <c r="P8633" s="157" t="s">
        <v>742</v>
      </c>
    </row>
    <row r="8634" spans="11:16">
      <c r="K8634" s="319">
        <v>54320</v>
      </c>
      <c r="L8634" s="157" t="s">
        <v>809</v>
      </c>
      <c r="N8634" s="157" t="s">
        <v>740</v>
      </c>
      <c r="O8634" s="157" t="s">
        <v>741</v>
      </c>
      <c r="P8634" s="157" t="s">
        <v>742</v>
      </c>
    </row>
    <row r="8635" spans="11:16">
      <c r="K8635" s="319">
        <v>54321</v>
      </c>
      <c r="L8635" s="157" t="s">
        <v>810</v>
      </c>
      <c r="N8635" s="157" t="s">
        <v>740</v>
      </c>
      <c r="O8635" s="157" t="s">
        <v>741</v>
      </c>
      <c r="P8635" s="157" t="s">
        <v>742</v>
      </c>
    </row>
    <row r="8636" spans="11:16">
      <c r="K8636" s="319">
        <v>54322</v>
      </c>
      <c r="L8636" s="157" t="s">
        <v>803</v>
      </c>
      <c r="N8636" s="157" t="s">
        <v>742</v>
      </c>
      <c r="O8636" s="157" t="s">
        <v>740</v>
      </c>
      <c r="P8636" s="157" t="s">
        <v>741</v>
      </c>
    </row>
    <row r="8637" spans="11:16">
      <c r="K8637" s="319">
        <v>54323</v>
      </c>
      <c r="L8637" s="157" t="s">
        <v>805</v>
      </c>
      <c r="N8637" s="157" t="s">
        <v>742</v>
      </c>
      <c r="O8637" s="157" t="s">
        <v>740</v>
      </c>
      <c r="P8637" s="157" t="s">
        <v>741</v>
      </c>
    </row>
    <row r="8638" spans="11:16">
      <c r="K8638" s="319">
        <v>54324</v>
      </c>
      <c r="L8638" s="157" t="s">
        <v>806</v>
      </c>
      <c r="N8638" s="157" t="s">
        <v>742</v>
      </c>
      <c r="O8638" s="157" t="s">
        <v>740</v>
      </c>
      <c r="P8638" s="157" t="s">
        <v>741</v>
      </c>
    </row>
    <row r="8639" spans="11:16">
      <c r="K8639" s="319">
        <v>54325</v>
      </c>
      <c r="L8639" s="157" t="s">
        <v>807</v>
      </c>
      <c r="N8639" s="157" t="s">
        <v>742</v>
      </c>
      <c r="O8639" s="157" t="s">
        <v>740</v>
      </c>
      <c r="P8639" s="157" t="s">
        <v>741</v>
      </c>
    </row>
    <row r="8640" spans="11:16">
      <c r="K8640" s="319">
        <v>54326</v>
      </c>
      <c r="L8640" s="157" t="s">
        <v>808</v>
      </c>
      <c r="N8640" s="157" t="s">
        <v>742</v>
      </c>
      <c r="O8640" s="157" t="s">
        <v>740</v>
      </c>
      <c r="P8640" s="157" t="s">
        <v>741</v>
      </c>
    </row>
    <row r="8641" spans="11:16">
      <c r="K8641" s="319">
        <v>54327</v>
      </c>
      <c r="L8641" s="157" t="s">
        <v>809</v>
      </c>
      <c r="N8641" s="157" t="s">
        <v>742</v>
      </c>
      <c r="O8641" s="157" t="s">
        <v>740</v>
      </c>
      <c r="P8641" s="157" t="s">
        <v>741</v>
      </c>
    </row>
    <row r="8642" spans="11:16">
      <c r="K8642" s="319">
        <v>54328</v>
      </c>
      <c r="L8642" s="157" t="s">
        <v>810</v>
      </c>
      <c r="N8642" s="157" t="s">
        <v>742</v>
      </c>
      <c r="O8642" s="157" t="s">
        <v>740</v>
      </c>
      <c r="P8642" s="157" t="s">
        <v>741</v>
      </c>
    </row>
    <row r="8643" spans="11:16">
      <c r="K8643" s="319">
        <v>54329</v>
      </c>
      <c r="L8643" s="157" t="s">
        <v>803</v>
      </c>
      <c r="N8643" s="157" t="s">
        <v>741</v>
      </c>
      <c r="O8643" s="157" t="s">
        <v>742</v>
      </c>
      <c r="P8643" s="157" t="s">
        <v>740</v>
      </c>
    </row>
    <row r="8644" spans="11:16">
      <c r="K8644" s="319">
        <v>54330</v>
      </c>
      <c r="L8644" s="157" t="s">
        <v>805</v>
      </c>
      <c r="N8644" s="157" t="s">
        <v>741</v>
      </c>
      <c r="O8644" s="157" t="s">
        <v>742</v>
      </c>
      <c r="P8644" s="157" t="s">
        <v>740</v>
      </c>
    </row>
    <row r="8645" spans="11:16">
      <c r="K8645" s="319">
        <v>54331</v>
      </c>
      <c r="L8645" s="157" t="s">
        <v>806</v>
      </c>
      <c r="N8645" s="157" t="s">
        <v>741</v>
      </c>
      <c r="O8645" s="157" t="s">
        <v>742</v>
      </c>
      <c r="P8645" s="157" t="s">
        <v>740</v>
      </c>
    </row>
    <row r="8646" spans="11:16">
      <c r="K8646" s="319">
        <v>54332</v>
      </c>
      <c r="L8646" s="157" t="s">
        <v>807</v>
      </c>
      <c r="N8646" s="157" t="s">
        <v>741</v>
      </c>
      <c r="O8646" s="157" t="s">
        <v>742</v>
      </c>
      <c r="P8646" s="157" t="s">
        <v>740</v>
      </c>
    </row>
    <row r="8647" spans="11:16">
      <c r="K8647" s="319">
        <v>54333</v>
      </c>
      <c r="L8647" s="157" t="s">
        <v>808</v>
      </c>
      <c r="N8647" s="157" t="s">
        <v>741</v>
      </c>
      <c r="O8647" s="157" t="s">
        <v>742</v>
      </c>
      <c r="P8647" s="157" t="s">
        <v>740</v>
      </c>
    </row>
    <row r="8648" spans="11:16">
      <c r="K8648" s="319">
        <v>54334</v>
      </c>
      <c r="L8648" s="157" t="s">
        <v>809</v>
      </c>
      <c r="N8648" s="157" t="s">
        <v>741</v>
      </c>
      <c r="O8648" s="157" t="s">
        <v>742</v>
      </c>
      <c r="P8648" s="157" t="s">
        <v>740</v>
      </c>
    </row>
    <row r="8649" spans="11:16">
      <c r="K8649" s="319">
        <v>54335</v>
      </c>
      <c r="L8649" s="157" t="s">
        <v>810</v>
      </c>
      <c r="N8649" s="157" t="s">
        <v>741</v>
      </c>
      <c r="O8649" s="157" t="s">
        <v>742</v>
      </c>
      <c r="P8649" s="157" t="s">
        <v>740</v>
      </c>
    </row>
    <row r="8650" spans="11:16">
      <c r="K8650" s="319">
        <v>54336</v>
      </c>
      <c r="L8650" s="157" t="s">
        <v>803</v>
      </c>
      <c r="N8650" s="157" t="s">
        <v>740</v>
      </c>
      <c r="O8650" s="157" t="s">
        <v>741</v>
      </c>
      <c r="P8650" s="157" t="s">
        <v>742</v>
      </c>
    </row>
    <row r="8651" spans="11:16">
      <c r="K8651" s="319">
        <v>54337</v>
      </c>
      <c r="L8651" s="157" t="s">
        <v>805</v>
      </c>
      <c r="N8651" s="157" t="s">
        <v>740</v>
      </c>
      <c r="O8651" s="157" t="s">
        <v>741</v>
      </c>
      <c r="P8651" s="157" t="s">
        <v>742</v>
      </c>
    </row>
    <row r="8652" spans="11:16">
      <c r="K8652" s="319">
        <v>54338</v>
      </c>
      <c r="L8652" s="157" t="s">
        <v>806</v>
      </c>
      <c r="N8652" s="157" t="s">
        <v>740</v>
      </c>
      <c r="O8652" s="157" t="s">
        <v>741</v>
      </c>
      <c r="P8652" s="157" t="s">
        <v>742</v>
      </c>
    </row>
    <row r="8653" spans="11:16">
      <c r="K8653" s="319">
        <v>54339</v>
      </c>
      <c r="L8653" s="157" t="s">
        <v>807</v>
      </c>
      <c r="N8653" s="157" t="s">
        <v>740</v>
      </c>
      <c r="O8653" s="157" t="s">
        <v>741</v>
      </c>
      <c r="P8653" s="157" t="s">
        <v>742</v>
      </c>
    </row>
    <row r="8654" spans="11:16">
      <c r="K8654" s="319">
        <v>54340</v>
      </c>
      <c r="L8654" s="157" t="s">
        <v>808</v>
      </c>
      <c r="N8654" s="157" t="s">
        <v>740</v>
      </c>
      <c r="O8654" s="157" t="s">
        <v>741</v>
      </c>
      <c r="P8654" s="157" t="s">
        <v>742</v>
      </c>
    </row>
    <row r="8655" spans="11:16">
      <c r="K8655" s="319">
        <v>54341</v>
      </c>
      <c r="L8655" s="157" t="s">
        <v>809</v>
      </c>
      <c r="N8655" s="157" t="s">
        <v>740</v>
      </c>
      <c r="O8655" s="157" t="s">
        <v>741</v>
      </c>
      <c r="P8655" s="157" t="s">
        <v>742</v>
      </c>
    </row>
    <row r="8656" spans="11:16">
      <c r="K8656" s="319">
        <v>54342</v>
      </c>
      <c r="L8656" s="157" t="s">
        <v>810</v>
      </c>
      <c r="N8656" s="157" t="s">
        <v>740</v>
      </c>
      <c r="O8656" s="157" t="s">
        <v>741</v>
      </c>
      <c r="P8656" s="157" t="s">
        <v>742</v>
      </c>
    </row>
    <row r="8657" spans="11:16">
      <c r="K8657" s="319">
        <v>54343</v>
      </c>
      <c r="L8657" s="157" t="s">
        <v>803</v>
      </c>
      <c r="N8657" s="157" t="s">
        <v>742</v>
      </c>
      <c r="O8657" s="157" t="s">
        <v>740</v>
      </c>
      <c r="P8657" s="157" t="s">
        <v>741</v>
      </c>
    </row>
    <row r="8658" spans="11:16">
      <c r="K8658" s="319">
        <v>54344</v>
      </c>
      <c r="L8658" s="157" t="s">
        <v>805</v>
      </c>
      <c r="N8658" s="157" t="s">
        <v>742</v>
      </c>
      <c r="O8658" s="157" t="s">
        <v>740</v>
      </c>
      <c r="P8658" s="157" t="s">
        <v>741</v>
      </c>
    </row>
    <row r="8659" spans="11:16">
      <c r="K8659" s="319">
        <v>54345</v>
      </c>
      <c r="L8659" s="157" t="s">
        <v>806</v>
      </c>
      <c r="N8659" s="157" t="s">
        <v>742</v>
      </c>
      <c r="O8659" s="157" t="s">
        <v>740</v>
      </c>
      <c r="P8659" s="157" t="s">
        <v>741</v>
      </c>
    </row>
    <row r="8660" spans="11:16">
      <c r="K8660" s="319">
        <v>54346</v>
      </c>
      <c r="L8660" s="157" t="s">
        <v>807</v>
      </c>
      <c r="N8660" s="157" t="s">
        <v>742</v>
      </c>
      <c r="O8660" s="157" t="s">
        <v>740</v>
      </c>
      <c r="P8660" s="157" t="s">
        <v>741</v>
      </c>
    </row>
    <row r="8661" spans="11:16">
      <c r="K8661" s="319">
        <v>54347</v>
      </c>
      <c r="L8661" s="157" t="s">
        <v>808</v>
      </c>
      <c r="N8661" s="157" t="s">
        <v>742</v>
      </c>
      <c r="O8661" s="157" t="s">
        <v>740</v>
      </c>
      <c r="P8661" s="157" t="s">
        <v>741</v>
      </c>
    </row>
    <row r="8662" spans="11:16">
      <c r="K8662" s="319">
        <v>54348</v>
      </c>
      <c r="L8662" s="157" t="s">
        <v>809</v>
      </c>
      <c r="N8662" s="157" t="s">
        <v>742</v>
      </c>
      <c r="O8662" s="157" t="s">
        <v>740</v>
      </c>
      <c r="P8662" s="157" t="s">
        <v>741</v>
      </c>
    </row>
    <row r="8663" spans="11:16">
      <c r="K8663" s="319">
        <v>54349</v>
      </c>
      <c r="L8663" s="157" t="s">
        <v>810</v>
      </c>
      <c r="N8663" s="157" t="s">
        <v>742</v>
      </c>
      <c r="O8663" s="157" t="s">
        <v>740</v>
      </c>
      <c r="P8663" s="157" t="s">
        <v>741</v>
      </c>
    </row>
    <row r="8664" spans="11:16">
      <c r="K8664" s="319">
        <v>54350</v>
      </c>
      <c r="L8664" s="157" t="s">
        <v>803</v>
      </c>
      <c r="N8664" s="157" t="s">
        <v>741</v>
      </c>
      <c r="O8664" s="157" t="s">
        <v>742</v>
      </c>
      <c r="P8664" s="157" t="s">
        <v>740</v>
      </c>
    </row>
    <row r="8665" spans="11:16">
      <c r="K8665" s="319">
        <v>54351</v>
      </c>
      <c r="L8665" s="157" t="s">
        <v>805</v>
      </c>
      <c r="N8665" s="157" t="s">
        <v>741</v>
      </c>
      <c r="O8665" s="157" t="s">
        <v>742</v>
      </c>
      <c r="P8665" s="157" t="s">
        <v>740</v>
      </c>
    </row>
    <row r="8666" spans="11:16">
      <c r="K8666" s="319">
        <v>54352</v>
      </c>
      <c r="L8666" s="157" t="s">
        <v>806</v>
      </c>
      <c r="N8666" s="157" t="s">
        <v>741</v>
      </c>
      <c r="O8666" s="157" t="s">
        <v>742</v>
      </c>
      <c r="P8666" s="157" t="s">
        <v>740</v>
      </c>
    </row>
    <row r="8667" spans="11:16">
      <c r="K8667" s="319">
        <v>54353</v>
      </c>
      <c r="L8667" s="157" t="s">
        <v>807</v>
      </c>
      <c r="N8667" s="157" t="s">
        <v>741</v>
      </c>
      <c r="O8667" s="157" t="s">
        <v>742</v>
      </c>
      <c r="P8667" s="157" t="s">
        <v>740</v>
      </c>
    </row>
    <row r="8668" spans="11:16">
      <c r="K8668" s="319">
        <v>54354</v>
      </c>
      <c r="L8668" s="157" t="s">
        <v>808</v>
      </c>
      <c r="N8668" s="157" t="s">
        <v>741</v>
      </c>
      <c r="O8668" s="157" t="s">
        <v>742</v>
      </c>
      <c r="P8668" s="157" t="s">
        <v>740</v>
      </c>
    </row>
    <row r="8669" spans="11:16">
      <c r="K8669" s="319">
        <v>54355</v>
      </c>
      <c r="L8669" s="157" t="s">
        <v>809</v>
      </c>
      <c r="N8669" s="157" t="s">
        <v>741</v>
      </c>
      <c r="O8669" s="157" t="s">
        <v>742</v>
      </c>
      <c r="P8669" s="157" t="s">
        <v>740</v>
      </c>
    </row>
    <row r="8670" spans="11:16">
      <c r="K8670" s="319">
        <v>54356</v>
      </c>
      <c r="L8670" s="157" t="s">
        <v>810</v>
      </c>
      <c r="N8670" s="157" t="s">
        <v>741</v>
      </c>
      <c r="O8670" s="157" t="s">
        <v>742</v>
      </c>
      <c r="P8670" s="157" t="s">
        <v>740</v>
      </c>
    </row>
    <row r="8671" spans="11:16">
      <c r="K8671" s="319">
        <v>54357</v>
      </c>
      <c r="L8671" s="157" t="s">
        <v>803</v>
      </c>
      <c r="N8671" s="157" t="s">
        <v>740</v>
      </c>
      <c r="O8671" s="157" t="s">
        <v>741</v>
      </c>
      <c r="P8671" s="157" t="s">
        <v>742</v>
      </c>
    </row>
    <row r="8672" spans="11:16">
      <c r="K8672" s="319">
        <v>54358</v>
      </c>
      <c r="L8672" s="157" t="s">
        <v>805</v>
      </c>
      <c r="N8672" s="157" t="s">
        <v>740</v>
      </c>
      <c r="O8672" s="157" t="s">
        <v>741</v>
      </c>
      <c r="P8672" s="157" t="s">
        <v>742</v>
      </c>
    </row>
    <row r="8673" spans="11:16">
      <c r="K8673" s="319">
        <v>54359</v>
      </c>
      <c r="L8673" s="157" t="s">
        <v>806</v>
      </c>
      <c r="N8673" s="157" t="s">
        <v>740</v>
      </c>
      <c r="O8673" s="157" t="s">
        <v>741</v>
      </c>
      <c r="P8673" s="157" t="s">
        <v>742</v>
      </c>
    </row>
    <row r="8674" spans="11:16">
      <c r="K8674" s="319">
        <v>54360</v>
      </c>
      <c r="L8674" s="157" t="s">
        <v>807</v>
      </c>
      <c r="N8674" s="157" t="s">
        <v>740</v>
      </c>
      <c r="O8674" s="157" t="s">
        <v>741</v>
      </c>
      <c r="P8674" s="157" t="s">
        <v>742</v>
      </c>
    </row>
    <row r="8675" spans="11:16">
      <c r="K8675" s="319">
        <v>54361</v>
      </c>
      <c r="L8675" s="157" t="s">
        <v>808</v>
      </c>
      <c r="N8675" s="157" t="s">
        <v>740</v>
      </c>
      <c r="O8675" s="157" t="s">
        <v>741</v>
      </c>
      <c r="P8675" s="157" t="s">
        <v>742</v>
      </c>
    </row>
    <row r="8676" spans="11:16">
      <c r="K8676" s="319">
        <v>54362</v>
      </c>
      <c r="L8676" s="157" t="s">
        <v>809</v>
      </c>
      <c r="N8676" s="157" t="s">
        <v>740</v>
      </c>
      <c r="O8676" s="157" t="s">
        <v>741</v>
      </c>
      <c r="P8676" s="157" t="s">
        <v>742</v>
      </c>
    </row>
    <row r="8677" spans="11:16">
      <c r="K8677" s="319">
        <v>54363</v>
      </c>
      <c r="L8677" s="157" t="s">
        <v>810</v>
      </c>
      <c r="N8677" s="157" t="s">
        <v>740</v>
      </c>
      <c r="O8677" s="157" t="s">
        <v>741</v>
      </c>
      <c r="P8677" s="157" t="s">
        <v>742</v>
      </c>
    </row>
    <row r="8678" spans="11:16">
      <c r="K8678" s="319">
        <v>54364</v>
      </c>
      <c r="L8678" s="157" t="s">
        <v>803</v>
      </c>
      <c r="N8678" s="157" t="s">
        <v>742</v>
      </c>
      <c r="O8678" s="157" t="s">
        <v>740</v>
      </c>
      <c r="P8678" s="157" t="s">
        <v>741</v>
      </c>
    </row>
    <row r="8679" spans="11:16">
      <c r="K8679" s="319">
        <v>54365</v>
      </c>
      <c r="L8679" s="157" t="s">
        <v>805</v>
      </c>
      <c r="N8679" s="157" t="s">
        <v>742</v>
      </c>
      <c r="O8679" s="157" t="s">
        <v>740</v>
      </c>
      <c r="P8679" s="157" t="s">
        <v>741</v>
      </c>
    </row>
    <row r="8680" spans="11:16">
      <c r="K8680" s="319">
        <v>54366</v>
      </c>
      <c r="L8680" s="157" t="s">
        <v>806</v>
      </c>
      <c r="N8680" s="157" t="s">
        <v>742</v>
      </c>
      <c r="O8680" s="157" t="s">
        <v>740</v>
      </c>
      <c r="P8680" s="157" t="s">
        <v>741</v>
      </c>
    </row>
    <row r="8681" spans="11:16">
      <c r="K8681" s="319">
        <v>54367</v>
      </c>
      <c r="L8681" s="157" t="s">
        <v>807</v>
      </c>
      <c r="N8681" s="157" t="s">
        <v>742</v>
      </c>
      <c r="O8681" s="157" t="s">
        <v>740</v>
      </c>
      <c r="P8681" s="157" t="s">
        <v>741</v>
      </c>
    </row>
    <row r="8682" spans="11:16">
      <c r="K8682" s="319">
        <v>54368</v>
      </c>
      <c r="L8682" s="157" t="s">
        <v>808</v>
      </c>
      <c r="N8682" s="157" t="s">
        <v>742</v>
      </c>
      <c r="O8682" s="157" t="s">
        <v>740</v>
      </c>
      <c r="P8682" s="157" t="s">
        <v>741</v>
      </c>
    </row>
    <row r="8683" spans="11:16">
      <c r="K8683" s="319">
        <v>54369</v>
      </c>
      <c r="L8683" s="157" t="s">
        <v>809</v>
      </c>
      <c r="N8683" s="157" t="s">
        <v>742</v>
      </c>
      <c r="O8683" s="157" t="s">
        <v>740</v>
      </c>
      <c r="P8683" s="157" t="s">
        <v>741</v>
      </c>
    </row>
    <row r="8684" spans="11:16">
      <c r="K8684" s="319">
        <v>54370</v>
      </c>
      <c r="L8684" s="157" t="s">
        <v>810</v>
      </c>
      <c r="N8684" s="157" t="s">
        <v>742</v>
      </c>
      <c r="O8684" s="157" t="s">
        <v>740</v>
      </c>
      <c r="P8684" s="157" t="s">
        <v>741</v>
      </c>
    </row>
    <row r="8685" spans="11:16">
      <c r="K8685" s="319">
        <v>54371</v>
      </c>
      <c r="L8685" s="157" t="s">
        <v>803</v>
      </c>
      <c r="N8685" s="157" t="s">
        <v>741</v>
      </c>
      <c r="O8685" s="157" t="s">
        <v>742</v>
      </c>
      <c r="P8685" s="157" t="s">
        <v>740</v>
      </c>
    </row>
    <row r="8686" spans="11:16">
      <c r="K8686" s="319">
        <v>54372</v>
      </c>
      <c r="L8686" s="157" t="s">
        <v>805</v>
      </c>
      <c r="N8686" s="157" t="s">
        <v>741</v>
      </c>
      <c r="O8686" s="157" t="s">
        <v>742</v>
      </c>
      <c r="P8686" s="157" t="s">
        <v>740</v>
      </c>
    </row>
    <row r="8687" spans="11:16">
      <c r="K8687" s="319">
        <v>54373</v>
      </c>
      <c r="L8687" s="157" t="s">
        <v>806</v>
      </c>
      <c r="N8687" s="157" t="s">
        <v>741</v>
      </c>
      <c r="O8687" s="157" t="s">
        <v>742</v>
      </c>
      <c r="P8687" s="157" t="s">
        <v>740</v>
      </c>
    </row>
    <row r="8688" spans="11:16">
      <c r="K8688" s="319">
        <v>54374</v>
      </c>
      <c r="L8688" s="157" t="s">
        <v>807</v>
      </c>
      <c r="N8688" s="157" t="s">
        <v>741</v>
      </c>
      <c r="O8688" s="157" t="s">
        <v>742</v>
      </c>
      <c r="P8688" s="157" t="s">
        <v>740</v>
      </c>
    </row>
    <row r="8689" spans="11:16">
      <c r="K8689" s="319">
        <v>54375</v>
      </c>
      <c r="L8689" s="157" t="s">
        <v>808</v>
      </c>
      <c r="N8689" s="157" t="s">
        <v>741</v>
      </c>
      <c r="O8689" s="157" t="s">
        <v>742</v>
      </c>
      <c r="P8689" s="157" t="s">
        <v>740</v>
      </c>
    </row>
    <row r="8690" spans="11:16">
      <c r="K8690" s="319">
        <v>54376</v>
      </c>
      <c r="L8690" s="157" t="s">
        <v>809</v>
      </c>
      <c r="N8690" s="157" t="s">
        <v>741</v>
      </c>
      <c r="O8690" s="157" t="s">
        <v>742</v>
      </c>
      <c r="P8690" s="157" t="s">
        <v>740</v>
      </c>
    </row>
    <row r="8691" spans="11:16">
      <c r="K8691" s="319">
        <v>54377</v>
      </c>
      <c r="L8691" s="157" t="s">
        <v>810</v>
      </c>
      <c r="N8691" s="157" t="s">
        <v>741</v>
      </c>
      <c r="O8691" s="157" t="s">
        <v>742</v>
      </c>
      <c r="P8691" s="157" t="s">
        <v>740</v>
      </c>
    </row>
    <row r="8692" spans="11:16">
      <c r="K8692" s="319">
        <v>54378</v>
      </c>
      <c r="L8692" s="157" t="s">
        <v>803</v>
      </c>
      <c r="N8692" s="157" t="s">
        <v>740</v>
      </c>
      <c r="O8692" s="157" t="s">
        <v>741</v>
      </c>
      <c r="P8692" s="157" t="s">
        <v>742</v>
      </c>
    </row>
    <row r="8693" spans="11:16">
      <c r="K8693" s="319">
        <v>54379</v>
      </c>
      <c r="L8693" s="157" t="s">
        <v>805</v>
      </c>
      <c r="N8693" s="157" t="s">
        <v>740</v>
      </c>
      <c r="O8693" s="157" t="s">
        <v>741</v>
      </c>
      <c r="P8693" s="157" t="s">
        <v>742</v>
      </c>
    </row>
    <row r="8694" spans="11:16">
      <c r="K8694" s="319">
        <v>54380</v>
      </c>
      <c r="L8694" s="157" t="s">
        <v>806</v>
      </c>
      <c r="N8694" s="157" t="s">
        <v>740</v>
      </c>
      <c r="O8694" s="157" t="s">
        <v>741</v>
      </c>
      <c r="P8694" s="157" t="s">
        <v>742</v>
      </c>
    </row>
    <row r="8695" spans="11:16">
      <c r="K8695" s="319">
        <v>54381</v>
      </c>
      <c r="L8695" s="157" t="s">
        <v>807</v>
      </c>
      <c r="N8695" s="157" t="s">
        <v>740</v>
      </c>
      <c r="O8695" s="157" t="s">
        <v>741</v>
      </c>
      <c r="P8695" s="157" t="s">
        <v>742</v>
      </c>
    </row>
    <row r="8696" spans="11:16">
      <c r="K8696" s="319">
        <v>54382</v>
      </c>
      <c r="L8696" s="157" t="s">
        <v>808</v>
      </c>
      <c r="N8696" s="157" t="s">
        <v>740</v>
      </c>
      <c r="O8696" s="157" t="s">
        <v>741</v>
      </c>
      <c r="P8696" s="157" t="s">
        <v>742</v>
      </c>
    </row>
    <row r="8697" spans="11:16">
      <c r="K8697" s="319">
        <v>54383</v>
      </c>
      <c r="L8697" s="157" t="s">
        <v>809</v>
      </c>
      <c r="N8697" s="157" t="s">
        <v>740</v>
      </c>
      <c r="O8697" s="157" t="s">
        <v>741</v>
      </c>
      <c r="P8697" s="157" t="s">
        <v>742</v>
      </c>
    </row>
    <row r="8698" spans="11:16">
      <c r="K8698" s="319">
        <v>54384</v>
      </c>
      <c r="L8698" s="157" t="s">
        <v>810</v>
      </c>
      <c r="N8698" s="157" t="s">
        <v>740</v>
      </c>
      <c r="O8698" s="157" t="s">
        <v>741</v>
      </c>
      <c r="P8698" s="157" t="s">
        <v>742</v>
      </c>
    </row>
    <row r="8699" spans="11:16">
      <c r="K8699" s="319">
        <v>54385</v>
      </c>
      <c r="L8699" s="157" t="s">
        <v>803</v>
      </c>
      <c r="N8699" s="157" t="s">
        <v>742</v>
      </c>
      <c r="O8699" s="157" t="s">
        <v>740</v>
      </c>
      <c r="P8699" s="157" t="s">
        <v>741</v>
      </c>
    </row>
    <row r="8700" spans="11:16">
      <c r="K8700" s="319">
        <v>54386</v>
      </c>
      <c r="L8700" s="157" t="s">
        <v>805</v>
      </c>
      <c r="N8700" s="157" t="s">
        <v>742</v>
      </c>
      <c r="O8700" s="157" t="s">
        <v>740</v>
      </c>
      <c r="P8700" s="157" t="s">
        <v>741</v>
      </c>
    </row>
    <row r="8701" spans="11:16">
      <c r="K8701" s="319">
        <v>54387</v>
      </c>
      <c r="L8701" s="157" t="s">
        <v>806</v>
      </c>
      <c r="N8701" s="157" t="s">
        <v>742</v>
      </c>
      <c r="O8701" s="157" t="s">
        <v>740</v>
      </c>
      <c r="P8701" s="157" t="s">
        <v>741</v>
      </c>
    </row>
    <row r="8702" spans="11:16">
      <c r="K8702" s="319">
        <v>54388</v>
      </c>
      <c r="L8702" s="157" t="s">
        <v>807</v>
      </c>
      <c r="N8702" s="157" t="s">
        <v>742</v>
      </c>
      <c r="O8702" s="157" t="s">
        <v>740</v>
      </c>
      <c r="P8702" s="157" t="s">
        <v>741</v>
      </c>
    </row>
    <row r="8703" spans="11:16">
      <c r="K8703" s="319">
        <v>54389</v>
      </c>
      <c r="L8703" s="157" t="s">
        <v>808</v>
      </c>
      <c r="N8703" s="157" t="s">
        <v>742</v>
      </c>
      <c r="O8703" s="157" t="s">
        <v>740</v>
      </c>
      <c r="P8703" s="157" t="s">
        <v>741</v>
      </c>
    </row>
    <row r="8704" spans="11:16">
      <c r="K8704" s="319">
        <v>54390</v>
      </c>
      <c r="L8704" s="157" t="s">
        <v>809</v>
      </c>
      <c r="N8704" s="157" t="s">
        <v>742</v>
      </c>
      <c r="O8704" s="157" t="s">
        <v>740</v>
      </c>
      <c r="P8704" s="157" t="s">
        <v>741</v>
      </c>
    </row>
    <row r="8705" spans="11:16">
      <c r="K8705" s="319">
        <v>54391</v>
      </c>
      <c r="L8705" s="157" t="s">
        <v>810</v>
      </c>
      <c r="N8705" s="157" t="s">
        <v>742</v>
      </c>
      <c r="O8705" s="157" t="s">
        <v>740</v>
      </c>
      <c r="P8705" s="157" t="s">
        <v>741</v>
      </c>
    </row>
    <row r="8706" spans="11:16">
      <c r="K8706" s="319">
        <v>54392</v>
      </c>
      <c r="L8706" s="157" t="s">
        <v>803</v>
      </c>
      <c r="N8706" s="157" t="s">
        <v>741</v>
      </c>
      <c r="O8706" s="157" t="s">
        <v>742</v>
      </c>
      <c r="P8706" s="157" t="s">
        <v>740</v>
      </c>
    </row>
    <row r="8707" spans="11:16">
      <c r="K8707" s="319">
        <v>54393</v>
      </c>
      <c r="L8707" s="157" t="s">
        <v>805</v>
      </c>
      <c r="N8707" s="157" t="s">
        <v>741</v>
      </c>
      <c r="O8707" s="157" t="s">
        <v>742</v>
      </c>
      <c r="P8707" s="157" t="s">
        <v>740</v>
      </c>
    </row>
    <row r="8708" spans="11:16">
      <c r="K8708" s="319">
        <v>54394</v>
      </c>
      <c r="L8708" s="157" t="s">
        <v>806</v>
      </c>
      <c r="N8708" s="157" t="s">
        <v>741</v>
      </c>
      <c r="O8708" s="157" t="s">
        <v>742</v>
      </c>
      <c r="P8708" s="157" t="s">
        <v>740</v>
      </c>
    </row>
    <row r="8709" spans="11:16">
      <c r="K8709" s="319">
        <v>54395</v>
      </c>
      <c r="L8709" s="157" t="s">
        <v>807</v>
      </c>
      <c r="N8709" s="157" t="s">
        <v>741</v>
      </c>
      <c r="O8709" s="157" t="s">
        <v>742</v>
      </c>
      <c r="P8709" s="157" t="s">
        <v>740</v>
      </c>
    </row>
    <row r="8710" spans="11:16">
      <c r="K8710" s="319">
        <v>54396</v>
      </c>
      <c r="L8710" s="157" t="s">
        <v>808</v>
      </c>
      <c r="N8710" s="157" t="s">
        <v>741</v>
      </c>
      <c r="O8710" s="157" t="s">
        <v>742</v>
      </c>
      <c r="P8710" s="157" t="s">
        <v>740</v>
      </c>
    </row>
    <row r="8711" spans="11:16">
      <c r="K8711" s="319">
        <v>54397</v>
      </c>
      <c r="L8711" s="157" t="s">
        <v>809</v>
      </c>
      <c r="N8711" s="157" t="s">
        <v>741</v>
      </c>
      <c r="O8711" s="157" t="s">
        <v>742</v>
      </c>
      <c r="P8711" s="157" t="s">
        <v>740</v>
      </c>
    </row>
    <row r="8712" spans="11:16">
      <c r="K8712" s="319">
        <v>54398</v>
      </c>
      <c r="L8712" s="157" t="s">
        <v>810</v>
      </c>
      <c r="N8712" s="157" t="s">
        <v>741</v>
      </c>
      <c r="O8712" s="157" t="s">
        <v>742</v>
      </c>
      <c r="P8712" s="157" t="s">
        <v>740</v>
      </c>
    </row>
    <row r="8713" spans="11:16">
      <c r="K8713" s="319">
        <v>54399</v>
      </c>
      <c r="L8713" s="157" t="s">
        <v>803</v>
      </c>
      <c r="N8713" s="157" t="s">
        <v>740</v>
      </c>
      <c r="O8713" s="157" t="s">
        <v>741</v>
      </c>
      <c r="P8713" s="157" t="s">
        <v>742</v>
      </c>
    </row>
    <row r="8714" spans="11:16">
      <c r="K8714" s="319">
        <v>54400</v>
      </c>
      <c r="L8714" s="157" t="s">
        <v>805</v>
      </c>
      <c r="N8714" s="157" t="s">
        <v>740</v>
      </c>
      <c r="O8714" s="157" t="s">
        <v>741</v>
      </c>
      <c r="P8714" s="157" t="s">
        <v>742</v>
      </c>
    </row>
    <row r="8715" spans="11:16">
      <c r="K8715" s="319">
        <v>54401</v>
      </c>
      <c r="L8715" s="157" t="s">
        <v>806</v>
      </c>
      <c r="N8715" s="157" t="s">
        <v>740</v>
      </c>
      <c r="O8715" s="157" t="s">
        <v>741</v>
      </c>
      <c r="P8715" s="157" t="s">
        <v>742</v>
      </c>
    </row>
    <row r="8716" spans="11:16">
      <c r="K8716" s="319">
        <v>54402</v>
      </c>
      <c r="L8716" s="157" t="s">
        <v>807</v>
      </c>
      <c r="N8716" s="157" t="s">
        <v>740</v>
      </c>
      <c r="O8716" s="157" t="s">
        <v>741</v>
      </c>
      <c r="P8716" s="157" t="s">
        <v>742</v>
      </c>
    </row>
    <row r="8717" spans="11:16">
      <c r="K8717" s="319">
        <v>54403</v>
      </c>
      <c r="L8717" s="157" t="s">
        <v>808</v>
      </c>
      <c r="N8717" s="157" t="s">
        <v>740</v>
      </c>
      <c r="O8717" s="157" t="s">
        <v>741</v>
      </c>
      <c r="P8717" s="157" t="s">
        <v>742</v>
      </c>
    </row>
    <row r="8718" spans="11:16">
      <c r="K8718" s="319">
        <v>54404</v>
      </c>
      <c r="L8718" s="157" t="s">
        <v>809</v>
      </c>
      <c r="N8718" s="157" t="s">
        <v>740</v>
      </c>
      <c r="O8718" s="157" t="s">
        <v>741</v>
      </c>
      <c r="P8718" s="157" t="s">
        <v>742</v>
      </c>
    </row>
    <row r="8719" spans="11:16">
      <c r="K8719" s="319">
        <v>54405</v>
      </c>
      <c r="L8719" s="157" t="s">
        <v>810</v>
      </c>
      <c r="N8719" s="157" t="s">
        <v>740</v>
      </c>
      <c r="O8719" s="157" t="s">
        <v>741</v>
      </c>
      <c r="P8719" s="157" t="s">
        <v>742</v>
      </c>
    </row>
    <row r="8720" spans="11:16">
      <c r="K8720" s="319">
        <v>54406</v>
      </c>
      <c r="L8720" s="157" t="s">
        <v>803</v>
      </c>
      <c r="N8720" s="157" t="s">
        <v>742</v>
      </c>
      <c r="O8720" s="157" t="s">
        <v>740</v>
      </c>
      <c r="P8720" s="157" t="s">
        <v>741</v>
      </c>
    </row>
    <row r="8721" spans="11:16">
      <c r="K8721" s="319">
        <v>54407</v>
      </c>
      <c r="L8721" s="157" t="s">
        <v>805</v>
      </c>
      <c r="N8721" s="157" t="s">
        <v>742</v>
      </c>
      <c r="O8721" s="157" t="s">
        <v>740</v>
      </c>
      <c r="P8721" s="157" t="s">
        <v>741</v>
      </c>
    </row>
    <row r="8722" spans="11:16">
      <c r="K8722" s="319">
        <v>54408</v>
      </c>
      <c r="L8722" s="157" t="s">
        <v>806</v>
      </c>
      <c r="N8722" s="157" t="s">
        <v>742</v>
      </c>
      <c r="O8722" s="157" t="s">
        <v>740</v>
      </c>
      <c r="P8722" s="157" t="s">
        <v>741</v>
      </c>
    </row>
    <row r="8723" spans="11:16">
      <c r="K8723" s="319">
        <v>54409</v>
      </c>
      <c r="L8723" s="157" t="s">
        <v>807</v>
      </c>
      <c r="N8723" s="157" t="s">
        <v>742</v>
      </c>
      <c r="O8723" s="157" t="s">
        <v>740</v>
      </c>
      <c r="P8723" s="157" t="s">
        <v>741</v>
      </c>
    </row>
    <row r="8724" spans="11:16">
      <c r="K8724" s="319">
        <v>54410</v>
      </c>
      <c r="L8724" s="157" t="s">
        <v>808</v>
      </c>
      <c r="N8724" s="157" t="s">
        <v>742</v>
      </c>
      <c r="O8724" s="157" t="s">
        <v>740</v>
      </c>
      <c r="P8724" s="157" t="s">
        <v>741</v>
      </c>
    </row>
    <row r="8725" spans="11:16">
      <c r="K8725" s="319">
        <v>54411</v>
      </c>
      <c r="L8725" s="157" t="s">
        <v>809</v>
      </c>
      <c r="N8725" s="157" t="s">
        <v>742</v>
      </c>
      <c r="O8725" s="157" t="s">
        <v>740</v>
      </c>
      <c r="P8725" s="157" t="s">
        <v>741</v>
      </c>
    </row>
    <row r="8726" spans="11:16">
      <c r="K8726" s="319">
        <v>54412</v>
      </c>
      <c r="L8726" s="157" t="s">
        <v>810</v>
      </c>
      <c r="N8726" s="157" t="s">
        <v>742</v>
      </c>
      <c r="O8726" s="157" t="s">
        <v>740</v>
      </c>
      <c r="P8726" s="157" t="s">
        <v>741</v>
      </c>
    </row>
    <row r="8727" spans="11:16">
      <c r="K8727" s="319">
        <v>54413</v>
      </c>
      <c r="L8727" s="157" t="s">
        <v>803</v>
      </c>
      <c r="N8727" s="157" t="s">
        <v>741</v>
      </c>
      <c r="O8727" s="157" t="s">
        <v>742</v>
      </c>
      <c r="P8727" s="157" t="s">
        <v>740</v>
      </c>
    </row>
    <row r="8728" spans="11:16">
      <c r="K8728" s="319">
        <v>54414</v>
      </c>
      <c r="L8728" s="157" t="s">
        <v>805</v>
      </c>
      <c r="N8728" s="157" t="s">
        <v>741</v>
      </c>
      <c r="O8728" s="157" t="s">
        <v>742</v>
      </c>
      <c r="P8728" s="157" t="s">
        <v>740</v>
      </c>
    </row>
    <row r="8729" spans="11:16">
      <c r="K8729" s="319">
        <v>54415</v>
      </c>
      <c r="L8729" s="157" t="s">
        <v>806</v>
      </c>
      <c r="N8729" s="157" t="s">
        <v>741</v>
      </c>
      <c r="O8729" s="157" t="s">
        <v>742</v>
      </c>
      <c r="P8729" s="157" t="s">
        <v>740</v>
      </c>
    </row>
    <row r="8730" spans="11:16">
      <c r="K8730" s="319">
        <v>54416</v>
      </c>
      <c r="L8730" s="157" t="s">
        <v>807</v>
      </c>
      <c r="N8730" s="157" t="s">
        <v>741</v>
      </c>
      <c r="O8730" s="157" t="s">
        <v>742</v>
      </c>
      <c r="P8730" s="157" t="s">
        <v>740</v>
      </c>
    </row>
    <row r="8731" spans="11:16">
      <c r="K8731" s="319">
        <v>54417</v>
      </c>
      <c r="L8731" s="157" t="s">
        <v>808</v>
      </c>
      <c r="N8731" s="157" t="s">
        <v>741</v>
      </c>
      <c r="O8731" s="157" t="s">
        <v>742</v>
      </c>
      <c r="P8731" s="157" t="s">
        <v>740</v>
      </c>
    </row>
    <row r="8732" spans="11:16">
      <c r="K8732" s="319">
        <v>54418</v>
      </c>
      <c r="L8732" s="157" t="s">
        <v>809</v>
      </c>
      <c r="N8732" s="157" t="s">
        <v>741</v>
      </c>
      <c r="O8732" s="157" t="s">
        <v>742</v>
      </c>
      <c r="P8732" s="157" t="s">
        <v>740</v>
      </c>
    </row>
    <row r="8733" spans="11:16">
      <c r="K8733" s="319">
        <v>54419</v>
      </c>
      <c r="L8733" s="157" t="s">
        <v>810</v>
      </c>
      <c r="N8733" s="157" t="s">
        <v>741</v>
      </c>
      <c r="O8733" s="157" t="s">
        <v>742</v>
      </c>
      <c r="P8733" s="157" t="s">
        <v>740</v>
      </c>
    </row>
    <row r="8734" spans="11:16">
      <c r="K8734" s="319">
        <v>54420</v>
      </c>
      <c r="L8734" s="157" t="s">
        <v>803</v>
      </c>
      <c r="N8734" s="157" t="s">
        <v>740</v>
      </c>
      <c r="O8734" s="157" t="s">
        <v>741</v>
      </c>
      <c r="P8734" s="157" t="s">
        <v>742</v>
      </c>
    </row>
    <row r="8735" spans="11:16">
      <c r="K8735" s="319">
        <v>54421</v>
      </c>
      <c r="L8735" s="157" t="s">
        <v>805</v>
      </c>
      <c r="N8735" s="157" t="s">
        <v>740</v>
      </c>
      <c r="O8735" s="157" t="s">
        <v>741</v>
      </c>
      <c r="P8735" s="157" t="s">
        <v>742</v>
      </c>
    </row>
    <row r="8736" spans="11:16">
      <c r="K8736" s="319">
        <v>54422</v>
      </c>
      <c r="L8736" s="157" t="s">
        <v>806</v>
      </c>
      <c r="N8736" s="157" t="s">
        <v>740</v>
      </c>
      <c r="O8736" s="157" t="s">
        <v>741</v>
      </c>
      <c r="P8736" s="157" t="s">
        <v>742</v>
      </c>
    </row>
    <row r="8737" spans="11:16">
      <c r="K8737" s="319">
        <v>54423</v>
      </c>
      <c r="L8737" s="157" t="s">
        <v>807</v>
      </c>
      <c r="N8737" s="157" t="s">
        <v>740</v>
      </c>
      <c r="O8737" s="157" t="s">
        <v>741</v>
      </c>
      <c r="P8737" s="157" t="s">
        <v>742</v>
      </c>
    </row>
    <row r="8738" spans="11:16">
      <c r="K8738" s="319">
        <v>54424</v>
      </c>
      <c r="L8738" s="157" t="s">
        <v>808</v>
      </c>
      <c r="N8738" s="157" t="s">
        <v>740</v>
      </c>
      <c r="O8738" s="157" t="s">
        <v>741</v>
      </c>
      <c r="P8738" s="157" t="s">
        <v>742</v>
      </c>
    </row>
    <row r="8739" spans="11:16">
      <c r="K8739" s="319">
        <v>54425</v>
      </c>
      <c r="L8739" s="157" t="s">
        <v>809</v>
      </c>
      <c r="N8739" s="157" t="s">
        <v>740</v>
      </c>
      <c r="O8739" s="157" t="s">
        <v>741</v>
      </c>
      <c r="P8739" s="157" t="s">
        <v>742</v>
      </c>
    </row>
    <row r="8740" spans="11:16">
      <c r="K8740" s="319">
        <v>54426</v>
      </c>
      <c r="L8740" s="157" t="s">
        <v>810</v>
      </c>
      <c r="N8740" s="157" t="s">
        <v>740</v>
      </c>
      <c r="O8740" s="157" t="s">
        <v>741</v>
      </c>
      <c r="P8740" s="157" t="s">
        <v>742</v>
      </c>
    </row>
    <row r="8741" spans="11:16">
      <c r="K8741" s="319">
        <v>54427</v>
      </c>
      <c r="L8741" s="157" t="s">
        <v>803</v>
      </c>
      <c r="N8741" s="157" t="s">
        <v>742</v>
      </c>
      <c r="O8741" s="157" t="s">
        <v>740</v>
      </c>
      <c r="P8741" s="157" t="s">
        <v>741</v>
      </c>
    </row>
    <row r="8742" spans="11:16">
      <c r="K8742" s="319">
        <v>54428</v>
      </c>
      <c r="L8742" s="157" t="s">
        <v>805</v>
      </c>
      <c r="N8742" s="157" t="s">
        <v>742</v>
      </c>
      <c r="O8742" s="157" t="s">
        <v>740</v>
      </c>
      <c r="P8742" s="157" t="s">
        <v>741</v>
      </c>
    </row>
    <row r="8743" spans="11:16">
      <c r="K8743" s="319">
        <v>54429</v>
      </c>
      <c r="L8743" s="157" t="s">
        <v>806</v>
      </c>
      <c r="N8743" s="157" t="s">
        <v>742</v>
      </c>
      <c r="O8743" s="157" t="s">
        <v>740</v>
      </c>
      <c r="P8743" s="157" t="s">
        <v>741</v>
      </c>
    </row>
    <row r="8744" spans="11:16">
      <c r="K8744" s="319">
        <v>54430</v>
      </c>
      <c r="L8744" s="157" t="s">
        <v>807</v>
      </c>
      <c r="N8744" s="157" t="s">
        <v>742</v>
      </c>
      <c r="O8744" s="157" t="s">
        <v>740</v>
      </c>
      <c r="P8744" s="157" t="s">
        <v>741</v>
      </c>
    </row>
    <row r="8745" spans="11:16">
      <c r="K8745" s="319">
        <v>54431</v>
      </c>
      <c r="L8745" s="157" t="s">
        <v>808</v>
      </c>
      <c r="N8745" s="157" t="s">
        <v>742</v>
      </c>
      <c r="O8745" s="157" t="s">
        <v>740</v>
      </c>
      <c r="P8745" s="157" t="s">
        <v>741</v>
      </c>
    </row>
    <row r="8746" spans="11:16">
      <c r="K8746" s="319">
        <v>54432</v>
      </c>
      <c r="L8746" s="157" t="s">
        <v>809</v>
      </c>
      <c r="N8746" s="157" t="s">
        <v>742</v>
      </c>
      <c r="O8746" s="157" t="s">
        <v>740</v>
      </c>
      <c r="P8746" s="157" t="s">
        <v>741</v>
      </c>
    </row>
    <row r="8747" spans="11:16">
      <c r="K8747" s="319">
        <v>54433</v>
      </c>
      <c r="L8747" s="157" t="s">
        <v>810</v>
      </c>
      <c r="N8747" s="157" t="s">
        <v>742</v>
      </c>
      <c r="O8747" s="157" t="s">
        <v>740</v>
      </c>
      <c r="P8747" s="157" t="s">
        <v>741</v>
      </c>
    </row>
    <row r="8748" spans="11:16">
      <c r="K8748" s="319">
        <v>54434</v>
      </c>
      <c r="L8748" s="157" t="s">
        <v>803</v>
      </c>
      <c r="N8748" s="157" t="s">
        <v>741</v>
      </c>
      <c r="O8748" s="157" t="s">
        <v>742</v>
      </c>
      <c r="P8748" s="157" t="s">
        <v>740</v>
      </c>
    </row>
    <row r="8749" spans="11:16">
      <c r="K8749" s="319">
        <v>54435</v>
      </c>
      <c r="L8749" s="157" t="s">
        <v>805</v>
      </c>
      <c r="N8749" s="157" t="s">
        <v>741</v>
      </c>
      <c r="O8749" s="157" t="s">
        <v>742</v>
      </c>
      <c r="P8749" s="157" t="s">
        <v>740</v>
      </c>
    </row>
    <row r="8750" spans="11:16">
      <c r="K8750" s="319">
        <v>54436</v>
      </c>
      <c r="L8750" s="157" t="s">
        <v>806</v>
      </c>
      <c r="N8750" s="157" t="s">
        <v>741</v>
      </c>
      <c r="O8750" s="157" t="s">
        <v>742</v>
      </c>
      <c r="P8750" s="157" t="s">
        <v>740</v>
      </c>
    </row>
    <row r="8751" spans="11:16">
      <c r="K8751" s="319">
        <v>54437</v>
      </c>
      <c r="L8751" s="157" t="s">
        <v>807</v>
      </c>
      <c r="N8751" s="157" t="s">
        <v>741</v>
      </c>
      <c r="O8751" s="157" t="s">
        <v>742</v>
      </c>
      <c r="P8751" s="157" t="s">
        <v>740</v>
      </c>
    </row>
    <row r="8752" spans="11:16">
      <c r="K8752" s="319">
        <v>54438</v>
      </c>
      <c r="L8752" s="157" t="s">
        <v>808</v>
      </c>
      <c r="N8752" s="157" t="s">
        <v>741</v>
      </c>
      <c r="O8752" s="157" t="s">
        <v>742</v>
      </c>
      <c r="P8752" s="157" t="s">
        <v>740</v>
      </c>
    </row>
    <row r="8753" spans="11:16">
      <c r="K8753" s="319">
        <v>54439</v>
      </c>
      <c r="L8753" s="157" t="s">
        <v>809</v>
      </c>
      <c r="N8753" s="157" t="s">
        <v>741</v>
      </c>
      <c r="O8753" s="157" t="s">
        <v>742</v>
      </c>
      <c r="P8753" s="157" t="s">
        <v>740</v>
      </c>
    </row>
    <row r="8754" spans="11:16">
      <c r="K8754" s="319">
        <v>54440</v>
      </c>
      <c r="L8754" s="157" t="s">
        <v>810</v>
      </c>
      <c r="N8754" s="157" t="s">
        <v>741</v>
      </c>
      <c r="O8754" s="157" t="s">
        <v>742</v>
      </c>
      <c r="P8754" s="157" t="s">
        <v>740</v>
      </c>
    </row>
    <row r="8755" spans="11:16">
      <c r="K8755" s="319">
        <v>54441</v>
      </c>
      <c r="L8755" s="157" t="s">
        <v>803</v>
      </c>
      <c r="N8755" s="157" t="s">
        <v>740</v>
      </c>
      <c r="O8755" s="157" t="s">
        <v>741</v>
      </c>
      <c r="P8755" s="157" t="s">
        <v>742</v>
      </c>
    </row>
    <row r="8756" spans="11:16">
      <c r="K8756" s="319">
        <v>54442</v>
      </c>
      <c r="L8756" s="157" t="s">
        <v>805</v>
      </c>
      <c r="N8756" s="157" t="s">
        <v>740</v>
      </c>
      <c r="O8756" s="157" t="s">
        <v>741</v>
      </c>
      <c r="P8756" s="157" t="s">
        <v>742</v>
      </c>
    </row>
    <row r="8757" spans="11:16">
      <c r="K8757" s="319">
        <v>54443</v>
      </c>
      <c r="L8757" s="157" t="s">
        <v>806</v>
      </c>
      <c r="N8757" s="157" t="s">
        <v>740</v>
      </c>
      <c r="O8757" s="157" t="s">
        <v>741</v>
      </c>
      <c r="P8757" s="157" t="s">
        <v>742</v>
      </c>
    </row>
    <row r="8758" spans="11:16">
      <c r="K8758" s="319">
        <v>54444</v>
      </c>
      <c r="L8758" s="157" t="s">
        <v>807</v>
      </c>
      <c r="N8758" s="157" t="s">
        <v>740</v>
      </c>
      <c r="O8758" s="157" t="s">
        <v>741</v>
      </c>
      <c r="P8758" s="157" t="s">
        <v>742</v>
      </c>
    </row>
    <row r="8759" spans="11:16">
      <c r="K8759" s="319">
        <v>54445</v>
      </c>
      <c r="L8759" s="157" t="s">
        <v>808</v>
      </c>
      <c r="N8759" s="157" t="s">
        <v>740</v>
      </c>
      <c r="O8759" s="157" t="s">
        <v>741</v>
      </c>
      <c r="P8759" s="157" t="s">
        <v>742</v>
      </c>
    </row>
    <row r="8760" spans="11:16">
      <c r="K8760" s="319">
        <v>54446</v>
      </c>
      <c r="L8760" s="157" t="s">
        <v>809</v>
      </c>
      <c r="N8760" s="157" t="s">
        <v>740</v>
      </c>
      <c r="O8760" s="157" t="s">
        <v>741</v>
      </c>
      <c r="P8760" s="157" t="s">
        <v>742</v>
      </c>
    </row>
    <row r="8761" spans="11:16">
      <c r="K8761" s="319">
        <v>54447</v>
      </c>
      <c r="L8761" s="157" t="s">
        <v>810</v>
      </c>
      <c r="N8761" s="157" t="s">
        <v>740</v>
      </c>
      <c r="O8761" s="157" t="s">
        <v>741</v>
      </c>
      <c r="P8761" s="157" t="s">
        <v>742</v>
      </c>
    </row>
    <row r="8762" spans="11:16">
      <c r="K8762" s="319">
        <v>54448</v>
      </c>
      <c r="L8762" s="157" t="s">
        <v>803</v>
      </c>
      <c r="N8762" s="157" t="s">
        <v>742</v>
      </c>
      <c r="O8762" s="157" t="s">
        <v>740</v>
      </c>
      <c r="P8762" s="157" t="s">
        <v>741</v>
      </c>
    </row>
    <row r="8763" spans="11:16">
      <c r="K8763" s="319">
        <v>54449</v>
      </c>
      <c r="L8763" s="157" t="s">
        <v>805</v>
      </c>
      <c r="N8763" s="157" t="s">
        <v>742</v>
      </c>
      <c r="O8763" s="157" t="s">
        <v>740</v>
      </c>
      <c r="P8763" s="157" t="s">
        <v>741</v>
      </c>
    </row>
    <row r="8764" spans="11:16">
      <c r="K8764" s="319">
        <v>54450</v>
      </c>
      <c r="L8764" s="157" t="s">
        <v>806</v>
      </c>
      <c r="N8764" s="157" t="s">
        <v>742</v>
      </c>
      <c r="O8764" s="157" t="s">
        <v>740</v>
      </c>
      <c r="P8764" s="157" t="s">
        <v>741</v>
      </c>
    </row>
    <row r="8765" spans="11:16">
      <c r="K8765" s="319">
        <v>54451</v>
      </c>
      <c r="L8765" s="157" t="s">
        <v>807</v>
      </c>
      <c r="N8765" s="157" t="s">
        <v>742</v>
      </c>
      <c r="O8765" s="157" t="s">
        <v>740</v>
      </c>
      <c r="P8765" s="157" t="s">
        <v>741</v>
      </c>
    </row>
    <row r="8766" spans="11:16">
      <c r="K8766" s="319">
        <v>54452</v>
      </c>
      <c r="L8766" s="157" t="s">
        <v>808</v>
      </c>
      <c r="N8766" s="157" t="s">
        <v>742</v>
      </c>
      <c r="O8766" s="157" t="s">
        <v>740</v>
      </c>
      <c r="P8766" s="157" t="s">
        <v>741</v>
      </c>
    </row>
    <row r="8767" spans="11:16">
      <c r="K8767" s="319">
        <v>54453</v>
      </c>
      <c r="L8767" s="157" t="s">
        <v>809</v>
      </c>
      <c r="N8767" s="157" t="s">
        <v>742</v>
      </c>
      <c r="O8767" s="157" t="s">
        <v>740</v>
      </c>
      <c r="P8767" s="157" t="s">
        <v>741</v>
      </c>
    </row>
    <row r="8768" spans="11:16">
      <c r="K8768" s="319">
        <v>54454</v>
      </c>
      <c r="L8768" s="157" t="s">
        <v>810</v>
      </c>
      <c r="N8768" s="157" t="s">
        <v>742</v>
      </c>
      <c r="O8768" s="157" t="s">
        <v>740</v>
      </c>
      <c r="P8768" s="157" t="s">
        <v>741</v>
      </c>
    </row>
    <row r="8769" spans="11:16">
      <c r="K8769" s="319">
        <v>54455</v>
      </c>
      <c r="L8769" s="157" t="s">
        <v>803</v>
      </c>
      <c r="N8769" s="157" t="s">
        <v>741</v>
      </c>
      <c r="O8769" s="157" t="s">
        <v>742</v>
      </c>
      <c r="P8769" s="157" t="s">
        <v>740</v>
      </c>
    </row>
    <row r="8770" spans="11:16">
      <c r="K8770" s="319">
        <v>54456</v>
      </c>
      <c r="L8770" s="157" t="s">
        <v>805</v>
      </c>
      <c r="N8770" s="157" t="s">
        <v>741</v>
      </c>
      <c r="O8770" s="157" t="s">
        <v>742</v>
      </c>
      <c r="P8770" s="157" t="s">
        <v>740</v>
      </c>
    </row>
    <row r="8771" spans="11:16">
      <c r="K8771" s="319">
        <v>54457</v>
      </c>
      <c r="L8771" s="157" t="s">
        <v>806</v>
      </c>
      <c r="N8771" s="157" t="s">
        <v>741</v>
      </c>
      <c r="O8771" s="157" t="s">
        <v>742</v>
      </c>
      <c r="P8771" s="157" t="s">
        <v>740</v>
      </c>
    </row>
    <row r="8772" spans="11:16">
      <c r="K8772" s="319">
        <v>54458</v>
      </c>
      <c r="L8772" s="157" t="s">
        <v>807</v>
      </c>
      <c r="N8772" s="157" t="s">
        <v>741</v>
      </c>
      <c r="O8772" s="157" t="s">
        <v>742</v>
      </c>
      <c r="P8772" s="157" t="s">
        <v>740</v>
      </c>
    </row>
    <row r="8773" spans="11:16">
      <c r="K8773" s="319">
        <v>54459</v>
      </c>
      <c r="L8773" s="157" t="s">
        <v>808</v>
      </c>
      <c r="N8773" s="157" t="s">
        <v>741</v>
      </c>
      <c r="O8773" s="157" t="s">
        <v>742</v>
      </c>
      <c r="P8773" s="157" t="s">
        <v>740</v>
      </c>
    </row>
    <row r="8774" spans="11:16">
      <c r="K8774" s="319">
        <v>54460</v>
      </c>
      <c r="L8774" s="157" t="s">
        <v>809</v>
      </c>
      <c r="N8774" s="157" t="s">
        <v>741</v>
      </c>
      <c r="O8774" s="157" t="s">
        <v>742</v>
      </c>
      <c r="P8774" s="157" t="s">
        <v>740</v>
      </c>
    </row>
    <row r="8775" spans="11:16">
      <c r="K8775" s="319">
        <v>54461</v>
      </c>
      <c r="L8775" s="157" t="s">
        <v>810</v>
      </c>
      <c r="N8775" s="157" t="s">
        <v>741</v>
      </c>
      <c r="O8775" s="157" t="s">
        <v>742</v>
      </c>
      <c r="P8775" s="157" t="s">
        <v>740</v>
      </c>
    </row>
    <row r="8776" spans="11:16">
      <c r="K8776" s="319">
        <v>54462</v>
      </c>
      <c r="L8776" s="157" t="s">
        <v>803</v>
      </c>
      <c r="N8776" s="157" t="s">
        <v>740</v>
      </c>
      <c r="O8776" s="157" t="s">
        <v>741</v>
      </c>
      <c r="P8776" s="157" t="s">
        <v>742</v>
      </c>
    </row>
    <row r="8777" spans="11:16">
      <c r="K8777" s="319">
        <v>54463</v>
      </c>
      <c r="L8777" s="157" t="s">
        <v>805</v>
      </c>
      <c r="N8777" s="157" t="s">
        <v>740</v>
      </c>
      <c r="O8777" s="157" t="s">
        <v>741</v>
      </c>
      <c r="P8777" s="157" t="s">
        <v>742</v>
      </c>
    </row>
    <row r="8778" spans="11:16">
      <c r="K8778" s="319">
        <v>54464</v>
      </c>
      <c r="L8778" s="157" t="s">
        <v>806</v>
      </c>
      <c r="N8778" s="157" t="s">
        <v>740</v>
      </c>
      <c r="O8778" s="157" t="s">
        <v>741</v>
      </c>
      <c r="P8778" s="157" t="s">
        <v>742</v>
      </c>
    </row>
    <row r="8779" spans="11:16">
      <c r="K8779" s="319">
        <v>54465</v>
      </c>
      <c r="L8779" s="157" t="s">
        <v>807</v>
      </c>
      <c r="N8779" s="157" t="s">
        <v>740</v>
      </c>
      <c r="O8779" s="157" t="s">
        <v>741</v>
      </c>
      <c r="P8779" s="157" t="s">
        <v>742</v>
      </c>
    </row>
    <row r="8780" spans="11:16">
      <c r="K8780" s="319">
        <v>54466</v>
      </c>
      <c r="L8780" s="157" t="s">
        <v>808</v>
      </c>
      <c r="N8780" s="157" t="s">
        <v>740</v>
      </c>
      <c r="O8780" s="157" t="s">
        <v>741</v>
      </c>
      <c r="P8780" s="157" t="s">
        <v>742</v>
      </c>
    </row>
    <row r="8781" spans="11:16">
      <c r="K8781" s="319">
        <v>54467</v>
      </c>
      <c r="L8781" s="157" t="s">
        <v>809</v>
      </c>
      <c r="N8781" s="157" t="s">
        <v>740</v>
      </c>
      <c r="O8781" s="157" t="s">
        <v>741</v>
      </c>
      <c r="P8781" s="157" t="s">
        <v>742</v>
      </c>
    </row>
    <row r="8782" spans="11:16">
      <c r="K8782" s="319">
        <v>54468</v>
      </c>
      <c r="L8782" s="157" t="s">
        <v>810</v>
      </c>
      <c r="N8782" s="157" t="s">
        <v>740</v>
      </c>
      <c r="O8782" s="157" t="s">
        <v>741</v>
      </c>
      <c r="P8782" s="157" t="s">
        <v>742</v>
      </c>
    </row>
    <row r="8783" spans="11:16">
      <c r="K8783" s="319">
        <v>54469</v>
      </c>
      <c r="L8783" s="157" t="s">
        <v>803</v>
      </c>
      <c r="N8783" s="157" t="s">
        <v>742</v>
      </c>
      <c r="O8783" s="157" t="s">
        <v>740</v>
      </c>
      <c r="P8783" s="157" t="s">
        <v>741</v>
      </c>
    </row>
    <row r="8784" spans="11:16">
      <c r="K8784" s="319">
        <v>54470</v>
      </c>
      <c r="L8784" s="157" t="s">
        <v>805</v>
      </c>
      <c r="N8784" s="157" t="s">
        <v>742</v>
      </c>
      <c r="O8784" s="157" t="s">
        <v>740</v>
      </c>
      <c r="P8784" s="157" t="s">
        <v>741</v>
      </c>
    </row>
    <row r="8785" spans="11:16">
      <c r="K8785" s="319">
        <v>54471</v>
      </c>
      <c r="L8785" s="157" t="s">
        <v>806</v>
      </c>
      <c r="N8785" s="157" t="s">
        <v>742</v>
      </c>
      <c r="O8785" s="157" t="s">
        <v>740</v>
      </c>
      <c r="P8785" s="157" t="s">
        <v>741</v>
      </c>
    </row>
    <row r="8786" spans="11:16">
      <c r="K8786" s="319">
        <v>54472</v>
      </c>
      <c r="L8786" s="157" t="s">
        <v>807</v>
      </c>
      <c r="N8786" s="157" t="s">
        <v>742</v>
      </c>
      <c r="O8786" s="157" t="s">
        <v>740</v>
      </c>
      <c r="P8786" s="157" t="s">
        <v>741</v>
      </c>
    </row>
    <row r="8787" spans="11:16">
      <c r="K8787" s="319">
        <v>54473</v>
      </c>
      <c r="L8787" s="157" t="s">
        <v>808</v>
      </c>
      <c r="N8787" s="157" t="s">
        <v>742</v>
      </c>
      <c r="O8787" s="157" t="s">
        <v>740</v>
      </c>
      <c r="P8787" s="157" t="s">
        <v>741</v>
      </c>
    </row>
    <row r="8788" spans="11:16">
      <c r="K8788" s="319">
        <v>54474</v>
      </c>
      <c r="L8788" s="157" t="s">
        <v>809</v>
      </c>
      <c r="N8788" s="157" t="s">
        <v>742</v>
      </c>
      <c r="O8788" s="157" t="s">
        <v>740</v>
      </c>
      <c r="P8788" s="157" t="s">
        <v>741</v>
      </c>
    </row>
    <row r="8789" spans="11:16">
      <c r="K8789" s="319">
        <v>54475</v>
      </c>
      <c r="L8789" s="157" t="s">
        <v>810</v>
      </c>
      <c r="N8789" s="157" t="s">
        <v>742</v>
      </c>
      <c r="O8789" s="157" t="s">
        <v>740</v>
      </c>
      <c r="P8789" s="157" t="s">
        <v>741</v>
      </c>
    </row>
    <row r="8790" spans="11:16">
      <c r="K8790" s="319">
        <v>54476</v>
      </c>
      <c r="L8790" s="157" t="s">
        <v>803</v>
      </c>
      <c r="N8790" s="157" t="s">
        <v>741</v>
      </c>
      <c r="O8790" s="157" t="s">
        <v>742</v>
      </c>
      <c r="P8790" s="157" t="s">
        <v>740</v>
      </c>
    </row>
    <row r="8791" spans="11:16">
      <c r="K8791" s="319">
        <v>54477</v>
      </c>
      <c r="L8791" s="157" t="s">
        <v>805</v>
      </c>
      <c r="N8791" s="157" t="s">
        <v>741</v>
      </c>
      <c r="O8791" s="157" t="s">
        <v>742</v>
      </c>
      <c r="P8791" s="157" t="s">
        <v>740</v>
      </c>
    </row>
    <row r="8792" spans="11:16">
      <c r="K8792" s="319">
        <v>54478</v>
      </c>
      <c r="L8792" s="157" t="s">
        <v>806</v>
      </c>
      <c r="N8792" s="157" t="s">
        <v>741</v>
      </c>
      <c r="O8792" s="157" t="s">
        <v>742</v>
      </c>
      <c r="P8792" s="157" t="s">
        <v>740</v>
      </c>
    </row>
    <row r="8793" spans="11:16">
      <c r="K8793" s="319">
        <v>54479</v>
      </c>
      <c r="L8793" s="157" t="s">
        <v>807</v>
      </c>
      <c r="N8793" s="157" t="s">
        <v>741</v>
      </c>
      <c r="O8793" s="157" t="s">
        <v>742</v>
      </c>
      <c r="P8793" s="157" t="s">
        <v>740</v>
      </c>
    </row>
    <row r="8794" spans="11:16">
      <c r="K8794" s="319">
        <v>54480</v>
      </c>
      <c r="L8794" s="157" t="s">
        <v>808</v>
      </c>
      <c r="N8794" s="157" t="s">
        <v>741</v>
      </c>
      <c r="O8794" s="157" t="s">
        <v>742</v>
      </c>
      <c r="P8794" s="157" t="s">
        <v>740</v>
      </c>
    </row>
    <row r="8795" spans="11:16">
      <c r="K8795" s="319">
        <v>54481</v>
      </c>
      <c r="L8795" s="157" t="s">
        <v>809</v>
      </c>
      <c r="N8795" s="157" t="s">
        <v>741</v>
      </c>
      <c r="O8795" s="157" t="s">
        <v>742</v>
      </c>
      <c r="P8795" s="157" t="s">
        <v>740</v>
      </c>
    </row>
    <row r="8796" spans="11:16">
      <c r="K8796" s="319">
        <v>54482</v>
      </c>
      <c r="L8796" s="157" t="s">
        <v>810</v>
      </c>
      <c r="N8796" s="157" t="s">
        <v>741</v>
      </c>
      <c r="O8796" s="157" t="s">
        <v>742</v>
      </c>
      <c r="P8796" s="157" t="s">
        <v>740</v>
      </c>
    </row>
    <row r="8797" spans="11:16">
      <c r="K8797" s="319">
        <v>54483</v>
      </c>
      <c r="L8797" s="157" t="s">
        <v>803</v>
      </c>
      <c r="N8797" s="157" t="s">
        <v>740</v>
      </c>
      <c r="O8797" s="157" t="s">
        <v>741</v>
      </c>
      <c r="P8797" s="157" t="s">
        <v>742</v>
      </c>
    </row>
    <row r="8798" spans="11:16">
      <c r="K8798" s="319">
        <v>54484</v>
      </c>
      <c r="L8798" s="157" t="s">
        <v>805</v>
      </c>
      <c r="N8798" s="157" t="s">
        <v>740</v>
      </c>
      <c r="O8798" s="157" t="s">
        <v>741</v>
      </c>
      <c r="P8798" s="157" t="s">
        <v>742</v>
      </c>
    </row>
    <row r="8799" spans="11:16">
      <c r="K8799" s="319">
        <v>54485</v>
      </c>
      <c r="L8799" s="157" t="s">
        <v>806</v>
      </c>
      <c r="N8799" s="157" t="s">
        <v>740</v>
      </c>
      <c r="O8799" s="157" t="s">
        <v>741</v>
      </c>
      <c r="P8799" s="157" t="s">
        <v>742</v>
      </c>
    </row>
    <row r="8800" spans="11:16">
      <c r="K8800" s="319">
        <v>54486</v>
      </c>
      <c r="L8800" s="157" t="s">
        <v>807</v>
      </c>
      <c r="N8800" s="157" t="s">
        <v>740</v>
      </c>
      <c r="O8800" s="157" t="s">
        <v>741</v>
      </c>
      <c r="P8800" s="157" t="s">
        <v>742</v>
      </c>
    </row>
    <row r="8801" spans="11:16">
      <c r="K8801" s="319">
        <v>54487</v>
      </c>
      <c r="L8801" s="157" t="s">
        <v>808</v>
      </c>
      <c r="N8801" s="157" t="s">
        <v>740</v>
      </c>
      <c r="O8801" s="157" t="s">
        <v>741</v>
      </c>
      <c r="P8801" s="157" t="s">
        <v>742</v>
      </c>
    </row>
    <row r="8802" spans="11:16">
      <c r="K8802" s="319">
        <v>54488</v>
      </c>
      <c r="L8802" s="157" t="s">
        <v>809</v>
      </c>
      <c r="N8802" s="157" t="s">
        <v>740</v>
      </c>
      <c r="O8802" s="157" t="s">
        <v>741</v>
      </c>
      <c r="P8802" s="157" t="s">
        <v>742</v>
      </c>
    </row>
    <row r="8803" spans="11:16">
      <c r="K8803" s="319">
        <v>54489</v>
      </c>
      <c r="L8803" s="157" t="s">
        <v>810</v>
      </c>
      <c r="N8803" s="157" t="s">
        <v>740</v>
      </c>
      <c r="O8803" s="157" t="s">
        <v>741</v>
      </c>
      <c r="P8803" s="157" t="s">
        <v>742</v>
      </c>
    </row>
    <row r="8804" spans="11:16">
      <c r="K8804" s="319">
        <v>54490</v>
      </c>
      <c r="L8804" s="157" t="s">
        <v>803</v>
      </c>
      <c r="N8804" s="157" t="s">
        <v>742</v>
      </c>
      <c r="O8804" s="157" t="s">
        <v>740</v>
      </c>
      <c r="P8804" s="157" t="s">
        <v>741</v>
      </c>
    </row>
    <row r="8805" spans="11:16">
      <c r="K8805" s="319">
        <v>54491</v>
      </c>
      <c r="L8805" s="157" t="s">
        <v>805</v>
      </c>
      <c r="N8805" s="157" t="s">
        <v>742</v>
      </c>
      <c r="O8805" s="157" t="s">
        <v>740</v>
      </c>
      <c r="P8805" s="157" t="s">
        <v>741</v>
      </c>
    </row>
    <row r="8806" spans="11:16">
      <c r="K8806" s="319">
        <v>54492</v>
      </c>
      <c r="L8806" s="157" t="s">
        <v>806</v>
      </c>
      <c r="N8806" s="157" t="s">
        <v>742</v>
      </c>
      <c r="O8806" s="157" t="s">
        <v>740</v>
      </c>
      <c r="P8806" s="157" t="s">
        <v>741</v>
      </c>
    </row>
    <row r="8807" spans="11:16">
      <c r="K8807" s="319">
        <v>54493</v>
      </c>
      <c r="L8807" s="157" t="s">
        <v>807</v>
      </c>
      <c r="N8807" s="157" t="s">
        <v>742</v>
      </c>
      <c r="O8807" s="157" t="s">
        <v>740</v>
      </c>
      <c r="P8807" s="157" t="s">
        <v>741</v>
      </c>
    </row>
    <row r="8808" spans="11:16">
      <c r="K8808" s="319">
        <v>54494</v>
      </c>
      <c r="L8808" s="157" t="s">
        <v>808</v>
      </c>
      <c r="N8808" s="157" t="s">
        <v>742</v>
      </c>
      <c r="O8808" s="157" t="s">
        <v>740</v>
      </c>
      <c r="P8808" s="157" t="s">
        <v>741</v>
      </c>
    </row>
    <row r="8809" spans="11:16">
      <c r="K8809" s="319">
        <v>54495</v>
      </c>
      <c r="L8809" s="157" t="s">
        <v>809</v>
      </c>
      <c r="N8809" s="157" t="s">
        <v>742</v>
      </c>
      <c r="O8809" s="157" t="s">
        <v>740</v>
      </c>
      <c r="P8809" s="157" t="s">
        <v>741</v>
      </c>
    </row>
    <row r="8810" spans="11:16">
      <c r="K8810" s="319">
        <v>54496</v>
      </c>
      <c r="L8810" s="157" t="s">
        <v>810</v>
      </c>
      <c r="N8810" s="157" t="s">
        <v>742</v>
      </c>
      <c r="O8810" s="157" t="s">
        <v>740</v>
      </c>
      <c r="P8810" s="157" t="s">
        <v>741</v>
      </c>
    </row>
    <row r="8811" spans="11:16">
      <c r="K8811" s="319">
        <v>54497</v>
      </c>
      <c r="L8811" s="157" t="s">
        <v>803</v>
      </c>
      <c r="N8811" s="157" t="s">
        <v>741</v>
      </c>
      <c r="O8811" s="157" t="s">
        <v>742</v>
      </c>
      <c r="P8811" s="157" t="s">
        <v>740</v>
      </c>
    </row>
    <row r="8812" spans="11:16">
      <c r="K8812" s="319">
        <v>54498</v>
      </c>
      <c r="L8812" s="157" t="s">
        <v>805</v>
      </c>
      <c r="N8812" s="157" t="s">
        <v>741</v>
      </c>
      <c r="O8812" s="157" t="s">
        <v>742</v>
      </c>
      <c r="P8812" s="157" t="s">
        <v>740</v>
      </c>
    </row>
    <row r="8813" spans="11:16">
      <c r="K8813" s="319">
        <v>54499</v>
      </c>
      <c r="L8813" s="157" t="s">
        <v>806</v>
      </c>
      <c r="N8813" s="157" t="s">
        <v>741</v>
      </c>
      <c r="O8813" s="157" t="s">
        <v>742</v>
      </c>
      <c r="P8813" s="157" t="s">
        <v>740</v>
      </c>
    </row>
    <row r="8814" spans="11:16">
      <c r="K8814" s="319">
        <v>54500</v>
      </c>
      <c r="L8814" s="157" t="s">
        <v>807</v>
      </c>
      <c r="N8814" s="157" t="s">
        <v>741</v>
      </c>
      <c r="O8814" s="157" t="s">
        <v>742</v>
      </c>
      <c r="P8814" s="157" t="s">
        <v>740</v>
      </c>
    </row>
    <row r="8815" spans="11:16">
      <c r="K8815" s="319">
        <v>54501</v>
      </c>
      <c r="L8815" s="157" t="s">
        <v>808</v>
      </c>
      <c r="N8815" s="157" t="s">
        <v>741</v>
      </c>
      <c r="O8815" s="157" t="s">
        <v>742</v>
      </c>
      <c r="P8815" s="157" t="s">
        <v>740</v>
      </c>
    </row>
    <row r="8816" spans="11:16">
      <c r="K8816" s="319">
        <v>54502</v>
      </c>
      <c r="L8816" s="157" t="s">
        <v>809</v>
      </c>
      <c r="N8816" s="157" t="s">
        <v>741</v>
      </c>
      <c r="O8816" s="157" t="s">
        <v>742</v>
      </c>
      <c r="P8816" s="157" t="s">
        <v>740</v>
      </c>
    </row>
    <row r="8817" spans="11:16">
      <c r="K8817" s="319">
        <v>54503</v>
      </c>
      <c r="L8817" s="157" t="s">
        <v>810</v>
      </c>
      <c r="N8817" s="157" t="s">
        <v>741</v>
      </c>
      <c r="O8817" s="157" t="s">
        <v>742</v>
      </c>
      <c r="P8817" s="157" t="s">
        <v>740</v>
      </c>
    </row>
    <row r="8818" spans="11:16">
      <c r="K8818" s="319">
        <v>54504</v>
      </c>
      <c r="L8818" s="157" t="s">
        <v>803</v>
      </c>
      <c r="N8818" s="157" t="s">
        <v>740</v>
      </c>
      <c r="O8818" s="157" t="s">
        <v>741</v>
      </c>
      <c r="P8818" s="157" t="s">
        <v>742</v>
      </c>
    </row>
    <row r="8819" spans="11:16">
      <c r="K8819" s="319">
        <v>54505</v>
      </c>
      <c r="L8819" s="157" t="s">
        <v>805</v>
      </c>
      <c r="N8819" s="157" t="s">
        <v>740</v>
      </c>
      <c r="O8819" s="157" t="s">
        <v>741</v>
      </c>
      <c r="P8819" s="157" t="s">
        <v>742</v>
      </c>
    </row>
    <row r="8820" spans="11:16">
      <c r="K8820" s="319">
        <v>54506</v>
      </c>
      <c r="L8820" s="157" t="s">
        <v>806</v>
      </c>
      <c r="N8820" s="157" t="s">
        <v>740</v>
      </c>
      <c r="O8820" s="157" t="s">
        <v>741</v>
      </c>
      <c r="P8820" s="157" t="s">
        <v>742</v>
      </c>
    </row>
    <row r="8821" spans="11:16">
      <c r="K8821" s="319">
        <v>54507</v>
      </c>
      <c r="L8821" s="157" t="s">
        <v>807</v>
      </c>
      <c r="N8821" s="157" t="s">
        <v>740</v>
      </c>
      <c r="O8821" s="157" t="s">
        <v>741</v>
      </c>
      <c r="P8821" s="157" t="s">
        <v>742</v>
      </c>
    </row>
    <row r="8822" spans="11:16">
      <c r="K8822" s="319">
        <v>54508</v>
      </c>
      <c r="L8822" s="157" t="s">
        <v>808</v>
      </c>
      <c r="N8822" s="157" t="s">
        <v>740</v>
      </c>
      <c r="O8822" s="157" t="s">
        <v>741</v>
      </c>
      <c r="P8822" s="157" t="s">
        <v>742</v>
      </c>
    </row>
    <row r="8823" spans="11:16">
      <c r="K8823" s="319">
        <v>54509</v>
      </c>
      <c r="L8823" s="157" t="s">
        <v>809</v>
      </c>
      <c r="N8823" s="157" t="s">
        <v>740</v>
      </c>
      <c r="O8823" s="157" t="s">
        <v>741</v>
      </c>
      <c r="P8823" s="157" t="s">
        <v>742</v>
      </c>
    </row>
    <row r="8824" spans="11:16">
      <c r="K8824" s="319">
        <v>54510</v>
      </c>
      <c r="L8824" s="157" t="s">
        <v>810</v>
      </c>
      <c r="N8824" s="157" t="s">
        <v>740</v>
      </c>
      <c r="O8824" s="157" t="s">
        <v>741</v>
      </c>
      <c r="P8824" s="157" t="s">
        <v>742</v>
      </c>
    </row>
    <row r="8825" spans="11:16">
      <c r="K8825" s="319">
        <v>54511</v>
      </c>
      <c r="L8825" s="157" t="s">
        <v>803</v>
      </c>
      <c r="N8825" s="157" t="s">
        <v>742</v>
      </c>
      <c r="O8825" s="157" t="s">
        <v>740</v>
      </c>
      <c r="P8825" s="157" t="s">
        <v>741</v>
      </c>
    </row>
    <row r="8826" spans="11:16">
      <c r="K8826" s="319">
        <v>54512</v>
      </c>
      <c r="L8826" s="157" t="s">
        <v>805</v>
      </c>
      <c r="N8826" s="157" t="s">
        <v>742</v>
      </c>
      <c r="O8826" s="157" t="s">
        <v>740</v>
      </c>
      <c r="P8826" s="157" t="s">
        <v>741</v>
      </c>
    </row>
    <row r="8827" spans="11:16">
      <c r="K8827" s="319">
        <v>54513</v>
      </c>
      <c r="L8827" s="157" t="s">
        <v>806</v>
      </c>
      <c r="N8827" s="157" t="s">
        <v>742</v>
      </c>
      <c r="O8827" s="157" t="s">
        <v>740</v>
      </c>
      <c r="P8827" s="157" t="s">
        <v>741</v>
      </c>
    </row>
    <row r="8828" spans="11:16">
      <c r="K8828" s="319">
        <v>54514</v>
      </c>
      <c r="L8828" s="157" t="s">
        <v>807</v>
      </c>
      <c r="N8828" s="157" t="s">
        <v>742</v>
      </c>
      <c r="O8828" s="157" t="s">
        <v>740</v>
      </c>
      <c r="P8828" s="157" t="s">
        <v>741</v>
      </c>
    </row>
    <row r="8829" spans="11:16">
      <c r="K8829" s="319">
        <v>54515</v>
      </c>
      <c r="L8829" s="157" t="s">
        <v>808</v>
      </c>
      <c r="N8829" s="157" t="s">
        <v>742</v>
      </c>
      <c r="O8829" s="157" t="s">
        <v>740</v>
      </c>
      <c r="P8829" s="157" t="s">
        <v>741</v>
      </c>
    </row>
    <row r="8830" spans="11:16">
      <c r="K8830" s="319">
        <v>54516</v>
      </c>
      <c r="L8830" s="157" t="s">
        <v>809</v>
      </c>
      <c r="N8830" s="157" t="s">
        <v>742</v>
      </c>
      <c r="O8830" s="157" t="s">
        <v>740</v>
      </c>
      <c r="P8830" s="157" t="s">
        <v>741</v>
      </c>
    </row>
    <row r="8831" spans="11:16">
      <c r="K8831" s="319">
        <v>54517</v>
      </c>
      <c r="L8831" s="157" t="s">
        <v>810</v>
      </c>
      <c r="N8831" s="157" t="s">
        <v>742</v>
      </c>
      <c r="O8831" s="157" t="s">
        <v>740</v>
      </c>
      <c r="P8831" s="157" t="s">
        <v>741</v>
      </c>
    </row>
    <row r="8832" spans="11:16">
      <c r="K8832" s="319">
        <v>54518</v>
      </c>
      <c r="L8832" s="157" t="s">
        <v>803</v>
      </c>
      <c r="N8832" s="157" t="s">
        <v>741</v>
      </c>
      <c r="O8832" s="157" t="s">
        <v>742</v>
      </c>
      <c r="P8832" s="157" t="s">
        <v>740</v>
      </c>
    </row>
    <row r="8833" spans="11:16">
      <c r="K8833" s="319">
        <v>54519</v>
      </c>
      <c r="L8833" s="157" t="s">
        <v>805</v>
      </c>
      <c r="N8833" s="157" t="s">
        <v>741</v>
      </c>
      <c r="O8833" s="157" t="s">
        <v>742</v>
      </c>
      <c r="P8833" s="157" t="s">
        <v>740</v>
      </c>
    </row>
    <row r="8834" spans="11:16">
      <c r="K8834" s="319">
        <v>54520</v>
      </c>
      <c r="L8834" s="157" t="s">
        <v>806</v>
      </c>
      <c r="N8834" s="157" t="s">
        <v>741</v>
      </c>
      <c r="O8834" s="157" t="s">
        <v>742</v>
      </c>
      <c r="P8834" s="157" t="s">
        <v>740</v>
      </c>
    </row>
    <row r="8835" spans="11:16">
      <c r="K8835" s="319">
        <v>54521</v>
      </c>
      <c r="L8835" s="157" t="s">
        <v>807</v>
      </c>
      <c r="N8835" s="157" t="s">
        <v>741</v>
      </c>
      <c r="O8835" s="157" t="s">
        <v>742</v>
      </c>
      <c r="P8835" s="157" t="s">
        <v>740</v>
      </c>
    </row>
    <row r="8836" spans="11:16">
      <c r="K8836" s="319">
        <v>54522</v>
      </c>
      <c r="L8836" s="157" t="s">
        <v>808</v>
      </c>
      <c r="N8836" s="157" t="s">
        <v>741</v>
      </c>
      <c r="O8836" s="157" t="s">
        <v>742</v>
      </c>
      <c r="P8836" s="157" t="s">
        <v>740</v>
      </c>
    </row>
    <row r="8837" spans="11:16">
      <c r="K8837" s="319">
        <v>54523</v>
      </c>
      <c r="L8837" s="157" t="s">
        <v>809</v>
      </c>
      <c r="N8837" s="157" t="s">
        <v>741</v>
      </c>
      <c r="O8837" s="157" t="s">
        <v>742</v>
      </c>
      <c r="P8837" s="157" t="s">
        <v>740</v>
      </c>
    </row>
    <row r="8838" spans="11:16">
      <c r="K8838" s="319">
        <v>54524</v>
      </c>
      <c r="L8838" s="157" t="s">
        <v>810</v>
      </c>
      <c r="N8838" s="157" t="s">
        <v>741</v>
      </c>
      <c r="O8838" s="157" t="s">
        <v>742</v>
      </c>
      <c r="P8838" s="157" t="s">
        <v>740</v>
      </c>
    </row>
    <row r="8839" spans="11:16">
      <c r="K8839" s="319">
        <v>54525</v>
      </c>
      <c r="L8839" s="157" t="s">
        <v>803</v>
      </c>
      <c r="N8839" s="157" t="s">
        <v>740</v>
      </c>
      <c r="O8839" s="157" t="s">
        <v>741</v>
      </c>
      <c r="P8839" s="157" t="s">
        <v>742</v>
      </c>
    </row>
    <row r="8840" spans="11:16">
      <c r="K8840" s="319">
        <v>54526</v>
      </c>
      <c r="L8840" s="157" t="s">
        <v>805</v>
      </c>
      <c r="N8840" s="157" t="s">
        <v>740</v>
      </c>
      <c r="O8840" s="157" t="s">
        <v>741</v>
      </c>
      <c r="P8840" s="157" t="s">
        <v>742</v>
      </c>
    </row>
    <row r="8841" spans="11:16">
      <c r="K8841" s="319">
        <v>54527</v>
      </c>
      <c r="L8841" s="157" t="s">
        <v>806</v>
      </c>
      <c r="N8841" s="157" t="s">
        <v>740</v>
      </c>
      <c r="O8841" s="157" t="s">
        <v>741</v>
      </c>
      <c r="P8841" s="157" t="s">
        <v>742</v>
      </c>
    </row>
    <row r="8842" spans="11:16">
      <c r="K8842" s="319">
        <v>54528</v>
      </c>
      <c r="L8842" s="157" t="s">
        <v>807</v>
      </c>
      <c r="N8842" s="157" t="s">
        <v>740</v>
      </c>
      <c r="O8842" s="157" t="s">
        <v>741</v>
      </c>
      <c r="P8842" s="157" t="s">
        <v>742</v>
      </c>
    </row>
    <row r="8843" spans="11:16">
      <c r="K8843" s="319">
        <v>54529</v>
      </c>
      <c r="L8843" s="157" t="s">
        <v>808</v>
      </c>
      <c r="N8843" s="157" t="s">
        <v>740</v>
      </c>
      <c r="O8843" s="157" t="s">
        <v>741</v>
      </c>
      <c r="P8843" s="157" t="s">
        <v>742</v>
      </c>
    </row>
    <row r="8844" spans="11:16">
      <c r="K8844" s="319">
        <v>54530</v>
      </c>
      <c r="L8844" s="157" t="s">
        <v>809</v>
      </c>
      <c r="N8844" s="157" t="s">
        <v>740</v>
      </c>
      <c r="O8844" s="157" t="s">
        <v>741</v>
      </c>
      <c r="P8844" s="157" t="s">
        <v>742</v>
      </c>
    </row>
    <row r="8845" spans="11:16">
      <c r="K8845" s="319">
        <v>54531</v>
      </c>
      <c r="L8845" s="157" t="s">
        <v>810</v>
      </c>
      <c r="N8845" s="157" t="s">
        <v>740</v>
      </c>
      <c r="O8845" s="157" t="s">
        <v>741</v>
      </c>
      <c r="P8845" s="157" t="s">
        <v>742</v>
      </c>
    </row>
    <row r="8846" spans="11:16">
      <c r="K8846" s="319">
        <v>54532</v>
      </c>
      <c r="L8846" s="157" t="s">
        <v>803</v>
      </c>
      <c r="N8846" s="157" t="s">
        <v>742</v>
      </c>
      <c r="O8846" s="157" t="s">
        <v>740</v>
      </c>
      <c r="P8846" s="157" t="s">
        <v>741</v>
      </c>
    </row>
    <row r="8847" spans="11:16">
      <c r="K8847" s="319">
        <v>54533</v>
      </c>
      <c r="L8847" s="157" t="s">
        <v>805</v>
      </c>
      <c r="N8847" s="157" t="s">
        <v>742</v>
      </c>
      <c r="O8847" s="157" t="s">
        <v>740</v>
      </c>
      <c r="P8847" s="157" t="s">
        <v>741</v>
      </c>
    </row>
    <row r="8848" spans="11:16">
      <c r="K8848" s="319">
        <v>54534</v>
      </c>
      <c r="L8848" s="157" t="s">
        <v>806</v>
      </c>
      <c r="N8848" s="157" t="s">
        <v>742</v>
      </c>
      <c r="O8848" s="157" t="s">
        <v>740</v>
      </c>
      <c r="P8848" s="157" t="s">
        <v>741</v>
      </c>
    </row>
    <row r="8849" spans="11:16">
      <c r="K8849" s="319">
        <v>54535</v>
      </c>
      <c r="L8849" s="157" t="s">
        <v>807</v>
      </c>
      <c r="N8849" s="157" t="s">
        <v>742</v>
      </c>
      <c r="O8849" s="157" t="s">
        <v>740</v>
      </c>
      <c r="P8849" s="157" t="s">
        <v>741</v>
      </c>
    </row>
    <row r="8850" spans="11:16">
      <c r="K8850" s="319">
        <v>54536</v>
      </c>
      <c r="L8850" s="157" t="s">
        <v>808</v>
      </c>
      <c r="N8850" s="157" t="s">
        <v>742</v>
      </c>
      <c r="O8850" s="157" t="s">
        <v>740</v>
      </c>
      <c r="P8850" s="157" t="s">
        <v>741</v>
      </c>
    </row>
    <row r="8851" spans="11:16">
      <c r="K8851" s="319">
        <v>54537</v>
      </c>
      <c r="L8851" s="157" t="s">
        <v>809</v>
      </c>
      <c r="N8851" s="157" t="s">
        <v>742</v>
      </c>
      <c r="O8851" s="157" t="s">
        <v>740</v>
      </c>
      <c r="P8851" s="157" t="s">
        <v>741</v>
      </c>
    </row>
    <row r="8852" spans="11:16">
      <c r="K8852" s="319">
        <v>54538</v>
      </c>
      <c r="L8852" s="157" t="s">
        <v>810</v>
      </c>
      <c r="N8852" s="157" t="s">
        <v>742</v>
      </c>
      <c r="O8852" s="157" t="s">
        <v>740</v>
      </c>
      <c r="P8852" s="157" t="s">
        <v>741</v>
      </c>
    </row>
    <row r="8853" spans="11:16">
      <c r="K8853" s="319">
        <v>54539</v>
      </c>
      <c r="L8853" s="157" t="s">
        <v>803</v>
      </c>
      <c r="N8853" s="157" t="s">
        <v>741</v>
      </c>
      <c r="O8853" s="157" t="s">
        <v>742</v>
      </c>
      <c r="P8853" s="157" t="s">
        <v>740</v>
      </c>
    </row>
    <row r="8854" spans="11:16">
      <c r="K8854" s="319">
        <v>54540</v>
      </c>
      <c r="L8854" s="157" t="s">
        <v>805</v>
      </c>
      <c r="N8854" s="157" t="s">
        <v>741</v>
      </c>
      <c r="O8854" s="157" t="s">
        <v>742</v>
      </c>
      <c r="P8854" s="157" t="s">
        <v>740</v>
      </c>
    </row>
    <row r="8855" spans="11:16">
      <c r="K8855" s="319">
        <v>54541</v>
      </c>
      <c r="L8855" s="157" t="s">
        <v>806</v>
      </c>
      <c r="N8855" s="157" t="s">
        <v>741</v>
      </c>
      <c r="O8855" s="157" t="s">
        <v>742</v>
      </c>
      <c r="P8855" s="157" t="s">
        <v>740</v>
      </c>
    </row>
    <row r="8856" spans="11:16">
      <c r="K8856" s="319">
        <v>54542</v>
      </c>
      <c r="L8856" s="157" t="s">
        <v>807</v>
      </c>
      <c r="N8856" s="157" t="s">
        <v>741</v>
      </c>
      <c r="O8856" s="157" t="s">
        <v>742</v>
      </c>
      <c r="P8856" s="157" t="s">
        <v>740</v>
      </c>
    </row>
    <row r="8857" spans="11:16">
      <c r="K8857" s="319">
        <v>54543</v>
      </c>
      <c r="L8857" s="157" t="s">
        <v>808</v>
      </c>
      <c r="N8857" s="157" t="s">
        <v>741</v>
      </c>
      <c r="O8857" s="157" t="s">
        <v>742</v>
      </c>
      <c r="P8857" s="157" t="s">
        <v>740</v>
      </c>
    </row>
    <row r="8858" spans="11:16">
      <c r="K8858" s="319">
        <v>54544</v>
      </c>
      <c r="L8858" s="157" t="s">
        <v>809</v>
      </c>
      <c r="N8858" s="157" t="s">
        <v>741</v>
      </c>
      <c r="O8858" s="157" t="s">
        <v>742</v>
      </c>
      <c r="P8858" s="157" t="s">
        <v>740</v>
      </c>
    </row>
    <row r="8859" spans="11:16">
      <c r="K8859" s="319">
        <v>54545</v>
      </c>
      <c r="L8859" s="157" t="s">
        <v>810</v>
      </c>
      <c r="N8859" s="157" t="s">
        <v>741</v>
      </c>
      <c r="O8859" s="157" t="s">
        <v>742</v>
      </c>
      <c r="P8859" s="157" t="s">
        <v>740</v>
      </c>
    </row>
    <row r="8860" spans="11:16">
      <c r="K8860" s="319">
        <v>54546</v>
      </c>
      <c r="L8860" s="157" t="s">
        <v>803</v>
      </c>
      <c r="N8860" s="157" t="s">
        <v>740</v>
      </c>
      <c r="O8860" s="157" t="s">
        <v>741</v>
      </c>
      <c r="P8860" s="157" t="s">
        <v>742</v>
      </c>
    </row>
    <row r="8861" spans="11:16">
      <c r="K8861" s="319">
        <v>54547</v>
      </c>
      <c r="L8861" s="157" t="s">
        <v>805</v>
      </c>
      <c r="N8861" s="157" t="s">
        <v>740</v>
      </c>
      <c r="O8861" s="157" t="s">
        <v>741</v>
      </c>
      <c r="P8861" s="157" t="s">
        <v>742</v>
      </c>
    </row>
    <row r="8862" spans="11:16">
      <c r="K8862" s="319">
        <v>54548</v>
      </c>
      <c r="L8862" s="157" t="s">
        <v>806</v>
      </c>
      <c r="N8862" s="157" t="s">
        <v>740</v>
      </c>
      <c r="O8862" s="157" t="s">
        <v>741</v>
      </c>
      <c r="P8862" s="157" t="s">
        <v>742</v>
      </c>
    </row>
    <row r="8863" spans="11:16">
      <c r="K8863" s="319">
        <v>54549</v>
      </c>
      <c r="L8863" s="157" t="s">
        <v>807</v>
      </c>
      <c r="N8863" s="157" t="s">
        <v>740</v>
      </c>
      <c r="O8863" s="157" t="s">
        <v>741</v>
      </c>
      <c r="P8863" s="157" t="s">
        <v>742</v>
      </c>
    </row>
    <row r="8864" spans="11:16">
      <c r="K8864" s="319">
        <v>54550</v>
      </c>
      <c r="L8864" s="157" t="s">
        <v>808</v>
      </c>
      <c r="N8864" s="157" t="s">
        <v>740</v>
      </c>
      <c r="O8864" s="157" t="s">
        <v>741</v>
      </c>
      <c r="P8864" s="157" t="s">
        <v>742</v>
      </c>
    </row>
    <row r="8865" spans="11:16">
      <c r="K8865" s="319">
        <v>54551</v>
      </c>
      <c r="L8865" s="157" t="s">
        <v>809</v>
      </c>
      <c r="N8865" s="157" t="s">
        <v>740</v>
      </c>
      <c r="O8865" s="157" t="s">
        <v>741</v>
      </c>
      <c r="P8865" s="157" t="s">
        <v>742</v>
      </c>
    </row>
    <row r="8866" spans="11:16">
      <c r="K8866" s="319">
        <v>54552</v>
      </c>
      <c r="L8866" s="157" t="s">
        <v>810</v>
      </c>
      <c r="N8866" s="157" t="s">
        <v>740</v>
      </c>
      <c r="O8866" s="157" t="s">
        <v>741</v>
      </c>
      <c r="P8866" s="157" t="s">
        <v>742</v>
      </c>
    </row>
    <row r="8867" spans="11:16">
      <c r="K8867" s="319">
        <v>54553</v>
      </c>
      <c r="L8867" s="157" t="s">
        <v>803</v>
      </c>
      <c r="N8867" s="157" t="s">
        <v>742</v>
      </c>
      <c r="O8867" s="157" t="s">
        <v>740</v>
      </c>
      <c r="P8867" s="157" t="s">
        <v>741</v>
      </c>
    </row>
    <row r="8868" spans="11:16">
      <c r="K8868" s="319">
        <v>54554</v>
      </c>
      <c r="L8868" s="157" t="s">
        <v>805</v>
      </c>
      <c r="N8868" s="157" t="s">
        <v>742</v>
      </c>
      <c r="O8868" s="157" t="s">
        <v>740</v>
      </c>
      <c r="P8868" s="157" t="s">
        <v>741</v>
      </c>
    </row>
    <row r="8869" spans="11:16">
      <c r="K8869" s="319">
        <v>54555</v>
      </c>
      <c r="L8869" s="157" t="s">
        <v>806</v>
      </c>
      <c r="N8869" s="157" t="s">
        <v>742</v>
      </c>
      <c r="O8869" s="157" t="s">
        <v>740</v>
      </c>
      <c r="P8869" s="157" t="s">
        <v>741</v>
      </c>
    </row>
    <row r="8870" spans="11:16">
      <c r="K8870" s="319">
        <v>54556</v>
      </c>
      <c r="L8870" s="157" t="s">
        <v>807</v>
      </c>
      <c r="N8870" s="157" t="s">
        <v>742</v>
      </c>
      <c r="O8870" s="157" t="s">
        <v>740</v>
      </c>
      <c r="P8870" s="157" t="s">
        <v>741</v>
      </c>
    </row>
    <row r="8871" spans="11:16">
      <c r="K8871" s="319">
        <v>54557</v>
      </c>
      <c r="L8871" s="157" t="s">
        <v>808</v>
      </c>
      <c r="N8871" s="157" t="s">
        <v>742</v>
      </c>
      <c r="O8871" s="157" t="s">
        <v>740</v>
      </c>
      <c r="P8871" s="157" t="s">
        <v>741</v>
      </c>
    </row>
    <row r="8872" spans="11:16">
      <c r="K8872" s="319">
        <v>54558</v>
      </c>
      <c r="L8872" s="157" t="s">
        <v>809</v>
      </c>
      <c r="N8872" s="157" t="s">
        <v>742</v>
      </c>
      <c r="O8872" s="157" t="s">
        <v>740</v>
      </c>
      <c r="P8872" s="157" t="s">
        <v>741</v>
      </c>
    </row>
    <row r="8873" spans="11:16">
      <c r="K8873" s="319">
        <v>54559</v>
      </c>
      <c r="L8873" s="157" t="s">
        <v>810</v>
      </c>
      <c r="N8873" s="157" t="s">
        <v>742</v>
      </c>
      <c r="O8873" s="157" t="s">
        <v>740</v>
      </c>
      <c r="P8873" s="157" t="s">
        <v>741</v>
      </c>
    </row>
    <row r="8874" spans="11:16">
      <c r="K8874" s="319">
        <v>54560</v>
      </c>
      <c r="L8874" s="157" t="s">
        <v>803</v>
      </c>
      <c r="N8874" s="157" t="s">
        <v>741</v>
      </c>
      <c r="O8874" s="157" t="s">
        <v>742</v>
      </c>
      <c r="P8874" s="157" t="s">
        <v>740</v>
      </c>
    </row>
    <row r="8875" spans="11:16">
      <c r="K8875" s="319">
        <v>54561</v>
      </c>
      <c r="L8875" s="157" t="s">
        <v>805</v>
      </c>
      <c r="N8875" s="157" t="s">
        <v>741</v>
      </c>
      <c r="O8875" s="157" t="s">
        <v>742</v>
      </c>
      <c r="P8875" s="157" t="s">
        <v>740</v>
      </c>
    </row>
    <row r="8876" spans="11:16">
      <c r="K8876" s="319">
        <v>54562</v>
      </c>
      <c r="L8876" s="157" t="s">
        <v>806</v>
      </c>
      <c r="N8876" s="157" t="s">
        <v>741</v>
      </c>
      <c r="O8876" s="157" t="s">
        <v>742</v>
      </c>
      <c r="P8876" s="157" t="s">
        <v>740</v>
      </c>
    </row>
    <row r="8877" spans="11:16">
      <c r="K8877" s="319">
        <v>54563</v>
      </c>
      <c r="L8877" s="157" t="s">
        <v>807</v>
      </c>
      <c r="N8877" s="157" t="s">
        <v>741</v>
      </c>
      <c r="O8877" s="157" t="s">
        <v>742</v>
      </c>
      <c r="P8877" s="157" t="s">
        <v>740</v>
      </c>
    </row>
    <row r="8878" spans="11:16">
      <c r="K8878" s="319">
        <v>54564</v>
      </c>
      <c r="L8878" s="157" t="s">
        <v>808</v>
      </c>
      <c r="N8878" s="157" t="s">
        <v>741</v>
      </c>
      <c r="O8878" s="157" t="s">
        <v>742</v>
      </c>
      <c r="P8878" s="157" t="s">
        <v>740</v>
      </c>
    </row>
    <row r="8879" spans="11:16">
      <c r="K8879" s="319">
        <v>54565</v>
      </c>
      <c r="L8879" s="157" t="s">
        <v>809</v>
      </c>
      <c r="N8879" s="157" t="s">
        <v>741</v>
      </c>
      <c r="O8879" s="157" t="s">
        <v>742</v>
      </c>
      <c r="P8879" s="157" t="s">
        <v>740</v>
      </c>
    </row>
    <row r="8880" spans="11:16">
      <c r="K8880" s="319">
        <v>54566</v>
      </c>
      <c r="L8880" s="157" t="s">
        <v>810</v>
      </c>
      <c r="N8880" s="157" t="s">
        <v>741</v>
      </c>
      <c r="O8880" s="157" t="s">
        <v>742</v>
      </c>
      <c r="P8880" s="157" t="s">
        <v>740</v>
      </c>
    </row>
    <row r="8881" spans="11:16">
      <c r="K8881" s="319">
        <v>54567</v>
      </c>
      <c r="L8881" s="157" t="s">
        <v>803</v>
      </c>
      <c r="N8881" s="157" t="s">
        <v>740</v>
      </c>
      <c r="O8881" s="157" t="s">
        <v>741</v>
      </c>
      <c r="P8881" s="157" t="s">
        <v>742</v>
      </c>
    </row>
    <row r="8882" spans="11:16">
      <c r="K8882" s="319">
        <v>54568</v>
      </c>
      <c r="L8882" s="157" t="s">
        <v>805</v>
      </c>
      <c r="N8882" s="157" t="s">
        <v>740</v>
      </c>
      <c r="O8882" s="157" t="s">
        <v>741</v>
      </c>
      <c r="P8882" s="157" t="s">
        <v>742</v>
      </c>
    </row>
    <row r="8883" spans="11:16">
      <c r="K8883" s="319">
        <v>54569</v>
      </c>
      <c r="L8883" s="157" t="s">
        <v>806</v>
      </c>
      <c r="N8883" s="157" t="s">
        <v>740</v>
      </c>
      <c r="O8883" s="157" t="s">
        <v>741</v>
      </c>
      <c r="P8883" s="157" t="s">
        <v>742</v>
      </c>
    </row>
    <row r="8884" spans="11:16">
      <c r="K8884" s="319">
        <v>54570</v>
      </c>
      <c r="L8884" s="157" t="s">
        <v>807</v>
      </c>
      <c r="N8884" s="157" t="s">
        <v>740</v>
      </c>
      <c r="O8884" s="157" t="s">
        <v>741</v>
      </c>
      <c r="P8884" s="157" t="s">
        <v>742</v>
      </c>
    </row>
    <row r="8885" spans="11:16">
      <c r="K8885" s="319">
        <v>54571</v>
      </c>
      <c r="L8885" s="157" t="s">
        <v>808</v>
      </c>
      <c r="N8885" s="157" t="s">
        <v>740</v>
      </c>
      <c r="O8885" s="157" t="s">
        <v>741</v>
      </c>
      <c r="P8885" s="157" t="s">
        <v>742</v>
      </c>
    </row>
    <row r="8886" spans="11:16">
      <c r="K8886" s="319">
        <v>54572</v>
      </c>
      <c r="L8886" s="157" t="s">
        <v>809</v>
      </c>
      <c r="N8886" s="157" t="s">
        <v>740</v>
      </c>
      <c r="O8886" s="157" t="s">
        <v>741</v>
      </c>
      <c r="P8886" s="157" t="s">
        <v>742</v>
      </c>
    </row>
    <row r="8887" spans="11:16">
      <c r="K8887" s="319">
        <v>54573</v>
      </c>
      <c r="L8887" s="157" t="s">
        <v>810</v>
      </c>
      <c r="N8887" s="157" t="s">
        <v>740</v>
      </c>
      <c r="O8887" s="157" t="s">
        <v>741</v>
      </c>
      <c r="P8887" s="157" t="s">
        <v>742</v>
      </c>
    </row>
    <row r="8888" spans="11:16">
      <c r="K8888" s="319">
        <v>54574</v>
      </c>
      <c r="L8888" s="157" t="s">
        <v>803</v>
      </c>
      <c r="N8888" s="157" t="s">
        <v>742</v>
      </c>
      <c r="O8888" s="157" t="s">
        <v>740</v>
      </c>
      <c r="P8888" s="157" t="s">
        <v>741</v>
      </c>
    </row>
    <row r="8889" spans="11:16">
      <c r="K8889" s="319">
        <v>54575</v>
      </c>
      <c r="L8889" s="157" t="s">
        <v>805</v>
      </c>
      <c r="N8889" s="157" t="s">
        <v>742</v>
      </c>
      <c r="O8889" s="157" t="s">
        <v>740</v>
      </c>
      <c r="P8889" s="157" t="s">
        <v>741</v>
      </c>
    </row>
    <row r="8890" spans="11:16">
      <c r="K8890" s="319">
        <v>54576</v>
      </c>
      <c r="L8890" s="157" t="s">
        <v>806</v>
      </c>
      <c r="N8890" s="157" t="s">
        <v>742</v>
      </c>
      <c r="O8890" s="157" t="s">
        <v>740</v>
      </c>
      <c r="P8890" s="157" t="s">
        <v>741</v>
      </c>
    </row>
    <row r="8891" spans="11:16">
      <c r="K8891" s="319">
        <v>54577</v>
      </c>
      <c r="L8891" s="157" t="s">
        <v>807</v>
      </c>
      <c r="N8891" s="157" t="s">
        <v>742</v>
      </c>
      <c r="O8891" s="157" t="s">
        <v>740</v>
      </c>
      <c r="P8891" s="157" t="s">
        <v>741</v>
      </c>
    </row>
    <row r="8892" spans="11:16">
      <c r="K8892" s="319">
        <v>54578</v>
      </c>
      <c r="L8892" s="157" t="s">
        <v>808</v>
      </c>
      <c r="N8892" s="157" t="s">
        <v>742</v>
      </c>
      <c r="O8892" s="157" t="s">
        <v>740</v>
      </c>
      <c r="P8892" s="157" t="s">
        <v>741</v>
      </c>
    </row>
    <row r="8893" spans="11:16">
      <c r="K8893" s="319">
        <v>54579</v>
      </c>
      <c r="L8893" s="157" t="s">
        <v>809</v>
      </c>
      <c r="N8893" s="157" t="s">
        <v>742</v>
      </c>
      <c r="O8893" s="157" t="s">
        <v>740</v>
      </c>
      <c r="P8893" s="157" t="s">
        <v>741</v>
      </c>
    </row>
    <row r="8894" spans="11:16">
      <c r="K8894" s="319">
        <v>54580</v>
      </c>
      <c r="L8894" s="157" t="s">
        <v>810</v>
      </c>
      <c r="N8894" s="157" t="s">
        <v>742</v>
      </c>
      <c r="O8894" s="157" t="s">
        <v>740</v>
      </c>
      <c r="P8894" s="157" t="s">
        <v>741</v>
      </c>
    </row>
    <row r="8895" spans="11:16">
      <c r="K8895" s="319">
        <v>54581</v>
      </c>
      <c r="L8895" s="157" t="s">
        <v>803</v>
      </c>
      <c r="N8895" s="157" t="s">
        <v>741</v>
      </c>
      <c r="O8895" s="157" t="s">
        <v>742</v>
      </c>
      <c r="P8895" s="157" t="s">
        <v>740</v>
      </c>
    </row>
    <row r="8896" spans="11:16">
      <c r="K8896" s="319">
        <v>54582</v>
      </c>
      <c r="L8896" s="157" t="s">
        <v>805</v>
      </c>
      <c r="N8896" s="157" t="s">
        <v>741</v>
      </c>
      <c r="O8896" s="157" t="s">
        <v>742</v>
      </c>
      <c r="P8896" s="157" t="s">
        <v>740</v>
      </c>
    </row>
    <row r="8897" spans="11:16">
      <c r="K8897" s="319">
        <v>54583</v>
      </c>
      <c r="L8897" s="157" t="s">
        <v>806</v>
      </c>
      <c r="N8897" s="157" t="s">
        <v>741</v>
      </c>
      <c r="O8897" s="157" t="s">
        <v>742</v>
      </c>
      <c r="P8897" s="157" t="s">
        <v>740</v>
      </c>
    </row>
    <row r="8898" spans="11:16">
      <c r="K8898" s="319">
        <v>54584</v>
      </c>
      <c r="L8898" s="157" t="s">
        <v>807</v>
      </c>
      <c r="N8898" s="157" t="s">
        <v>741</v>
      </c>
      <c r="O8898" s="157" t="s">
        <v>742</v>
      </c>
      <c r="P8898" s="157" t="s">
        <v>740</v>
      </c>
    </row>
    <row r="8899" spans="11:16">
      <c r="K8899" s="319">
        <v>54585</v>
      </c>
      <c r="L8899" s="157" t="s">
        <v>808</v>
      </c>
      <c r="N8899" s="157" t="s">
        <v>741</v>
      </c>
      <c r="O8899" s="157" t="s">
        <v>742</v>
      </c>
      <c r="P8899" s="157" t="s">
        <v>740</v>
      </c>
    </row>
    <row r="8900" spans="11:16">
      <c r="K8900" s="319">
        <v>54586</v>
      </c>
      <c r="L8900" s="157" t="s">
        <v>809</v>
      </c>
      <c r="N8900" s="157" t="s">
        <v>741</v>
      </c>
      <c r="O8900" s="157" t="s">
        <v>742</v>
      </c>
      <c r="P8900" s="157" t="s">
        <v>740</v>
      </c>
    </row>
    <row r="8901" spans="11:16">
      <c r="K8901" s="319">
        <v>54587</v>
      </c>
      <c r="L8901" s="157" t="s">
        <v>810</v>
      </c>
      <c r="N8901" s="157" t="s">
        <v>741</v>
      </c>
      <c r="O8901" s="157" t="s">
        <v>742</v>
      </c>
      <c r="P8901" s="157" t="s">
        <v>740</v>
      </c>
    </row>
    <row r="8902" spans="11:16">
      <c r="K8902" s="319">
        <v>54588</v>
      </c>
      <c r="L8902" s="157" t="s">
        <v>803</v>
      </c>
      <c r="N8902" s="157" t="s">
        <v>740</v>
      </c>
      <c r="O8902" s="157" t="s">
        <v>741</v>
      </c>
      <c r="P8902" s="157" t="s">
        <v>742</v>
      </c>
    </row>
    <row r="8903" spans="11:16">
      <c r="K8903" s="319">
        <v>54589</v>
      </c>
      <c r="L8903" s="157" t="s">
        <v>805</v>
      </c>
      <c r="N8903" s="157" t="s">
        <v>740</v>
      </c>
      <c r="O8903" s="157" t="s">
        <v>741</v>
      </c>
      <c r="P8903" s="157" t="s">
        <v>742</v>
      </c>
    </row>
    <row r="8904" spans="11:16">
      <c r="K8904" s="319">
        <v>54590</v>
      </c>
      <c r="L8904" s="157" t="s">
        <v>806</v>
      </c>
      <c r="N8904" s="157" t="s">
        <v>740</v>
      </c>
      <c r="O8904" s="157" t="s">
        <v>741</v>
      </c>
      <c r="P8904" s="157" t="s">
        <v>742</v>
      </c>
    </row>
    <row r="8905" spans="11:16">
      <c r="K8905" s="319">
        <v>54591</v>
      </c>
      <c r="L8905" s="157" t="s">
        <v>807</v>
      </c>
      <c r="N8905" s="157" t="s">
        <v>740</v>
      </c>
      <c r="O8905" s="157" t="s">
        <v>741</v>
      </c>
      <c r="P8905" s="157" t="s">
        <v>742</v>
      </c>
    </row>
    <row r="8906" spans="11:16">
      <c r="K8906" s="319">
        <v>54592</v>
      </c>
      <c r="L8906" s="157" t="s">
        <v>808</v>
      </c>
      <c r="N8906" s="157" t="s">
        <v>740</v>
      </c>
      <c r="O8906" s="157" t="s">
        <v>741</v>
      </c>
      <c r="P8906" s="157" t="s">
        <v>742</v>
      </c>
    </row>
    <row r="8907" spans="11:16">
      <c r="K8907" s="319">
        <v>54593</v>
      </c>
      <c r="L8907" s="157" t="s">
        <v>809</v>
      </c>
      <c r="N8907" s="157" t="s">
        <v>740</v>
      </c>
      <c r="O8907" s="157" t="s">
        <v>741</v>
      </c>
      <c r="P8907" s="157" t="s">
        <v>742</v>
      </c>
    </row>
    <row r="8908" spans="11:16">
      <c r="K8908" s="319">
        <v>54594</v>
      </c>
      <c r="L8908" s="157" t="s">
        <v>810</v>
      </c>
      <c r="N8908" s="157" t="s">
        <v>740</v>
      </c>
      <c r="O8908" s="157" t="s">
        <v>741</v>
      </c>
      <c r="P8908" s="157" t="s">
        <v>742</v>
      </c>
    </row>
    <row r="8909" spans="11:16">
      <c r="K8909" s="319">
        <v>54595</v>
      </c>
      <c r="L8909" s="157" t="s">
        <v>803</v>
      </c>
      <c r="N8909" s="157" t="s">
        <v>742</v>
      </c>
      <c r="O8909" s="157" t="s">
        <v>740</v>
      </c>
      <c r="P8909" s="157" t="s">
        <v>741</v>
      </c>
    </row>
    <row r="8910" spans="11:16">
      <c r="K8910" s="319">
        <v>54596</v>
      </c>
      <c r="L8910" s="157" t="s">
        <v>805</v>
      </c>
      <c r="N8910" s="157" t="s">
        <v>742</v>
      </c>
      <c r="O8910" s="157" t="s">
        <v>740</v>
      </c>
      <c r="P8910" s="157" t="s">
        <v>741</v>
      </c>
    </row>
    <row r="8911" spans="11:16">
      <c r="K8911" s="319">
        <v>54597</v>
      </c>
      <c r="L8911" s="157" t="s">
        <v>806</v>
      </c>
      <c r="N8911" s="157" t="s">
        <v>742</v>
      </c>
      <c r="O8911" s="157" t="s">
        <v>740</v>
      </c>
      <c r="P8911" s="157" t="s">
        <v>741</v>
      </c>
    </row>
    <row r="8912" spans="11:16">
      <c r="K8912" s="319">
        <v>54598</v>
      </c>
      <c r="L8912" s="157" t="s">
        <v>807</v>
      </c>
      <c r="N8912" s="157" t="s">
        <v>742</v>
      </c>
      <c r="O8912" s="157" t="s">
        <v>740</v>
      </c>
      <c r="P8912" s="157" t="s">
        <v>741</v>
      </c>
    </row>
    <row r="8913" spans="11:16">
      <c r="K8913" s="319">
        <v>54599</v>
      </c>
      <c r="L8913" s="157" t="s">
        <v>808</v>
      </c>
      <c r="N8913" s="157" t="s">
        <v>742</v>
      </c>
      <c r="O8913" s="157" t="s">
        <v>740</v>
      </c>
      <c r="P8913" s="157" t="s">
        <v>741</v>
      </c>
    </row>
    <row r="8914" spans="11:16">
      <c r="K8914" s="319">
        <v>54600</v>
      </c>
      <c r="L8914" s="157" t="s">
        <v>809</v>
      </c>
      <c r="N8914" s="157" t="s">
        <v>742</v>
      </c>
      <c r="O8914" s="157" t="s">
        <v>740</v>
      </c>
      <c r="P8914" s="157" t="s">
        <v>741</v>
      </c>
    </row>
    <row r="8915" spans="11:16">
      <c r="K8915" s="319">
        <v>54601</v>
      </c>
      <c r="L8915" s="157" t="s">
        <v>810</v>
      </c>
      <c r="N8915" s="157" t="s">
        <v>742</v>
      </c>
      <c r="O8915" s="157" t="s">
        <v>740</v>
      </c>
      <c r="P8915" s="157" t="s">
        <v>741</v>
      </c>
    </row>
    <row r="8916" spans="11:16">
      <c r="K8916" s="319">
        <v>54602</v>
      </c>
      <c r="L8916" s="157" t="s">
        <v>803</v>
      </c>
      <c r="N8916" s="157" t="s">
        <v>741</v>
      </c>
      <c r="O8916" s="157" t="s">
        <v>742</v>
      </c>
      <c r="P8916" s="157" t="s">
        <v>740</v>
      </c>
    </row>
    <row r="8917" spans="11:16">
      <c r="K8917" s="319">
        <v>54603</v>
      </c>
      <c r="L8917" s="157" t="s">
        <v>805</v>
      </c>
      <c r="N8917" s="157" t="s">
        <v>741</v>
      </c>
      <c r="O8917" s="157" t="s">
        <v>742</v>
      </c>
      <c r="P8917" s="157" t="s">
        <v>740</v>
      </c>
    </row>
    <row r="8918" spans="11:16">
      <c r="K8918" s="319">
        <v>54604</v>
      </c>
      <c r="L8918" s="157" t="s">
        <v>806</v>
      </c>
      <c r="N8918" s="157" t="s">
        <v>741</v>
      </c>
      <c r="O8918" s="157" t="s">
        <v>742</v>
      </c>
      <c r="P8918" s="157" t="s">
        <v>740</v>
      </c>
    </row>
    <row r="8919" spans="11:16">
      <c r="K8919" s="319">
        <v>54605</v>
      </c>
      <c r="L8919" s="157" t="s">
        <v>807</v>
      </c>
      <c r="N8919" s="157" t="s">
        <v>741</v>
      </c>
      <c r="O8919" s="157" t="s">
        <v>742</v>
      </c>
      <c r="P8919" s="157" t="s">
        <v>740</v>
      </c>
    </row>
    <row r="8920" spans="11:16">
      <c r="K8920" s="319">
        <v>54606</v>
      </c>
      <c r="L8920" s="157" t="s">
        <v>808</v>
      </c>
      <c r="N8920" s="157" t="s">
        <v>741</v>
      </c>
      <c r="O8920" s="157" t="s">
        <v>742</v>
      </c>
      <c r="P8920" s="157" t="s">
        <v>740</v>
      </c>
    </row>
    <row r="8921" spans="11:16">
      <c r="K8921" s="319">
        <v>54607</v>
      </c>
      <c r="L8921" s="157" t="s">
        <v>809</v>
      </c>
      <c r="N8921" s="157" t="s">
        <v>741</v>
      </c>
      <c r="O8921" s="157" t="s">
        <v>742</v>
      </c>
      <c r="P8921" s="157" t="s">
        <v>740</v>
      </c>
    </row>
    <row r="8922" spans="11:16">
      <c r="K8922" s="319">
        <v>54608</v>
      </c>
      <c r="L8922" s="157" t="s">
        <v>810</v>
      </c>
      <c r="N8922" s="157" t="s">
        <v>741</v>
      </c>
      <c r="O8922" s="157" t="s">
        <v>742</v>
      </c>
      <c r="P8922" s="157" t="s">
        <v>740</v>
      </c>
    </row>
    <row r="8923" spans="11:16">
      <c r="K8923" s="319">
        <v>54609</v>
      </c>
      <c r="L8923" s="157" t="s">
        <v>803</v>
      </c>
      <c r="N8923" s="157" t="s">
        <v>740</v>
      </c>
      <c r="O8923" s="157" t="s">
        <v>741</v>
      </c>
      <c r="P8923" s="157" t="s">
        <v>742</v>
      </c>
    </row>
    <row r="8924" spans="11:16">
      <c r="K8924" s="319">
        <v>54610</v>
      </c>
      <c r="L8924" s="157" t="s">
        <v>805</v>
      </c>
      <c r="N8924" s="157" t="s">
        <v>740</v>
      </c>
      <c r="O8924" s="157" t="s">
        <v>741</v>
      </c>
      <c r="P8924" s="157" t="s">
        <v>742</v>
      </c>
    </row>
    <row r="8925" spans="11:16">
      <c r="K8925" s="319">
        <v>54611</v>
      </c>
      <c r="L8925" s="157" t="s">
        <v>806</v>
      </c>
      <c r="N8925" s="157" t="s">
        <v>740</v>
      </c>
      <c r="O8925" s="157" t="s">
        <v>741</v>
      </c>
      <c r="P8925" s="157" t="s">
        <v>742</v>
      </c>
    </row>
    <row r="8926" spans="11:16">
      <c r="K8926" s="319">
        <v>54612</v>
      </c>
      <c r="L8926" s="157" t="s">
        <v>807</v>
      </c>
      <c r="N8926" s="157" t="s">
        <v>740</v>
      </c>
      <c r="O8926" s="157" t="s">
        <v>741</v>
      </c>
      <c r="P8926" s="157" t="s">
        <v>742</v>
      </c>
    </row>
    <row r="8927" spans="11:16">
      <c r="K8927" s="319">
        <v>54613</v>
      </c>
      <c r="L8927" s="157" t="s">
        <v>808</v>
      </c>
      <c r="N8927" s="157" t="s">
        <v>740</v>
      </c>
      <c r="O8927" s="157" t="s">
        <v>741</v>
      </c>
      <c r="P8927" s="157" t="s">
        <v>742</v>
      </c>
    </row>
    <row r="8928" spans="11:16">
      <c r="K8928" s="319">
        <v>54614</v>
      </c>
      <c r="L8928" s="157" t="s">
        <v>809</v>
      </c>
      <c r="N8928" s="157" t="s">
        <v>740</v>
      </c>
      <c r="O8928" s="157" t="s">
        <v>741</v>
      </c>
      <c r="P8928" s="157" t="s">
        <v>742</v>
      </c>
    </row>
    <row r="8929" spans="11:16">
      <c r="K8929" s="319">
        <v>54615</v>
      </c>
      <c r="L8929" s="157" t="s">
        <v>810</v>
      </c>
      <c r="N8929" s="157" t="s">
        <v>740</v>
      </c>
      <c r="O8929" s="157" t="s">
        <v>741</v>
      </c>
      <c r="P8929" s="157" t="s">
        <v>742</v>
      </c>
    </row>
    <row r="8930" spans="11:16">
      <c r="K8930" s="319">
        <v>54616</v>
      </c>
      <c r="L8930" s="157" t="s">
        <v>803</v>
      </c>
      <c r="N8930" s="157" t="s">
        <v>742</v>
      </c>
      <c r="O8930" s="157" t="s">
        <v>740</v>
      </c>
      <c r="P8930" s="157" t="s">
        <v>741</v>
      </c>
    </row>
    <row r="8931" spans="11:16">
      <c r="K8931" s="319">
        <v>54617</v>
      </c>
      <c r="L8931" s="157" t="s">
        <v>805</v>
      </c>
      <c r="N8931" s="157" t="s">
        <v>742</v>
      </c>
      <c r="O8931" s="157" t="s">
        <v>740</v>
      </c>
      <c r="P8931" s="157" t="s">
        <v>741</v>
      </c>
    </row>
    <row r="8932" spans="11:16">
      <c r="K8932" s="319">
        <v>54618</v>
      </c>
      <c r="L8932" s="157" t="s">
        <v>806</v>
      </c>
      <c r="N8932" s="157" t="s">
        <v>742</v>
      </c>
      <c r="O8932" s="157" t="s">
        <v>740</v>
      </c>
      <c r="P8932" s="157" t="s">
        <v>741</v>
      </c>
    </row>
    <row r="8933" spans="11:16">
      <c r="K8933" s="319">
        <v>54619</v>
      </c>
      <c r="L8933" s="157" t="s">
        <v>807</v>
      </c>
      <c r="N8933" s="157" t="s">
        <v>742</v>
      </c>
      <c r="O8933" s="157" t="s">
        <v>740</v>
      </c>
      <c r="P8933" s="157" t="s">
        <v>741</v>
      </c>
    </row>
    <row r="8934" spans="11:16">
      <c r="K8934" s="319">
        <v>54620</v>
      </c>
      <c r="L8934" s="157" t="s">
        <v>808</v>
      </c>
      <c r="N8934" s="157" t="s">
        <v>742</v>
      </c>
      <c r="O8934" s="157" t="s">
        <v>740</v>
      </c>
      <c r="P8934" s="157" t="s">
        <v>741</v>
      </c>
    </row>
    <row r="8935" spans="11:16">
      <c r="K8935" s="319">
        <v>54621</v>
      </c>
      <c r="L8935" s="157" t="s">
        <v>809</v>
      </c>
      <c r="N8935" s="157" t="s">
        <v>742</v>
      </c>
      <c r="O8935" s="157" t="s">
        <v>740</v>
      </c>
      <c r="P8935" s="157" t="s">
        <v>741</v>
      </c>
    </row>
    <row r="8936" spans="11:16">
      <c r="K8936" s="319">
        <v>54622</v>
      </c>
      <c r="L8936" s="157" t="s">
        <v>810</v>
      </c>
      <c r="N8936" s="157" t="s">
        <v>742</v>
      </c>
      <c r="O8936" s="157" t="s">
        <v>740</v>
      </c>
      <c r="P8936" s="157" t="s">
        <v>741</v>
      </c>
    </row>
    <row r="8937" spans="11:16">
      <c r="K8937" s="319">
        <v>54623</v>
      </c>
      <c r="L8937" s="157" t="s">
        <v>803</v>
      </c>
      <c r="N8937" s="157" t="s">
        <v>741</v>
      </c>
      <c r="O8937" s="157" t="s">
        <v>742</v>
      </c>
      <c r="P8937" s="157" t="s">
        <v>740</v>
      </c>
    </row>
    <row r="8938" spans="11:16">
      <c r="K8938" s="319">
        <v>54624</v>
      </c>
      <c r="L8938" s="157" t="s">
        <v>805</v>
      </c>
      <c r="N8938" s="157" t="s">
        <v>741</v>
      </c>
      <c r="O8938" s="157" t="s">
        <v>742</v>
      </c>
      <c r="P8938" s="157" t="s">
        <v>740</v>
      </c>
    </row>
    <row r="8939" spans="11:16">
      <c r="K8939" s="319">
        <v>54625</v>
      </c>
      <c r="L8939" s="157" t="s">
        <v>806</v>
      </c>
      <c r="N8939" s="157" t="s">
        <v>741</v>
      </c>
      <c r="O8939" s="157" t="s">
        <v>742</v>
      </c>
      <c r="P8939" s="157" t="s">
        <v>740</v>
      </c>
    </row>
    <row r="8940" spans="11:16">
      <c r="K8940" s="319">
        <v>54626</v>
      </c>
      <c r="L8940" s="157" t="s">
        <v>807</v>
      </c>
      <c r="N8940" s="157" t="s">
        <v>741</v>
      </c>
      <c r="O8940" s="157" t="s">
        <v>742</v>
      </c>
      <c r="P8940" s="157" t="s">
        <v>740</v>
      </c>
    </row>
    <row r="8941" spans="11:16">
      <c r="K8941" s="319">
        <v>54627</v>
      </c>
      <c r="L8941" s="157" t="s">
        <v>808</v>
      </c>
      <c r="N8941" s="157" t="s">
        <v>741</v>
      </c>
      <c r="O8941" s="157" t="s">
        <v>742</v>
      </c>
      <c r="P8941" s="157" t="s">
        <v>740</v>
      </c>
    </row>
    <row r="8942" spans="11:16">
      <c r="K8942" s="319">
        <v>54628</v>
      </c>
      <c r="L8942" s="157" t="s">
        <v>809</v>
      </c>
      <c r="N8942" s="157" t="s">
        <v>741</v>
      </c>
      <c r="O8942" s="157" t="s">
        <v>742</v>
      </c>
      <c r="P8942" s="157" t="s">
        <v>740</v>
      </c>
    </row>
    <row r="8943" spans="11:16">
      <c r="K8943" s="319">
        <v>54629</v>
      </c>
      <c r="L8943" s="157" t="s">
        <v>810</v>
      </c>
      <c r="N8943" s="157" t="s">
        <v>741</v>
      </c>
      <c r="O8943" s="157" t="s">
        <v>742</v>
      </c>
      <c r="P8943" s="157" t="s">
        <v>740</v>
      </c>
    </row>
    <row r="8944" spans="11:16">
      <c r="K8944" s="319">
        <v>54630</v>
      </c>
      <c r="L8944" s="157" t="s">
        <v>803</v>
      </c>
      <c r="N8944" s="157" t="s">
        <v>740</v>
      </c>
      <c r="O8944" s="157" t="s">
        <v>741</v>
      </c>
      <c r="P8944" s="157" t="s">
        <v>742</v>
      </c>
    </row>
    <row r="8945" spans="11:16">
      <c r="K8945" s="319">
        <v>54631</v>
      </c>
      <c r="L8945" s="157" t="s">
        <v>805</v>
      </c>
      <c r="N8945" s="157" t="s">
        <v>740</v>
      </c>
      <c r="O8945" s="157" t="s">
        <v>741</v>
      </c>
      <c r="P8945" s="157" t="s">
        <v>742</v>
      </c>
    </row>
    <row r="8946" spans="11:16">
      <c r="K8946" s="319">
        <v>54632</v>
      </c>
      <c r="L8946" s="157" t="s">
        <v>806</v>
      </c>
      <c r="N8946" s="157" t="s">
        <v>740</v>
      </c>
      <c r="O8946" s="157" t="s">
        <v>741</v>
      </c>
      <c r="P8946" s="157" t="s">
        <v>742</v>
      </c>
    </row>
    <row r="8947" spans="11:16">
      <c r="K8947" s="319">
        <v>54633</v>
      </c>
      <c r="L8947" s="157" t="s">
        <v>807</v>
      </c>
      <c r="N8947" s="157" t="s">
        <v>740</v>
      </c>
      <c r="O8947" s="157" t="s">
        <v>741</v>
      </c>
      <c r="P8947" s="157" t="s">
        <v>742</v>
      </c>
    </row>
    <row r="8948" spans="11:16">
      <c r="K8948" s="319">
        <v>54634</v>
      </c>
      <c r="L8948" s="157" t="s">
        <v>808</v>
      </c>
      <c r="N8948" s="157" t="s">
        <v>740</v>
      </c>
      <c r="O8948" s="157" t="s">
        <v>741</v>
      </c>
      <c r="P8948" s="157" t="s">
        <v>742</v>
      </c>
    </row>
    <row r="8949" spans="11:16">
      <c r="K8949" s="319">
        <v>54635</v>
      </c>
      <c r="L8949" s="157" t="s">
        <v>809</v>
      </c>
      <c r="N8949" s="157" t="s">
        <v>740</v>
      </c>
      <c r="O8949" s="157" t="s">
        <v>741</v>
      </c>
      <c r="P8949" s="157" t="s">
        <v>742</v>
      </c>
    </row>
    <row r="8950" spans="11:16">
      <c r="K8950" s="319">
        <v>54636</v>
      </c>
      <c r="L8950" s="157" t="s">
        <v>810</v>
      </c>
      <c r="N8950" s="157" t="s">
        <v>740</v>
      </c>
      <c r="O8950" s="157" t="s">
        <v>741</v>
      </c>
      <c r="P8950" s="157" t="s">
        <v>742</v>
      </c>
    </row>
    <row r="8951" spans="11:16">
      <c r="K8951" s="319">
        <v>54637</v>
      </c>
      <c r="L8951" s="157" t="s">
        <v>803</v>
      </c>
      <c r="N8951" s="157" t="s">
        <v>742</v>
      </c>
      <c r="O8951" s="157" t="s">
        <v>740</v>
      </c>
      <c r="P8951" s="157" t="s">
        <v>741</v>
      </c>
    </row>
    <row r="8952" spans="11:16">
      <c r="K8952" s="319">
        <v>54638</v>
      </c>
      <c r="L8952" s="157" t="s">
        <v>805</v>
      </c>
      <c r="N8952" s="157" t="s">
        <v>742</v>
      </c>
      <c r="O8952" s="157" t="s">
        <v>740</v>
      </c>
      <c r="P8952" s="157" t="s">
        <v>741</v>
      </c>
    </row>
    <row r="8953" spans="11:16">
      <c r="K8953" s="319">
        <v>54639</v>
      </c>
      <c r="L8953" s="157" t="s">
        <v>806</v>
      </c>
      <c r="N8953" s="157" t="s">
        <v>742</v>
      </c>
      <c r="O8953" s="157" t="s">
        <v>740</v>
      </c>
      <c r="P8953" s="157" t="s">
        <v>741</v>
      </c>
    </row>
    <row r="8954" spans="11:16">
      <c r="K8954" s="319">
        <v>54640</v>
      </c>
      <c r="L8954" s="157" t="s">
        <v>807</v>
      </c>
      <c r="N8954" s="157" t="s">
        <v>742</v>
      </c>
      <c r="O8954" s="157" t="s">
        <v>740</v>
      </c>
      <c r="P8954" s="157" t="s">
        <v>741</v>
      </c>
    </row>
    <row r="8955" spans="11:16">
      <c r="K8955" s="319">
        <v>54641</v>
      </c>
      <c r="L8955" s="157" t="s">
        <v>808</v>
      </c>
      <c r="N8955" s="157" t="s">
        <v>742</v>
      </c>
      <c r="O8955" s="157" t="s">
        <v>740</v>
      </c>
      <c r="P8955" s="157" t="s">
        <v>741</v>
      </c>
    </row>
    <row r="8956" spans="11:16">
      <c r="K8956" s="319">
        <v>54642</v>
      </c>
      <c r="L8956" s="157" t="s">
        <v>809</v>
      </c>
      <c r="N8956" s="157" t="s">
        <v>742</v>
      </c>
      <c r="O8956" s="157" t="s">
        <v>740</v>
      </c>
      <c r="P8956" s="157" t="s">
        <v>741</v>
      </c>
    </row>
    <row r="8957" spans="11:16">
      <c r="K8957" s="319">
        <v>54643</v>
      </c>
      <c r="L8957" s="157" t="s">
        <v>810</v>
      </c>
      <c r="N8957" s="157" t="s">
        <v>742</v>
      </c>
      <c r="O8957" s="157" t="s">
        <v>740</v>
      </c>
      <c r="P8957" s="157" t="s">
        <v>741</v>
      </c>
    </row>
    <row r="8958" spans="11:16">
      <c r="K8958" s="319">
        <v>54644</v>
      </c>
      <c r="L8958" s="157" t="s">
        <v>803</v>
      </c>
      <c r="N8958" s="157" t="s">
        <v>741</v>
      </c>
      <c r="O8958" s="157" t="s">
        <v>742</v>
      </c>
      <c r="P8958" s="157" t="s">
        <v>740</v>
      </c>
    </row>
    <row r="8959" spans="11:16">
      <c r="K8959" s="319">
        <v>54645</v>
      </c>
      <c r="L8959" s="157" t="s">
        <v>805</v>
      </c>
      <c r="N8959" s="157" t="s">
        <v>741</v>
      </c>
      <c r="O8959" s="157" t="s">
        <v>742</v>
      </c>
      <c r="P8959" s="157" t="s">
        <v>740</v>
      </c>
    </row>
    <row r="8960" spans="11:16">
      <c r="K8960" s="319">
        <v>54646</v>
      </c>
      <c r="L8960" s="157" t="s">
        <v>806</v>
      </c>
      <c r="N8960" s="157" t="s">
        <v>741</v>
      </c>
      <c r="O8960" s="157" t="s">
        <v>742</v>
      </c>
      <c r="P8960" s="157" t="s">
        <v>740</v>
      </c>
    </row>
    <row r="8961" spans="11:16">
      <c r="K8961" s="319">
        <v>54647</v>
      </c>
      <c r="L8961" s="157" t="s">
        <v>807</v>
      </c>
      <c r="N8961" s="157" t="s">
        <v>741</v>
      </c>
      <c r="O8961" s="157" t="s">
        <v>742</v>
      </c>
      <c r="P8961" s="157" t="s">
        <v>740</v>
      </c>
    </row>
    <row r="8962" spans="11:16">
      <c r="K8962" s="319">
        <v>54648</v>
      </c>
      <c r="L8962" s="157" t="s">
        <v>808</v>
      </c>
      <c r="N8962" s="157" t="s">
        <v>741</v>
      </c>
      <c r="O8962" s="157" t="s">
        <v>742</v>
      </c>
      <c r="P8962" s="157" t="s">
        <v>740</v>
      </c>
    </row>
    <row r="8963" spans="11:16">
      <c r="K8963" s="319">
        <v>54649</v>
      </c>
      <c r="L8963" s="157" t="s">
        <v>809</v>
      </c>
      <c r="N8963" s="157" t="s">
        <v>741</v>
      </c>
      <c r="O8963" s="157" t="s">
        <v>742</v>
      </c>
      <c r="P8963" s="157" t="s">
        <v>740</v>
      </c>
    </row>
    <row r="8964" spans="11:16">
      <c r="K8964" s="319">
        <v>54650</v>
      </c>
      <c r="L8964" s="157" t="s">
        <v>810</v>
      </c>
      <c r="N8964" s="157" t="s">
        <v>741</v>
      </c>
      <c r="O8964" s="157" t="s">
        <v>742</v>
      </c>
      <c r="P8964" s="157" t="s">
        <v>740</v>
      </c>
    </row>
    <row r="8965" spans="11:16">
      <c r="K8965" s="319">
        <v>54651</v>
      </c>
      <c r="L8965" s="157" t="s">
        <v>803</v>
      </c>
      <c r="N8965" s="157" t="s">
        <v>740</v>
      </c>
      <c r="O8965" s="157" t="s">
        <v>741</v>
      </c>
      <c r="P8965" s="157" t="s">
        <v>742</v>
      </c>
    </row>
    <row r="8966" spans="11:16">
      <c r="K8966" s="319">
        <v>54652</v>
      </c>
      <c r="L8966" s="157" t="s">
        <v>805</v>
      </c>
      <c r="N8966" s="157" t="s">
        <v>740</v>
      </c>
      <c r="O8966" s="157" t="s">
        <v>741</v>
      </c>
      <c r="P8966" s="157" t="s">
        <v>742</v>
      </c>
    </row>
    <row r="8967" spans="11:16">
      <c r="K8967" s="319">
        <v>54653</v>
      </c>
      <c r="L8967" s="157" t="s">
        <v>806</v>
      </c>
      <c r="N8967" s="157" t="s">
        <v>740</v>
      </c>
      <c r="O8967" s="157" t="s">
        <v>741</v>
      </c>
      <c r="P8967" s="157" t="s">
        <v>742</v>
      </c>
    </row>
    <row r="8968" spans="11:16">
      <c r="K8968" s="319">
        <v>54654</v>
      </c>
      <c r="L8968" s="157" t="s">
        <v>807</v>
      </c>
      <c r="N8968" s="157" t="s">
        <v>740</v>
      </c>
      <c r="O8968" s="157" t="s">
        <v>741</v>
      </c>
      <c r="P8968" s="157" t="s">
        <v>742</v>
      </c>
    </row>
    <row r="8969" spans="11:16">
      <c r="K8969" s="319">
        <v>54655</v>
      </c>
      <c r="L8969" s="157" t="s">
        <v>808</v>
      </c>
      <c r="N8969" s="157" t="s">
        <v>740</v>
      </c>
      <c r="O8969" s="157" t="s">
        <v>741</v>
      </c>
      <c r="P8969" s="157" t="s">
        <v>742</v>
      </c>
    </row>
    <row r="8970" spans="11:16">
      <c r="K8970" s="319">
        <v>54656</v>
      </c>
      <c r="L8970" s="157" t="s">
        <v>809</v>
      </c>
      <c r="N8970" s="157" t="s">
        <v>740</v>
      </c>
      <c r="O8970" s="157" t="s">
        <v>741</v>
      </c>
      <c r="P8970" s="157" t="s">
        <v>742</v>
      </c>
    </row>
    <row r="8971" spans="11:16">
      <c r="K8971" s="319">
        <v>54657</v>
      </c>
      <c r="L8971" s="157" t="s">
        <v>810</v>
      </c>
      <c r="N8971" s="157" t="s">
        <v>740</v>
      </c>
      <c r="O8971" s="157" t="s">
        <v>741</v>
      </c>
      <c r="P8971" s="157" t="s">
        <v>742</v>
      </c>
    </row>
    <row r="8972" spans="11:16">
      <c r="K8972" s="319">
        <v>54658</v>
      </c>
      <c r="L8972" s="157" t="s">
        <v>803</v>
      </c>
      <c r="N8972" s="157" t="s">
        <v>742</v>
      </c>
      <c r="O8972" s="157" t="s">
        <v>740</v>
      </c>
      <c r="P8972" s="157" t="s">
        <v>741</v>
      </c>
    </row>
    <row r="8973" spans="11:16">
      <c r="K8973" s="319">
        <v>54659</v>
      </c>
      <c r="L8973" s="157" t="s">
        <v>805</v>
      </c>
      <c r="N8973" s="157" t="s">
        <v>742</v>
      </c>
      <c r="O8973" s="157" t="s">
        <v>740</v>
      </c>
      <c r="P8973" s="157" t="s">
        <v>741</v>
      </c>
    </row>
    <row r="8974" spans="11:16">
      <c r="K8974" s="319">
        <v>54660</v>
      </c>
      <c r="L8974" s="157" t="s">
        <v>806</v>
      </c>
      <c r="N8974" s="157" t="s">
        <v>742</v>
      </c>
      <c r="O8974" s="157" t="s">
        <v>740</v>
      </c>
      <c r="P8974" s="157" t="s">
        <v>741</v>
      </c>
    </row>
    <row r="8975" spans="11:16">
      <c r="K8975" s="319">
        <v>54661</v>
      </c>
      <c r="L8975" s="157" t="s">
        <v>807</v>
      </c>
      <c r="N8975" s="157" t="s">
        <v>742</v>
      </c>
      <c r="O8975" s="157" t="s">
        <v>740</v>
      </c>
      <c r="P8975" s="157" t="s">
        <v>741</v>
      </c>
    </row>
    <row r="8976" spans="11:16">
      <c r="K8976" s="319">
        <v>54662</v>
      </c>
      <c r="L8976" s="157" t="s">
        <v>808</v>
      </c>
      <c r="N8976" s="157" t="s">
        <v>742</v>
      </c>
      <c r="O8976" s="157" t="s">
        <v>740</v>
      </c>
      <c r="P8976" s="157" t="s">
        <v>741</v>
      </c>
    </row>
    <row r="8977" spans="11:16">
      <c r="K8977" s="319">
        <v>54663</v>
      </c>
      <c r="L8977" s="157" t="s">
        <v>809</v>
      </c>
      <c r="N8977" s="157" t="s">
        <v>742</v>
      </c>
      <c r="O8977" s="157" t="s">
        <v>740</v>
      </c>
      <c r="P8977" s="157" t="s">
        <v>741</v>
      </c>
    </row>
    <row r="8978" spans="11:16">
      <c r="K8978" s="319">
        <v>54664</v>
      </c>
      <c r="L8978" s="157" t="s">
        <v>810</v>
      </c>
      <c r="N8978" s="157" t="s">
        <v>742</v>
      </c>
      <c r="O8978" s="157" t="s">
        <v>740</v>
      </c>
      <c r="P8978" s="157" t="s">
        <v>741</v>
      </c>
    </row>
    <row r="8979" spans="11:16">
      <c r="K8979" s="319">
        <v>54665</v>
      </c>
      <c r="L8979" s="157" t="s">
        <v>803</v>
      </c>
      <c r="N8979" s="157" t="s">
        <v>741</v>
      </c>
      <c r="O8979" s="157" t="s">
        <v>742</v>
      </c>
      <c r="P8979" s="157" t="s">
        <v>740</v>
      </c>
    </row>
    <row r="8980" spans="11:16">
      <c r="K8980" s="319">
        <v>54666</v>
      </c>
      <c r="L8980" s="157" t="s">
        <v>805</v>
      </c>
      <c r="N8980" s="157" t="s">
        <v>741</v>
      </c>
      <c r="O8980" s="157" t="s">
        <v>742</v>
      </c>
      <c r="P8980" s="157" t="s">
        <v>740</v>
      </c>
    </row>
    <row r="8981" spans="11:16">
      <c r="K8981" s="319">
        <v>54667</v>
      </c>
      <c r="L8981" s="157" t="s">
        <v>806</v>
      </c>
      <c r="N8981" s="157" t="s">
        <v>741</v>
      </c>
      <c r="O8981" s="157" t="s">
        <v>742</v>
      </c>
      <c r="P8981" s="157" t="s">
        <v>740</v>
      </c>
    </row>
    <row r="8982" spans="11:16">
      <c r="K8982" s="319">
        <v>54668</v>
      </c>
      <c r="L8982" s="157" t="s">
        <v>807</v>
      </c>
      <c r="N8982" s="157" t="s">
        <v>741</v>
      </c>
      <c r="O8982" s="157" t="s">
        <v>742</v>
      </c>
      <c r="P8982" s="157" t="s">
        <v>740</v>
      </c>
    </row>
    <row r="8983" spans="11:16">
      <c r="K8983" s="319">
        <v>54669</v>
      </c>
      <c r="L8983" s="157" t="s">
        <v>808</v>
      </c>
      <c r="N8983" s="157" t="s">
        <v>741</v>
      </c>
      <c r="O8983" s="157" t="s">
        <v>742</v>
      </c>
      <c r="P8983" s="157" t="s">
        <v>740</v>
      </c>
    </row>
    <row r="8984" spans="11:16">
      <c r="K8984" s="319">
        <v>54670</v>
      </c>
      <c r="L8984" s="157" t="s">
        <v>809</v>
      </c>
      <c r="N8984" s="157" t="s">
        <v>741</v>
      </c>
      <c r="O8984" s="157" t="s">
        <v>742</v>
      </c>
      <c r="P8984" s="157" t="s">
        <v>740</v>
      </c>
    </row>
    <row r="8985" spans="11:16">
      <c r="K8985" s="319">
        <v>54671</v>
      </c>
      <c r="L8985" s="157" t="s">
        <v>810</v>
      </c>
      <c r="N8985" s="157" t="s">
        <v>741</v>
      </c>
      <c r="O8985" s="157" t="s">
        <v>742</v>
      </c>
      <c r="P8985" s="157" t="s">
        <v>740</v>
      </c>
    </row>
    <row r="8986" spans="11:16">
      <c r="K8986" s="319">
        <v>54672</v>
      </c>
      <c r="L8986" s="157" t="s">
        <v>803</v>
      </c>
      <c r="N8986" s="157" t="s">
        <v>740</v>
      </c>
      <c r="O8986" s="157" t="s">
        <v>741</v>
      </c>
      <c r="P8986" s="157" t="s">
        <v>742</v>
      </c>
    </row>
    <row r="8987" spans="11:16">
      <c r="K8987" s="319">
        <v>54673</v>
      </c>
      <c r="L8987" s="157" t="s">
        <v>805</v>
      </c>
      <c r="N8987" s="157" t="s">
        <v>740</v>
      </c>
      <c r="O8987" s="157" t="s">
        <v>741</v>
      </c>
      <c r="P8987" s="157" t="s">
        <v>742</v>
      </c>
    </row>
    <row r="8988" spans="11:16">
      <c r="K8988" s="319">
        <v>54674</v>
      </c>
      <c r="L8988" s="157" t="s">
        <v>806</v>
      </c>
      <c r="N8988" s="157" t="s">
        <v>740</v>
      </c>
      <c r="O8988" s="157" t="s">
        <v>741</v>
      </c>
      <c r="P8988" s="157" t="s">
        <v>742</v>
      </c>
    </row>
    <row r="8989" spans="11:16">
      <c r="K8989" s="319">
        <v>54675</v>
      </c>
      <c r="L8989" s="157" t="s">
        <v>807</v>
      </c>
      <c r="N8989" s="157" t="s">
        <v>740</v>
      </c>
      <c r="O8989" s="157" t="s">
        <v>741</v>
      </c>
      <c r="P8989" s="157" t="s">
        <v>742</v>
      </c>
    </row>
    <row r="8990" spans="11:16">
      <c r="K8990" s="319">
        <v>54676</v>
      </c>
      <c r="L8990" s="157" t="s">
        <v>808</v>
      </c>
      <c r="N8990" s="157" t="s">
        <v>740</v>
      </c>
      <c r="O8990" s="157" t="s">
        <v>741</v>
      </c>
      <c r="P8990" s="157" t="s">
        <v>742</v>
      </c>
    </row>
    <row r="8991" spans="11:16">
      <c r="K8991" s="319">
        <v>54677</v>
      </c>
      <c r="L8991" s="157" t="s">
        <v>809</v>
      </c>
      <c r="N8991" s="157" t="s">
        <v>740</v>
      </c>
      <c r="O8991" s="157" t="s">
        <v>741</v>
      </c>
      <c r="P8991" s="157" t="s">
        <v>742</v>
      </c>
    </row>
    <row r="8992" spans="11:16">
      <c r="K8992" s="319">
        <v>54678</v>
      </c>
      <c r="L8992" s="157" t="s">
        <v>810</v>
      </c>
      <c r="N8992" s="157" t="s">
        <v>740</v>
      </c>
      <c r="O8992" s="157" t="s">
        <v>741</v>
      </c>
      <c r="P8992" s="157" t="s">
        <v>742</v>
      </c>
    </row>
    <row r="8993" spans="11:16">
      <c r="K8993" s="319">
        <v>54679</v>
      </c>
      <c r="L8993" s="157" t="s">
        <v>803</v>
      </c>
      <c r="N8993" s="157" t="s">
        <v>742</v>
      </c>
      <c r="O8993" s="157" t="s">
        <v>740</v>
      </c>
      <c r="P8993" s="157" t="s">
        <v>741</v>
      </c>
    </row>
    <row r="8994" spans="11:16">
      <c r="K8994" s="319">
        <v>54680</v>
      </c>
      <c r="L8994" s="157" t="s">
        <v>805</v>
      </c>
      <c r="N8994" s="157" t="s">
        <v>742</v>
      </c>
      <c r="O8994" s="157" t="s">
        <v>740</v>
      </c>
      <c r="P8994" s="157" t="s">
        <v>741</v>
      </c>
    </row>
    <row r="8995" spans="11:16">
      <c r="K8995" s="319">
        <v>54681</v>
      </c>
      <c r="L8995" s="157" t="s">
        <v>806</v>
      </c>
      <c r="N8995" s="157" t="s">
        <v>742</v>
      </c>
      <c r="O8995" s="157" t="s">
        <v>740</v>
      </c>
      <c r="P8995" s="157" t="s">
        <v>741</v>
      </c>
    </row>
    <row r="8996" spans="11:16">
      <c r="K8996" s="319">
        <v>54682</v>
      </c>
      <c r="L8996" s="157" t="s">
        <v>807</v>
      </c>
      <c r="N8996" s="157" t="s">
        <v>742</v>
      </c>
      <c r="O8996" s="157" t="s">
        <v>740</v>
      </c>
      <c r="P8996" s="157" t="s">
        <v>741</v>
      </c>
    </row>
    <row r="8997" spans="11:16">
      <c r="K8997" s="319">
        <v>54683</v>
      </c>
      <c r="L8997" s="157" t="s">
        <v>808</v>
      </c>
      <c r="N8997" s="157" t="s">
        <v>742</v>
      </c>
      <c r="O8997" s="157" t="s">
        <v>740</v>
      </c>
      <c r="P8997" s="157" t="s">
        <v>741</v>
      </c>
    </row>
    <row r="8998" spans="11:16">
      <c r="K8998" s="319">
        <v>54684</v>
      </c>
      <c r="L8998" s="157" t="s">
        <v>809</v>
      </c>
      <c r="N8998" s="157" t="s">
        <v>742</v>
      </c>
      <c r="O8998" s="157" t="s">
        <v>740</v>
      </c>
      <c r="P8998" s="157" t="s">
        <v>741</v>
      </c>
    </row>
    <row r="8999" spans="11:16">
      <c r="K8999" s="319">
        <v>54685</v>
      </c>
      <c r="L8999" s="157" t="s">
        <v>810</v>
      </c>
      <c r="N8999" s="157" t="s">
        <v>742</v>
      </c>
      <c r="O8999" s="157" t="s">
        <v>740</v>
      </c>
      <c r="P8999" s="157" t="s">
        <v>741</v>
      </c>
    </row>
    <row r="9000" spans="11:16">
      <c r="K9000" s="319">
        <v>54686</v>
      </c>
      <c r="L9000" s="157" t="s">
        <v>803</v>
      </c>
      <c r="N9000" s="157" t="s">
        <v>741</v>
      </c>
      <c r="O9000" s="157" t="s">
        <v>742</v>
      </c>
      <c r="P9000" s="157" t="s">
        <v>740</v>
      </c>
    </row>
    <row r="9001" spans="11:16">
      <c r="K9001" s="319">
        <v>54687</v>
      </c>
      <c r="L9001" s="157" t="s">
        <v>805</v>
      </c>
      <c r="N9001" s="157" t="s">
        <v>741</v>
      </c>
      <c r="O9001" s="157" t="s">
        <v>742</v>
      </c>
      <c r="P9001" s="157" t="s">
        <v>740</v>
      </c>
    </row>
    <row r="9002" spans="11:16">
      <c r="K9002" s="319">
        <v>54688</v>
      </c>
      <c r="L9002" s="157" t="s">
        <v>806</v>
      </c>
      <c r="N9002" s="157" t="s">
        <v>741</v>
      </c>
      <c r="O9002" s="157" t="s">
        <v>742</v>
      </c>
      <c r="P9002" s="157" t="s">
        <v>740</v>
      </c>
    </row>
    <row r="9003" spans="11:16">
      <c r="K9003" s="319">
        <v>54689</v>
      </c>
      <c r="L9003" s="157" t="s">
        <v>807</v>
      </c>
      <c r="N9003" s="157" t="s">
        <v>741</v>
      </c>
      <c r="O9003" s="157" t="s">
        <v>742</v>
      </c>
      <c r="P9003" s="157" t="s">
        <v>740</v>
      </c>
    </row>
    <row r="9004" spans="11:16">
      <c r="K9004" s="319">
        <v>54690</v>
      </c>
      <c r="L9004" s="157" t="s">
        <v>808</v>
      </c>
      <c r="N9004" s="157" t="s">
        <v>741</v>
      </c>
      <c r="O9004" s="157" t="s">
        <v>742</v>
      </c>
      <c r="P9004" s="157" t="s">
        <v>740</v>
      </c>
    </row>
    <row r="9005" spans="11:16">
      <c r="K9005" s="319">
        <v>54691</v>
      </c>
      <c r="L9005" s="157" t="s">
        <v>809</v>
      </c>
      <c r="N9005" s="157" t="s">
        <v>741</v>
      </c>
      <c r="O9005" s="157" t="s">
        <v>742</v>
      </c>
      <c r="P9005" s="157" t="s">
        <v>740</v>
      </c>
    </row>
    <row r="9006" spans="11:16">
      <c r="K9006" s="319">
        <v>54692</v>
      </c>
      <c r="L9006" s="157" t="s">
        <v>810</v>
      </c>
      <c r="N9006" s="157" t="s">
        <v>741</v>
      </c>
      <c r="O9006" s="157" t="s">
        <v>742</v>
      </c>
      <c r="P9006" s="157" t="s">
        <v>740</v>
      </c>
    </row>
    <row r="9007" spans="11:16">
      <c r="K9007" s="319">
        <v>54693</v>
      </c>
      <c r="L9007" s="157" t="s">
        <v>803</v>
      </c>
      <c r="N9007" s="157" t="s">
        <v>740</v>
      </c>
      <c r="O9007" s="157" t="s">
        <v>741</v>
      </c>
      <c r="P9007" s="157" t="s">
        <v>742</v>
      </c>
    </row>
    <row r="9008" spans="11:16">
      <c r="K9008" s="319">
        <v>54694</v>
      </c>
      <c r="L9008" s="157" t="s">
        <v>805</v>
      </c>
      <c r="N9008" s="157" t="s">
        <v>740</v>
      </c>
      <c r="O9008" s="157" t="s">
        <v>741</v>
      </c>
      <c r="P9008" s="157" t="s">
        <v>742</v>
      </c>
    </row>
    <row r="9009" spans="11:16">
      <c r="K9009" s="319">
        <v>54695</v>
      </c>
      <c r="L9009" s="157" t="s">
        <v>806</v>
      </c>
      <c r="N9009" s="157" t="s">
        <v>740</v>
      </c>
      <c r="O9009" s="157" t="s">
        <v>741</v>
      </c>
      <c r="P9009" s="157" t="s">
        <v>742</v>
      </c>
    </row>
    <row r="9010" spans="11:16">
      <c r="K9010" s="319">
        <v>54696</v>
      </c>
      <c r="L9010" s="157" t="s">
        <v>807</v>
      </c>
      <c r="N9010" s="157" t="s">
        <v>740</v>
      </c>
      <c r="O9010" s="157" t="s">
        <v>741</v>
      </c>
      <c r="P9010" s="157" t="s">
        <v>742</v>
      </c>
    </row>
    <row r="9011" spans="11:16">
      <c r="K9011" s="319">
        <v>54697</v>
      </c>
      <c r="L9011" s="157" t="s">
        <v>808</v>
      </c>
      <c r="N9011" s="157" t="s">
        <v>740</v>
      </c>
      <c r="O9011" s="157" t="s">
        <v>741</v>
      </c>
      <c r="P9011" s="157" t="s">
        <v>742</v>
      </c>
    </row>
    <row r="9012" spans="11:16">
      <c r="K9012" s="319">
        <v>54698</v>
      </c>
      <c r="L9012" s="157" t="s">
        <v>809</v>
      </c>
      <c r="N9012" s="157" t="s">
        <v>740</v>
      </c>
      <c r="O9012" s="157" t="s">
        <v>741</v>
      </c>
      <c r="P9012" s="157" t="s">
        <v>742</v>
      </c>
    </row>
    <row r="9013" spans="11:16">
      <c r="K9013" s="319">
        <v>54699</v>
      </c>
      <c r="L9013" s="157" t="s">
        <v>810</v>
      </c>
      <c r="N9013" s="157" t="s">
        <v>740</v>
      </c>
      <c r="O9013" s="157" t="s">
        <v>741</v>
      </c>
      <c r="P9013" s="157" t="s">
        <v>742</v>
      </c>
    </row>
    <row r="9014" spans="11:16">
      <c r="K9014" s="319">
        <v>54700</v>
      </c>
      <c r="L9014" s="157" t="s">
        <v>803</v>
      </c>
      <c r="N9014" s="157" t="s">
        <v>742</v>
      </c>
      <c r="O9014" s="157" t="s">
        <v>740</v>
      </c>
      <c r="P9014" s="157" t="s">
        <v>741</v>
      </c>
    </row>
    <row r="9015" spans="11:16">
      <c r="K9015" s="319">
        <v>54701</v>
      </c>
      <c r="L9015" s="157" t="s">
        <v>805</v>
      </c>
      <c r="N9015" s="157" t="s">
        <v>742</v>
      </c>
      <c r="O9015" s="157" t="s">
        <v>740</v>
      </c>
      <c r="P9015" s="157" t="s">
        <v>741</v>
      </c>
    </row>
    <row r="9016" spans="11:16">
      <c r="K9016" s="319">
        <v>54702</v>
      </c>
      <c r="L9016" s="157" t="s">
        <v>806</v>
      </c>
      <c r="N9016" s="157" t="s">
        <v>742</v>
      </c>
      <c r="O9016" s="157" t="s">
        <v>740</v>
      </c>
      <c r="P9016" s="157" t="s">
        <v>741</v>
      </c>
    </row>
    <row r="9017" spans="11:16">
      <c r="K9017" s="319">
        <v>54703</v>
      </c>
      <c r="L9017" s="157" t="s">
        <v>807</v>
      </c>
      <c r="N9017" s="157" t="s">
        <v>742</v>
      </c>
      <c r="O9017" s="157" t="s">
        <v>740</v>
      </c>
      <c r="P9017" s="157" t="s">
        <v>741</v>
      </c>
    </row>
    <row r="9018" spans="11:16">
      <c r="K9018" s="319">
        <v>54704</v>
      </c>
      <c r="L9018" s="157" t="s">
        <v>808</v>
      </c>
      <c r="N9018" s="157" t="s">
        <v>742</v>
      </c>
      <c r="O9018" s="157" t="s">
        <v>740</v>
      </c>
      <c r="P9018" s="157" t="s">
        <v>741</v>
      </c>
    </row>
    <row r="9019" spans="11:16">
      <c r="K9019" s="319">
        <v>54705</v>
      </c>
      <c r="L9019" s="157" t="s">
        <v>809</v>
      </c>
      <c r="N9019" s="157" t="s">
        <v>742</v>
      </c>
      <c r="O9019" s="157" t="s">
        <v>740</v>
      </c>
      <c r="P9019" s="157" t="s">
        <v>741</v>
      </c>
    </row>
    <row r="9020" spans="11:16">
      <c r="K9020" s="319">
        <v>54706</v>
      </c>
      <c r="L9020" s="157" t="s">
        <v>810</v>
      </c>
      <c r="N9020" s="157" t="s">
        <v>742</v>
      </c>
      <c r="O9020" s="157" t="s">
        <v>740</v>
      </c>
      <c r="P9020" s="157" t="s">
        <v>741</v>
      </c>
    </row>
    <row r="9021" spans="11:16">
      <c r="K9021" s="319">
        <v>54707</v>
      </c>
      <c r="L9021" s="157" t="s">
        <v>803</v>
      </c>
      <c r="N9021" s="157" t="s">
        <v>741</v>
      </c>
      <c r="O9021" s="157" t="s">
        <v>742</v>
      </c>
      <c r="P9021" s="157" t="s">
        <v>740</v>
      </c>
    </row>
    <row r="9022" spans="11:16">
      <c r="K9022" s="319">
        <v>54708</v>
      </c>
      <c r="L9022" s="157" t="s">
        <v>805</v>
      </c>
      <c r="N9022" s="157" t="s">
        <v>741</v>
      </c>
      <c r="O9022" s="157" t="s">
        <v>742</v>
      </c>
      <c r="P9022" s="157" t="s">
        <v>740</v>
      </c>
    </row>
    <row r="9023" spans="11:16">
      <c r="K9023" s="319">
        <v>54709</v>
      </c>
      <c r="L9023" s="157" t="s">
        <v>806</v>
      </c>
      <c r="N9023" s="157" t="s">
        <v>741</v>
      </c>
      <c r="O9023" s="157" t="s">
        <v>742</v>
      </c>
      <c r="P9023" s="157" t="s">
        <v>740</v>
      </c>
    </row>
    <row r="9024" spans="11:16">
      <c r="K9024" s="319">
        <v>54710</v>
      </c>
      <c r="L9024" s="157" t="s">
        <v>807</v>
      </c>
      <c r="N9024" s="157" t="s">
        <v>741</v>
      </c>
      <c r="O9024" s="157" t="s">
        <v>742</v>
      </c>
      <c r="P9024" s="157" t="s">
        <v>740</v>
      </c>
    </row>
    <row r="9025" spans="11:16">
      <c r="K9025" s="319">
        <v>54711</v>
      </c>
      <c r="L9025" s="157" t="s">
        <v>808</v>
      </c>
      <c r="N9025" s="157" t="s">
        <v>741</v>
      </c>
      <c r="O9025" s="157" t="s">
        <v>742</v>
      </c>
      <c r="P9025" s="157" t="s">
        <v>740</v>
      </c>
    </row>
    <row r="9026" spans="11:16">
      <c r="K9026" s="319">
        <v>54712</v>
      </c>
      <c r="L9026" s="157" t="s">
        <v>809</v>
      </c>
      <c r="N9026" s="157" t="s">
        <v>741</v>
      </c>
      <c r="O9026" s="157" t="s">
        <v>742</v>
      </c>
      <c r="P9026" s="157" t="s">
        <v>740</v>
      </c>
    </row>
    <row r="9027" spans="11:16">
      <c r="K9027" s="319">
        <v>54713</v>
      </c>
      <c r="L9027" s="157" t="s">
        <v>810</v>
      </c>
      <c r="N9027" s="157" t="s">
        <v>741</v>
      </c>
      <c r="O9027" s="157" t="s">
        <v>742</v>
      </c>
      <c r="P9027" s="157" t="s">
        <v>740</v>
      </c>
    </row>
    <row r="9028" spans="11:16">
      <c r="K9028" s="319">
        <v>54714</v>
      </c>
      <c r="L9028" s="157" t="s">
        <v>803</v>
      </c>
      <c r="N9028" s="157" t="s">
        <v>740</v>
      </c>
      <c r="O9028" s="157" t="s">
        <v>741</v>
      </c>
      <c r="P9028" s="157" t="s">
        <v>742</v>
      </c>
    </row>
    <row r="9029" spans="11:16">
      <c r="K9029" s="319">
        <v>54715</v>
      </c>
      <c r="L9029" s="157" t="s">
        <v>805</v>
      </c>
      <c r="N9029" s="157" t="s">
        <v>740</v>
      </c>
      <c r="O9029" s="157" t="s">
        <v>741</v>
      </c>
      <c r="P9029" s="157" t="s">
        <v>742</v>
      </c>
    </row>
    <row r="9030" spans="11:16">
      <c r="K9030" s="319">
        <v>54716</v>
      </c>
      <c r="L9030" s="157" t="s">
        <v>806</v>
      </c>
      <c r="N9030" s="157" t="s">
        <v>740</v>
      </c>
      <c r="O9030" s="157" t="s">
        <v>741</v>
      </c>
      <c r="P9030" s="157" t="s">
        <v>742</v>
      </c>
    </row>
    <row r="9031" spans="11:16">
      <c r="K9031" s="319">
        <v>54717</v>
      </c>
      <c r="L9031" s="157" t="s">
        <v>807</v>
      </c>
      <c r="N9031" s="157" t="s">
        <v>740</v>
      </c>
      <c r="O9031" s="157" t="s">
        <v>741</v>
      </c>
      <c r="P9031" s="157" t="s">
        <v>742</v>
      </c>
    </row>
    <row r="9032" spans="11:16">
      <c r="K9032" s="319">
        <v>54718</v>
      </c>
      <c r="L9032" s="157" t="s">
        <v>808</v>
      </c>
      <c r="N9032" s="157" t="s">
        <v>740</v>
      </c>
      <c r="O9032" s="157" t="s">
        <v>741</v>
      </c>
      <c r="P9032" s="157" t="s">
        <v>742</v>
      </c>
    </row>
    <row r="9033" spans="11:16">
      <c r="K9033" s="319">
        <v>54719</v>
      </c>
      <c r="L9033" s="157" t="s">
        <v>809</v>
      </c>
      <c r="N9033" s="157" t="s">
        <v>740</v>
      </c>
      <c r="O9033" s="157" t="s">
        <v>741</v>
      </c>
      <c r="P9033" s="157" t="s">
        <v>742</v>
      </c>
    </row>
    <row r="9034" spans="11:16">
      <c r="K9034" s="319">
        <v>54720</v>
      </c>
      <c r="L9034" s="157" t="s">
        <v>810</v>
      </c>
      <c r="N9034" s="157" t="s">
        <v>740</v>
      </c>
      <c r="O9034" s="157" t="s">
        <v>741</v>
      </c>
      <c r="P9034" s="157" t="s">
        <v>742</v>
      </c>
    </row>
    <row r="9035" spans="11:16">
      <c r="K9035" s="319">
        <v>54721</v>
      </c>
      <c r="L9035" s="157" t="s">
        <v>803</v>
      </c>
      <c r="N9035" s="157" t="s">
        <v>742</v>
      </c>
      <c r="O9035" s="157" t="s">
        <v>740</v>
      </c>
      <c r="P9035" s="157" t="s">
        <v>741</v>
      </c>
    </row>
    <row r="9036" spans="11:16">
      <c r="K9036" s="319">
        <v>54722</v>
      </c>
      <c r="L9036" s="157" t="s">
        <v>805</v>
      </c>
      <c r="N9036" s="157" t="s">
        <v>742</v>
      </c>
      <c r="O9036" s="157" t="s">
        <v>740</v>
      </c>
      <c r="P9036" s="157" t="s">
        <v>741</v>
      </c>
    </row>
    <row r="9037" spans="11:16">
      <c r="K9037" s="319">
        <v>54723</v>
      </c>
      <c r="L9037" s="157" t="s">
        <v>806</v>
      </c>
      <c r="N9037" s="157" t="s">
        <v>742</v>
      </c>
      <c r="O9037" s="157" t="s">
        <v>740</v>
      </c>
      <c r="P9037" s="157" t="s">
        <v>741</v>
      </c>
    </row>
    <row r="9038" spans="11:16">
      <c r="K9038" s="319">
        <v>54724</v>
      </c>
      <c r="L9038" s="157" t="s">
        <v>807</v>
      </c>
      <c r="N9038" s="157" t="s">
        <v>742</v>
      </c>
      <c r="O9038" s="157" t="s">
        <v>740</v>
      </c>
      <c r="P9038" s="157" t="s">
        <v>741</v>
      </c>
    </row>
    <row r="9039" spans="11:16">
      <c r="K9039" s="319">
        <v>54725</v>
      </c>
      <c r="L9039" s="157" t="s">
        <v>808</v>
      </c>
      <c r="N9039" s="157" t="s">
        <v>742</v>
      </c>
      <c r="O9039" s="157" t="s">
        <v>740</v>
      </c>
      <c r="P9039" s="157" t="s">
        <v>741</v>
      </c>
    </row>
    <row r="9040" spans="11:16">
      <c r="K9040" s="319">
        <v>54726</v>
      </c>
      <c r="L9040" s="157" t="s">
        <v>809</v>
      </c>
      <c r="N9040" s="157" t="s">
        <v>742</v>
      </c>
      <c r="O9040" s="157" t="s">
        <v>740</v>
      </c>
      <c r="P9040" s="157" t="s">
        <v>741</v>
      </c>
    </row>
    <row r="9041" spans="11:16">
      <c r="K9041" s="319">
        <v>54727</v>
      </c>
      <c r="L9041" s="157" t="s">
        <v>810</v>
      </c>
      <c r="N9041" s="157" t="s">
        <v>742</v>
      </c>
      <c r="O9041" s="157" t="s">
        <v>740</v>
      </c>
      <c r="P9041" s="157" t="s">
        <v>741</v>
      </c>
    </row>
    <row r="9042" spans="11:16">
      <c r="K9042" s="319">
        <v>54728</v>
      </c>
      <c r="L9042" s="157" t="s">
        <v>803</v>
      </c>
      <c r="N9042" s="157" t="s">
        <v>741</v>
      </c>
      <c r="O9042" s="157" t="s">
        <v>742</v>
      </c>
      <c r="P9042" s="157" t="s">
        <v>740</v>
      </c>
    </row>
    <row r="9043" spans="11:16">
      <c r="K9043" s="319">
        <v>54729</v>
      </c>
      <c r="L9043" s="157" t="s">
        <v>805</v>
      </c>
      <c r="N9043" s="157" t="s">
        <v>741</v>
      </c>
      <c r="O9043" s="157" t="s">
        <v>742</v>
      </c>
      <c r="P9043" s="157" t="s">
        <v>740</v>
      </c>
    </row>
    <row r="9044" spans="11:16">
      <c r="K9044" s="319">
        <v>54730</v>
      </c>
      <c r="L9044" s="157" t="s">
        <v>806</v>
      </c>
      <c r="N9044" s="157" t="s">
        <v>741</v>
      </c>
      <c r="O9044" s="157" t="s">
        <v>742</v>
      </c>
      <c r="P9044" s="157" t="s">
        <v>740</v>
      </c>
    </row>
    <row r="9045" spans="11:16">
      <c r="K9045" s="319">
        <v>54731</v>
      </c>
      <c r="L9045" s="157" t="s">
        <v>807</v>
      </c>
      <c r="N9045" s="157" t="s">
        <v>741</v>
      </c>
      <c r="O9045" s="157" t="s">
        <v>742</v>
      </c>
      <c r="P9045" s="157" t="s">
        <v>740</v>
      </c>
    </row>
    <row r="9046" spans="11:16">
      <c r="K9046" s="319">
        <v>54732</v>
      </c>
      <c r="L9046" s="157" t="s">
        <v>808</v>
      </c>
      <c r="N9046" s="157" t="s">
        <v>741</v>
      </c>
      <c r="O9046" s="157" t="s">
        <v>742</v>
      </c>
      <c r="P9046" s="157" t="s">
        <v>740</v>
      </c>
    </row>
    <row r="9047" spans="11:16">
      <c r="K9047" s="319">
        <v>54733</v>
      </c>
      <c r="L9047" s="157" t="s">
        <v>809</v>
      </c>
      <c r="N9047" s="157" t="s">
        <v>741</v>
      </c>
      <c r="O9047" s="157" t="s">
        <v>742</v>
      </c>
      <c r="P9047" s="157" t="s">
        <v>740</v>
      </c>
    </row>
    <row r="9048" spans="11:16">
      <c r="K9048" s="319">
        <v>54734</v>
      </c>
      <c r="L9048" s="157" t="s">
        <v>810</v>
      </c>
      <c r="N9048" s="157" t="s">
        <v>741</v>
      </c>
      <c r="O9048" s="157" t="s">
        <v>742</v>
      </c>
      <c r="P9048" s="157" t="s">
        <v>740</v>
      </c>
    </row>
    <row r="9049" spans="11:16">
      <c r="K9049" s="319">
        <v>54735</v>
      </c>
      <c r="L9049" s="157" t="s">
        <v>803</v>
      </c>
      <c r="N9049" s="157" t="s">
        <v>740</v>
      </c>
      <c r="O9049" s="157" t="s">
        <v>741</v>
      </c>
      <c r="P9049" s="157" t="s">
        <v>742</v>
      </c>
    </row>
    <row r="9050" spans="11:16">
      <c r="K9050" s="319">
        <v>54736</v>
      </c>
      <c r="L9050" s="157" t="s">
        <v>805</v>
      </c>
      <c r="N9050" s="157" t="s">
        <v>740</v>
      </c>
      <c r="O9050" s="157" t="s">
        <v>741</v>
      </c>
      <c r="P9050" s="157" t="s">
        <v>742</v>
      </c>
    </row>
    <row r="9051" spans="11:16">
      <c r="K9051" s="319">
        <v>54737</v>
      </c>
      <c r="L9051" s="157" t="s">
        <v>806</v>
      </c>
      <c r="N9051" s="157" t="s">
        <v>740</v>
      </c>
      <c r="O9051" s="157" t="s">
        <v>741</v>
      </c>
      <c r="P9051" s="157" t="s">
        <v>742</v>
      </c>
    </row>
    <row r="9052" spans="11:16">
      <c r="K9052" s="319">
        <v>54738</v>
      </c>
      <c r="L9052" s="157" t="s">
        <v>807</v>
      </c>
      <c r="N9052" s="157" t="s">
        <v>740</v>
      </c>
      <c r="O9052" s="157" t="s">
        <v>741</v>
      </c>
      <c r="P9052" s="157" t="s">
        <v>742</v>
      </c>
    </row>
    <row r="9053" spans="11:16">
      <c r="K9053" s="319">
        <v>54739</v>
      </c>
      <c r="L9053" s="157" t="s">
        <v>808</v>
      </c>
      <c r="N9053" s="157" t="s">
        <v>740</v>
      </c>
      <c r="O9053" s="157" t="s">
        <v>741</v>
      </c>
      <c r="P9053" s="157" t="s">
        <v>742</v>
      </c>
    </row>
    <row r="9054" spans="11:16">
      <c r="K9054" s="319">
        <v>54740</v>
      </c>
      <c r="L9054" s="157" t="s">
        <v>809</v>
      </c>
      <c r="N9054" s="157" t="s">
        <v>740</v>
      </c>
      <c r="O9054" s="157" t="s">
        <v>741</v>
      </c>
      <c r="P9054" s="157" t="s">
        <v>742</v>
      </c>
    </row>
    <row r="9055" spans="11:16">
      <c r="K9055" s="319">
        <v>54741</v>
      </c>
      <c r="L9055" s="157" t="s">
        <v>810</v>
      </c>
      <c r="N9055" s="157" t="s">
        <v>740</v>
      </c>
      <c r="O9055" s="157" t="s">
        <v>741</v>
      </c>
      <c r="P9055" s="157" t="s">
        <v>742</v>
      </c>
    </row>
    <row r="9056" spans="11:16">
      <c r="K9056" s="319">
        <v>54742</v>
      </c>
      <c r="L9056" s="157" t="s">
        <v>803</v>
      </c>
      <c r="N9056" s="157" t="s">
        <v>742</v>
      </c>
      <c r="O9056" s="157" t="s">
        <v>740</v>
      </c>
      <c r="P9056" s="157" t="s">
        <v>741</v>
      </c>
    </row>
    <row r="9057" spans="11:16">
      <c r="K9057" s="319">
        <v>54743</v>
      </c>
      <c r="L9057" s="157" t="s">
        <v>805</v>
      </c>
      <c r="N9057" s="157" t="s">
        <v>742</v>
      </c>
      <c r="O9057" s="157" t="s">
        <v>740</v>
      </c>
      <c r="P9057" s="157" t="s">
        <v>741</v>
      </c>
    </row>
    <row r="9058" spans="11:16">
      <c r="K9058" s="319">
        <v>54744</v>
      </c>
      <c r="L9058" s="157" t="s">
        <v>806</v>
      </c>
      <c r="N9058" s="157" t="s">
        <v>742</v>
      </c>
      <c r="O9058" s="157" t="s">
        <v>740</v>
      </c>
      <c r="P9058" s="157" t="s">
        <v>741</v>
      </c>
    </row>
    <row r="9059" spans="11:16">
      <c r="K9059" s="319">
        <v>54745</v>
      </c>
      <c r="L9059" s="157" t="s">
        <v>807</v>
      </c>
      <c r="N9059" s="157" t="s">
        <v>742</v>
      </c>
      <c r="O9059" s="157" t="s">
        <v>740</v>
      </c>
      <c r="P9059" s="157" t="s">
        <v>741</v>
      </c>
    </row>
    <row r="9060" spans="11:16">
      <c r="K9060" s="319">
        <v>54746</v>
      </c>
      <c r="L9060" s="157" t="s">
        <v>808</v>
      </c>
      <c r="N9060" s="157" t="s">
        <v>742</v>
      </c>
      <c r="O9060" s="157" t="s">
        <v>740</v>
      </c>
      <c r="P9060" s="157" t="s">
        <v>741</v>
      </c>
    </row>
    <row r="9061" spans="11:16">
      <c r="K9061" s="319">
        <v>54747</v>
      </c>
      <c r="L9061" s="157" t="s">
        <v>809</v>
      </c>
      <c r="N9061" s="157" t="s">
        <v>742</v>
      </c>
      <c r="O9061" s="157" t="s">
        <v>740</v>
      </c>
      <c r="P9061" s="157" t="s">
        <v>741</v>
      </c>
    </row>
    <row r="9062" spans="11:16">
      <c r="K9062" s="319">
        <v>54748</v>
      </c>
      <c r="L9062" s="157" t="s">
        <v>810</v>
      </c>
      <c r="N9062" s="157" t="s">
        <v>742</v>
      </c>
      <c r="O9062" s="157" t="s">
        <v>740</v>
      </c>
      <c r="P9062" s="157" t="s">
        <v>741</v>
      </c>
    </row>
    <row r="9063" spans="11:16">
      <c r="K9063" s="319">
        <v>54749</v>
      </c>
      <c r="L9063" s="157" t="s">
        <v>803</v>
      </c>
      <c r="N9063" s="157" t="s">
        <v>741</v>
      </c>
      <c r="O9063" s="157" t="s">
        <v>742</v>
      </c>
      <c r="P9063" s="157" t="s">
        <v>740</v>
      </c>
    </row>
    <row r="9064" spans="11:16">
      <c r="K9064" s="319">
        <v>54750</v>
      </c>
      <c r="L9064" s="157" t="s">
        <v>805</v>
      </c>
      <c r="N9064" s="157" t="s">
        <v>741</v>
      </c>
      <c r="O9064" s="157" t="s">
        <v>742</v>
      </c>
      <c r="P9064" s="157" t="s">
        <v>740</v>
      </c>
    </row>
    <row r="9065" spans="11:16">
      <c r="K9065" s="319">
        <v>54751</v>
      </c>
      <c r="L9065" s="157" t="s">
        <v>806</v>
      </c>
      <c r="N9065" s="157" t="s">
        <v>741</v>
      </c>
      <c r="O9065" s="157" t="s">
        <v>742</v>
      </c>
      <c r="P9065" s="157" t="s">
        <v>740</v>
      </c>
    </row>
    <row r="9066" spans="11:16">
      <c r="K9066" s="319">
        <v>54752</v>
      </c>
      <c r="L9066" s="157" t="s">
        <v>807</v>
      </c>
      <c r="N9066" s="157" t="s">
        <v>741</v>
      </c>
      <c r="O9066" s="157" t="s">
        <v>742</v>
      </c>
      <c r="P9066" s="157" t="s">
        <v>740</v>
      </c>
    </row>
    <row r="9067" spans="11:16">
      <c r="K9067" s="319">
        <v>54753</v>
      </c>
      <c r="L9067" s="157" t="s">
        <v>808</v>
      </c>
      <c r="N9067" s="157" t="s">
        <v>741</v>
      </c>
      <c r="O9067" s="157" t="s">
        <v>742</v>
      </c>
      <c r="P9067" s="157" t="s">
        <v>740</v>
      </c>
    </row>
    <row r="9068" spans="11:16">
      <c r="K9068" s="319">
        <v>54754</v>
      </c>
      <c r="L9068" s="157" t="s">
        <v>809</v>
      </c>
      <c r="N9068" s="157" t="s">
        <v>741</v>
      </c>
      <c r="O9068" s="157" t="s">
        <v>742</v>
      </c>
      <c r="P9068" s="157" t="s">
        <v>740</v>
      </c>
    </row>
    <row r="9069" spans="11:16">
      <c r="K9069" s="319">
        <v>54755</v>
      </c>
      <c r="L9069" s="157" t="s">
        <v>810</v>
      </c>
      <c r="N9069" s="157" t="s">
        <v>741</v>
      </c>
      <c r="O9069" s="157" t="s">
        <v>742</v>
      </c>
      <c r="P9069" s="157" t="s">
        <v>740</v>
      </c>
    </row>
    <row r="9070" spans="11:16">
      <c r="K9070" s="319">
        <v>54756</v>
      </c>
      <c r="L9070" s="157" t="s">
        <v>803</v>
      </c>
      <c r="N9070" s="157" t="s">
        <v>740</v>
      </c>
      <c r="O9070" s="157" t="s">
        <v>741</v>
      </c>
      <c r="P9070" s="157" t="s">
        <v>742</v>
      </c>
    </row>
    <row r="9071" spans="11:16">
      <c r="K9071" s="319">
        <v>54757</v>
      </c>
      <c r="L9071" s="157" t="s">
        <v>805</v>
      </c>
      <c r="N9071" s="157" t="s">
        <v>740</v>
      </c>
      <c r="O9071" s="157" t="s">
        <v>741</v>
      </c>
      <c r="P9071" s="157" t="s">
        <v>742</v>
      </c>
    </row>
    <row r="9072" spans="11:16">
      <c r="K9072" s="319">
        <v>54758</v>
      </c>
      <c r="L9072" s="157" t="s">
        <v>806</v>
      </c>
      <c r="N9072" s="157" t="s">
        <v>740</v>
      </c>
      <c r="O9072" s="157" t="s">
        <v>741</v>
      </c>
      <c r="P9072" s="157" t="s">
        <v>742</v>
      </c>
    </row>
    <row r="9073" spans="11:16">
      <c r="K9073" s="319">
        <v>54759</v>
      </c>
      <c r="L9073" s="157" t="s">
        <v>807</v>
      </c>
      <c r="N9073" s="157" t="s">
        <v>740</v>
      </c>
      <c r="O9073" s="157" t="s">
        <v>741</v>
      </c>
      <c r="P9073" s="157" t="s">
        <v>742</v>
      </c>
    </row>
    <row r="9074" spans="11:16">
      <c r="K9074" s="319">
        <v>54760</v>
      </c>
      <c r="L9074" s="157" t="s">
        <v>808</v>
      </c>
      <c r="N9074" s="157" t="s">
        <v>740</v>
      </c>
      <c r="O9074" s="157" t="s">
        <v>741</v>
      </c>
      <c r="P9074" s="157" t="s">
        <v>742</v>
      </c>
    </row>
    <row r="9075" spans="11:16">
      <c r="K9075" s="319">
        <v>54761</v>
      </c>
      <c r="L9075" s="157" t="s">
        <v>809</v>
      </c>
      <c r="N9075" s="157" t="s">
        <v>740</v>
      </c>
      <c r="O9075" s="157" t="s">
        <v>741</v>
      </c>
      <c r="P9075" s="157" t="s">
        <v>742</v>
      </c>
    </row>
    <row r="9076" spans="11:16">
      <c r="K9076" s="319">
        <v>54762</v>
      </c>
      <c r="L9076" s="157" t="s">
        <v>810</v>
      </c>
      <c r="N9076" s="157" t="s">
        <v>740</v>
      </c>
      <c r="O9076" s="157" t="s">
        <v>741</v>
      </c>
      <c r="P9076" s="157" t="s">
        <v>742</v>
      </c>
    </row>
    <row r="9077" spans="11:16">
      <c r="K9077" s="319">
        <v>54763</v>
      </c>
      <c r="L9077" s="157" t="s">
        <v>803</v>
      </c>
      <c r="N9077" s="157" t="s">
        <v>742</v>
      </c>
      <c r="O9077" s="157" t="s">
        <v>740</v>
      </c>
      <c r="P9077" s="157" t="s">
        <v>741</v>
      </c>
    </row>
    <row r="9078" spans="11:16">
      <c r="K9078" s="319">
        <v>54764</v>
      </c>
      <c r="L9078" s="157" t="s">
        <v>805</v>
      </c>
      <c r="N9078" s="157" t="s">
        <v>742</v>
      </c>
      <c r="O9078" s="157" t="s">
        <v>740</v>
      </c>
      <c r="P9078" s="157" t="s">
        <v>741</v>
      </c>
    </row>
    <row r="9079" spans="11:16">
      <c r="K9079" s="319">
        <v>54765</v>
      </c>
      <c r="L9079" s="157" t="s">
        <v>806</v>
      </c>
      <c r="N9079" s="157" t="s">
        <v>742</v>
      </c>
      <c r="O9079" s="157" t="s">
        <v>740</v>
      </c>
      <c r="P9079" s="157" t="s">
        <v>741</v>
      </c>
    </row>
    <row r="9080" spans="11:16">
      <c r="K9080" s="319">
        <v>54766</v>
      </c>
      <c r="L9080" s="157" t="s">
        <v>807</v>
      </c>
      <c r="N9080" s="157" t="s">
        <v>742</v>
      </c>
      <c r="O9080" s="157" t="s">
        <v>740</v>
      </c>
      <c r="P9080" s="157" t="s">
        <v>741</v>
      </c>
    </row>
    <row r="9081" spans="11:16">
      <c r="K9081" s="319">
        <v>54767</v>
      </c>
      <c r="L9081" s="157" t="s">
        <v>808</v>
      </c>
      <c r="N9081" s="157" t="s">
        <v>742</v>
      </c>
      <c r="O9081" s="157" t="s">
        <v>740</v>
      </c>
      <c r="P9081" s="157" t="s">
        <v>741</v>
      </c>
    </row>
    <row r="9082" spans="11:16">
      <c r="K9082" s="319">
        <v>54768</v>
      </c>
      <c r="L9082" s="157" t="s">
        <v>809</v>
      </c>
      <c r="N9082" s="157" t="s">
        <v>742</v>
      </c>
      <c r="O9082" s="157" t="s">
        <v>740</v>
      </c>
      <c r="P9082" s="157" t="s">
        <v>741</v>
      </c>
    </row>
    <row r="9083" spans="11:16">
      <c r="K9083" s="319">
        <v>54769</v>
      </c>
      <c r="L9083" s="157" t="s">
        <v>810</v>
      </c>
      <c r="N9083" s="157" t="s">
        <v>742</v>
      </c>
      <c r="O9083" s="157" t="s">
        <v>740</v>
      </c>
      <c r="P9083" s="157" t="s">
        <v>741</v>
      </c>
    </row>
    <row r="9084" spans="11:16">
      <c r="K9084" s="319">
        <v>54770</v>
      </c>
      <c r="L9084" s="157" t="s">
        <v>803</v>
      </c>
      <c r="N9084" s="157" t="s">
        <v>741</v>
      </c>
      <c r="O9084" s="157" t="s">
        <v>742</v>
      </c>
      <c r="P9084" s="157" t="s">
        <v>740</v>
      </c>
    </row>
    <row r="9085" spans="11:16">
      <c r="K9085" s="319">
        <v>54771</v>
      </c>
      <c r="L9085" s="157" t="s">
        <v>805</v>
      </c>
      <c r="N9085" s="157" t="s">
        <v>741</v>
      </c>
      <c r="O9085" s="157" t="s">
        <v>742</v>
      </c>
      <c r="P9085" s="157" t="s">
        <v>740</v>
      </c>
    </row>
    <row r="9086" spans="11:16">
      <c r="K9086" s="319">
        <v>54772</v>
      </c>
      <c r="L9086" s="157" t="s">
        <v>806</v>
      </c>
      <c r="N9086" s="157" t="s">
        <v>741</v>
      </c>
      <c r="O9086" s="157" t="s">
        <v>742</v>
      </c>
      <c r="P9086" s="157" t="s">
        <v>740</v>
      </c>
    </row>
    <row r="9087" spans="11:16">
      <c r="K9087" s="319">
        <v>54773</v>
      </c>
      <c r="L9087" s="157" t="s">
        <v>807</v>
      </c>
      <c r="N9087" s="157" t="s">
        <v>741</v>
      </c>
      <c r="O9087" s="157" t="s">
        <v>742</v>
      </c>
      <c r="P9087" s="157" t="s">
        <v>740</v>
      </c>
    </row>
    <row r="9088" spans="11:16">
      <c r="K9088" s="319">
        <v>54774</v>
      </c>
      <c r="L9088" s="157" t="s">
        <v>808</v>
      </c>
      <c r="N9088" s="157" t="s">
        <v>741</v>
      </c>
      <c r="O9088" s="157" t="s">
        <v>742</v>
      </c>
      <c r="P9088" s="157" t="s">
        <v>740</v>
      </c>
    </row>
    <row r="9089" spans="11:16">
      <c r="K9089" s="319">
        <v>54775</v>
      </c>
      <c r="L9089" s="157" t="s">
        <v>809</v>
      </c>
      <c r="N9089" s="157" t="s">
        <v>741</v>
      </c>
      <c r="O9089" s="157" t="s">
        <v>742</v>
      </c>
      <c r="P9089" s="157" t="s">
        <v>740</v>
      </c>
    </row>
    <row r="9090" spans="11:16">
      <c r="K9090" s="319">
        <v>54776</v>
      </c>
      <c r="L9090" s="157" t="s">
        <v>810</v>
      </c>
      <c r="N9090" s="157" t="s">
        <v>741</v>
      </c>
      <c r="O9090" s="157" t="s">
        <v>742</v>
      </c>
      <c r="P9090" s="157" t="s">
        <v>740</v>
      </c>
    </row>
    <row r="9091" spans="11:16">
      <c r="K9091" s="319">
        <v>54777</v>
      </c>
      <c r="L9091" s="157" t="s">
        <v>803</v>
      </c>
      <c r="N9091" s="157" t="s">
        <v>740</v>
      </c>
      <c r="O9091" s="157" t="s">
        <v>741</v>
      </c>
      <c r="P9091" s="157" t="s">
        <v>742</v>
      </c>
    </row>
    <row r="9092" spans="11:16">
      <c r="K9092" s="319">
        <v>54778</v>
      </c>
      <c r="L9092" s="157" t="s">
        <v>805</v>
      </c>
      <c r="N9092" s="157" t="s">
        <v>740</v>
      </c>
      <c r="O9092" s="157" t="s">
        <v>741</v>
      </c>
      <c r="P9092" s="157" t="s">
        <v>742</v>
      </c>
    </row>
    <row r="9093" spans="11:16">
      <c r="K9093" s="319">
        <v>54779</v>
      </c>
      <c r="L9093" s="157" t="s">
        <v>806</v>
      </c>
      <c r="N9093" s="157" t="s">
        <v>740</v>
      </c>
      <c r="O9093" s="157" t="s">
        <v>741</v>
      </c>
      <c r="P9093" s="157" t="s">
        <v>742</v>
      </c>
    </row>
    <row r="9094" spans="11:16">
      <c r="K9094" s="319">
        <v>54780</v>
      </c>
      <c r="L9094" s="157" t="s">
        <v>807</v>
      </c>
      <c r="N9094" s="157" t="s">
        <v>740</v>
      </c>
      <c r="O9094" s="157" t="s">
        <v>741</v>
      </c>
      <c r="P9094" s="157" t="s">
        <v>742</v>
      </c>
    </row>
    <row r="9095" spans="11:16">
      <c r="K9095" s="319">
        <v>54781</v>
      </c>
      <c r="L9095" s="157" t="s">
        <v>808</v>
      </c>
      <c r="N9095" s="157" t="s">
        <v>740</v>
      </c>
      <c r="O9095" s="157" t="s">
        <v>741</v>
      </c>
      <c r="P9095" s="157" t="s">
        <v>742</v>
      </c>
    </row>
    <row r="9096" spans="11:16">
      <c r="K9096" s="319">
        <v>54782</v>
      </c>
      <c r="L9096" s="157" t="s">
        <v>809</v>
      </c>
      <c r="N9096" s="157" t="s">
        <v>740</v>
      </c>
      <c r="O9096" s="157" t="s">
        <v>741</v>
      </c>
      <c r="P9096" s="157" t="s">
        <v>742</v>
      </c>
    </row>
    <row r="9097" spans="11:16">
      <c r="K9097" s="319">
        <v>54783</v>
      </c>
      <c r="L9097" s="157" t="s">
        <v>810</v>
      </c>
      <c r="N9097" s="157" t="s">
        <v>740</v>
      </c>
      <c r="O9097" s="157" t="s">
        <v>741</v>
      </c>
      <c r="P9097" s="157" t="s">
        <v>742</v>
      </c>
    </row>
    <row r="9098" spans="11:16">
      <c r="K9098" s="319">
        <v>54784</v>
      </c>
      <c r="L9098" s="157" t="s">
        <v>803</v>
      </c>
      <c r="N9098" s="157" t="s">
        <v>742</v>
      </c>
      <c r="O9098" s="157" t="s">
        <v>740</v>
      </c>
      <c r="P9098" s="157" t="s">
        <v>741</v>
      </c>
    </row>
    <row r="9099" spans="11:16">
      <c r="K9099" s="319">
        <v>54785</v>
      </c>
      <c r="L9099" s="157" t="s">
        <v>805</v>
      </c>
      <c r="N9099" s="157" t="s">
        <v>742</v>
      </c>
      <c r="O9099" s="157" t="s">
        <v>740</v>
      </c>
      <c r="P9099" s="157" t="s">
        <v>741</v>
      </c>
    </row>
    <row r="9100" spans="11:16">
      <c r="K9100" s="319">
        <v>54786</v>
      </c>
      <c r="L9100" s="157" t="s">
        <v>806</v>
      </c>
      <c r="N9100" s="157" t="s">
        <v>742</v>
      </c>
      <c r="O9100" s="157" t="s">
        <v>740</v>
      </c>
      <c r="P9100" s="157" t="s">
        <v>741</v>
      </c>
    </row>
    <row r="9101" spans="11:16">
      <c r="K9101" s="319">
        <v>54787</v>
      </c>
      <c r="L9101" s="157" t="s">
        <v>807</v>
      </c>
      <c r="N9101" s="157" t="s">
        <v>742</v>
      </c>
      <c r="O9101" s="157" t="s">
        <v>740</v>
      </c>
      <c r="P9101" s="157" t="s">
        <v>741</v>
      </c>
    </row>
    <row r="9102" spans="11:16">
      <c r="K9102" s="319">
        <v>54788</v>
      </c>
      <c r="L9102" s="157" t="s">
        <v>808</v>
      </c>
      <c r="N9102" s="157" t="s">
        <v>742</v>
      </c>
      <c r="O9102" s="157" t="s">
        <v>740</v>
      </c>
      <c r="P9102" s="157" t="s">
        <v>741</v>
      </c>
    </row>
    <row r="9103" spans="11:16">
      <c r="K9103" s="319">
        <v>54789</v>
      </c>
      <c r="L9103" s="157" t="s">
        <v>809</v>
      </c>
      <c r="N9103" s="157" t="s">
        <v>742</v>
      </c>
      <c r="O9103" s="157" t="s">
        <v>740</v>
      </c>
      <c r="P9103" s="157" t="s">
        <v>741</v>
      </c>
    </row>
    <row r="9104" spans="11:16">
      <c r="K9104" s="319">
        <v>54790</v>
      </c>
      <c r="L9104" s="157" t="s">
        <v>810</v>
      </c>
      <c r="N9104" s="157" t="s">
        <v>742</v>
      </c>
      <c r="O9104" s="157" t="s">
        <v>740</v>
      </c>
      <c r="P9104" s="157" t="s">
        <v>741</v>
      </c>
    </row>
    <row r="9105" spans="11:16">
      <c r="K9105" s="319">
        <v>54791</v>
      </c>
      <c r="L9105" s="157" t="s">
        <v>803</v>
      </c>
      <c r="N9105" s="157" t="s">
        <v>741</v>
      </c>
      <c r="O9105" s="157" t="s">
        <v>742</v>
      </c>
      <c r="P9105" s="157" t="s">
        <v>740</v>
      </c>
    </row>
    <row r="9106" spans="11:16">
      <c r="K9106" s="319">
        <v>54792</v>
      </c>
      <c r="L9106" s="157" t="s">
        <v>805</v>
      </c>
      <c r="N9106" s="157" t="s">
        <v>741</v>
      </c>
      <c r="O9106" s="157" t="s">
        <v>742</v>
      </c>
      <c r="P9106" s="157" t="s">
        <v>740</v>
      </c>
    </row>
    <row r="9107" spans="11:16">
      <c r="K9107" s="319">
        <v>54793</v>
      </c>
      <c r="L9107" s="157" t="s">
        <v>806</v>
      </c>
      <c r="N9107" s="157" t="s">
        <v>741</v>
      </c>
      <c r="O9107" s="157" t="s">
        <v>742</v>
      </c>
      <c r="P9107" s="157" t="s">
        <v>740</v>
      </c>
    </row>
    <row r="9108" spans="11:16">
      <c r="K9108" s="319">
        <v>54794</v>
      </c>
      <c r="L9108" s="157" t="s">
        <v>807</v>
      </c>
      <c r="N9108" s="157" t="s">
        <v>741</v>
      </c>
      <c r="O9108" s="157" t="s">
        <v>742</v>
      </c>
      <c r="P9108" s="157" t="s">
        <v>740</v>
      </c>
    </row>
    <row r="9109" spans="11:16">
      <c r="K9109" s="319">
        <v>54795</v>
      </c>
      <c r="L9109" s="157" t="s">
        <v>808</v>
      </c>
      <c r="N9109" s="157" t="s">
        <v>741</v>
      </c>
      <c r="O9109" s="157" t="s">
        <v>742</v>
      </c>
      <c r="P9109" s="157" t="s">
        <v>740</v>
      </c>
    </row>
    <row r="9110" spans="11:16">
      <c r="K9110" s="319">
        <v>54796</v>
      </c>
      <c r="L9110" s="157" t="s">
        <v>809</v>
      </c>
      <c r="N9110" s="157" t="s">
        <v>741</v>
      </c>
      <c r="O9110" s="157" t="s">
        <v>742</v>
      </c>
      <c r="P9110" s="157" t="s">
        <v>740</v>
      </c>
    </row>
    <row r="9111" spans="11:16">
      <c r="K9111" s="319">
        <v>54797</v>
      </c>
      <c r="L9111" s="157" t="s">
        <v>810</v>
      </c>
      <c r="N9111" s="157" t="s">
        <v>741</v>
      </c>
      <c r="O9111" s="157" t="s">
        <v>742</v>
      </c>
      <c r="P9111" s="157" t="s">
        <v>740</v>
      </c>
    </row>
    <row r="9112" spans="11:16">
      <c r="K9112" s="319">
        <v>54798</v>
      </c>
      <c r="L9112" s="157" t="s">
        <v>803</v>
      </c>
      <c r="N9112" s="157" t="s">
        <v>740</v>
      </c>
      <c r="O9112" s="157" t="s">
        <v>741</v>
      </c>
      <c r="P9112" s="157" t="s">
        <v>742</v>
      </c>
    </row>
    <row r="9113" spans="11:16">
      <c r="K9113" s="319">
        <v>54799</v>
      </c>
      <c r="L9113" s="157" t="s">
        <v>805</v>
      </c>
      <c r="N9113" s="157" t="s">
        <v>740</v>
      </c>
      <c r="O9113" s="157" t="s">
        <v>741</v>
      </c>
      <c r="P9113" s="157" t="s">
        <v>742</v>
      </c>
    </row>
    <row r="9114" spans="11:16">
      <c r="K9114" s="319">
        <v>54800</v>
      </c>
      <c r="L9114" s="157" t="s">
        <v>806</v>
      </c>
      <c r="N9114" s="157" t="s">
        <v>740</v>
      </c>
      <c r="O9114" s="157" t="s">
        <v>741</v>
      </c>
      <c r="P9114" s="157" t="s">
        <v>742</v>
      </c>
    </row>
    <row r="9115" spans="11:16">
      <c r="K9115" s="319">
        <v>54801</v>
      </c>
      <c r="L9115" s="157" t="s">
        <v>807</v>
      </c>
      <c r="N9115" s="157" t="s">
        <v>740</v>
      </c>
      <c r="O9115" s="157" t="s">
        <v>741</v>
      </c>
      <c r="P9115" s="157" t="s">
        <v>742</v>
      </c>
    </row>
    <row r="9116" spans="11:16">
      <c r="K9116" s="319">
        <v>54802</v>
      </c>
      <c r="L9116" s="157" t="s">
        <v>808</v>
      </c>
      <c r="N9116" s="157" t="s">
        <v>740</v>
      </c>
      <c r="O9116" s="157" t="s">
        <v>741</v>
      </c>
      <c r="P9116" s="157" t="s">
        <v>742</v>
      </c>
    </row>
    <row r="9117" spans="11:16">
      <c r="K9117" s="319">
        <v>54803</v>
      </c>
      <c r="L9117" s="157" t="s">
        <v>809</v>
      </c>
      <c r="N9117" s="157" t="s">
        <v>740</v>
      </c>
      <c r="O9117" s="157" t="s">
        <v>741</v>
      </c>
      <c r="P9117" s="157" t="s">
        <v>742</v>
      </c>
    </row>
    <row r="9118" spans="11:16">
      <c r="K9118" s="319">
        <v>54804</v>
      </c>
      <c r="L9118" s="157" t="s">
        <v>810</v>
      </c>
      <c r="N9118" s="157" t="s">
        <v>740</v>
      </c>
      <c r="O9118" s="157" t="s">
        <v>741</v>
      </c>
      <c r="P9118" s="157" t="s">
        <v>742</v>
      </c>
    </row>
    <row r="9119" spans="11:16">
      <c r="K9119" s="319">
        <v>54805</v>
      </c>
      <c r="L9119" s="157" t="s">
        <v>803</v>
      </c>
      <c r="N9119" s="157" t="s">
        <v>742</v>
      </c>
      <c r="O9119" s="157" t="s">
        <v>740</v>
      </c>
      <c r="P9119" s="157" t="s">
        <v>741</v>
      </c>
    </row>
    <row r="9120" spans="11:16">
      <c r="K9120" s="319">
        <v>54806</v>
      </c>
      <c r="L9120" s="157" t="s">
        <v>805</v>
      </c>
      <c r="N9120" s="157" t="s">
        <v>742</v>
      </c>
      <c r="O9120" s="157" t="s">
        <v>740</v>
      </c>
      <c r="P9120" s="157" t="s">
        <v>741</v>
      </c>
    </row>
    <row r="9121" spans="11:16">
      <c r="K9121" s="319">
        <v>54807</v>
      </c>
      <c r="L9121" s="157" t="s">
        <v>806</v>
      </c>
      <c r="N9121" s="157" t="s">
        <v>742</v>
      </c>
      <c r="O9121" s="157" t="s">
        <v>740</v>
      </c>
      <c r="P9121" s="157" t="s">
        <v>741</v>
      </c>
    </row>
    <row r="9122" spans="11:16">
      <c r="K9122" s="319">
        <v>54808</v>
      </c>
      <c r="L9122" s="157" t="s">
        <v>807</v>
      </c>
      <c r="N9122" s="157" t="s">
        <v>742</v>
      </c>
      <c r="O9122" s="157" t="s">
        <v>740</v>
      </c>
      <c r="P9122" s="157" t="s">
        <v>741</v>
      </c>
    </row>
    <row r="9123" spans="11:16">
      <c r="K9123" s="319">
        <v>54809</v>
      </c>
      <c r="L9123" s="157" t="s">
        <v>808</v>
      </c>
      <c r="N9123" s="157" t="s">
        <v>742</v>
      </c>
      <c r="O9123" s="157" t="s">
        <v>740</v>
      </c>
      <c r="P9123" s="157" t="s">
        <v>741</v>
      </c>
    </row>
    <row r="9124" spans="11:16">
      <c r="K9124" s="319">
        <v>54810</v>
      </c>
      <c r="L9124" s="157" t="s">
        <v>809</v>
      </c>
      <c r="N9124" s="157" t="s">
        <v>742</v>
      </c>
      <c r="O9124" s="157" t="s">
        <v>740</v>
      </c>
      <c r="P9124" s="157" t="s">
        <v>741</v>
      </c>
    </row>
    <row r="9125" spans="11:16">
      <c r="K9125" s="319">
        <v>54811</v>
      </c>
      <c r="L9125" s="157" t="s">
        <v>810</v>
      </c>
      <c r="N9125" s="157" t="s">
        <v>742</v>
      </c>
      <c r="O9125" s="157" t="s">
        <v>740</v>
      </c>
      <c r="P9125" s="157" t="s">
        <v>741</v>
      </c>
    </row>
    <row r="9126" spans="11:16">
      <c r="K9126" s="319">
        <v>54812</v>
      </c>
      <c r="L9126" s="157" t="s">
        <v>803</v>
      </c>
      <c r="N9126" s="157" t="s">
        <v>741</v>
      </c>
      <c r="O9126" s="157" t="s">
        <v>742</v>
      </c>
      <c r="P9126" s="157" t="s">
        <v>740</v>
      </c>
    </row>
    <row r="9127" spans="11:16">
      <c r="K9127" s="319">
        <v>54813</v>
      </c>
      <c r="L9127" s="157" t="s">
        <v>805</v>
      </c>
      <c r="N9127" s="157" t="s">
        <v>741</v>
      </c>
      <c r="O9127" s="157" t="s">
        <v>742</v>
      </c>
      <c r="P9127" s="157" t="s">
        <v>740</v>
      </c>
    </row>
    <row r="9128" spans="11:16">
      <c r="K9128" s="319">
        <v>54814</v>
      </c>
      <c r="L9128" s="157" t="s">
        <v>806</v>
      </c>
      <c r="N9128" s="157" t="s">
        <v>741</v>
      </c>
      <c r="O9128" s="157" t="s">
        <v>742</v>
      </c>
      <c r="P9128" s="157" t="s">
        <v>740</v>
      </c>
    </row>
    <row r="9129" spans="11:16">
      <c r="K9129" s="319">
        <v>54815</v>
      </c>
      <c r="L9129" s="157" t="s">
        <v>807</v>
      </c>
      <c r="N9129" s="157" t="s">
        <v>741</v>
      </c>
      <c r="O9129" s="157" t="s">
        <v>742</v>
      </c>
      <c r="P9129" s="157" t="s">
        <v>740</v>
      </c>
    </row>
    <row r="9130" spans="11:16">
      <c r="K9130" s="319">
        <v>54816</v>
      </c>
      <c r="L9130" s="157" t="s">
        <v>808</v>
      </c>
      <c r="N9130" s="157" t="s">
        <v>741</v>
      </c>
      <c r="O9130" s="157" t="s">
        <v>742</v>
      </c>
      <c r="P9130" s="157" t="s">
        <v>740</v>
      </c>
    </row>
    <row r="9131" spans="11:16">
      <c r="K9131" s="319">
        <v>54817</v>
      </c>
      <c r="L9131" s="157" t="s">
        <v>809</v>
      </c>
      <c r="N9131" s="157" t="s">
        <v>741</v>
      </c>
      <c r="O9131" s="157" t="s">
        <v>742</v>
      </c>
      <c r="P9131" s="157" t="s">
        <v>740</v>
      </c>
    </row>
    <row r="9132" spans="11:16">
      <c r="K9132" s="319">
        <v>54818</v>
      </c>
      <c r="L9132" s="157" t="s">
        <v>810</v>
      </c>
      <c r="N9132" s="157" t="s">
        <v>741</v>
      </c>
      <c r="O9132" s="157" t="s">
        <v>742</v>
      </c>
      <c r="P9132" s="157" t="s">
        <v>740</v>
      </c>
    </row>
    <row r="9133" spans="11:16">
      <c r="K9133" s="319">
        <v>54819</v>
      </c>
      <c r="L9133" s="157" t="s">
        <v>803</v>
      </c>
      <c r="N9133" s="157" t="s">
        <v>740</v>
      </c>
      <c r="O9133" s="157" t="s">
        <v>741</v>
      </c>
      <c r="P9133" s="157" t="s">
        <v>742</v>
      </c>
    </row>
    <row r="9134" spans="11:16">
      <c r="K9134" s="319">
        <v>54820</v>
      </c>
      <c r="L9134" s="157" t="s">
        <v>805</v>
      </c>
      <c r="N9134" s="157" t="s">
        <v>740</v>
      </c>
      <c r="O9134" s="157" t="s">
        <v>741</v>
      </c>
      <c r="P9134" s="157" t="s">
        <v>742</v>
      </c>
    </row>
    <row r="9135" spans="11:16">
      <c r="K9135" s="319">
        <v>54821</v>
      </c>
      <c r="L9135" s="157" t="s">
        <v>806</v>
      </c>
      <c r="N9135" s="157" t="s">
        <v>740</v>
      </c>
      <c r="O9135" s="157" t="s">
        <v>741</v>
      </c>
      <c r="P9135" s="157" t="s">
        <v>742</v>
      </c>
    </row>
    <row r="9136" spans="11:16">
      <c r="K9136" s="319">
        <v>54822</v>
      </c>
      <c r="L9136" s="157" t="s">
        <v>807</v>
      </c>
      <c r="N9136" s="157" t="s">
        <v>740</v>
      </c>
      <c r="O9136" s="157" t="s">
        <v>741</v>
      </c>
      <c r="P9136" s="157" t="s">
        <v>742</v>
      </c>
    </row>
    <row r="9137" spans="11:16">
      <c r="K9137" s="319">
        <v>54823</v>
      </c>
      <c r="L9137" s="157" t="s">
        <v>808</v>
      </c>
      <c r="N9137" s="157" t="s">
        <v>740</v>
      </c>
      <c r="O9137" s="157" t="s">
        <v>741</v>
      </c>
      <c r="P9137" s="157" t="s">
        <v>742</v>
      </c>
    </row>
    <row r="9138" spans="11:16">
      <c r="K9138" s="319">
        <v>54824</v>
      </c>
      <c r="L9138" s="157" t="s">
        <v>809</v>
      </c>
      <c r="N9138" s="157" t="s">
        <v>740</v>
      </c>
      <c r="O9138" s="157" t="s">
        <v>741</v>
      </c>
      <c r="P9138" s="157" t="s">
        <v>742</v>
      </c>
    </row>
    <row r="9139" spans="11:16">
      <c r="K9139" s="319">
        <v>54825</v>
      </c>
      <c r="L9139" s="157" t="s">
        <v>810</v>
      </c>
      <c r="N9139" s="157" t="s">
        <v>740</v>
      </c>
      <c r="O9139" s="157" t="s">
        <v>741</v>
      </c>
      <c r="P9139" s="157" t="s">
        <v>742</v>
      </c>
    </row>
    <row r="9140" spans="11:16">
      <c r="K9140" s="319">
        <v>54826</v>
      </c>
      <c r="L9140" s="157" t="s">
        <v>803</v>
      </c>
      <c r="N9140" s="157" t="s">
        <v>742</v>
      </c>
      <c r="O9140" s="157" t="s">
        <v>740</v>
      </c>
      <c r="P9140" s="157" t="s">
        <v>741</v>
      </c>
    </row>
    <row r="9141" spans="11:16">
      <c r="K9141" s="319">
        <v>54827</v>
      </c>
      <c r="L9141" s="157" t="s">
        <v>805</v>
      </c>
      <c r="N9141" s="157" t="s">
        <v>742</v>
      </c>
      <c r="O9141" s="157" t="s">
        <v>740</v>
      </c>
      <c r="P9141" s="157" t="s">
        <v>741</v>
      </c>
    </row>
    <row r="9142" spans="11:16">
      <c r="K9142" s="319">
        <v>54828</v>
      </c>
      <c r="L9142" s="157" t="s">
        <v>806</v>
      </c>
      <c r="N9142" s="157" t="s">
        <v>742</v>
      </c>
      <c r="O9142" s="157" t="s">
        <v>740</v>
      </c>
      <c r="P9142" s="157" t="s">
        <v>741</v>
      </c>
    </row>
    <row r="9143" spans="11:16">
      <c r="K9143" s="319">
        <v>54829</v>
      </c>
      <c r="L9143" s="157" t="s">
        <v>807</v>
      </c>
      <c r="N9143" s="157" t="s">
        <v>742</v>
      </c>
      <c r="O9143" s="157" t="s">
        <v>740</v>
      </c>
      <c r="P9143" s="157" t="s">
        <v>741</v>
      </c>
    </row>
    <row r="9144" spans="11:16">
      <c r="K9144" s="319">
        <v>54830</v>
      </c>
      <c r="L9144" s="157" t="s">
        <v>808</v>
      </c>
      <c r="N9144" s="157" t="s">
        <v>742</v>
      </c>
      <c r="O9144" s="157" t="s">
        <v>740</v>
      </c>
      <c r="P9144" s="157" t="s">
        <v>741</v>
      </c>
    </row>
    <row r="9145" spans="11:16">
      <c r="K9145" s="319">
        <v>54831</v>
      </c>
      <c r="L9145" s="157" t="s">
        <v>809</v>
      </c>
      <c r="N9145" s="157" t="s">
        <v>742</v>
      </c>
      <c r="O9145" s="157" t="s">
        <v>740</v>
      </c>
      <c r="P9145" s="157" t="s">
        <v>741</v>
      </c>
    </row>
    <row r="9146" spans="11:16">
      <c r="K9146" s="319">
        <v>54832</v>
      </c>
      <c r="L9146" s="157" t="s">
        <v>810</v>
      </c>
      <c r="N9146" s="157" t="s">
        <v>742</v>
      </c>
      <c r="O9146" s="157" t="s">
        <v>740</v>
      </c>
      <c r="P9146" s="157" t="s">
        <v>741</v>
      </c>
    </row>
    <row r="9147" spans="11:16">
      <c r="K9147" s="319">
        <v>54833</v>
      </c>
      <c r="L9147" s="157" t="s">
        <v>803</v>
      </c>
      <c r="N9147" s="157" t="s">
        <v>741</v>
      </c>
      <c r="O9147" s="157" t="s">
        <v>742</v>
      </c>
      <c r="P9147" s="157" t="s">
        <v>740</v>
      </c>
    </row>
    <row r="9148" spans="11:16">
      <c r="K9148" s="319">
        <v>54834</v>
      </c>
      <c r="L9148" s="157" t="s">
        <v>805</v>
      </c>
      <c r="N9148" s="157" t="s">
        <v>741</v>
      </c>
      <c r="O9148" s="157" t="s">
        <v>742</v>
      </c>
      <c r="P9148" s="157" t="s">
        <v>740</v>
      </c>
    </row>
    <row r="9149" spans="11:16">
      <c r="K9149" s="319">
        <v>54835</v>
      </c>
      <c r="L9149" s="157" t="s">
        <v>806</v>
      </c>
      <c r="N9149" s="157" t="s">
        <v>741</v>
      </c>
      <c r="O9149" s="157" t="s">
        <v>742</v>
      </c>
      <c r="P9149" s="157" t="s">
        <v>740</v>
      </c>
    </row>
    <row r="9150" spans="11:16">
      <c r="K9150" s="319">
        <v>54836</v>
      </c>
      <c r="L9150" s="157" t="s">
        <v>807</v>
      </c>
      <c r="N9150" s="157" t="s">
        <v>741</v>
      </c>
      <c r="O9150" s="157" t="s">
        <v>742</v>
      </c>
      <c r="P9150" s="157" t="s">
        <v>740</v>
      </c>
    </row>
    <row r="9151" spans="11:16">
      <c r="K9151" s="319">
        <v>54837</v>
      </c>
      <c r="L9151" s="157" t="s">
        <v>808</v>
      </c>
      <c r="N9151" s="157" t="s">
        <v>741</v>
      </c>
      <c r="O9151" s="157" t="s">
        <v>742</v>
      </c>
      <c r="P9151" s="157" t="s">
        <v>740</v>
      </c>
    </row>
    <row r="9152" spans="11:16">
      <c r="K9152" s="319">
        <v>54838</v>
      </c>
      <c r="L9152" s="157" t="s">
        <v>809</v>
      </c>
      <c r="N9152" s="157" t="s">
        <v>741</v>
      </c>
      <c r="O9152" s="157" t="s">
        <v>742</v>
      </c>
      <c r="P9152" s="157" t="s">
        <v>740</v>
      </c>
    </row>
    <row r="9153" spans="11:16">
      <c r="K9153" s="319">
        <v>54839</v>
      </c>
      <c r="L9153" s="157" t="s">
        <v>810</v>
      </c>
      <c r="N9153" s="157" t="s">
        <v>741</v>
      </c>
      <c r="O9153" s="157" t="s">
        <v>742</v>
      </c>
      <c r="P9153" s="157" t="s">
        <v>740</v>
      </c>
    </row>
    <row r="9154" spans="11:16">
      <c r="K9154" s="319">
        <v>54840</v>
      </c>
      <c r="L9154" s="157" t="s">
        <v>803</v>
      </c>
      <c r="N9154" s="157" t="s">
        <v>740</v>
      </c>
      <c r="O9154" s="157" t="s">
        <v>741</v>
      </c>
      <c r="P9154" s="157" t="s">
        <v>742</v>
      </c>
    </row>
    <row r="9155" spans="11:16">
      <c r="K9155" s="319">
        <v>54841</v>
      </c>
      <c r="L9155" s="157" t="s">
        <v>805</v>
      </c>
      <c r="N9155" s="157" t="s">
        <v>740</v>
      </c>
      <c r="O9155" s="157" t="s">
        <v>741</v>
      </c>
      <c r="P9155" s="157" t="s">
        <v>742</v>
      </c>
    </row>
    <row r="9156" spans="11:16">
      <c r="K9156" s="319">
        <v>54842</v>
      </c>
      <c r="L9156" s="157" t="s">
        <v>806</v>
      </c>
      <c r="N9156" s="157" t="s">
        <v>740</v>
      </c>
      <c r="O9156" s="157" t="s">
        <v>741</v>
      </c>
      <c r="P9156" s="157" t="s">
        <v>742</v>
      </c>
    </row>
    <row r="9157" spans="11:16">
      <c r="K9157" s="319">
        <v>54843</v>
      </c>
      <c r="L9157" s="157" t="s">
        <v>807</v>
      </c>
      <c r="N9157" s="157" t="s">
        <v>740</v>
      </c>
      <c r="O9157" s="157" t="s">
        <v>741</v>
      </c>
      <c r="P9157" s="157" t="s">
        <v>742</v>
      </c>
    </row>
    <row r="9158" spans="11:16">
      <c r="K9158" s="319">
        <v>54844</v>
      </c>
      <c r="L9158" s="157" t="s">
        <v>808</v>
      </c>
      <c r="N9158" s="157" t="s">
        <v>740</v>
      </c>
      <c r="O9158" s="157" t="s">
        <v>741</v>
      </c>
      <c r="P9158" s="157" t="s">
        <v>742</v>
      </c>
    </row>
    <row r="9159" spans="11:16">
      <c r="K9159" s="319">
        <v>54845</v>
      </c>
      <c r="L9159" s="157" t="s">
        <v>809</v>
      </c>
      <c r="N9159" s="157" t="s">
        <v>740</v>
      </c>
      <c r="O9159" s="157" t="s">
        <v>741</v>
      </c>
      <c r="P9159" s="157" t="s">
        <v>742</v>
      </c>
    </row>
    <row r="9160" spans="11:16">
      <c r="K9160" s="319">
        <v>54846</v>
      </c>
      <c r="L9160" s="157" t="s">
        <v>810</v>
      </c>
      <c r="N9160" s="157" t="s">
        <v>740</v>
      </c>
      <c r="O9160" s="157" t="s">
        <v>741</v>
      </c>
      <c r="P9160" s="157" t="s">
        <v>742</v>
      </c>
    </row>
    <row r="9161" spans="11:16">
      <c r="K9161" s="319">
        <v>54847</v>
      </c>
      <c r="L9161" s="157" t="s">
        <v>803</v>
      </c>
      <c r="N9161" s="157" t="s">
        <v>742</v>
      </c>
      <c r="O9161" s="157" t="s">
        <v>740</v>
      </c>
      <c r="P9161" s="157" t="s">
        <v>741</v>
      </c>
    </row>
    <row r="9162" spans="11:16">
      <c r="K9162" s="319">
        <v>54848</v>
      </c>
      <c r="L9162" s="157" t="s">
        <v>805</v>
      </c>
      <c r="N9162" s="157" t="s">
        <v>742</v>
      </c>
      <c r="O9162" s="157" t="s">
        <v>740</v>
      </c>
      <c r="P9162" s="157" t="s">
        <v>741</v>
      </c>
    </row>
    <row r="9163" spans="11:16">
      <c r="K9163" s="319">
        <v>54849</v>
      </c>
      <c r="L9163" s="157" t="s">
        <v>806</v>
      </c>
      <c r="N9163" s="157" t="s">
        <v>742</v>
      </c>
      <c r="O9163" s="157" t="s">
        <v>740</v>
      </c>
      <c r="P9163" s="157" t="s">
        <v>741</v>
      </c>
    </row>
    <row r="9164" spans="11:16">
      <c r="K9164" s="319">
        <v>54850</v>
      </c>
      <c r="L9164" s="157" t="s">
        <v>807</v>
      </c>
      <c r="N9164" s="157" t="s">
        <v>742</v>
      </c>
      <c r="O9164" s="157" t="s">
        <v>740</v>
      </c>
      <c r="P9164" s="157" t="s">
        <v>741</v>
      </c>
    </row>
    <row r="9165" spans="11:16">
      <c r="K9165" s="319">
        <v>54851</v>
      </c>
      <c r="L9165" s="157" t="s">
        <v>808</v>
      </c>
      <c r="N9165" s="157" t="s">
        <v>742</v>
      </c>
      <c r="O9165" s="157" t="s">
        <v>740</v>
      </c>
      <c r="P9165" s="157" t="s">
        <v>741</v>
      </c>
    </row>
    <row r="9166" spans="11:16">
      <c r="K9166" s="319">
        <v>54852</v>
      </c>
      <c r="L9166" s="157" t="s">
        <v>809</v>
      </c>
      <c r="N9166" s="157" t="s">
        <v>742</v>
      </c>
      <c r="O9166" s="157" t="s">
        <v>740</v>
      </c>
      <c r="P9166" s="157" t="s">
        <v>741</v>
      </c>
    </row>
    <row r="9167" spans="11:16">
      <c r="K9167" s="319">
        <v>54853</v>
      </c>
      <c r="L9167" s="157" t="s">
        <v>810</v>
      </c>
      <c r="N9167" s="157" t="s">
        <v>742</v>
      </c>
      <c r="O9167" s="157" t="s">
        <v>740</v>
      </c>
      <c r="P9167" s="157" t="s">
        <v>741</v>
      </c>
    </row>
    <row r="9168" spans="11:16">
      <c r="K9168" s="319">
        <v>54854</v>
      </c>
      <c r="L9168" s="157" t="s">
        <v>803</v>
      </c>
      <c r="N9168" s="157" t="s">
        <v>741</v>
      </c>
      <c r="O9168" s="157" t="s">
        <v>742</v>
      </c>
      <c r="P9168" s="157" t="s">
        <v>740</v>
      </c>
    </row>
    <row r="9169" spans="11:16">
      <c r="K9169" s="319">
        <v>54855</v>
      </c>
      <c r="L9169" s="157" t="s">
        <v>805</v>
      </c>
      <c r="N9169" s="157" t="s">
        <v>741</v>
      </c>
      <c r="O9169" s="157" t="s">
        <v>742</v>
      </c>
      <c r="P9169" s="157" t="s">
        <v>740</v>
      </c>
    </row>
    <row r="9170" spans="11:16">
      <c r="K9170" s="319">
        <v>54856</v>
      </c>
      <c r="L9170" s="157" t="s">
        <v>806</v>
      </c>
      <c r="N9170" s="157" t="s">
        <v>741</v>
      </c>
      <c r="O9170" s="157" t="s">
        <v>742</v>
      </c>
      <c r="P9170" s="157" t="s">
        <v>740</v>
      </c>
    </row>
    <row r="9171" spans="11:16">
      <c r="K9171" s="319">
        <v>54857</v>
      </c>
      <c r="L9171" s="157" t="s">
        <v>807</v>
      </c>
      <c r="N9171" s="157" t="s">
        <v>741</v>
      </c>
      <c r="O9171" s="157" t="s">
        <v>742</v>
      </c>
      <c r="P9171" s="157" t="s">
        <v>740</v>
      </c>
    </row>
    <row r="9172" spans="11:16">
      <c r="K9172" s="319">
        <v>54858</v>
      </c>
      <c r="L9172" s="157" t="s">
        <v>808</v>
      </c>
      <c r="N9172" s="157" t="s">
        <v>741</v>
      </c>
      <c r="O9172" s="157" t="s">
        <v>742</v>
      </c>
      <c r="P9172" s="157" t="s">
        <v>740</v>
      </c>
    </row>
    <row r="9173" spans="11:16">
      <c r="K9173" s="319">
        <v>54859</v>
      </c>
      <c r="L9173" s="157" t="s">
        <v>809</v>
      </c>
      <c r="N9173" s="157" t="s">
        <v>741</v>
      </c>
      <c r="O9173" s="157" t="s">
        <v>742</v>
      </c>
      <c r="P9173" s="157" t="s">
        <v>740</v>
      </c>
    </row>
    <row r="9174" spans="11:16">
      <c r="K9174" s="319">
        <v>54860</v>
      </c>
      <c r="L9174" s="157" t="s">
        <v>810</v>
      </c>
      <c r="N9174" s="157" t="s">
        <v>741</v>
      </c>
      <c r="O9174" s="157" t="s">
        <v>742</v>
      </c>
      <c r="P9174" s="157" t="s">
        <v>740</v>
      </c>
    </row>
    <row r="9175" spans="11:16">
      <c r="K9175" s="319">
        <v>54861</v>
      </c>
      <c r="L9175" s="157" t="s">
        <v>803</v>
      </c>
      <c r="N9175" s="157" t="s">
        <v>740</v>
      </c>
      <c r="O9175" s="157" t="s">
        <v>741</v>
      </c>
      <c r="P9175" s="157" t="s">
        <v>742</v>
      </c>
    </row>
    <row r="9176" spans="11:16">
      <c r="K9176" s="319">
        <v>54862</v>
      </c>
      <c r="L9176" s="157" t="s">
        <v>805</v>
      </c>
      <c r="N9176" s="157" t="s">
        <v>740</v>
      </c>
      <c r="O9176" s="157" t="s">
        <v>741</v>
      </c>
      <c r="P9176" s="157" t="s">
        <v>742</v>
      </c>
    </row>
    <row r="9177" spans="11:16">
      <c r="K9177" s="319">
        <v>54863</v>
      </c>
      <c r="L9177" s="157" t="s">
        <v>806</v>
      </c>
      <c r="N9177" s="157" t="s">
        <v>740</v>
      </c>
      <c r="O9177" s="157" t="s">
        <v>741</v>
      </c>
      <c r="P9177" s="157" t="s">
        <v>742</v>
      </c>
    </row>
    <row r="9178" spans="11:16">
      <c r="K9178" s="319">
        <v>54864</v>
      </c>
      <c r="L9178" s="157" t="s">
        <v>807</v>
      </c>
      <c r="N9178" s="157" t="s">
        <v>740</v>
      </c>
      <c r="O9178" s="157" t="s">
        <v>741</v>
      </c>
      <c r="P9178" s="157" t="s">
        <v>742</v>
      </c>
    </row>
    <row r="9179" spans="11:16">
      <c r="K9179" s="319">
        <v>54865</v>
      </c>
      <c r="L9179" s="157" t="s">
        <v>808</v>
      </c>
      <c r="N9179" s="157" t="s">
        <v>740</v>
      </c>
      <c r="O9179" s="157" t="s">
        <v>741</v>
      </c>
      <c r="P9179" s="157" t="s">
        <v>742</v>
      </c>
    </row>
    <row r="9180" spans="11:16">
      <c r="K9180" s="319">
        <v>54866</v>
      </c>
      <c r="L9180" s="157" t="s">
        <v>809</v>
      </c>
      <c r="N9180" s="157" t="s">
        <v>740</v>
      </c>
      <c r="O9180" s="157" t="s">
        <v>741</v>
      </c>
      <c r="P9180" s="157" t="s">
        <v>742</v>
      </c>
    </row>
    <row r="9181" spans="11:16">
      <c r="K9181" s="319">
        <v>54867</v>
      </c>
      <c r="L9181" s="157" t="s">
        <v>810</v>
      </c>
      <c r="N9181" s="157" t="s">
        <v>740</v>
      </c>
      <c r="O9181" s="157" t="s">
        <v>741</v>
      </c>
      <c r="P9181" s="157" t="s">
        <v>742</v>
      </c>
    </row>
    <row r="9182" spans="11:16">
      <c r="K9182" s="319">
        <v>54868</v>
      </c>
      <c r="L9182" s="157" t="s">
        <v>803</v>
      </c>
      <c r="N9182" s="157" t="s">
        <v>742</v>
      </c>
      <c r="O9182" s="157" t="s">
        <v>740</v>
      </c>
      <c r="P9182" s="157" t="s">
        <v>741</v>
      </c>
    </row>
    <row r="9183" spans="11:16">
      <c r="K9183" s="319">
        <v>54869</v>
      </c>
      <c r="L9183" s="157" t="s">
        <v>805</v>
      </c>
      <c r="N9183" s="157" t="s">
        <v>742</v>
      </c>
      <c r="O9183" s="157" t="s">
        <v>740</v>
      </c>
      <c r="P9183" s="157" t="s">
        <v>741</v>
      </c>
    </row>
    <row r="9184" spans="11:16">
      <c r="K9184" s="319">
        <v>54870</v>
      </c>
      <c r="L9184" s="157" t="s">
        <v>806</v>
      </c>
      <c r="N9184" s="157" t="s">
        <v>742</v>
      </c>
      <c r="O9184" s="157" t="s">
        <v>740</v>
      </c>
      <c r="P9184" s="157" t="s">
        <v>741</v>
      </c>
    </row>
    <row r="9185" spans="11:16">
      <c r="K9185" s="319">
        <v>54871</v>
      </c>
      <c r="L9185" s="157" t="s">
        <v>807</v>
      </c>
      <c r="N9185" s="157" t="s">
        <v>742</v>
      </c>
      <c r="O9185" s="157" t="s">
        <v>740</v>
      </c>
      <c r="P9185" s="157" t="s">
        <v>741</v>
      </c>
    </row>
    <row r="9186" spans="11:16">
      <c r="K9186" s="319">
        <v>54872</v>
      </c>
      <c r="L9186" s="157" t="s">
        <v>808</v>
      </c>
      <c r="N9186" s="157" t="s">
        <v>742</v>
      </c>
      <c r="O9186" s="157" t="s">
        <v>740</v>
      </c>
      <c r="P9186" s="157" t="s">
        <v>741</v>
      </c>
    </row>
    <row r="9187" spans="11:16">
      <c r="K9187" s="319">
        <v>54873</v>
      </c>
      <c r="L9187" s="157" t="s">
        <v>809</v>
      </c>
      <c r="N9187" s="157" t="s">
        <v>742</v>
      </c>
      <c r="O9187" s="157" t="s">
        <v>740</v>
      </c>
      <c r="P9187" s="157" t="s">
        <v>741</v>
      </c>
    </row>
    <row r="9188" spans="11:16">
      <c r="K9188" s="319">
        <v>54874</v>
      </c>
      <c r="L9188" s="157" t="s">
        <v>810</v>
      </c>
      <c r="N9188" s="157" t="s">
        <v>742</v>
      </c>
      <c r="O9188" s="157" t="s">
        <v>740</v>
      </c>
      <c r="P9188" s="157" t="s">
        <v>741</v>
      </c>
    </row>
    <row r="9189" spans="11:16">
      <c r="K9189" s="319">
        <v>54875</v>
      </c>
      <c r="L9189" s="157" t="s">
        <v>803</v>
      </c>
      <c r="N9189" s="157" t="s">
        <v>741</v>
      </c>
      <c r="O9189" s="157" t="s">
        <v>742</v>
      </c>
      <c r="P9189" s="157" t="s">
        <v>740</v>
      </c>
    </row>
    <row r="9190" spans="11:16">
      <c r="K9190" s="319">
        <v>54876</v>
      </c>
      <c r="L9190" s="157" t="s">
        <v>805</v>
      </c>
      <c r="N9190" s="157" t="s">
        <v>741</v>
      </c>
      <c r="O9190" s="157" t="s">
        <v>742</v>
      </c>
      <c r="P9190" s="157" t="s">
        <v>740</v>
      </c>
    </row>
    <row r="9191" spans="11:16">
      <c r="K9191" s="319">
        <v>54877</v>
      </c>
      <c r="L9191" s="157" t="s">
        <v>806</v>
      </c>
      <c r="N9191" s="157" t="s">
        <v>741</v>
      </c>
      <c r="O9191" s="157" t="s">
        <v>742</v>
      </c>
      <c r="P9191" s="157" t="s">
        <v>740</v>
      </c>
    </row>
    <row r="9192" spans="11:16">
      <c r="K9192" s="319">
        <v>54878</v>
      </c>
      <c r="L9192" s="157" t="s">
        <v>807</v>
      </c>
      <c r="N9192" s="157" t="s">
        <v>741</v>
      </c>
      <c r="O9192" s="157" t="s">
        <v>742</v>
      </c>
      <c r="P9192" s="157" t="s">
        <v>740</v>
      </c>
    </row>
    <row r="9193" spans="11:16">
      <c r="K9193" s="319">
        <v>54879</v>
      </c>
      <c r="L9193" s="157" t="s">
        <v>808</v>
      </c>
      <c r="N9193" s="157" t="s">
        <v>741</v>
      </c>
      <c r="O9193" s="157" t="s">
        <v>742</v>
      </c>
      <c r="P9193" s="157" t="s">
        <v>740</v>
      </c>
    </row>
    <row r="9194" spans="11:16">
      <c r="K9194" s="319">
        <v>54880</v>
      </c>
      <c r="L9194" s="157" t="s">
        <v>809</v>
      </c>
      <c r="N9194" s="157" t="s">
        <v>741</v>
      </c>
      <c r="O9194" s="157" t="s">
        <v>742</v>
      </c>
      <c r="P9194" s="157" t="s">
        <v>740</v>
      </c>
    </row>
    <row r="9195" spans="11:16">
      <c r="K9195" s="319">
        <v>54881</v>
      </c>
      <c r="L9195" s="157" t="s">
        <v>810</v>
      </c>
      <c r="N9195" s="157" t="s">
        <v>741</v>
      </c>
      <c r="O9195" s="157" t="s">
        <v>742</v>
      </c>
      <c r="P9195" s="157" t="s">
        <v>740</v>
      </c>
    </row>
    <row r="9196" spans="11:16">
      <c r="K9196" s="319">
        <v>54882</v>
      </c>
      <c r="L9196" s="157" t="s">
        <v>803</v>
      </c>
      <c r="N9196" s="157" t="s">
        <v>740</v>
      </c>
      <c r="O9196" s="157" t="s">
        <v>741</v>
      </c>
      <c r="P9196" s="157" t="s">
        <v>742</v>
      </c>
    </row>
    <row r="9197" spans="11:16">
      <c r="K9197" s="319">
        <v>54883</v>
      </c>
      <c r="L9197" s="157" t="s">
        <v>805</v>
      </c>
      <c r="N9197" s="157" t="s">
        <v>740</v>
      </c>
      <c r="O9197" s="157" t="s">
        <v>741</v>
      </c>
      <c r="P9197" s="157" t="s">
        <v>742</v>
      </c>
    </row>
    <row r="9198" spans="11:16">
      <c r="K9198" s="319">
        <v>54884</v>
      </c>
      <c r="L9198" s="157" t="s">
        <v>806</v>
      </c>
      <c r="N9198" s="157" t="s">
        <v>740</v>
      </c>
      <c r="O9198" s="157" t="s">
        <v>741</v>
      </c>
      <c r="P9198" s="157" t="s">
        <v>742</v>
      </c>
    </row>
    <row r="9199" spans="11:16">
      <c r="K9199" s="319">
        <v>54885</v>
      </c>
      <c r="L9199" s="157" t="s">
        <v>807</v>
      </c>
      <c r="N9199" s="157" t="s">
        <v>740</v>
      </c>
      <c r="O9199" s="157" t="s">
        <v>741</v>
      </c>
      <c r="P9199" s="157" t="s">
        <v>742</v>
      </c>
    </row>
    <row r="9200" spans="11:16">
      <c r="K9200" s="319">
        <v>54886</v>
      </c>
      <c r="L9200" s="157" t="s">
        <v>808</v>
      </c>
      <c r="N9200" s="157" t="s">
        <v>740</v>
      </c>
      <c r="O9200" s="157" t="s">
        <v>741</v>
      </c>
      <c r="P9200" s="157" t="s">
        <v>742</v>
      </c>
    </row>
    <row r="9201" spans="11:16">
      <c r="K9201" s="319">
        <v>54887</v>
      </c>
      <c r="L9201" s="157" t="s">
        <v>809</v>
      </c>
      <c r="N9201" s="157" t="s">
        <v>740</v>
      </c>
      <c r="O9201" s="157" t="s">
        <v>741</v>
      </c>
      <c r="P9201" s="157" t="s">
        <v>742</v>
      </c>
    </row>
    <row r="9202" spans="11:16">
      <c r="K9202" s="319">
        <v>54888</v>
      </c>
      <c r="L9202" s="157" t="s">
        <v>810</v>
      </c>
      <c r="N9202" s="157" t="s">
        <v>740</v>
      </c>
      <c r="O9202" s="157" t="s">
        <v>741</v>
      </c>
      <c r="P9202" s="157" t="s">
        <v>742</v>
      </c>
    </row>
    <row r="9203" spans="11:16">
      <c r="K9203" s="319">
        <v>54889</v>
      </c>
      <c r="L9203" s="157" t="s">
        <v>803</v>
      </c>
      <c r="N9203" s="157" t="s">
        <v>742</v>
      </c>
      <c r="O9203" s="157" t="s">
        <v>740</v>
      </c>
      <c r="P9203" s="157" t="s">
        <v>741</v>
      </c>
    </row>
    <row r="9204" spans="11:16">
      <c r="K9204" s="319">
        <v>54890</v>
      </c>
      <c r="L9204" s="157" t="s">
        <v>805</v>
      </c>
      <c r="N9204" s="157" t="s">
        <v>742</v>
      </c>
      <c r="O9204" s="157" t="s">
        <v>740</v>
      </c>
      <c r="P9204" s="157" t="s">
        <v>741</v>
      </c>
    </row>
    <row r="9205" spans="11:16">
      <c r="K9205" s="319">
        <v>54891</v>
      </c>
      <c r="L9205" s="157" t="s">
        <v>806</v>
      </c>
      <c r="N9205" s="157" t="s">
        <v>742</v>
      </c>
      <c r="O9205" s="157" t="s">
        <v>740</v>
      </c>
      <c r="P9205" s="157" t="s">
        <v>741</v>
      </c>
    </row>
    <row r="9206" spans="11:16">
      <c r="K9206" s="319">
        <v>54892</v>
      </c>
      <c r="L9206" s="157" t="s">
        <v>807</v>
      </c>
      <c r="N9206" s="157" t="s">
        <v>742</v>
      </c>
      <c r="O9206" s="157" t="s">
        <v>740</v>
      </c>
      <c r="P9206" s="157" t="s">
        <v>741</v>
      </c>
    </row>
    <row r="9207" spans="11:16">
      <c r="K9207" s="319">
        <v>54893</v>
      </c>
      <c r="L9207" s="157" t="s">
        <v>808</v>
      </c>
      <c r="N9207" s="157" t="s">
        <v>742</v>
      </c>
      <c r="O9207" s="157" t="s">
        <v>740</v>
      </c>
      <c r="P9207" s="157" t="s">
        <v>741</v>
      </c>
    </row>
    <row r="9208" spans="11:16">
      <c r="K9208" s="319">
        <v>54894</v>
      </c>
      <c r="L9208" s="157" t="s">
        <v>809</v>
      </c>
      <c r="N9208" s="157" t="s">
        <v>742</v>
      </c>
      <c r="O9208" s="157" t="s">
        <v>740</v>
      </c>
      <c r="P9208" s="157" t="s">
        <v>741</v>
      </c>
    </row>
    <row r="9209" spans="11:16">
      <c r="K9209" s="319">
        <v>54895</v>
      </c>
      <c r="L9209" s="157" t="s">
        <v>810</v>
      </c>
      <c r="N9209" s="157" t="s">
        <v>742</v>
      </c>
      <c r="O9209" s="157" t="s">
        <v>740</v>
      </c>
      <c r="P9209" s="157" t="s">
        <v>741</v>
      </c>
    </row>
    <row r="9210" spans="11:16">
      <c r="K9210" s="319">
        <v>54896</v>
      </c>
      <c r="L9210" s="157" t="s">
        <v>803</v>
      </c>
      <c r="N9210" s="157" t="s">
        <v>741</v>
      </c>
      <c r="O9210" s="157" t="s">
        <v>742</v>
      </c>
      <c r="P9210" s="157" t="s">
        <v>740</v>
      </c>
    </row>
    <row r="9211" spans="11:16">
      <c r="K9211" s="319">
        <v>54897</v>
      </c>
      <c r="L9211" s="157" t="s">
        <v>805</v>
      </c>
      <c r="N9211" s="157" t="s">
        <v>741</v>
      </c>
      <c r="O9211" s="157" t="s">
        <v>742</v>
      </c>
      <c r="P9211" s="157" t="s">
        <v>740</v>
      </c>
    </row>
    <row r="9212" spans="11:16">
      <c r="K9212" s="319">
        <v>54898</v>
      </c>
      <c r="L9212" s="157" t="s">
        <v>806</v>
      </c>
      <c r="N9212" s="157" t="s">
        <v>741</v>
      </c>
      <c r="O9212" s="157" t="s">
        <v>742</v>
      </c>
      <c r="P9212" s="157" t="s">
        <v>740</v>
      </c>
    </row>
    <row r="9213" spans="11:16">
      <c r="K9213" s="319">
        <v>54899</v>
      </c>
      <c r="L9213" s="157" t="s">
        <v>807</v>
      </c>
      <c r="N9213" s="157" t="s">
        <v>741</v>
      </c>
      <c r="O9213" s="157" t="s">
        <v>742</v>
      </c>
      <c r="P9213" s="157" t="s">
        <v>740</v>
      </c>
    </row>
    <row r="9214" spans="11:16">
      <c r="K9214" s="319">
        <v>54900</v>
      </c>
      <c r="L9214" s="157" t="s">
        <v>808</v>
      </c>
      <c r="N9214" s="157" t="s">
        <v>741</v>
      </c>
      <c r="O9214" s="157" t="s">
        <v>742</v>
      </c>
      <c r="P9214" s="157" t="s">
        <v>740</v>
      </c>
    </row>
    <row r="9215" spans="11:16">
      <c r="K9215" s="319">
        <v>54901</v>
      </c>
      <c r="L9215" s="157" t="s">
        <v>809</v>
      </c>
      <c r="N9215" s="157" t="s">
        <v>741</v>
      </c>
      <c r="O9215" s="157" t="s">
        <v>742</v>
      </c>
      <c r="P9215" s="157" t="s">
        <v>740</v>
      </c>
    </row>
    <row r="9216" spans="11:16">
      <c r="K9216" s="319">
        <v>54902</v>
      </c>
      <c r="L9216" s="157" t="s">
        <v>810</v>
      </c>
      <c r="N9216" s="157" t="s">
        <v>741</v>
      </c>
      <c r="O9216" s="157" t="s">
        <v>742</v>
      </c>
      <c r="P9216" s="157" t="s">
        <v>740</v>
      </c>
    </row>
    <row r="9217" spans="11:16">
      <c r="K9217" s="319">
        <v>54903</v>
      </c>
      <c r="L9217" s="157" t="s">
        <v>803</v>
      </c>
      <c r="N9217" s="157" t="s">
        <v>740</v>
      </c>
      <c r="O9217" s="157" t="s">
        <v>741</v>
      </c>
      <c r="P9217" s="157" t="s">
        <v>742</v>
      </c>
    </row>
    <row r="9218" spans="11:16">
      <c r="K9218" s="319">
        <v>54904</v>
      </c>
      <c r="L9218" s="157" t="s">
        <v>805</v>
      </c>
      <c r="N9218" s="157" t="s">
        <v>740</v>
      </c>
      <c r="O9218" s="157" t="s">
        <v>741</v>
      </c>
      <c r="P9218" s="157" t="s">
        <v>742</v>
      </c>
    </row>
    <row r="9219" spans="11:16">
      <c r="K9219" s="319">
        <v>54905</v>
      </c>
      <c r="L9219" s="157" t="s">
        <v>806</v>
      </c>
      <c r="N9219" s="157" t="s">
        <v>740</v>
      </c>
      <c r="O9219" s="157" t="s">
        <v>741</v>
      </c>
      <c r="P9219" s="157" t="s">
        <v>742</v>
      </c>
    </row>
    <row r="9220" spans="11:16">
      <c r="K9220" s="319">
        <v>54906</v>
      </c>
      <c r="L9220" s="157" t="s">
        <v>807</v>
      </c>
      <c r="N9220" s="157" t="s">
        <v>740</v>
      </c>
      <c r="O9220" s="157" t="s">
        <v>741</v>
      </c>
      <c r="P9220" s="157" t="s">
        <v>742</v>
      </c>
    </row>
    <row r="9221" spans="11:16">
      <c r="K9221" s="319">
        <v>54907</v>
      </c>
      <c r="L9221" s="157" t="s">
        <v>808</v>
      </c>
      <c r="N9221" s="157" t="s">
        <v>740</v>
      </c>
      <c r="O9221" s="157" t="s">
        <v>741</v>
      </c>
      <c r="P9221" s="157" t="s">
        <v>742</v>
      </c>
    </row>
    <row r="9222" spans="11:16">
      <c r="K9222" s="319">
        <v>54908</v>
      </c>
      <c r="L9222" s="157" t="s">
        <v>809</v>
      </c>
      <c r="N9222" s="157" t="s">
        <v>740</v>
      </c>
      <c r="O9222" s="157" t="s">
        <v>741</v>
      </c>
      <c r="P9222" s="157" t="s">
        <v>742</v>
      </c>
    </row>
    <row r="9223" spans="11:16">
      <c r="K9223" s="319">
        <v>54909</v>
      </c>
      <c r="L9223" s="157" t="s">
        <v>810</v>
      </c>
      <c r="N9223" s="157" t="s">
        <v>740</v>
      </c>
      <c r="O9223" s="157" t="s">
        <v>741</v>
      </c>
      <c r="P9223" s="157" t="s">
        <v>742</v>
      </c>
    </row>
    <row r="9224" spans="11:16">
      <c r="K9224" s="319">
        <v>54910</v>
      </c>
      <c r="L9224" s="157" t="s">
        <v>803</v>
      </c>
      <c r="N9224" s="157" t="s">
        <v>742</v>
      </c>
      <c r="O9224" s="157" t="s">
        <v>740</v>
      </c>
      <c r="P9224" s="157" t="s">
        <v>741</v>
      </c>
    </row>
    <row r="9225" spans="11:16">
      <c r="K9225" s="319">
        <v>54911</v>
      </c>
      <c r="L9225" s="157" t="s">
        <v>805</v>
      </c>
      <c r="N9225" s="157" t="s">
        <v>742</v>
      </c>
      <c r="O9225" s="157" t="s">
        <v>740</v>
      </c>
      <c r="P9225" s="157" t="s">
        <v>741</v>
      </c>
    </row>
    <row r="9226" spans="11:16">
      <c r="K9226" s="319">
        <v>54912</v>
      </c>
      <c r="L9226" s="157" t="s">
        <v>806</v>
      </c>
      <c r="N9226" s="157" t="s">
        <v>742</v>
      </c>
      <c r="O9226" s="157" t="s">
        <v>740</v>
      </c>
      <c r="P9226" s="157" t="s">
        <v>741</v>
      </c>
    </row>
    <row r="9227" spans="11:16">
      <c r="K9227" s="319">
        <v>54913</v>
      </c>
      <c r="L9227" s="157" t="s">
        <v>807</v>
      </c>
      <c r="N9227" s="157" t="s">
        <v>742</v>
      </c>
      <c r="O9227" s="157" t="s">
        <v>740</v>
      </c>
      <c r="P9227" s="157" t="s">
        <v>741</v>
      </c>
    </row>
    <row r="9228" spans="11:16">
      <c r="K9228" s="319">
        <v>54914</v>
      </c>
      <c r="L9228" s="157" t="s">
        <v>808</v>
      </c>
      <c r="N9228" s="157" t="s">
        <v>742</v>
      </c>
      <c r="O9228" s="157" t="s">
        <v>740</v>
      </c>
      <c r="P9228" s="157" t="s">
        <v>741</v>
      </c>
    </row>
    <row r="9229" spans="11:16">
      <c r="K9229" s="319">
        <v>54915</v>
      </c>
      <c r="L9229" s="157" t="s">
        <v>809</v>
      </c>
      <c r="N9229" s="157" t="s">
        <v>742</v>
      </c>
      <c r="O9229" s="157" t="s">
        <v>740</v>
      </c>
      <c r="P9229" s="157" t="s">
        <v>741</v>
      </c>
    </row>
    <row r="9230" spans="11:16">
      <c r="K9230" s="319">
        <v>54916</v>
      </c>
      <c r="L9230" s="157" t="s">
        <v>810</v>
      </c>
      <c r="N9230" s="157" t="s">
        <v>742</v>
      </c>
      <c r="O9230" s="157" t="s">
        <v>740</v>
      </c>
      <c r="P9230" s="157" t="s">
        <v>741</v>
      </c>
    </row>
    <row r="9231" spans="11:16">
      <c r="K9231" s="319">
        <v>54917</v>
      </c>
      <c r="L9231" s="157" t="s">
        <v>803</v>
      </c>
      <c r="N9231" s="157" t="s">
        <v>741</v>
      </c>
      <c r="O9231" s="157" t="s">
        <v>742</v>
      </c>
      <c r="P9231" s="157" t="s">
        <v>740</v>
      </c>
    </row>
    <row r="9232" spans="11:16">
      <c r="K9232" s="319">
        <v>54918</v>
      </c>
      <c r="L9232" s="157" t="s">
        <v>805</v>
      </c>
      <c r="N9232" s="157" t="s">
        <v>741</v>
      </c>
      <c r="O9232" s="157" t="s">
        <v>742</v>
      </c>
      <c r="P9232" s="157" t="s">
        <v>740</v>
      </c>
    </row>
    <row r="9233" spans="11:16">
      <c r="K9233" s="319">
        <v>54919</v>
      </c>
      <c r="L9233" s="157" t="s">
        <v>806</v>
      </c>
      <c r="N9233" s="157" t="s">
        <v>741</v>
      </c>
      <c r="O9233" s="157" t="s">
        <v>742</v>
      </c>
      <c r="P9233" s="157" t="s">
        <v>740</v>
      </c>
    </row>
    <row r="9234" spans="11:16">
      <c r="K9234" s="319">
        <v>54920</v>
      </c>
      <c r="L9234" s="157" t="s">
        <v>807</v>
      </c>
      <c r="N9234" s="157" t="s">
        <v>741</v>
      </c>
      <c r="O9234" s="157" t="s">
        <v>742</v>
      </c>
      <c r="P9234" s="157" t="s">
        <v>740</v>
      </c>
    </row>
    <row r="9235" spans="11:16">
      <c r="K9235" s="319">
        <v>54921</v>
      </c>
      <c r="L9235" s="157" t="s">
        <v>808</v>
      </c>
      <c r="N9235" s="157" t="s">
        <v>741</v>
      </c>
      <c r="O9235" s="157" t="s">
        <v>742</v>
      </c>
      <c r="P9235" s="157" t="s">
        <v>740</v>
      </c>
    </row>
    <row r="9236" spans="11:16">
      <c r="K9236" s="319">
        <v>54922</v>
      </c>
      <c r="L9236" s="157" t="s">
        <v>809</v>
      </c>
      <c r="N9236" s="157" t="s">
        <v>741</v>
      </c>
      <c r="O9236" s="157" t="s">
        <v>742</v>
      </c>
      <c r="P9236" s="157" t="s">
        <v>740</v>
      </c>
    </row>
    <row r="9237" spans="11:16">
      <c r="K9237" s="319">
        <v>54923</v>
      </c>
      <c r="L9237" s="157" t="s">
        <v>810</v>
      </c>
      <c r="N9237" s="157" t="s">
        <v>741</v>
      </c>
      <c r="O9237" s="157" t="s">
        <v>742</v>
      </c>
      <c r="P9237" s="157" t="s">
        <v>740</v>
      </c>
    </row>
    <row r="9238" spans="11:16">
      <c r="K9238" s="319">
        <v>54924</v>
      </c>
      <c r="L9238" s="157" t="s">
        <v>803</v>
      </c>
      <c r="N9238" s="157" t="s">
        <v>740</v>
      </c>
      <c r="O9238" s="157" t="s">
        <v>741</v>
      </c>
      <c r="P9238" s="157" t="s">
        <v>742</v>
      </c>
    </row>
    <row r="9239" spans="11:16">
      <c r="K9239" s="319">
        <v>54925</v>
      </c>
      <c r="L9239" s="157" t="s">
        <v>805</v>
      </c>
      <c r="N9239" s="157" t="s">
        <v>740</v>
      </c>
      <c r="O9239" s="157" t="s">
        <v>741</v>
      </c>
      <c r="P9239" s="157" t="s">
        <v>742</v>
      </c>
    </row>
    <row r="9240" spans="11:16">
      <c r="K9240" s="319">
        <v>54926</v>
      </c>
      <c r="L9240" s="157" t="s">
        <v>806</v>
      </c>
      <c r="N9240" s="157" t="s">
        <v>740</v>
      </c>
      <c r="O9240" s="157" t="s">
        <v>741</v>
      </c>
      <c r="P9240" s="157" t="s">
        <v>742</v>
      </c>
    </row>
    <row r="9241" spans="11:16">
      <c r="K9241" s="319">
        <v>54927</v>
      </c>
      <c r="L9241" s="157" t="s">
        <v>807</v>
      </c>
      <c r="N9241" s="157" t="s">
        <v>740</v>
      </c>
      <c r="O9241" s="157" t="s">
        <v>741</v>
      </c>
      <c r="P9241" s="157" t="s">
        <v>742</v>
      </c>
    </row>
    <row r="9242" spans="11:16">
      <c r="K9242" s="319">
        <v>54928</v>
      </c>
      <c r="L9242" s="157" t="s">
        <v>808</v>
      </c>
      <c r="N9242" s="157" t="s">
        <v>740</v>
      </c>
      <c r="O9242" s="157" t="s">
        <v>741</v>
      </c>
      <c r="P9242" s="157" t="s">
        <v>742</v>
      </c>
    </row>
    <row r="9243" spans="11:16">
      <c r="K9243" s="319">
        <v>54929</v>
      </c>
      <c r="L9243" s="157" t="s">
        <v>809</v>
      </c>
      <c r="N9243" s="157" t="s">
        <v>740</v>
      </c>
      <c r="O9243" s="157" t="s">
        <v>741</v>
      </c>
      <c r="P9243" s="157" t="s">
        <v>742</v>
      </c>
    </row>
    <row r="9244" spans="11:16">
      <c r="K9244" s="319">
        <v>54930</v>
      </c>
      <c r="L9244" s="157" t="s">
        <v>810</v>
      </c>
      <c r="N9244" s="157" t="s">
        <v>740</v>
      </c>
      <c r="O9244" s="157" t="s">
        <v>741</v>
      </c>
      <c r="P9244" s="157" t="s">
        <v>742</v>
      </c>
    </row>
    <row r="9245" spans="11:16">
      <c r="K9245" s="319">
        <v>54931</v>
      </c>
      <c r="L9245" s="157" t="s">
        <v>803</v>
      </c>
      <c r="N9245" s="157" t="s">
        <v>742</v>
      </c>
      <c r="O9245" s="157" t="s">
        <v>740</v>
      </c>
      <c r="P9245" s="157" t="s">
        <v>741</v>
      </c>
    </row>
    <row r="9246" spans="11:16">
      <c r="K9246" s="319">
        <v>54932</v>
      </c>
      <c r="L9246" s="157" t="s">
        <v>805</v>
      </c>
      <c r="N9246" s="157" t="s">
        <v>742</v>
      </c>
      <c r="O9246" s="157" t="s">
        <v>740</v>
      </c>
      <c r="P9246" s="157" t="s">
        <v>741</v>
      </c>
    </row>
    <row r="9247" spans="11:16">
      <c r="K9247" s="319">
        <v>54933</v>
      </c>
      <c r="L9247" s="157" t="s">
        <v>806</v>
      </c>
      <c r="N9247" s="157" t="s">
        <v>742</v>
      </c>
      <c r="O9247" s="157" t="s">
        <v>740</v>
      </c>
      <c r="P9247" s="157" t="s">
        <v>741</v>
      </c>
    </row>
    <row r="9248" spans="11:16">
      <c r="K9248" s="319">
        <v>54934</v>
      </c>
      <c r="L9248" s="157" t="s">
        <v>807</v>
      </c>
      <c r="N9248" s="157" t="s">
        <v>742</v>
      </c>
      <c r="O9248" s="157" t="s">
        <v>740</v>
      </c>
      <c r="P9248" s="157" t="s">
        <v>741</v>
      </c>
    </row>
    <row r="9249" spans="11:16">
      <c r="K9249" s="319">
        <v>54935</v>
      </c>
      <c r="L9249" s="157" t="s">
        <v>808</v>
      </c>
      <c r="N9249" s="157" t="s">
        <v>742</v>
      </c>
      <c r="O9249" s="157" t="s">
        <v>740</v>
      </c>
      <c r="P9249" s="157" t="s">
        <v>741</v>
      </c>
    </row>
    <row r="9250" spans="11:16">
      <c r="K9250" s="319">
        <v>54936</v>
      </c>
      <c r="L9250" s="157" t="s">
        <v>809</v>
      </c>
      <c r="N9250" s="157" t="s">
        <v>742</v>
      </c>
      <c r="O9250" s="157" t="s">
        <v>740</v>
      </c>
      <c r="P9250" s="157" t="s">
        <v>741</v>
      </c>
    </row>
    <row r="9251" spans="11:16">
      <c r="K9251" s="319">
        <v>54937</v>
      </c>
      <c r="L9251" s="157" t="s">
        <v>810</v>
      </c>
      <c r="N9251" s="157" t="s">
        <v>742</v>
      </c>
      <c r="O9251" s="157" t="s">
        <v>740</v>
      </c>
      <c r="P9251" s="157" t="s">
        <v>741</v>
      </c>
    </row>
    <row r="9252" spans="11:16">
      <c r="K9252" s="319">
        <v>54938</v>
      </c>
      <c r="L9252" s="157" t="s">
        <v>803</v>
      </c>
      <c r="N9252" s="157" t="s">
        <v>741</v>
      </c>
      <c r="O9252" s="157" t="s">
        <v>742</v>
      </c>
      <c r="P9252" s="157" t="s">
        <v>740</v>
      </c>
    </row>
    <row r="9253" spans="11:16">
      <c r="K9253" s="319">
        <v>54939</v>
      </c>
      <c r="L9253" s="157" t="s">
        <v>805</v>
      </c>
      <c r="N9253" s="157" t="s">
        <v>741</v>
      </c>
      <c r="O9253" s="157" t="s">
        <v>742</v>
      </c>
      <c r="P9253" s="157" t="s">
        <v>740</v>
      </c>
    </row>
    <row r="9254" spans="11:16">
      <c r="K9254" s="319">
        <v>54940</v>
      </c>
      <c r="L9254" s="157" t="s">
        <v>806</v>
      </c>
      <c r="N9254" s="157" t="s">
        <v>741</v>
      </c>
      <c r="O9254" s="157" t="s">
        <v>742</v>
      </c>
      <c r="P9254" s="157" t="s">
        <v>740</v>
      </c>
    </row>
    <row r="9255" spans="11:16">
      <c r="K9255" s="319">
        <v>54941</v>
      </c>
      <c r="L9255" s="157" t="s">
        <v>807</v>
      </c>
      <c r="N9255" s="157" t="s">
        <v>741</v>
      </c>
      <c r="O9255" s="157" t="s">
        <v>742</v>
      </c>
      <c r="P9255" s="157" t="s">
        <v>740</v>
      </c>
    </row>
    <row r="9256" spans="11:16">
      <c r="K9256" s="319">
        <v>54942</v>
      </c>
      <c r="L9256" s="157" t="s">
        <v>808</v>
      </c>
      <c r="N9256" s="157" t="s">
        <v>741</v>
      </c>
      <c r="O9256" s="157" t="s">
        <v>742</v>
      </c>
      <c r="P9256" s="157" t="s">
        <v>740</v>
      </c>
    </row>
    <row r="9257" spans="11:16">
      <c r="K9257" s="319">
        <v>54943</v>
      </c>
      <c r="L9257" s="157" t="s">
        <v>809</v>
      </c>
      <c r="N9257" s="157" t="s">
        <v>741</v>
      </c>
      <c r="O9257" s="157" t="s">
        <v>742</v>
      </c>
      <c r="P9257" s="157" t="s">
        <v>740</v>
      </c>
    </row>
    <row r="9258" spans="11:16">
      <c r="K9258" s="319">
        <v>54944</v>
      </c>
      <c r="L9258" s="157" t="s">
        <v>810</v>
      </c>
      <c r="N9258" s="157" t="s">
        <v>741</v>
      </c>
      <c r="O9258" s="157" t="s">
        <v>742</v>
      </c>
      <c r="P9258" s="157" t="s">
        <v>740</v>
      </c>
    </row>
    <row r="9259" spans="11:16">
      <c r="K9259" s="319">
        <v>54945</v>
      </c>
      <c r="L9259" s="157" t="s">
        <v>803</v>
      </c>
      <c r="N9259" s="157" t="s">
        <v>740</v>
      </c>
      <c r="O9259" s="157" t="s">
        <v>741</v>
      </c>
      <c r="P9259" s="157" t="s">
        <v>742</v>
      </c>
    </row>
    <row r="9260" spans="11:16">
      <c r="K9260" s="319">
        <v>54946</v>
      </c>
      <c r="L9260" s="157" t="s">
        <v>805</v>
      </c>
      <c r="N9260" s="157" t="s">
        <v>740</v>
      </c>
      <c r="O9260" s="157" t="s">
        <v>741</v>
      </c>
      <c r="P9260" s="157" t="s">
        <v>742</v>
      </c>
    </row>
    <row r="9261" spans="11:16">
      <c r="K9261" s="319">
        <v>54947</v>
      </c>
      <c r="L9261" s="157" t="s">
        <v>806</v>
      </c>
      <c r="N9261" s="157" t="s">
        <v>740</v>
      </c>
      <c r="O9261" s="157" t="s">
        <v>741</v>
      </c>
      <c r="P9261" s="157" t="s">
        <v>742</v>
      </c>
    </row>
    <row r="9262" spans="11:16">
      <c r="K9262" s="319">
        <v>54948</v>
      </c>
      <c r="L9262" s="157" t="s">
        <v>807</v>
      </c>
      <c r="N9262" s="157" t="s">
        <v>740</v>
      </c>
      <c r="O9262" s="157" t="s">
        <v>741</v>
      </c>
      <c r="P9262" s="157" t="s">
        <v>742</v>
      </c>
    </row>
    <row r="9263" spans="11:16">
      <c r="K9263" s="319">
        <v>54949</v>
      </c>
      <c r="L9263" s="157" t="s">
        <v>808</v>
      </c>
      <c r="N9263" s="157" t="s">
        <v>740</v>
      </c>
      <c r="O9263" s="157" t="s">
        <v>741</v>
      </c>
      <c r="P9263" s="157" t="s">
        <v>742</v>
      </c>
    </row>
    <row r="9264" spans="11:16">
      <c r="K9264" s="319">
        <v>54950</v>
      </c>
      <c r="L9264" s="157" t="s">
        <v>809</v>
      </c>
      <c r="N9264" s="157" t="s">
        <v>740</v>
      </c>
      <c r="O9264" s="157" t="s">
        <v>741</v>
      </c>
      <c r="P9264" s="157" t="s">
        <v>742</v>
      </c>
    </row>
    <row r="9265" spans="11:16">
      <c r="K9265" s="319">
        <v>54951</v>
      </c>
      <c r="L9265" s="157" t="s">
        <v>810</v>
      </c>
      <c r="N9265" s="157" t="s">
        <v>740</v>
      </c>
      <c r="O9265" s="157" t="s">
        <v>741</v>
      </c>
      <c r="P9265" s="157" t="s">
        <v>742</v>
      </c>
    </row>
    <row r="9266" spans="11:16">
      <c r="K9266" s="319">
        <v>54952</v>
      </c>
      <c r="L9266" s="157" t="s">
        <v>803</v>
      </c>
      <c r="N9266" s="157" t="s">
        <v>742</v>
      </c>
      <c r="O9266" s="157" t="s">
        <v>740</v>
      </c>
      <c r="P9266" s="157" t="s">
        <v>741</v>
      </c>
    </row>
    <row r="9267" spans="11:16">
      <c r="K9267" s="319">
        <v>54953</v>
      </c>
      <c r="L9267" s="157" t="s">
        <v>805</v>
      </c>
      <c r="N9267" s="157" t="s">
        <v>742</v>
      </c>
      <c r="O9267" s="157" t="s">
        <v>740</v>
      </c>
      <c r="P9267" s="157" t="s">
        <v>741</v>
      </c>
    </row>
    <row r="9268" spans="11:16">
      <c r="K9268" s="319">
        <v>54954</v>
      </c>
      <c r="L9268" s="157" t="s">
        <v>806</v>
      </c>
      <c r="N9268" s="157" t="s">
        <v>742</v>
      </c>
      <c r="O9268" s="157" t="s">
        <v>740</v>
      </c>
      <c r="P9268" s="157" t="s">
        <v>741</v>
      </c>
    </row>
    <row r="9269" spans="11:16">
      <c r="K9269" s="319">
        <v>54955</v>
      </c>
      <c r="L9269" s="157" t="s">
        <v>807</v>
      </c>
      <c r="N9269" s="157" t="s">
        <v>742</v>
      </c>
      <c r="O9269" s="157" t="s">
        <v>740</v>
      </c>
      <c r="P9269" s="157" t="s">
        <v>741</v>
      </c>
    </row>
    <row r="9270" spans="11:16">
      <c r="K9270" s="319">
        <v>54956</v>
      </c>
      <c r="L9270" s="157" t="s">
        <v>808</v>
      </c>
      <c r="N9270" s="157" t="s">
        <v>742</v>
      </c>
      <c r="O9270" s="157" t="s">
        <v>740</v>
      </c>
      <c r="P9270" s="157" t="s">
        <v>741</v>
      </c>
    </row>
    <row r="9271" spans="11:16">
      <c r="K9271" s="319">
        <v>54957</v>
      </c>
      <c r="L9271" s="157" t="s">
        <v>809</v>
      </c>
      <c r="N9271" s="157" t="s">
        <v>742</v>
      </c>
      <c r="O9271" s="157" t="s">
        <v>740</v>
      </c>
      <c r="P9271" s="157" t="s">
        <v>741</v>
      </c>
    </row>
    <row r="9272" spans="11:16">
      <c r="K9272" s="319">
        <v>54958</v>
      </c>
      <c r="L9272" s="157" t="s">
        <v>810</v>
      </c>
      <c r="N9272" s="157" t="s">
        <v>742</v>
      </c>
      <c r="O9272" s="157" t="s">
        <v>740</v>
      </c>
      <c r="P9272" s="157" t="s">
        <v>741</v>
      </c>
    </row>
    <row r="9273" spans="11:16">
      <c r="K9273" s="319">
        <v>54959</v>
      </c>
      <c r="L9273" s="157" t="s">
        <v>803</v>
      </c>
      <c r="N9273" s="157" t="s">
        <v>741</v>
      </c>
      <c r="O9273" s="157" t="s">
        <v>742</v>
      </c>
      <c r="P9273" s="157" t="s">
        <v>740</v>
      </c>
    </row>
    <row r="9274" spans="11:16">
      <c r="K9274" s="319">
        <v>54960</v>
      </c>
      <c r="L9274" s="157" t="s">
        <v>805</v>
      </c>
      <c r="N9274" s="157" t="s">
        <v>741</v>
      </c>
      <c r="O9274" s="157" t="s">
        <v>742</v>
      </c>
      <c r="P9274" s="157" t="s">
        <v>740</v>
      </c>
    </row>
    <row r="9275" spans="11:16">
      <c r="K9275" s="319">
        <v>54961</v>
      </c>
      <c r="L9275" s="157" t="s">
        <v>806</v>
      </c>
      <c r="N9275" s="157" t="s">
        <v>741</v>
      </c>
      <c r="O9275" s="157" t="s">
        <v>742</v>
      </c>
      <c r="P9275" s="157" t="s">
        <v>740</v>
      </c>
    </row>
    <row r="9276" spans="11:16">
      <c r="K9276" s="319">
        <v>54962</v>
      </c>
      <c r="L9276" s="157" t="s">
        <v>807</v>
      </c>
      <c r="N9276" s="157" t="s">
        <v>741</v>
      </c>
      <c r="O9276" s="157" t="s">
        <v>742</v>
      </c>
      <c r="P9276" s="157" t="s">
        <v>740</v>
      </c>
    </row>
    <row r="9277" spans="11:16">
      <c r="K9277" s="319">
        <v>54963</v>
      </c>
      <c r="L9277" s="157" t="s">
        <v>808</v>
      </c>
      <c r="N9277" s="157" t="s">
        <v>741</v>
      </c>
      <c r="O9277" s="157" t="s">
        <v>742</v>
      </c>
      <c r="P9277" s="157" t="s">
        <v>740</v>
      </c>
    </row>
    <row r="9278" spans="11:16">
      <c r="K9278" s="319">
        <v>54964</v>
      </c>
      <c r="L9278" s="157" t="s">
        <v>809</v>
      </c>
      <c r="N9278" s="157" t="s">
        <v>741</v>
      </c>
      <c r="O9278" s="157" t="s">
        <v>742</v>
      </c>
      <c r="P9278" s="157" t="s">
        <v>740</v>
      </c>
    </row>
    <row r="9279" spans="11:16">
      <c r="K9279" s="319">
        <v>54965</v>
      </c>
      <c r="L9279" s="157" t="s">
        <v>810</v>
      </c>
      <c r="N9279" s="157" t="s">
        <v>741</v>
      </c>
      <c r="O9279" s="157" t="s">
        <v>742</v>
      </c>
      <c r="P9279" s="157" t="s">
        <v>740</v>
      </c>
    </row>
    <row r="9280" spans="11:16">
      <c r="K9280" s="319">
        <v>54966</v>
      </c>
      <c r="L9280" s="157" t="s">
        <v>803</v>
      </c>
      <c r="N9280" s="157" t="s">
        <v>740</v>
      </c>
      <c r="O9280" s="157" t="s">
        <v>741</v>
      </c>
      <c r="P9280" s="157" t="s">
        <v>742</v>
      </c>
    </row>
    <row r="9281" spans="11:16">
      <c r="K9281" s="319">
        <v>54967</v>
      </c>
      <c r="L9281" s="157" t="s">
        <v>805</v>
      </c>
      <c r="N9281" s="157" t="s">
        <v>740</v>
      </c>
      <c r="O9281" s="157" t="s">
        <v>741</v>
      </c>
      <c r="P9281" s="157" t="s">
        <v>742</v>
      </c>
    </row>
    <row r="9282" spans="11:16">
      <c r="K9282" s="319">
        <v>54968</v>
      </c>
      <c r="L9282" s="157" t="s">
        <v>806</v>
      </c>
      <c r="N9282" s="157" t="s">
        <v>740</v>
      </c>
      <c r="O9282" s="157" t="s">
        <v>741</v>
      </c>
      <c r="P9282" s="157" t="s">
        <v>742</v>
      </c>
    </row>
    <row r="9283" spans="11:16">
      <c r="K9283" s="319">
        <v>54969</v>
      </c>
      <c r="L9283" s="157" t="s">
        <v>807</v>
      </c>
      <c r="N9283" s="157" t="s">
        <v>740</v>
      </c>
      <c r="O9283" s="157" t="s">
        <v>741</v>
      </c>
      <c r="P9283" s="157" t="s">
        <v>742</v>
      </c>
    </row>
    <row r="9284" spans="11:16">
      <c r="K9284" s="319">
        <v>54970</v>
      </c>
      <c r="L9284" s="157" t="s">
        <v>808</v>
      </c>
      <c r="N9284" s="157" t="s">
        <v>740</v>
      </c>
      <c r="O9284" s="157" t="s">
        <v>741</v>
      </c>
      <c r="P9284" s="157" t="s">
        <v>742</v>
      </c>
    </row>
    <row r="9285" spans="11:16">
      <c r="K9285" s="319">
        <v>54971</v>
      </c>
      <c r="L9285" s="157" t="s">
        <v>809</v>
      </c>
      <c r="N9285" s="157" t="s">
        <v>740</v>
      </c>
      <c r="O9285" s="157" t="s">
        <v>741</v>
      </c>
      <c r="P9285" s="157" t="s">
        <v>742</v>
      </c>
    </row>
    <row r="9286" spans="11:16">
      <c r="K9286" s="319">
        <v>54972</v>
      </c>
      <c r="L9286" s="157" t="s">
        <v>810</v>
      </c>
      <c r="N9286" s="157" t="s">
        <v>740</v>
      </c>
      <c r="O9286" s="157" t="s">
        <v>741</v>
      </c>
      <c r="P9286" s="157" t="s">
        <v>742</v>
      </c>
    </row>
    <row r="9287" spans="11:16">
      <c r="K9287" s="319">
        <v>54973</v>
      </c>
      <c r="L9287" s="157" t="s">
        <v>803</v>
      </c>
      <c r="N9287" s="157" t="s">
        <v>742</v>
      </c>
      <c r="O9287" s="157" t="s">
        <v>740</v>
      </c>
      <c r="P9287" s="157" t="s">
        <v>741</v>
      </c>
    </row>
    <row r="9288" spans="11:16">
      <c r="K9288" s="319">
        <v>54974</v>
      </c>
      <c r="L9288" s="157" t="s">
        <v>805</v>
      </c>
      <c r="N9288" s="157" t="s">
        <v>742</v>
      </c>
      <c r="O9288" s="157" t="s">
        <v>740</v>
      </c>
      <c r="P9288" s="157" t="s">
        <v>741</v>
      </c>
    </row>
    <row r="9289" spans="11:16">
      <c r="K9289" s="319">
        <v>54975</v>
      </c>
      <c r="L9289" s="157" t="s">
        <v>806</v>
      </c>
      <c r="N9289" s="157" t="s">
        <v>742</v>
      </c>
      <c r="O9289" s="157" t="s">
        <v>740</v>
      </c>
      <c r="P9289" s="157" t="s">
        <v>741</v>
      </c>
    </row>
    <row r="9290" spans="11:16">
      <c r="K9290" s="319">
        <v>54976</v>
      </c>
      <c r="L9290" s="157" t="s">
        <v>807</v>
      </c>
      <c r="N9290" s="157" t="s">
        <v>742</v>
      </c>
      <c r="O9290" s="157" t="s">
        <v>740</v>
      </c>
      <c r="P9290" s="157" t="s">
        <v>741</v>
      </c>
    </row>
    <row r="9291" spans="11:16">
      <c r="K9291" s="319">
        <v>54977</v>
      </c>
      <c r="L9291" s="157" t="s">
        <v>808</v>
      </c>
      <c r="N9291" s="157" t="s">
        <v>742</v>
      </c>
      <c r="O9291" s="157" t="s">
        <v>740</v>
      </c>
      <c r="P9291" s="157" t="s">
        <v>741</v>
      </c>
    </row>
    <row r="9292" spans="11:16">
      <c r="K9292" s="319">
        <v>54978</v>
      </c>
      <c r="L9292" s="157" t="s">
        <v>809</v>
      </c>
      <c r="N9292" s="157" t="s">
        <v>742</v>
      </c>
      <c r="O9292" s="157" t="s">
        <v>740</v>
      </c>
      <c r="P9292" s="157" t="s">
        <v>741</v>
      </c>
    </row>
    <row r="9293" spans="11:16">
      <c r="K9293" s="319">
        <v>54979</v>
      </c>
      <c r="L9293" s="157" t="s">
        <v>810</v>
      </c>
      <c r="N9293" s="157" t="s">
        <v>742</v>
      </c>
      <c r="O9293" s="157" t="s">
        <v>740</v>
      </c>
      <c r="P9293" s="157" t="s">
        <v>741</v>
      </c>
    </row>
    <row r="9294" spans="11:16">
      <c r="K9294" s="319">
        <v>54980</v>
      </c>
      <c r="L9294" s="157" t="s">
        <v>803</v>
      </c>
      <c r="N9294" s="157" t="s">
        <v>741</v>
      </c>
      <c r="O9294" s="157" t="s">
        <v>742</v>
      </c>
      <c r="P9294" s="157" t="s">
        <v>740</v>
      </c>
    </row>
    <row r="9295" spans="11:16">
      <c r="K9295" s="319">
        <v>54981</v>
      </c>
      <c r="L9295" s="157" t="s">
        <v>805</v>
      </c>
      <c r="N9295" s="157" t="s">
        <v>741</v>
      </c>
      <c r="O9295" s="157" t="s">
        <v>742</v>
      </c>
      <c r="P9295" s="157" t="s">
        <v>740</v>
      </c>
    </row>
    <row r="9296" spans="11:16">
      <c r="K9296" s="319">
        <v>54982</v>
      </c>
      <c r="L9296" s="157" t="s">
        <v>806</v>
      </c>
      <c r="N9296" s="157" t="s">
        <v>741</v>
      </c>
      <c r="O9296" s="157" t="s">
        <v>742</v>
      </c>
      <c r="P9296" s="157" t="s">
        <v>740</v>
      </c>
    </row>
    <row r="9297" spans="11:16">
      <c r="K9297" s="319">
        <v>54983</v>
      </c>
      <c r="L9297" s="157" t="s">
        <v>807</v>
      </c>
      <c r="N9297" s="157" t="s">
        <v>741</v>
      </c>
      <c r="O9297" s="157" t="s">
        <v>742</v>
      </c>
      <c r="P9297" s="157" t="s">
        <v>740</v>
      </c>
    </row>
    <row r="9298" spans="11:16">
      <c r="K9298" s="319">
        <v>54984</v>
      </c>
      <c r="L9298" s="157" t="s">
        <v>808</v>
      </c>
      <c r="N9298" s="157" t="s">
        <v>741</v>
      </c>
      <c r="O9298" s="157" t="s">
        <v>742</v>
      </c>
      <c r="P9298" s="157" t="s">
        <v>740</v>
      </c>
    </row>
    <row r="9299" spans="11:16">
      <c r="K9299" s="319">
        <v>54985</v>
      </c>
      <c r="L9299" s="157" t="s">
        <v>809</v>
      </c>
      <c r="N9299" s="157" t="s">
        <v>741</v>
      </c>
      <c r="O9299" s="157" t="s">
        <v>742</v>
      </c>
      <c r="P9299" s="157" t="s">
        <v>740</v>
      </c>
    </row>
    <row r="9300" spans="11:16">
      <c r="K9300" s="319">
        <v>54986</v>
      </c>
      <c r="L9300" s="157" t="s">
        <v>810</v>
      </c>
      <c r="N9300" s="157" t="s">
        <v>741</v>
      </c>
      <c r="O9300" s="157" t="s">
        <v>742</v>
      </c>
      <c r="P9300" s="157" t="s">
        <v>740</v>
      </c>
    </row>
    <row r="9301" spans="11:16">
      <c r="K9301" s="319">
        <v>54987</v>
      </c>
      <c r="L9301" s="157" t="s">
        <v>803</v>
      </c>
      <c r="N9301" s="157" t="s">
        <v>740</v>
      </c>
      <c r="O9301" s="157" t="s">
        <v>741</v>
      </c>
      <c r="P9301" s="157" t="s">
        <v>742</v>
      </c>
    </row>
    <row r="9302" spans="11:16">
      <c r="K9302" s="319">
        <v>54988</v>
      </c>
      <c r="L9302" s="157" t="s">
        <v>805</v>
      </c>
      <c r="N9302" s="157" t="s">
        <v>740</v>
      </c>
      <c r="O9302" s="157" t="s">
        <v>741</v>
      </c>
      <c r="P9302" s="157" t="s">
        <v>742</v>
      </c>
    </row>
    <row r="9303" spans="11:16">
      <c r="K9303" s="319">
        <v>54989</v>
      </c>
      <c r="L9303" s="157" t="s">
        <v>806</v>
      </c>
      <c r="N9303" s="157" t="s">
        <v>740</v>
      </c>
      <c r="O9303" s="157" t="s">
        <v>741</v>
      </c>
      <c r="P9303" s="157" t="s">
        <v>742</v>
      </c>
    </row>
    <row r="9304" spans="11:16">
      <c r="K9304" s="319">
        <v>54990</v>
      </c>
      <c r="L9304" s="157" t="s">
        <v>807</v>
      </c>
      <c r="N9304" s="157" t="s">
        <v>740</v>
      </c>
      <c r="O9304" s="157" t="s">
        <v>741</v>
      </c>
      <c r="P9304" s="157" t="s">
        <v>742</v>
      </c>
    </row>
    <row r="9305" spans="11:16">
      <c r="K9305" s="319">
        <v>54991</v>
      </c>
      <c r="L9305" s="157" t="s">
        <v>808</v>
      </c>
      <c r="N9305" s="157" t="s">
        <v>740</v>
      </c>
      <c r="O9305" s="157" t="s">
        <v>741</v>
      </c>
      <c r="P9305" s="157" t="s">
        <v>742</v>
      </c>
    </row>
    <row r="9306" spans="11:16">
      <c r="K9306" s="319">
        <v>54992</v>
      </c>
      <c r="L9306" s="157" t="s">
        <v>809</v>
      </c>
      <c r="N9306" s="157" t="s">
        <v>740</v>
      </c>
      <c r="O9306" s="157" t="s">
        <v>741</v>
      </c>
      <c r="P9306" s="157" t="s">
        <v>742</v>
      </c>
    </row>
    <row r="9307" spans="11:16">
      <c r="K9307" s="319">
        <v>54993</v>
      </c>
      <c r="L9307" s="157" t="s">
        <v>810</v>
      </c>
      <c r="N9307" s="157" t="s">
        <v>740</v>
      </c>
      <c r="O9307" s="157" t="s">
        <v>741</v>
      </c>
      <c r="P9307" s="157" t="s">
        <v>742</v>
      </c>
    </row>
    <row r="9308" spans="11:16">
      <c r="K9308" s="319">
        <v>54994</v>
      </c>
      <c r="L9308" s="157" t="s">
        <v>803</v>
      </c>
      <c r="N9308" s="157" t="s">
        <v>742</v>
      </c>
      <c r="O9308" s="157" t="s">
        <v>740</v>
      </c>
      <c r="P9308" s="157" t="s">
        <v>741</v>
      </c>
    </row>
    <row r="9309" spans="11:16">
      <c r="K9309" s="319">
        <v>54995</v>
      </c>
      <c r="L9309" s="157" t="s">
        <v>805</v>
      </c>
      <c r="N9309" s="157" t="s">
        <v>742</v>
      </c>
      <c r="O9309" s="157" t="s">
        <v>740</v>
      </c>
      <c r="P9309" s="157" t="s">
        <v>741</v>
      </c>
    </row>
    <row r="9310" spans="11:16">
      <c r="K9310" s="319">
        <v>54996</v>
      </c>
      <c r="L9310" s="157" t="s">
        <v>806</v>
      </c>
      <c r="N9310" s="157" t="s">
        <v>742</v>
      </c>
      <c r="O9310" s="157" t="s">
        <v>740</v>
      </c>
      <c r="P9310" s="157" t="s">
        <v>741</v>
      </c>
    </row>
    <row r="9311" spans="11:16">
      <c r="K9311" s="319">
        <v>54997</v>
      </c>
      <c r="L9311" s="157" t="s">
        <v>807</v>
      </c>
      <c r="N9311" s="157" t="s">
        <v>742</v>
      </c>
      <c r="O9311" s="157" t="s">
        <v>740</v>
      </c>
      <c r="P9311" s="157" t="s">
        <v>741</v>
      </c>
    </row>
    <row r="9312" spans="11:16">
      <c r="K9312" s="319">
        <v>54998</v>
      </c>
      <c r="L9312" s="157" t="s">
        <v>808</v>
      </c>
      <c r="N9312" s="157" t="s">
        <v>742</v>
      </c>
      <c r="O9312" s="157" t="s">
        <v>740</v>
      </c>
      <c r="P9312" s="157" t="s">
        <v>741</v>
      </c>
    </row>
    <row r="9313" spans="11:16">
      <c r="K9313" s="319">
        <v>54999</v>
      </c>
      <c r="L9313" s="157" t="s">
        <v>809</v>
      </c>
      <c r="N9313" s="157" t="s">
        <v>742</v>
      </c>
      <c r="O9313" s="157" t="s">
        <v>740</v>
      </c>
      <c r="P9313" s="157" t="s">
        <v>741</v>
      </c>
    </row>
    <row r="9314" spans="11:16">
      <c r="K9314" s="319">
        <v>55000</v>
      </c>
      <c r="L9314" s="157" t="s">
        <v>810</v>
      </c>
      <c r="N9314" s="157" t="s">
        <v>742</v>
      </c>
      <c r="O9314" s="157" t="s">
        <v>740</v>
      </c>
      <c r="P9314" s="157" t="s">
        <v>741</v>
      </c>
    </row>
    <row r="9315" spans="11:16">
      <c r="K9315" s="319">
        <v>55001</v>
      </c>
      <c r="L9315" s="157" t="s">
        <v>803</v>
      </c>
      <c r="N9315" s="157" t="s">
        <v>741</v>
      </c>
      <c r="O9315" s="157" t="s">
        <v>742</v>
      </c>
      <c r="P9315" s="157" t="s">
        <v>740</v>
      </c>
    </row>
    <row r="9316" spans="11:16">
      <c r="K9316" s="319">
        <v>55002</v>
      </c>
      <c r="L9316" s="157" t="s">
        <v>805</v>
      </c>
      <c r="N9316" s="157" t="s">
        <v>741</v>
      </c>
      <c r="O9316" s="157" t="s">
        <v>742</v>
      </c>
      <c r="P9316" s="157" t="s">
        <v>740</v>
      </c>
    </row>
    <row r="9317" spans="11:16">
      <c r="K9317" s="319">
        <v>55003</v>
      </c>
      <c r="L9317" s="157" t="s">
        <v>806</v>
      </c>
      <c r="N9317" s="157" t="s">
        <v>741</v>
      </c>
      <c r="O9317" s="157" t="s">
        <v>742</v>
      </c>
      <c r="P9317" s="157" t="s">
        <v>740</v>
      </c>
    </row>
    <row r="9318" spans="11:16">
      <c r="K9318" s="319">
        <v>55004</v>
      </c>
      <c r="L9318" s="157" t="s">
        <v>807</v>
      </c>
      <c r="N9318" s="157" t="s">
        <v>741</v>
      </c>
      <c r="O9318" s="157" t="s">
        <v>742</v>
      </c>
      <c r="P9318" s="157" t="s">
        <v>740</v>
      </c>
    </row>
    <row r="9319" spans="11:16">
      <c r="K9319" s="319">
        <v>55005</v>
      </c>
      <c r="L9319" s="157" t="s">
        <v>808</v>
      </c>
      <c r="N9319" s="157" t="s">
        <v>741</v>
      </c>
      <c r="O9319" s="157" t="s">
        <v>742</v>
      </c>
      <c r="P9319" s="157" t="s">
        <v>740</v>
      </c>
    </row>
    <row r="9320" spans="11:16">
      <c r="K9320" s="319">
        <v>55006</v>
      </c>
      <c r="L9320" s="157" t="s">
        <v>809</v>
      </c>
      <c r="N9320" s="157" t="s">
        <v>741</v>
      </c>
      <c r="O9320" s="157" t="s">
        <v>742</v>
      </c>
      <c r="P9320" s="157" t="s">
        <v>740</v>
      </c>
    </row>
    <row r="9321" spans="11:16">
      <c r="K9321" s="319">
        <v>55007</v>
      </c>
      <c r="L9321" s="157" t="s">
        <v>810</v>
      </c>
      <c r="N9321" s="157" t="s">
        <v>741</v>
      </c>
      <c r="O9321" s="157" t="s">
        <v>742</v>
      </c>
      <c r="P9321" s="157" t="s">
        <v>740</v>
      </c>
    </row>
    <row r="9322" spans="11:16">
      <c r="K9322" s="319">
        <v>55008</v>
      </c>
      <c r="L9322" s="157" t="s">
        <v>803</v>
      </c>
      <c r="N9322" s="157" t="s">
        <v>740</v>
      </c>
      <c r="O9322" s="157" t="s">
        <v>741</v>
      </c>
      <c r="P9322" s="157" t="s">
        <v>742</v>
      </c>
    </row>
    <row r="9323" spans="11:16">
      <c r="K9323" s="319">
        <v>55009</v>
      </c>
      <c r="L9323" s="157" t="s">
        <v>805</v>
      </c>
      <c r="N9323" s="157" t="s">
        <v>740</v>
      </c>
      <c r="O9323" s="157" t="s">
        <v>741</v>
      </c>
      <c r="P9323" s="157" t="s">
        <v>742</v>
      </c>
    </row>
    <row r="9324" spans="11:16">
      <c r="K9324" s="319">
        <v>55010</v>
      </c>
      <c r="L9324" s="157" t="s">
        <v>806</v>
      </c>
      <c r="N9324" s="157" t="s">
        <v>740</v>
      </c>
      <c r="O9324" s="157" t="s">
        <v>741</v>
      </c>
      <c r="P9324" s="157" t="s">
        <v>742</v>
      </c>
    </row>
    <row r="9325" spans="11:16">
      <c r="K9325" s="319">
        <v>55011</v>
      </c>
      <c r="L9325" s="157" t="s">
        <v>807</v>
      </c>
      <c r="N9325" s="157" t="s">
        <v>740</v>
      </c>
      <c r="O9325" s="157" t="s">
        <v>741</v>
      </c>
      <c r="P9325" s="157" t="s">
        <v>742</v>
      </c>
    </row>
    <row r="9326" spans="11:16">
      <c r="K9326" s="319">
        <v>55012</v>
      </c>
      <c r="L9326" s="157" t="s">
        <v>808</v>
      </c>
      <c r="N9326" s="157" t="s">
        <v>740</v>
      </c>
      <c r="O9326" s="157" t="s">
        <v>741</v>
      </c>
      <c r="P9326" s="157" t="s">
        <v>742</v>
      </c>
    </row>
    <row r="9327" spans="11:16">
      <c r="K9327" s="319">
        <v>55013</v>
      </c>
      <c r="L9327" s="157" t="s">
        <v>809</v>
      </c>
      <c r="N9327" s="157" t="s">
        <v>740</v>
      </c>
      <c r="O9327" s="157" t="s">
        <v>741</v>
      </c>
      <c r="P9327" s="157" t="s">
        <v>742</v>
      </c>
    </row>
    <row r="9328" spans="11:16">
      <c r="K9328" s="319">
        <v>55014</v>
      </c>
      <c r="L9328" s="157" t="s">
        <v>810</v>
      </c>
      <c r="N9328" s="157" t="s">
        <v>740</v>
      </c>
      <c r="O9328" s="157" t="s">
        <v>741</v>
      </c>
      <c r="P9328" s="157" t="s">
        <v>742</v>
      </c>
    </row>
    <row r="9329" spans="11:16">
      <c r="K9329" s="319">
        <v>55015</v>
      </c>
      <c r="L9329" s="157" t="s">
        <v>803</v>
      </c>
      <c r="N9329" s="157" t="s">
        <v>742</v>
      </c>
      <c r="O9329" s="157" t="s">
        <v>740</v>
      </c>
      <c r="P9329" s="157" t="s">
        <v>741</v>
      </c>
    </row>
    <row r="9330" spans="11:16">
      <c r="K9330" s="319">
        <v>55016</v>
      </c>
      <c r="L9330" s="157" t="s">
        <v>805</v>
      </c>
      <c r="N9330" s="157" t="s">
        <v>742</v>
      </c>
      <c r="O9330" s="157" t="s">
        <v>740</v>
      </c>
      <c r="P9330" s="157" t="s">
        <v>741</v>
      </c>
    </row>
    <row r="9331" spans="11:16">
      <c r="K9331" s="319">
        <v>55017</v>
      </c>
      <c r="L9331" s="157" t="s">
        <v>806</v>
      </c>
      <c r="N9331" s="157" t="s">
        <v>742</v>
      </c>
      <c r="O9331" s="157" t="s">
        <v>740</v>
      </c>
      <c r="P9331" s="157" t="s">
        <v>741</v>
      </c>
    </row>
    <row r="9332" spans="11:16">
      <c r="K9332" s="319">
        <v>55018</v>
      </c>
      <c r="L9332" s="157" t="s">
        <v>807</v>
      </c>
      <c r="N9332" s="157" t="s">
        <v>742</v>
      </c>
      <c r="O9332" s="157" t="s">
        <v>740</v>
      </c>
      <c r="P9332" s="157" t="s">
        <v>741</v>
      </c>
    </row>
    <row r="9333" spans="11:16">
      <c r="K9333" s="319">
        <v>55019</v>
      </c>
      <c r="L9333" s="157" t="s">
        <v>808</v>
      </c>
      <c r="N9333" s="157" t="s">
        <v>742</v>
      </c>
      <c r="O9333" s="157" t="s">
        <v>740</v>
      </c>
      <c r="P9333" s="157" t="s">
        <v>741</v>
      </c>
    </row>
    <row r="9334" spans="11:16">
      <c r="K9334" s="319">
        <v>55020</v>
      </c>
      <c r="L9334" s="157" t="s">
        <v>809</v>
      </c>
      <c r="N9334" s="157" t="s">
        <v>742</v>
      </c>
      <c r="O9334" s="157" t="s">
        <v>740</v>
      </c>
      <c r="P9334" s="157" t="s">
        <v>741</v>
      </c>
    </row>
    <row r="9335" spans="11:16">
      <c r="K9335" s="319">
        <v>55021</v>
      </c>
      <c r="L9335" s="157" t="s">
        <v>810</v>
      </c>
      <c r="N9335" s="157" t="s">
        <v>742</v>
      </c>
      <c r="O9335" s="157" t="s">
        <v>740</v>
      </c>
      <c r="P9335" s="157" t="s">
        <v>741</v>
      </c>
    </row>
    <row r="9336" spans="11:16">
      <c r="K9336" s="319">
        <v>55022</v>
      </c>
      <c r="L9336" s="157" t="s">
        <v>803</v>
      </c>
      <c r="N9336" s="157" t="s">
        <v>741</v>
      </c>
      <c r="O9336" s="157" t="s">
        <v>742</v>
      </c>
      <c r="P9336" s="157" t="s">
        <v>740</v>
      </c>
    </row>
    <row r="9337" spans="11:16">
      <c r="K9337" s="319">
        <v>55023</v>
      </c>
      <c r="L9337" s="157" t="s">
        <v>805</v>
      </c>
      <c r="N9337" s="157" t="s">
        <v>741</v>
      </c>
      <c r="O9337" s="157" t="s">
        <v>742</v>
      </c>
      <c r="P9337" s="157" t="s">
        <v>740</v>
      </c>
    </row>
    <row r="9338" spans="11:16">
      <c r="K9338" s="319">
        <v>55024</v>
      </c>
      <c r="L9338" s="157" t="s">
        <v>806</v>
      </c>
      <c r="N9338" s="157" t="s">
        <v>741</v>
      </c>
      <c r="O9338" s="157" t="s">
        <v>742</v>
      </c>
      <c r="P9338" s="157" t="s">
        <v>740</v>
      </c>
    </row>
    <row r="9339" spans="11:16">
      <c r="K9339" s="319">
        <v>55025</v>
      </c>
      <c r="L9339" s="157" t="s">
        <v>807</v>
      </c>
      <c r="N9339" s="157" t="s">
        <v>741</v>
      </c>
      <c r="O9339" s="157" t="s">
        <v>742</v>
      </c>
      <c r="P9339" s="157" t="s">
        <v>740</v>
      </c>
    </row>
    <row r="9340" spans="11:16">
      <c r="K9340" s="319">
        <v>55026</v>
      </c>
      <c r="L9340" s="157" t="s">
        <v>808</v>
      </c>
      <c r="N9340" s="157" t="s">
        <v>741</v>
      </c>
      <c r="O9340" s="157" t="s">
        <v>742</v>
      </c>
      <c r="P9340" s="157" t="s">
        <v>740</v>
      </c>
    </row>
    <row r="9341" spans="11:16">
      <c r="K9341" s="319">
        <v>55027</v>
      </c>
      <c r="L9341" s="157" t="s">
        <v>809</v>
      </c>
      <c r="N9341" s="157" t="s">
        <v>741</v>
      </c>
      <c r="O9341" s="157" t="s">
        <v>742</v>
      </c>
      <c r="P9341" s="157" t="s">
        <v>740</v>
      </c>
    </row>
    <row r="9342" spans="11:16">
      <c r="K9342" s="319">
        <v>55028</v>
      </c>
      <c r="L9342" s="157" t="s">
        <v>810</v>
      </c>
      <c r="N9342" s="157" t="s">
        <v>741</v>
      </c>
      <c r="O9342" s="157" t="s">
        <v>742</v>
      </c>
      <c r="P9342" s="157" t="s">
        <v>740</v>
      </c>
    </row>
    <row r="9343" spans="11:16">
      <c r="K9343" s="319">
        <v>55029</v>
      </c>
      <c r="L9343" s="157" t="s">
        <v>803</v>
      </c>
      <c r="N9343" s="157" t="s">
        <v>740</v>
      </c>
      <c r="O9343" s="157" t="s">
        <v>741</v>
      </c>
      <c r="P9343" s="157" t="s">
        <v>742</v>
      </c>
    </row>
    <row r="9344" spans="11:16">
      <c r="K9344" s="319">
        <v>55030</v>
      </c>
      <c r="L9344" s="157" t="s">
        <v>805</v>
      </c>
      <c r="N9344" s="157" t="s">
        <v>740</v>
      </c>
      <c r="O9344" s="157" t="s">
        <v>741</v>
      </c>
      <c r="P9344" s="157" t="s">
        <v>742</v>
      </c>
    </row>
    <row r="9345" spans="11:16">
      <c r="K9345" s="319">
        <v>55031</v>
      </c>
      <c r="L9345" s="157" t="s">
        <v>806</v>
      </c>
      <c r="N9345" s="157" t="s">
        <v>740</v>
      </c>
      <c r="O9345" s="157" t="s">
        <v>741</v>
      </c>
      <c r="P9345" s="157" t="s">
        <v>742</v>
      </c>
    </row>
    <row r="9346" spans="11:16">
      <c r="K9346" s="319">
        <v>55032</v>
      </c>
      <c r="L9346" s="157" t="s">
        <v>807</v>
      </c>
      <c r="N9346" s="157" t="s">
        <v>740</v>
      </c>
      <c r="O9346" s="157" t="s">
        <v>741</v>
      </c>
      <c r="P9346" s="157" t="s">
        <v>742</v>
      </c>
    </row>
    <row r="9347" spans="11:16">
      <c r="K9347" s="319">
        <v>55033</v>
      </c>
      <c r="L9347" s="157" t="s">
        <v>808</v>
      </c>
      <c r="N9347" s="157" t="s">
        <v>740</v>
      </c>
      <c r="O9347" s="157" t="s">
        <v>741</v>
      </c>
      <c r="P9347" s="157" t="s">
        <v>742</v>
      </c>
    </row>
    <row r="9348" spans="11:16">
      <c r="K9348" s="319">
        <v>55034</v>
      </c>
      <c r="L9348" s="157" t="s">
        <v>809</v>
      </c>
      <c r="N9348" s="157" t="s">
        <v>740</v>
      </c>
      <c r="O9348" s="157" t="s">
        <v>741</v>
      </c>
      <c r="P9348" s="157" t="s">
        <v>742</v>
      </c>
    </row>
    <row r="9349" spans="11:16">
      <c r="K9349" s="319">
        <v>55035</v>
      </c>
      <c r="L9349" s="157" t="s">
        <v>810</v>
      </c>
      <c r="N9349" s="157" t="s">
        <v>740</v>
      </c>
      <c r="O9349" s="157" t="s">
        <v>741</v>
      </c>
      <c r="P9349" s="157" t="s">
        <v>742</v>
      </c>
    </row>
    <row r="9350" spans="11:16">
      <c r="K9350" s="319">
        <v>55036</v>
      </c>
      <c r="L9350" s="157" t="s">
        <v>803</v>
      </c>
      <c r="N9350" s="157" t="s">
        <v>742</v>
      </c>
      <c r="O9350" s="157" t="s">
        <v>740</v>
      </c>
      <c r="P9350" s="157" t="s">
        <v>741</v>
      </c>
    </row>
    <row r="9351" spans="11:16">
      <c r="K9351" s="319">
        <v>55037</v>
      </c>
      <c r="L9351" s="157" t="s">
        <v>805</v>
      </c>
      <c r="N9351" s="157" t="s">
        <v>742</v>
      </c>
      <c r="O9351" s="157" t="s">
        <v>740</v>
      </c>
      <c r="P9351" s="157" t="s">
        <v>741</v>
      </c>
    </row>
    <row r="9352" spans="11:16">
      <c r="K9352" s="319">
        <v>55038</v>
      </c>
      <c r="L9352" s="157" t="s">
        <v>806</v>
      </c>
      <c r="N9352" s="157" t="s">
        <v>742</v>
      </c>
      <c r="O9352" s="157" t="s">
        <v>740</v>
      </c>
      <c r="P9352" s="157" t="s">
        <v>741</v>
      </c>
    </row>
    <row r="9353" spans="11:16">
      <c r="K9353" s="319">
        <v>55039</v>
      </c>
      <c r="L9353" s="157" t="s">
        <v>807</v>
      </c>
      <c r="N9353" s="157" t="s">
        <v>742</v>
      </c>
      <c r="O9353" s="157" t="s">
        <v>740</v>
      </c>
      <c r="P9353" s="157" t="s">
        <v>741</v>
      </c>
    </row>
    <row r="9354" spans="11:16">
      <c r="K9354" s="319">
        <v>55040</v>
      </c>
      <c r="L9354" s="157" t="s">
        <v>808</v>
      </c>
      <c r="N9354" s="157" t="s">
        <v>742</v>
      </c>
      <c r="O9354" s="157" t="s">
        <v>740</v>
      </c>
      <c r="P9354" s="157" t="s">
        <v>741</v>
      </c>
    </row>
    <row r="9355" spans="11:16">
      <c r="K9355" s="319">
        <v>55041</v>
      </c>
      <c r="L9355" s="157" t="s">
        <v>809</v>
      </c>
      <c r="N9355" s="157" t="s">
        <v>742</v>
      </c>
      <c r="O9355" s="157" t="s">
        <v>740</v>
      </c>
      <c r="P9355" s="157" t="s">
        <v>741</v>
      </c>
    </row>
    <row r="9356" spans="11:16">
      <c r="K9356" s="319">
        <v>55042</v>
      </c>
      <c r="L9356" s="157" t="s">
        <v>810</v>
      </c>
      <c r="N9356" s="157" t="s">
        <v>742</v>
      </c>
      <c r="O9356" s="157" t="s">
        <v>740</v>
      </c>
      <c r="P9356" s="157" t="s">
        <v>741</v>
      </c>
    </row>
    <row r="9357" spans="11:16">
      <c r="K9357" s="319">
        <v>55043</v>
      </c>
      <c r="L9357" s="157" t="s">
        <v>803</v>
      </c>
      <c r="N9357" s="157" t="s">
        <v>741</v>
      </c>
      <c r="O9357" s="157" t="s">
        <v>742</v>
      </c>
      <c r="P9357" s="157" t="s">
        <v>740</v>
      </c>
    </row>
    <row r="9358" spans="11:16">
      <c r="K9358" s="319">
        <v>55044</v>
      </c>
      <c r="L9358" s="157" t="s">
        <v>805</v>
      </c>
      <c r="N9358" s="157" t="s">
        <v>741</v>
      </c>
      <c r="O9358" s="157" t="s">
        <v>742</v>
      </c>
      <c r="P9358" s="157" t="s">
        <v>740</v>
      </c>
    </row>
    <row r="9359" spans="11:16">
      <c r="K9359" s="319">
        <v>55045</v>
      </c>
      <c r="L9359" s="157" t="s">
        <v>806</v>
      </c>
      <c r="N9359" s="157" t="s">
        <v>741</v>
      </c>
      <c r="O9359" s="157" t="s">
        <v>742</v>
      </c>
      <c r="P9359" s="157" t="s">
        <v>740</v>
      </c>
    </row>
    <row r="9360" spans="11:16">
      <c r="K9360" s="319">
        <v>55046</v>
      </c>
      <c r="L9360" s="157" t="s">
        <v>807</v>
      </c>
      <c r="N9360" s="157" t="s">
        <v>741</v>
      </c>
      <c r="O9360" s="157" t="s">
        <v>742</v>
      </c>
      <c r="P9360" s="157" t="s">
        <v>740</v>
      </c>
    </row>
    <row r="9361" spans="11:16">
      <c r="K9361" s="319">
        <v>55047</v>
      </c>
      <c r="L9361" s="157" t="s">
        <v>808</v>
      </c>
      <c r="N9361" s="157" t="s">
        <v>741</v>
      </c>
      <c r="O9361" s="157" t="s">
        <v>742</v>
      </c>
      <c r="P9361" s="157" t="s">
        <v>740</v>
      </c>
    </row>
    <row r="9362" spans="11:16">
      <c r="K9362" s="319">
        <v>55048</v>
      </c>
      <c r="L9362" s="157" t="s">
        <v>809</v>
      </c>
      <c r="N9362" s="157" t="s">
        <v>741</v>
      </c>
      <c r="O9362" s="157" t="s">
        <v>742</v>
      </c>
      <c r="P9362" s="157" t="s">
        <v>740</v>
      </c>
    </row>
    <row r="9363" spans="11:16">
      <c r="K9363" s="319">
        <v>55049</v>
      </c>
      <c r="L9363" s="157" t="s">
        <v>810</v>
      </c>
      <c r="N9363" s="157" t="s">
        <v>741</v>
      </c>
      <c r="O9363" s="157" t="s">
        <v>742</v>
      </c>
      <c r="P9363" s="157" t="s">
        <v>740</v>
      </c>
    </row>
    <row r="9364" spans="11:16">
      <c r="K9364" s="319">
        <v>55050</v>
      </c>
      <c r="L9364" s="157" t="s">
        <v>803</v>
      </c>
      <c r="N9364" s="157" t="s">
        <v>740</v>
      </c>
      <c r="O9364" s="157" t="s">
        <v>741</v>
      </c>
      <c r="P9364" s="157" t="s">
        <v>742</v>
      </c>
    </row>
    <row r="9365" spans="11:16">
      <c r="K9365" s="319">
        <v>55051</v>
      </c>
      <c r="L9365" s="157" t="s">
        <v>805</v>
      </c>
      <c r="N9365" s="157" t="s">
        <v>740</v>
      </c>
      <c r="O9365" s="157" t="s">
        <v>741</v>
      </c>
      <c r="P9365" s="157" t="s">
        <v>742</v>
      </c>
    </row>
    <row r="9366" spans="11:16">
      <c r="K9366" s="319">
        <v>55052</v>
      </c>
      <c r="L9366" s="157" t="s">
        <v>806</v>
      </c>
      <c r="N9366" s="157" t="s">
        <v>740</v>
      </c>
      <c r="O9366" s="157" t="s">
        <v>741</v>
      </c>
      <c r="P9366" s="157" t="s">
        <v>742</v>
      </c>
    </row>
    <row r="9367" spans="11:16">
      <c r="K9367" s="319">
        <v>55053</v>
      </c>
      <c r="L9367" s="157" t="s">
        <v>807</v>
      </c>
      <c r="N9367" s="157" t="s">
        <v>740</v>
      </c>
      <c r="O9367" s="157" t="s">
        <v>741</v>
      </c>
      <c r="P9367" s="157" t="s">
        <v>742</v>
      </c>
    </row>
    <row r="9368" spans="11:16">
      <c r="K9368" s="319">
        <v>55054</v>
      </c>
      <c r="L9368" s="157" t="s">
        <v>808</v>
      </c>
      <c r="N9368" s="157" t="s">
        <v>740</v>
      </c>
      <c r="O9368" s="157" t="s">
        <v>741</v>
      </c>
      <c r="P9368" s="157" t="s">
        <v>742</v>
      </c>
    </row>
    <row r="9369" spans="11:16">
      <c r="K9369" s="319">
        <v>55055</v>
      </c>
      <c r="L9369" s="157" t="s">
        <v>809</v>
      </c>
      <c r="N9369" s="157" t="s">
        <v>740</v>
      </c>
      <c r="O9369" s="157" t="s">
        <v>741</v>
      </c>
      <c r="P9369" s="157" t="s">
        <v>742</v>
      </c>
    </row>
    <row r="9370" spans="11:16">
      <c r="K9370" s="319">
        <v>55056</v>
      </c>
      <c r="L9370" s="157" t="s">
        <v>810</v>
      </c>
      <c r="N9370" s="157" t="s">
        <v>740</v>
      </c>
      <c r="O9370" s="157" t="s">
        <v>741</v>
      </c>
      <c r="P9370" s="157" t="s">
        <v>742</v>
      </c>
    </row>
    <row r="9371" spans="11:16">
      <c r="K9371" s="319">
        <v>55057</v>
      </c>
      <c r="L9371" s="157" t="s">
        <v>803</v>
      </c>
      <c r="N9371" s="157" t="s">
        <v>742</v>
      </c>
      <c r="O9371" s="157" t="s">
        <v>740</v>
      </c>
      <c r="P9371" s="157" t="s">
        <v>741</v>
      </c>
    </row>
    <row r="9372" spans="11:16">
      <c r="K9372" s="319">
        <v>55058</v>
      </c>
      <c r="L9372" s="157" t="s">
        <v>805</v>
      </c>
      <c r="N9372" s="157" t="s">
        <v>742</v>
      </c>
      <c r="O9372" s="157" t="s">
        <v>740</v>
      </c>
      <c r="P9372" s="157" t="s">
        <v>741</v>
      </c>
    </row>
    <row r="9373" spans="11:16">
      <c r="K9373" s="319">
        <v>55059</v>
      </c>
      <c r="L9373" s="157" t="s">
        <v>806</v>
      </c>
      <c r="N9373" s="157" t="s">
        <v>742</v>
      </c>
      <c r="O9373" s="157" t="s">
        <v>740</v>
      </c>
      <c r="P9373" s="157" t="s">
        <v>741</v>
      </c>
    </row>
    <row r="9374" spans="11:16">
      <c r="K9374" s="319">
        <v>55060</v>
      </c>
      <c r="L9374" s="157" t="s">
        <v>807</v>
      </c>
      <c r="N9374" s="157" t="s">
        <v>742</v>
      </c>
      <c r="O9374" s="157" t="s">
        <v>740</v>
      </c>
      <c r="P9374" s="157" t="s">
        <v>741</v>
      </c>
    </row>
    <row r="9375" spans="11:16">
      <c r="K9375" s="319">
        <v>55061</v>
      </c>
      <c r="L9375" s="157" t="s">
        <v>808</v>
      </c>
      <c r="N9375" s="157" t="s">
        <v>742</v>
      </c>
      <c r="O9375" s="157" t="s">
        <v>740</v>
      </c>
      <c r="P9375" s="157" t="s">
        <v>741</v>
      </c>
    </row>
    <row r="9376" spans="11:16">
      <c r="K9376" s="319">
        <v>55062</v>
      </c>
      <c r="L9376" s="157" t="s">
        <v>809</v>
      </c>
      <c r="N9376" s="157" t="s">
        <v>742</v>
      </c>
      <c r="O9376" s="157" t="s">
        <v>740</v>
      </c>
      <c r="P9376" s="157" t="s">
        <v>741</v>
      </c>
    </row>
    <row r="9377" spans="11:16">
      <c r="K9377" s="319">
        <v>55063</v>
      </c>
      <c r="L9377" s="157" t="s">
        <v>810</v>
      </c>
      <c r="N9377" s="157" t="s">
        <v>742</v>
      </c>
      <c r="O9377" s="157" t="s">
        <v>740</v>
      </c>
      <c r="P9377" s="157" t="s">
        <v>741</v>
      </c>
    </row>
    <row r="9378" spans="11:16">
      <c r="K9378" s="319">
        <v>55064</v>
      </c>
      <c r="L9378" s="157" t="s">
        <v>803</v>
      </c>
      <c r="N9378" s="157" t="s">
        <v>741</v>
      </c>
      <c r="O9378" s="157" t="s">
        <v>742</v>
      </c>
      <c r="P9378" s="157" t="s">
        <v>740</v>
      </c>
    </row>
    <row r="9379" spans="11:16">
      <c r="K9379" s="319">
        <v>55065</v>
      </c>
      <c r="L9379" s="157" t="s">
        <v>805</v>
      </c>
      <c r="N9379" s="157" t="s">
        <v>741</v>
      </c>
      <c r="O9379" s="157" t="s">
        <v>742</v>
      </c>
      <c r="P9379" s="157" t="s">
        <v>740</v>
      </c>
    </row>
    <row r="9380" spans="11:16">
      <c r="K9380" s="319">
        <v>55066</v>
      </c>
      <c r="L9380" s="157" t="s">
        <v>806</v>
      </c>
      <c r="N9380" s="157" t="s">
        <v>741</v>
      </c>
      <c r="O9380" s="157" t="s">
        <v>742</v>
      </c>
      <c r="P9380" s="157" t="s">
        <v>740</v>
      </c>
    </row>
    <row r="9381" spans="11:16">
      <c r="K9381" s="319">
        <v>55067</v>
      </c>
      <c r="L9381" s="157" t="s">
        <v>807</v>
      </c>
      <c r="N9381" s="157" t="s">
        <v>741</v>
      </c>
      <c r="O9381" s="157" t="s">
        <v>742</v>
      </c>
      <c r="P9381" s="157" t="s">
        <v>740</v>
      </c>
    </row>
    <row r="9382" spans="11:16">
      <c r="K9382" s="319">
        <v>55068</v>
      </c>
      <c r="L9382" s="157" t="s">
        <v>808</v>
      </c>
      <c r="N9382" s="157" t="s">
        <v>741</v>
      </c>
      <c r="O9382" s="157" t="s">
        <v>742</v>
      </c>
      <c r="P9382" s="157" t="s">
        <v>740</v>
      </c>
    </row>
    <row r="9383" spans="11:16">
      <c r="K9383" s="319">
        <v>55069</v>
      </c>
      <c r="L9383" s="157" t="s">
        <v>809</v>
      </c>
      <c r="N9383" s="157" t="s">
        <v>741</v>
      </c>
      <c r="O9383" s="157" t="s">
        <v>742</v>
      </c>
      <c r="P9383" s="157" t="s">
        <v>740</v>
      </c>
    </row>
    <row r="9384" spans="11:16">
      <c r="K9384" s="319">
        <v>55070</v>
      </c>
      <c r="L9384" s="157" t="s">
        <v>810</v>
      </c>
      <c r="N9384" s="157" t="s">
        <v>741</v>
      </c>
      <c r="O9384" s="157" t="s">
        <v>742</v>
      </c>
      <c r="P9384" s="157" t="s">
        <v>740</v>
      </c>
    </row>
    <row r="9385" spans="11:16">
      <c r="K9385" s="319">
        <v>55071</v>
      </c>
      <c r="L9385" s="157" t="s">
        <v>803</v>
      </c>
      <c r="N9385" s="157" t="s">
        <v>740</v>
      </c>
      <c r="O9385" s="157" t="s">
        <v>741</v>
      </c>
      <c r="P9385" s="157" t="s">
        <v>742</v>
      </c>
    </row>
    <row r="9386" spans="11:16">
      <c r="K9386" s="319">
        <v>55072</v>
      </c>
      <c r="L9386" s="157" t="s">
        <v>805</v>
      </c>
      <c r="N9386" s="157" t="s">
        <v>740</v>
      </c>
      <c r="O9386" s="157" t="s">
        <v>741</v>
      </c>
      <c r="P9386" s="157" t="s">
        <v>742</v>
      </c>
    </row>
    <row r="9387" spans="11:16">
      <c r="K9387" s="319">
        <v>55073</v>
      </c>
      <c r="L9387" s="157" t="s">
        <v>806</v>
      </c>
      <c r="N9387" s="157" t="s">
        <v>740</v>
      </c>
      <c r="O9387" s="157" t="s">
        <v>741</v>
      </c>
      <c r="P9387" s="157" t="s">
        <v>742</v>
      </c>
    </row>
    <row r="9388" spans="11:16">
      <c r="K9388" s="319">
        <v>55074</v>
      </c>
      <c r="L9388" s="157" t="s">
        <v>807</v>
      </c>
      <c r="N9388" s="157" t="s">
        <v>740</v>
      </c>
      <c r="O9388" s="157" t="s">
        <v>741</v>
      </c>
      <c r="P9388" s="157" t="s">
        <v>742</v>
      </c>
    </row>
    <row r="9389" spans="11:16">
      <c r="K9389" s="319">
        <v>55075</v>
      </c>
      <c r="L9389" s="157" t="s">
        <v>808</v>
      </c>
      <c r="N9389" s="157" t="s">
        <v>740</v>
      </c>
      <c r="O9389" s="157" t="s">
        <v>741</v>
      </c>
      <c r="P9389" s="157" t="s">
        <v>742</v>
      </c>
    </row>
    <row r="9390" spans="11:16">
      <c r="K9390" s="319">
        <v>55076</v>
      </c>
      <c r="L9390" s="157" t="s">
        <v>809</v>
      </c>
      <c r="N9390" s="157" t="s">
        <v>740</v>
      </c>
      <c r="O9390" s="157" t="s">
        <v>741</v>
      </c>
      <c r="P9390" s="157" t="s">
        <v>742</v>
      </c>
    </row>
    <row r="9391" spans="11:16">
      <c r="K9391" s="319">
        <v>55077</v>
      </c>
      <c r="L9391" s="157" t="s">
        <v>810</v>
      </c>
      <c r="N9391" s="157" t="s">
        <v>740</v>
      </c>
      <c r="O9391" s="157" t="s">
        <v>741</v>
      </c>
      <c r="P9391" s="157" t="s">
        <v>742</v>
      </c>
    </row>
    <row r="9392" spans="11:16">
      <c r="K9392" s="319">
        <v>55078</v>
      </c>
      <c r="L9392" s="157" t="s">
        <v>803</v>
      </c>
      <c r="N9392" s="157" t="s">
        <v>742</v>
      </c>
      <c r="O9392" s="157" t="s">
        <v>740</v>
      </c>
      <c r="P9392" s="157" t="s">
        <v>741</v>
      </c>
    </row>
    <row r="9393" spans="11:16">
      <c r="K9393" s="319">
        <v>55079</v>
      </c>
      <c r="L9393" s="157" t="s">
        <v>805</v>
      </c>
      <c r="N9393" s="157" t="s">
        <v>742</v>
      </c>
      <c r="O9393" s="157" t="s">
        <v>740</v>
      </c>
      <c r="P9393" s="157" t="s">
        <v>741</v>
      </c>
    </row>
    <row r="9394" spans="11:16">
      <c r="K9394" s="319">
        <v>55080</v>
      </c>
      <c r="L9394" s="157" t="s">
        <v>806</v>
      </c>
      <c r="N9394" s="157" t="s">
        <v>742</v>
      </c>
      <c r="O9394" s="157" t="s">
        <v>740</v>
      </c>
      <c r="P9394" s="157" t="s">
        <v>741</v>
      </c>
    </row>
    <row r="9395" spans="11:16">
      <c r="K9395" s="319">
        <v>55081</v>
      </c>
      <c r="L9395" s="157" t="s">
        <v>807</v>
      </c>
      <c r="N9395" s="157" t="s">
        <v>742</v>
      </c>
      <c r="O9395" s="157" t="s">
        <v>740</v>
      </c>
      <c r="P9395" s="157" t="s">
        <v>741</v>
      </c>
    </row>
    <row r="9396" spans="11:16">
      <c r="K9396" s="319">
        <v>55082</v>
      </c>
      <c r="L9396" s="157" t="s">
        <v>808</v>
      </c>
      <c r="N9396" s="157" t="s">
        <v>742</v>
      </c>
      <c r="O9396" s="157" t="s">
        <v>740</v>
      </c>
      <c r="P9396" s="157" t="s">
        <v>741</v>
      </c>
    </row>
    <row r="9397" spans="11:16">
      <c r="K9397" s="319">
        <v>55083</v>
      </c>
      <c r="L9397" s="157" t="s">
        <v>809</v>
      </c>
      <c r="N9397" s="157" t="s">
        <v>742</v>
      </c>
      <c r="O9397" s="157" t="s">
        <v>740</v>
      </c>
      <c r="P9397" s="157" t="s">
        <v>741</v>
      </c>
    </row>
    <row r="9398" spans="11:16">
      <c r="K9398" s="319">
        <v>55084</v>
      </c>
      <c r="L9398" s="157" t="s">
        <v>810</v>
      </c>
      <c r="N9398" s="157" t="s">
        <v>742</v>
      </c>
      <c r="O9398" s="157" t="s">
        <v>740</v>
      </c>
      <c r="P9398" s="157" t="s">
        <v>741</v>
      </c>
    </row>
    <row r="9399" spans="11:16">
      <c r="K9399" s="319">
        <v>55085</v>
      </c>
      <c r="L9399" s="157" t="s">
        <v>803</v>
      </c>
      <c r="N9399" s="157" t="s">
        <v>741</v>
      </c>
      <c r="O9399" s="157" t="s">
        <v>742</v>
      </c>
      <c r="P9399" s="157" t="s">
        <v>740</v>
      </c>
    </row>
    <row r="9400" spans="11:16">
      <c r="K9400" s="319">
        <v>55086</v>
      </c>
      <c r="L9400" s="157" t="s">
        <v>805</v>
      </c>
      <c r="N9400" s="157" t="s">
        <v>741</v>
      </c>
      <c r="O9400" s="157" t="s">
        <v>742</v>
      </c>
      <c r="P9400" s="157" t="s">
        <v>740</v>
      </c>
    </row>
    <row r="9401" spans="11:16">
      <c r="K9401" s="319">
        <v>55087</v>
      </c>
      <c r="L9401" s="157" t="s">
        <v>806</v>
      </c>
      <c r="N9401" s="157" t="s">
        <v>741</v>
      </c>
      <c r="O9401" s="157" t="s">
        <v>742</v>
      </c>
      <c r="P9401" s="157" t="s">
        <v>740</v>
      </c>
    </row>
    <row r="9402" spans="11:16">
      <c r="K9402" s="319">
        <v>55088</v>
      </c>
      <c r="L9402" s="157" t="s">
        <v>807</v>
      </c>
      <c r="N9402" s="157" t="s">
        <v>741</v>
      </c>
      <c r="O9402" s="157" t="s">
        <v>742</v>
      </c>
      <c r="P9402" s="157" t="s">
        <v>740</v>
      </c>
    </row>
    <row r="9403" spans="11:16">
      <c r="K9403" s="319">
        <v>55089</v>
      </c>
      <c r="L9403" s="157" t="s">
        <v>808</v>
      </c>
      <c r="N9403" s="157" t="s">
        <v>741</v>
      </c>
      <c r="O9403" s="157" t="s">
        <v>742</v>
      </c>
      <c r="P9403" s="157" t="s">
        <v>740</v>
      </c>
    </row>
    <row r="9404" spans="11:16">
      <c r="K9404" s="319">
        <v>55090</v>
      </c>
      <c r="L9404" s="157" t="s">
        <v>809</v>
      </c>
      <c r="N9404" s="157" t="s">
        <v>741</v>
      </c>
      <c r="O9404" s="157" t="s">
        <v>742</v>
      </c>
      <c r="P9404" s="157" t="s">
        <v>740</v>
      </c>
    </row>
    <row r="9405" spans="11:16">
      <c r="K9405" s="319">
        <v>55091</v>
      </c>
      <c r="L9405" s="157" t="s">
        <v>810</v>
      </c>
      <c r="N9405" s="157" t="s">
        <v>741</v>
      </c>
      <c r="O9405" s="157" t="s">
        <v>742</v>
      </c>
      <c r="P9405" s="157" t="s">
        <v>740</v>
      </c>
    </row>
    <row r="9406" spans="11:16">
      <c r="K9406" s="319">
        <v>55092</v>
      </c>
      <c r="L9406" s="157" t="s">
        <v>803</v>
      </c>
      <c r="N9406" s="157" t="s">
        <v>740</v>
      </c>
      <c r="O9406" s="157" t="s">
        <v>741</v>
      </c>
      <c r="P9406" s="157" t="s">
        <v>742</v>
      </c>
    </row>
    <row r="9407" spans="11:16">
      <c r="K9407" s="319">
        <v>55093</v>
      </c>
      <c r="L9407" s="157" t="s">
        <v>805</v>
      </c>
      <c r="N9407" s="157" t="s">
        <v>740</v>
      </c>
      <c r="O9407" s="157" t="s">
        <v>741</v>
      </c>
      <c r="P9407" s="157" t="s">
        <v>742</v>
      </c>
    </row>
    <row r="9408" spans="11:16">
      <c r="K9408" s="319">
        <v>55094</v>
      </c>
      <c r="L9408" s="157" t="s">
        <v>806</v>
      </c>
      <c r="N9408" s="157" t="s">
        <v>740</v>
      </c>
      <c r="O9408" s="157" t="s">
        <v>741</v>
      </c>
      <c r="P9408" s="157" t="s">
        <v>742</v>
      </c>
    </row>
    <row r="9409" spans="11:16">
      <c r="K9409" s="319">
        <v>55095</v>
      </c>
      <c r="L9409" s="157" t="s">
        <v>807</v>
      </c>
      <c r="N9409" s="157" t="s">
        <v>740</v>
      </c>
      <c r="O9409" s="157" t="s">
        <v>741</v>
      </c>
      <c r="P9409" s="157" t="s">
        <v>742</v>
      </c>
    </row>
    <row r="9410" spans="11:16">
      <c r="K9410" s="319">
        <v>55096</v>
      </c>
      <c r="L9410" s="157" t="s">
        <v>808</v>
      </c>
      <c r="N9410" s="157" t="s">
        <v>740</v>
      </c>
      <c r="O9410" s="157" t="s">
        <v>741</v>
      </c>
      <c r="P9410" s="157" t="s">
        <v>742</v>
      </c>
    </row>
    <row r="9411" spans="11:16">
      <c r="K9411" s="319">
        <v>55097</v>
      </c>
      <c r="L9411" s="157" t="s">
        <v>809</v>
      </c>
      <c r="N9411" s="157" t="s">
        <v>740</v>
      </c>
      <c r="O9411" s="157" t="s">
        <v>741</v>
      </c>
      <c r="P9411" s="157" t="s">
        <v>742</v>
      </c>
    </row>
    <row r="9412" spans="11:16">
      <c r="K9412" s="319">
        <v>55098</v>
      </c>
      <c r="L9412" s="157" t="s">
        <v>810</v>
      </c>
      <c r="N9412" s="157" t="s">
        <v>740</v>
      </c>
      <c r="O9412" s="157" t="s">
        <v>741</v>
      </c>
      <c r="P9412" s="157" t="s">
        <v>742</v>
      </c>
    </row>
    <row r="9413" spans="11:16">
      <c r="K9413" s="319">
        <v>55099</v>
      </c>
      <c r="L9413" s="157" t="s">
        <v>803</v>
      </c>
      <c r="N9413" s="157" t="s">
        <v>742</v>
      </c>
      <c r="O9413" s="157" t="s">
        <v>740</v>
      </c>
      <c r="P9413" s="157" t="s">
        <v>741</v>
      </c>
    </row>
    <row r="9414" spans="11:16">
      <c r="K9414" s="319">
        <v>55100</v>
      </c>
      <c r="L9414" s="157" t="s">
        <v>805</v>
      </c>
      <c r="N9414" s="157" t="s">
        <v>742</v>
      </c>
      <c r="O9414" s="157" t="s">
        <v>740</v>
      </c>
      <c r="P9414" s="157" t="s">
        <v>741</v>
      </c>
    </row>
    <row r="9415" spans="11:16">
      <c r="K9415" s="319">
        <v>55101</v>
      </c>
      <c r="L9415" s="157" t="s">
        <v>806</v>
      </c>
      <c r="N9415" s="157" t="s">
        <v>742</v>
      </c>
      <c r="O9415" s="157" t="s">
        <v>740</v>
      </c>
      <c r="P9415" s="157" t="s">
        <v>741</v>
      </c>
    </row>
    <row r="9416" spans="11:16">
      <c r="K9416" s="319">
        <v>55102</v>
      </c>
      <c r="L9416" s="157" t="s">
        <v>807</v>
      </c>
      <c r="N9416" s="157" t="s">
        <v>742</v>
      </c>
      <c r="O9416" s="157" t="s">
        <v>740</v>
      </c>
      <c r="P9416" s="157" t="s">
        <v>741</v>
      </c>
    </row>
    <row r="9417" spans="11:16">
      <c r="K9417" s="319">
        <v>55103</v>
      </c>
      <c r="L9417" s="157" t="s">
        <v>808</v>
      </c>
      <c r="N9417" s="157" t="s">
        <v>742</v>
      </c>
      <c r="O9417" s="157" t="s">
        <v>740</v>
      </c>
      <c r="P9417" s="157" t="s">
        <v>741</v>
      </c>
    </row>
    <row r="9418" spans="11:16">
      <c r="K9418" s="319">
        <v>55104</v>
      </c>
      <c r="L9418" s="157" t="s">
        <v>809</v>
      </c>
      <c r="N9418" s="157" t="s">
        <v>742</v>
      </c>
      <c r="O9418" s="157" t="s">
        <v>740</v>
      </c>
      <c r="P9418" s="157" t="s">
        <v>741</v>
      </c>
    </row>
    <row r="9419" spans="11:16">
      <c r="K9419" s="319">
        <v>55105</v>
      </c>
      <c r="L9419" s="157" t="s">
        <v>810</v>
      </c>
      <c r="N9419" s="157" t="s">
        <v>742</v>
      </c>
      <c r="O9419" s="157" t="s">
        <v>740</v>
      </c>
      <c r="P9419" s="157" t="s">
        <v>741</v>
      </c>
    </row>
    <row r="9420" spans="11:16">
      <c r="K9420" s="319">
        <v>55106</v>
      </c>
      <c r="L9420" s="157" t="s">
        <v>803</v>
      </c>
      <c r="N9420" s="157" t="s">
        <v>741</v>
      </c>
      <c r="O9420" s="157" t="s">
        <v>742</v>
      </c>
      <c r="P9420" s="157" t="s">
        <v>740</v>
      </c>
    </row>
    <row r="9421" spans="11:16">
      <c r="K9421" s="319">
        <v>55107</v>
      </c>
      <c r="L9421" s="157" t="s">
        <v>805</v>
      </c>
      <c r="N9421" s="157" t="s">
        <v>741</v>
      </c>
      <c r="O9421" s="157" t="s">
        <v>742</v>
      </c>
      <c r="P9421" s="157" t="s">
        <v>740</v>
      </c>
    </row>
    <row r="9422" spans="11:16">
      <c r="K9422" s="319">
        <v>55108</v>
      </c>
      <c r="L9422" s="157" t="s">
        <v>806</v>
      </c>
      <c r="N9422" s="157" t="s">
        <v>741</v>
      </c>
      <c r="O9422" s="157" t="s">
        <v>742</v>
      </c>
      <c r="P9422" s="157" t="s">
        <v>740</v>
      </c>
    </row>
    <row r="9423" spans="11:16">
      <c r="K9423" s="319">
        <v>55109</v>
      </c>
      <c r="L9423" s="157" t="s">
        <v>807</v>
      </c>
      <c r="N9423" s="157" t="s">
        <v>741</v>
      </c>
      <c r="O9423" s="157" t="s">
        <v>742</v>
      </c>
      <c r="P9423" s="157" t="s">
        <v>740</v>
      </c>
    </row>
    <row r="9424" spans="11:16">
      <c r="K9424" s="319">
        <v>55110</v>
      </c>
      <c r="L9424" s="157" t="s">
        <v>808</v>
      </c>
      <c r="N9424" s="157" t="s">
        <v>741</v>
      </c>
      <c r="O9424" s="157" t="s">
        <v>742</v>
      </c>
      <c r="P9424" s="157" t="s">
        <v>740</v>
      </c>
    </row>
    <row r="9425" spans="11:16">
      <c r="K9425" s="319">
        <v>55111</v>
      </c>
      <c r="L9425" s="157" t="s">
        <v>809</v>
      </c>
      <c r="N9425" s="157" t="s">
        <v>741</v>
      </c>
      <c r="O9425" s="157" t="s">
        <v>742</v>
      </c>
      <c r="P9425" s="157" t="s">
        <v>740</v>
      </c>
    </row>
    <row r="9426" spans="11:16">
      <c r="K9426" s="319">
        <v>55112</v>
      </c>
      <c r="L9426" s="157" t="s">
        <v>810</v>
      </c>
      <c r="N9426" s="157" t="s">
        <v>741</v>
      </c>
      <c r="O9426" s="157" t="s">
        <v>742</v>
      </c>
      <c r="P9426" s="157" t="s">
        <v>740</v>
      </c>
    </row>
    <row r="9427" spans="11:16">
      <c r="K9427" s="319">
        <v>55113</v>
      </c>
      <c r="L9427" s="157" t="s">
        <v>803</v>
      </c>
      <c r="N9427" s="157" t="s">
        <v>740</v>
      </c>
      <c r="O9427" s="157" t="s">
        <v>741</v>
      </c>
      <c r="P9427" s="157" t="s">
        <v>742</v>
      </c>
    </row>
    <row r="9428" spans="11:16">
      <c r="K9428" s="319">
        <v>55114</v>
      </c>
      <c r="L9428" s="157" t="s">
        <v>805</v>
      </c>
      <c r="N9428" s="157" t="s">
        <v>740</v>
      </c>
      <c r="O9428" s="157" t="s">
        <v>741</v>
      </c>
      <c r="P9428" s="157" t="s">
        <v>742</v>
      </c>
    </row>
    <row r="9429" spans="11:16">
      <c r="K9429" s="319">
        <v>55115</v>
      </c>
      <c r="L9429" s="157" t="s">
        <v>806</v>
      </c>
      <c r="N9429" s="157" t="s">
        <v>740</v>
      </c>
      <c r="O9429" s="157" t="s">
        <v>741</v>
      </c>
      <c r="P9429" s="157" t="s">
        <v>742</v>
      </c>
    </row>
    <row r="9430" spans="11:16">
      <c r="K9430" s="319">
        <v>55116</v>
      </c>
      <c r="L9430" s="157" t="s">
        <v>807</v>
      </c>
      <c r="N9430" s="157" t="s">
        <v>740</v>
      </c>
      <c r="O9430" s="157" t="s">
        <v>741</v>
      </c>
      <c r="P9430" s="157" t="s">
        <v>742</v>
      </c>
    </row>
    <row r="9431" spans="11:16">
      <c r="K9431" s="319">
        <v>55117</v>
      </c>
      <c r="L9431" s="157" t="s">
        <v>808</v>
      </c>
      <c r="N9431" s="157" t="s">
        <v>740</v>
      </c>
      <c r="O9431" s="157" t="s">
        <v>741</v>
      </c>
      <c r="P9431" s="157" t="s">
        <v>742</v>
      </c>
    </row>
    <row r="9432" spans="11:16">
      <c r="K9432" s="319">
        <v>55118</v>
      </c>
      <c r="L9432" s="157" t="s">
        <v>809</v>
      </c>
      <c r="N9432" s="157" t="s">
        <v>740</v>
      </c>
      <c r="O9432" s="157" t="s">
        <v>741</v>
      </c>
      <c r="P9432" s="157" t="s">
        <v>742</v>
      </c>
    </row>
    <row r="9433" spans="11:16">
      <c r="K9433" s="319">
        <v>55119</v>
      </c>
      <c r="L9433" s="157" t="s">
        <v>810</v>
      </c>
      <c r="N9433" s="157" t="s">
        <v>740</v>
      </c>
      <c r="O9433" s="157" t="s">
        <v>741</v>
      </c>
      <c r="P9433" s="157" t="s">
        <v>742</v>
      </c>
    </row>
    <row r="9434" spans="11:16">
      <c r="K9434" s="319">
        <v>55120</v>
      </c>
      <c r="L9434" s="157" t="s">
        <v>803</v>
      </c>
      <c r="N9434" s="157" t="s">
        <v>742</v>
      </c>
      <c r="O9434" s="157" t="s">
        <v>740</v>
      </c>
      <c r="P9434" s="157" t="s">
        <v>741</v>
      </c>
    </row>
    <row r="9435" spans="11:16">
      <c r="K9435" s="319">
        <v>55121</v>
      </c>
      <c r="L9435" s="157" t="s">
        <v>805</v>
      </c>
      <c r="N9435" s="157" t="s">
        <v>742</v>
      </c>
      <c r="O9435" s="157" t="s">
        <v>740</v>
      </c>
      <c r="P9435" s="157" t="s">
        <v>741</v>
      </c>
    </row>
    <row r="9436" spans="11:16">
      <c r="K9436" s="319">
        <v>55122</v>
      </c>
      <c r="L9436" s="157" t="s">
        <v>806</v>
      </c>
      <c r="N9436" s="157" t="s">
        <v>742</v>
      </c>
      <c r="O9436" s="157" t="s">
        <v>740</v>
      </c>
      <c r="P9436" s="157" t="s">
        <v>741</v>
      </c>
    </row>
    <row r="9437" spans="11:16">
      <c r="K9437" s="319">
        <v>55123</v>
      </c>
      <c r="L9437" s="157" t="s">
        <v>807</v>
      </c>
      <c r="N9437" s="157" t="s">
        <v>742</v>
      </c>
      <c r="O9437" s="157" t="s">
        <v>740</v>
      </c>
      <c r="P9437" s="157" t="s">
        <v>741</v>
      </c>
    </row>
    <row r="9438" spans="11:16">
      <c r="K9438" s="319">
        <v>55124</v>
      </c>
      <c r="L9438" s="157" t="s">
        <v>808</v>
      </c>
      <c r="N9438" s="157" t="s">
        <v>742</v>
      </c>
      <c r="O9438" s="157" t="s">
        <v>740</v>
      </c>
      <c r="P9438" s="157" t="s">
        <v>741</v>
      </c>
    </row>
    <row r="9439" spans="11:16">
      <c r="K9439" s="319">
        <v>55125</v>
      </c>
      <c r="L9439" s="157" t="s">
        <v>809</v>
      </c>
      <c r="N9439" s="157" t="s">
        <v>742</v>
      </c>
      <c r="O9439" s="157" t="s">
        <v>740</v>
      </c>
      <c r="P9439" s="157" t="s">
        <v>741</v>
      </c>
    </row>
    <row r="9440" spans="11:16">
      <c r="K9440" s="319">
        <v>55126</v>
      </c>
      <c r="L9440" s="157" t="s">
        <v>810</v>
      </c>
      <c r="N9440" s="157" t="s">
        <v>742</v>
      </c>
      <c r="O9440" s="157" t="s">
        <v>740</v>
      </c>
      <c r="P9440" s="157" t="s">
        <v>741</v>
      </c>
    </row>
    <row r="9441" spans="11:16">
      <c r="K9441" s="319">
        <v>55127</v>
      </c>
      <c r="L9441" s="157" t="s">
        <v>803</v>
      </c>
      <c r="N9441" s="157" t="s">
        <v>741</v>
      </c>
      <c r="O9441" s="157" t="s">
        <v>742</v>
      </c>
      <c r="P9441" s="157" t="s">
        <v>740</v>
      </c>
    </row>
    <row r="9442" spans="11:16">
      <c r="K9442" s="319">
        <v>55128</v>
      </c>
      <c r="L9442" s="157" t="s">
        <v>805</v>
      </c>
      <c r="N9442" s="157" t="s">
        <v>741</v>
      </c>
      <c r="O9442" s="157" t="s">
        <v>742</v>
      </c>
      <c r="P9442" s="157" t="s">
        <v>740</v>
      </c>
    </row>
    <row r="9443" spans="11:16">
      <c r="K9443" s="319">
        <v>55129</v>
      </c>
      <c r="L9443" s="157" t="s">
        <v>806</v>
      </c>
      <c r="N9443" s="157" t="s">
        <v>741</v>
      </c>
      <c r="O9443" s="157" t="s">
        <v>742</v>
      </c>
      <c r="P9443" s="157" t="s">
        <v>740</v>
      </c>
    </row>
    <row r="9444" spans="11:16">
      <c r="K9444" s="319">
        <v>55130</v>
      </c>
      <c r="L9444" s="157" t="s">
        <v>807</v>
      </c>
      <c r="N9444" s="157" t="s">
        <v>741</v>
      </c>
      <c r="O9444" s="157" t="s">
        <v>742</v>
      </c>
      <c r="P9444" s="157" t="s">
        <v>740</v>
      </c>
    </row>
    <row r="9445" spans="11:16">
      <c r="K9445" s="319">
        <v>55131</v>
      </c>
      <c r="L9445" s="157" t="s">
        <v>808</v>
      </c>
      <c r="N9445" s="157" t="s">
        <v>741</v>
      </c>
      <c r="O9445" s="157" t="s">
        <v>742</v>
      </c>
      <c r="P9445" s="157" t="s">
        <v>740</v>
      </c>
    </row>
    <row r="9446" spans="11:16">
      <c r="K9446" s="319">
        <v>55132</v>
      </c>
      <c r="L9446" s="157" t="s">
        <v>809</v>
      </c>
      <c r="N9446" s="157" t="s">
        <v>741</v>
      </c>
      <c r="O9446" s="157" t="s">
        <v>742</v>
      </c>
      <c r="P9446" s="157" t="s">
        <v>740</v>
      </c>
    </row>
    <row r="9447" spans="11:16">
      <c r="K9447" s="319">
        <v>55133</v>
      </c>
      <c r="L9447" s="157" t="s">
        <v>810</v>
      </c>
      <c r="N9447" s="157" t="s">
        <v>741</v>
      </c>
      <c r="O9447" s="157" t="s">
        <v>742</v>
      </c>
      <c r="P9447" s="157" t="s">
        <v>740</v>
      </c>
    </row>
    <row r="9448" spans="11:16">
      <c r="K9448" s="319">
        <v>55134</v>
      </c>
      <c r="L9448" s="157" t="s">
        <v>803</v>
      </c>
      <c r="N9448" s="157" t="s">
        <v>740</v>
      </c>
      <c r="O9448" s="157" t="s">
        <v>741</v>
      </c>
      <c r="P9448" s="157" t="s">
        <v>742</v>
      </c>
    </row>
    <row r="9449" spans="11:16">
      <c r="K9449" s="319">
        <v>55135</v>
      </c>
      <c r="L9449" s="157" t="s">
        <v>805</v>
      </c>
      <c r="N9449" s="157" t="s">
        <v>740</v>
      </c>
      <c r="O9449" s="157" t="s">
        <v>741</v>
      </c>
      <c r="P9449" s="157" t="s">
        <v>742</v>
      </c>
    </row>
    <row r="9450" spans="11:16">
      <c r="K9450" s="319">
        <v>55136</v>
      </c>
      <c r="L9450" s="157" t="s">
        <v>806</v>
      </c>
      <c r="N9450" s="157" t="s">
        <v>740</v>
      </c>
      <c r="O9450" s="157" t="s">
        <v>741</v>
      </c>
      <c r="P9450" s="157" t="s">
        <v>742</v>
      </c>
    </row>
    <row r="9451" spans="11:16">
      <c r="K9451" s="319">
        <v>55137</v>
      </c>
      <c r="L9451" s="157" t="s">
        <v>807</v>
      </c>
      <c r="N9451" s="157" t="s">
        <v>740</v>
      </c>
      <c r="O9451" s="157" t="s">
        <v>741</v>
      </c>
      <c r="P9451" s="157" t="s">
        <v>742</v>
      </c>
    </row>
    <row r="9452" spans="11:16">
      <c r="K9452" s="319">
        <v>55138</v>
      </c>
      <c r="L9452" s="157" t="s">
        <v>808</v>
      </c>
      <c r="N9452" s="157" t="s">
        <v>740</v>
      </c>
      <c r="O9452" s="157" t="s">
        <v>741</v>
      </c>
      <c r="P9452" s="157" t="s">
        <v>742</v>
      </c>
    </row>
    <row r="9453" spans="11:16">
      <c r="K9453" s="319">
        <v>55139</v>
      </c>
      <c r="L9453" s="157" t="s">
        <v>809</v>
      </c>
      <c r="N9453" s="157" t="s">
        <v>740</v>
      </c>
      <c r="O9453" s="157" t="s">
        <v>741</v>
      </c>
      <c r="P9453" s="157" t="s">
        <v>742</v>
      </c>
    </row>
    <row r="9454" spans="11:16">
      <c r="K9454" s="319">
        <v>55140</v>
      </c>
      <c r="L9454" s="157" t="s">
        <v>810</v>
      </c>
      <c r="N9454" s="157" t="s">
        <v>740</v>
      </c>
      <c r="O9454" s="157" t="s">
        <v>741</v>
      </c>
      <c r="P9454" s="157" t="s">
        <v>742</v>
      </c>
    </row>
    <row r="9455" spans="11:16">
      <c r="K9455" s="319">
        <v>55141</v>
      </c>
      <c r="L9455" s="157" t="s">
        <v>803</v>
      </c>
      <c r="N9455" s="157" t="s">
        <v>742</v>
      </c>
      <c r="O9455" s="157" t="s">
        <v>740</v>
      </c>
      <c r="P9455" s="157" t="s">
        <v>741</v>
      </c>
    </row>
    <row r="9456" spans="11:16">
      <c r="K9456" s="319">
        <v>55142</v>
      </c>
      <c r="L9456" s="157" t="s">
        <v>805</v>
      </c>
      <c r="N9456" s="157" t="s">
        <v>742</v>
      </c>
      <c r="O9456" s="157" t="s">
        <v>740</v>
      </c>
      <c r="P9456" s="157" t="s">
        <v>741</v>
      </c>
    </row>
    <row r="9457" spans="11:16">
      <c r="K9457" s="319">
        <v>55143</v>
      </c>
      <c r="L9457" s="157" t="s">
        <v>806</v>
      </c>
      <c r="N9457" s="157" t="s">
        <v>742</v>
      </c>
      <c r="O9457" s="157" t="s">
        <v>740</v>
      </c>
      <c r="P9457" s="157" t="s">
        <v>741</v>
      </c>
    </row>
    <row r="9458" spans="11:16">
      <c r="K9458" s="319">
        <v>55144</v>
      </c>
      <c r="L9458" s="157" t="s">
        <v>807</v>
      </c>
      <c r="N9458" s="157" t="s">
        <v>742</v>
      </c>
      <c r="O9458" s="157" t="s">
        <v>740</v>
      </c>
      <c r="P9458" s="157" t="s">
        <v>741</v>
      </c>
    </row>
    <row r="9459" spans="11:16">
      <c r="K9459" s="319">
        <v>55145</v>
      </c>
      <c r="L9459" s="157" t="s">
        <v>808</v>
      </c>
      <c r="N9459" s="157" t="s">
        <v>742</v>
      </c>
      <c r="O9459" s="157" t="s">
        <v>740</v>
      </c>
      <c r="P9459" s="157" t="s">
        <v>741</v>
      </c>
    </row>
    <row r="9460" spans="11:16">
      <c r="K9460" s="319">
        <v>55146</v>
      </c>
      <c r="L9460" s="157" t="s">
        <v>809</v>
      </c>
      <c r="N9460" s="157" t="s">
        <v>742</v>
      </c>
      <c r="O9460" s="157" t="s">
        <v>740</v>
      </c>
      <c r="P9460" s="157" t="s">
        <v>741</v>
      </c>
    </row>
    <row r="9461" spans="11:16">
      <c r="K9461" s="319">
        <v>55147</v>
      </c>
      <c r="L9461" s="157" t="s">
        <v>810</v>
      </c>
      <c r="N9461" s="157" t="s">
        <v>742</v>
      </c>
      <c r="O9461" s="157" t="s">
        <v>740</v>
      </c>
      <c r="P9461" s="157" t="s">
        <v>741</v>
      </c>
    </row>
    <row r="9462" spans="11:16">
      <c r="K9462" s="319">
        <v>55148</v>
      </c>
      <c r="L9462" s="157" t="s">
        <v>803</v>
      </c>
      <c r="N9462" s="157" t="s">
        <v>741</v>
      </c>
      <c r="O9462" s="157" t="s">
        <v>742</v>
      </c>
      <c r="P9462" s="157" t="s">
        <v>740</v>
      </c>
    </row>
    <row r="9463" spans="11:16">
      <c r="K9463" s="319">
        <v>55149</v>
      </c>
      <c r="L9463" s="157" t="s">
        <v>805</v>
      </c>
      <c r="N9463" s="157" t="s">
        <v>741</v>
      </c>
      <c r="O9463" s="157" t="s">
        <v>742</v>
      </c>
      <c r="P9463" s="157" t="s">
        <v>740</v>
      </c>
    </row>
    <row r="9464" spans="11:16">
      <c r="K9464" s="319">
        <v>55150</v>
      </c>
      <c r="L9464" s="157" t="s">
        <v>806</v>
      </c>
      <c r="N9464" s="157" t="s">
        <v>741</v>
      </c>
      <c r="O9464" s="157" t="s">
        <v>742</v>
      </c>
      <c r="P9464" s="157" t="s">
        <v>740</v>
      </c>
    </row>
    <row r="9465" spans="11:16">
      <c r="K9465" s="319">
        <v>55151</v>
      </c>
      <c r="L9465" s="157" t="s">
        <v>807</v>
      </c>
      <c r="N9465" s="157" t="s">
        <v>741</v>
      </c>
      <c r="O9465" s="157" t="s">
        <v>742</v>
      </c>
      <c r="P9465" s="157" t="s">
        <v>740</v>
      </c>
    </row>
    <row r="9466" spans="11:16">
      <c r="K9466" s="319">
        <v>55152</v>
      </c>
      <c r="L9466" s="157" t="s">
        <v>808</v>
      </c>
      <c r="N9466" s="157" t="s">
        <v>741</v>
      </c>
      <c r="O9466" s="157" t="s">
        <v>742</v>
      </c>
      <c r="P9466" s="157" t="s">
        <v>740</v>
      </c>
    </row>
    <row r="9467" spans="11:16">
      <c r="K9467" s="319">
        <v>55153</v>
      </c>
      <c r="L9467" s="157" t="s">
        <v>809</v>
      </c>
      <c r="N9467" s="157" t="s">
        <v>741</v>
      </c>
      <c r="O9467" s="157" t="s">
        <v>742</v>
      </c>
      <c r="P9467" s="157" t="s">
        <v>740</v>
      </c>
    </row>
    <row r="9468" spans="11:16">
      <c r="K9468" s="319">
        <v>55154</v>
      </c>
      <c r="L9468" s="157" t="s">
        <v>810</v>
      </c>
      <c r="N9468" s="157" t="s">
        <v>741</v>
      </c>
      <c r="O9468" s="157" t="s">
        <v>742</v>
      </c>
      <c r="P9468" s="157" t="s">
        <v>740</v>
      </c>
    </row>
  </sheetData>
  <phoneticPr fontId="9"/>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9</vt:i4>
      </vt:variant>
    </vt:vector>
  </HeadingPairs>
  <TitlesOfParts>
    <vt:vector size="33" baseType="lpstr">
      <vt:lpstr>製造伝票</vt:lpstr>
      <vt:lpstr>列番号</vt:lpstr>
      <vt:lpstr>ｽﾘｯﾄ作業日誌</vt:lpstr>
      <vt:lpstr>説明</vt:lpstr>
      <vt:lpstr>巻芯リード除外リスト</vt:lpstr>
      <vt:lpstr>S4</vt:lpstr>
      <vt:lpstr>除外リスト</vt:lpstr>
      <vt:lpstr>不具合書</vt:lpstr>
      <vt:lpstr>ﾒﾝﾃﾅﾝｽ履歴</vt:lpstr>
      <vt:lpstr>外観チェック</vt:lpstr>
      <vt:lpstr>外観チェック(2本)</vt:lpstr>
      <vt:lpstr>外観チェック(3本)</vt:lpstr>
      <vt:lpstr>外観チェック(4本)</vt:lpstr>
      <vt:lpstr>㊙</vt:lpstr>
      <vt:lpstr>使用コア一覧</vt:lpstr>
      <vt:lpstr>巻足しマスタ（１本巻）</vt:lpstr>
      <vt:lpstr>巻足しマスタ（２本巻）</vt:lpstr>
      <vt:lpstr>巻足しマスタ（３本巻）</vt:lpstr>
      <vt:lpstr>巻足しマスタ（４本巻）</vt:lpstr>
      <vt:lpstr>ﾘｰﾄﾞ在庫　5.7</vt:lpstr>
      <vt:lpstr>ﾘｰﾄﾞ確認</vt:lpstr>
      <vt:lpstr>巻き硬度</vt:lpstr>
      <vt:lpstr>マスタ</vt:lpstr>
      <vt:lpstr>勤務</vt:lpstr>
      <vt:lpstr>ｽﾘｯﾄ作業日誌!Print_Area</vt:lpstr>
      <vt:lpstr>ﾘｰﾄﾞ確認!Print_Area</vt:lpstr>
      <vt:lpstr>'ﾘｰﾄﾞ在庫　5.7'!Print_Area</vt:lpstr>
      <vt:lpstr>外観チェック!Print_Area</vt:lpstr>
      <vt:lpstr>'外観チェック(2本)'!Print_Area</vt:lpstr>
      <vt:lpstr>'外観チェック(3本)'!Print_Area</vt:lpstr>
      <vt:lpstr>'外観チェック(4本)'!Print_Area</vt:lpstr>
      <vt:lpstr>製造伝票!Print_Area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yoshikazu sugiyama</cp:lastModifiedBy>
  <cp:lastPrinted>2026-05-21T01:04:29Z</cp:lastPrinted>
  <dcterms:created xsi:type="dcterms:W3CDTF">2023-11-16T05:20:14Z</dcterms:created>
  <dcterms:modified xsi:type="dcterms:W3CDTF">2026-05-21T23:46:48Z</dcterms:modified>
</cp:coreProperties>
</file>