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/Users/kyono/Desktop/価格改定2026年度/"/>
    </mc:Choice>
  </mc:AlternateContent>
  <xr:revisionPtr revIDLastSave="0" documentId="13_ncr:1_{198FCA03-E912-AB46-838F-188E9026949A}" xr6:coauthVersionLast="47" xr6:coauthVersionMax="47" xr10:uidLastSave="{00000000-0000-0000-0000-000000000000}"/>
  <bookViews>
    <workbookView xWindow="0" yWindow="500" windowWidth="28800" windowHeight="16260" xr2:uid="{00000000-000D-0000-FFFF-FFFF00000000}"/>
  </bookViews>
  <sheets>
    <sheet name="Sheet1" sheetId="1" r:id="rId1"/>
    <sheet name="上代一覧" sheetId="2" r:id="rId2"/>
  </sheets>
  <definedNames>
    <definedName name="_xlnm._FilterDatabase" localSheetId="0" hidden="1">Sheet1!$A$19:$H$45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E20" i="1" s="1"/>
  <c r="C21" i="1"/>
  <c r="E21" i="1" s="1"/>
  <c r="C22" i="1"/>
  <c r="E22" i="1" s="1"/>
  <c r="C23" i="1"/>
  <c r="E23" i="1" s="1"/>
  <c r="C24" i="1"/>
  <c r="E24" i="1" s="1"/>
  <c r="C25" i="1"/>
  <c r="E25" i="1" s="1"/>
  <c r="C26" i="1"/>
  <c r="E26" i="1" s="1"/>
  <c r="C27" i="1"/>
  <c r="E27" i="1" s="1"/>
  <c r="C28" i="1"/>
  <c r="E28" i="1" s="1"/>
  <c r="C29" i="1"/>
  <c r="E29" i="1" s="1"/>
  <c r="C30" i="1"/>
  <c r="E30" i="1" s="1"/>
  <c r="C31" i="1"/>
  <c r="E31" i="1" s="1"/>
  <c r="C32" i="1"/>
  <c r="E32" i="1" s="1"/>
  <c r="C33" i="1"/>
  <c r="E33" i="1" s="1"/>
  <c r="C34" i="1"/>
  <c r="E34" i="1" s="1"/>
  <c r="C35" i="1"/>
  <c r="E35" i="1" s="1"/>
  <c r="C36" i="1"/>
  <c r="E36" i="1" s="1"/>
  <c r="C37" i="1"/>
  <c r="E37" i="1" s="1"/>
  <c r="C38" i="1"/>
  <c r="E38" i="1" s="1"/>
  <c r="C39" i="1"/>
  <c r="E39" i="1" s="1"/>
  <c r="C40" i="1"/>
  <c r="E40" i="1" s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H42" i="1" l="1"/>
  <c r="H41" i="1"/>
  <c r="H44" i="1"/>
  <c r="H43" i="1"/>
</calcChain>
</file>

<file path=xl/sharedStrings.xml><?xml version="1.0" encoding="utf-8"?>
<sst xmlns="http://schemas.openxmlformats.org/spreadsheetml/2006/main" count="132" uniqueCount="93">
  <si>
    <t>カテゴリ</t>
  </si>
  <si>
    <t>商品名</t>
  </si>
  <si>
    <t>規格</t>
  </si>
  <si>
    <t>上代(税別)</t>
  </si>
  <si>
    <t>上代(税込)</t>
  </si>
  <si>
    <t>京百花</t>
  </si>
  <si>
    <t>120g</t>
  </si>
  <si>
    <t>200g</t>
  </si>
  <si>
    <t>50g</t>
  </si>
  <si>
    <t>京百花（クラシック）</t>
  </si>
  <si>
    <t>250g</t>
  </si>
  <si>
    <t>京百花単品花蜜</t>
  </si>
  <si>
    <t>ギフトボックス</t>
  </si>
  <si>
    <t>京百花クラシック木箱セット</t>
  </si>
  <si>
    <t>京都蜂蜜</t>
  </si>
  <si>
    <t>100g</t>
  </si>
  <si>
    <t>150g</t>
  </si>
  <si>
    <t>300g</t>
  </si>
  <si>
    <t>京百花の雫チーズケーキ</t>
  </si>
  <si>
    <t>マスカルポーネ　１P</t>
  </si>
  <si>
    <t>マスカルポーネ　５P/１CS</t>
  </si>
  <si>
    <t>ブルーチーズケーキ</t>
  </si>
  <si>
    <t>セレクトシリーズ</t>
  </si>
  <si>
    <t>京都5月　雫光</t>
  </si>
  <si>
    <t>京都　トチ　朴</t>
  </si>
  <si>
    <t>京都　高原　</t>
  </si>
  <si>
    <t>京都夏蜜</t>
  </si>
  <si>
    <t>京都アカシア</t>
  </si>
  <si>
    <t>国産純白アカシア　</t>
  </si>
  <si>
    <t>ブラジル産　コーヒー</t>
  </si>
  <si>
    <t>ハンガリーアカシア　チューブ</t>
  </si>
  <si>
    <t>ハニーキャンディー</t>
  </si>
  <si>
    <t>京蜜飴　桜</t>
  </si>
  <si>
    <t>ハニーカステラ</t>
  </si>
  <si>
    <t>ハニーバターカステラ</t>
  </si>
  <si>
    <t>ハニードリンク</t>
  </si>
  <si>
    <t>ハニーレモンソーダー</t>
  </si>
  <si>
    <t>品名</t>
  </si>
  <si>
    <t>出荷価格</t>
  </si>
  <si>
    <t>合計金額</t>
  </si>
  <si>
    <t>賞味期限</t>
  </si>
  <si>
    <t>見積合計</t>
  </si>
  <si>
    <t>合計</t>
  </si>
  <si>
    <t>小計</t>
  </si>
  <si>
    <t>消費税(8%)</t>
  </si>
  <si>
    <t>備考</t>
  </si>
  <si>
    <t>ロット入力</t>
  </si>
  <si>
    <t>240g</t>
  </si>
  <si>
    <t>360g</t>
  </si>
  <si>
    <t>京百花ギフト 三種50g×3（京百花蜂蜜／桜／藤）</t>
  </si>
  <si>
    <t>京百花ギフト 二種１２０gx２（京百花蜂蜜／桜）</t>
  </si>
  <si>
    <t>京百花ギフト 三種　大１２０gx３（（京百花蜂蜜／桜／藤）</t>
  </si>
  <si>
    <t>参考上代(税込)</t>
  </si>
  <si>
    <t>参考上代(税別)</t>
  </si>
  <si>
    <t>御中</t>
  </si>
  <si>
    <t>様</t>
  </si>
  <si>
    <t>ご担当</t>
  </si>
  <si>
    <t>伝票No.</t>
  </si>
  <si>
    <t>納品</t>
  </si>
  <si>
    <t>受注から3営業日</t>
  </si>
  <si>
    <t>3ヶ月</t>
  </si>
  <si>
    <t>貴社指定場所</t>
  </si>
  <si>
    <t>メール又はFAX</t>
  </si>
  <si>
    <t>Email:contact@org.kyoto</t>
  </si>
  <si>
    <t>担当:木村純也</t>
  </si>
  <si>
    <t>FAX:075-463-0332</t>
  </si>
  <si>
    <t>TEL:075-463-0331</t>
  </si>
  <si>
    <t>京都市北区八松原北町19-27</t>
  </si>
  <si>
    <t>〒603-8341</t>
  </si>
  <si>
    <t>株式会社ORG</t>
  </si>
  <si>
    <t>平素は大変お世話になり誠にありがとうございます。</t>
  </si>
  <si>
    <t>下記のとおりお見積申し上げます。</t>
  </si>
  <si>
    <t>500g</t>
  </si>
  <si>
    <t>120g　　　　正味</t>
  </si>
  <si>
    <t>212g　　　　正味</t>
  </si>
  <si>
    <t>140g</t>
  </si>
  <si>
    <t>24g    6個入り</t>
  </si>
  <si>
    <t>68g</t>
  </si>
  <si>
    <t>250ml</t>
  </si>
  <si>
    <t>テロワールハニー京百花 120g</t>
  </si>
  <si>
    <t>テロワールハニー京百花 200g　</t>
  </si>
  <si>
    <t>テロワールハニー京百花 50g　</t>
  </si>
  <si>
    <t>テロワールハニー京百花　サクラ 120g</t>
  </si>
  <si>
    <t>テロワールハニー京百花　サクラ 50g</t>
  </si>
  <si>
    <t>テロワールハニー京百花　フジ 120g</t>
  </si>
  <si>
    <t>テロワールハニー京百花　フジ 50g</t>
  </si>
  <si>
    <t>京都蜂蜜パウチ 100g</t>
  </si>
  <si>
    <t>京都蜂蜜パウチ 150g</t>
  </si>
  <si>
    <t>京都蜂蜜パウチ　300g</t>
  </si>
  <si>
    <t>京都蜂蜜瓶 100g</t>
  </si>
  <si>
    <t>京都蜂蜜瓶 150g</t>
  </si>
  <si>
    <t>京都蜂蜜瓶  300g</t>
  </si>
  <si>
    <t>２４g　　　　正味</t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</si>
</sst>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游ゴシック"/>
      <family val="2"/>
      <charset val="128"/>
      <scheme val="minor"/>
    </font>
    <font>
      <b/>
      <sz val="15"/>
      <color rgb="FF000000"/>
      <name val="游ゴシック"/>
      <family val="2"/>
      <charset val="128"/>
      <scheme val="minor"/>
    </font>
    <font>
      <sz val="11"/>
      <color rgb="FF000000"/>
      <name val="ＭＳ Ｐゴシック"/>
      <family val="2"/>
    </font>
    <font>
      <sz val="6"/>
      <name val="Yu Gothic"/>
      <family val="2"/>
      <charset val="128"/>
    </font>
    <font>
      <b/>
      <sz val="12"/>
      <color theme="1"/>
      <name val="游ゴシック"/>
      <family val="2"/>
      <charset val="128"/>
      <scheme val="minor"/>
    </font>
    <font>
      <b/>
      <sz val="13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6"/>
      <color theme="1"/>
      <name val="游ゴシック"/>
      <family val="2"/>
      <charset val="128"/>
      <scheme val="minor"/>
    </font>
    <font>
      <b/>
      <sz val="16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0"/>
      <color rgb="FF000000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9E1F2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/>
      <diagonal/>
    </border>
    <border>
      <left/>
      <right style="thin">
        <color rgb="FF505050"/>
      </right>
      <top style="thin">
        <color rgb="FF505050"/>
      </top>
      <bottom/>
      <diagonal/>
    </border>
    <border>
      <left style="thin">
        <color rgb="FF505050"/>
      </left>
      <right/>
      <top/>
      <bottom style="thin">
        <color rgb="FF505050"/>
      </bottom>
      <diagonal/>
    </border>
    <border>
      <left/>
      <right style="thin">
        <color rgb="FF505050"/>
      </right>
      <top/>
      <bottom style="thin">
        <color rgb="FF505050"/>
      </bottom>
      <diagonal/>
    </border>
    <border>
      <left style="thin">
        <color rgb="FF505050"/>
      </left>
      <right/>
      <top/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/>
      <right/>
      <top style="thin">
        <color rgb="FF505050"/>
      </top>
      <bottom/>
      <diagonal/>
    </border>
    <border>
      <left/>
      <right/>
      <top/>
      <bottom style="thin">
        <color rgb="FF505050"/>
      </bottom>
      <diagonal/>
    </border>
    <border>
      <left/>
      <right style="thin">
        <color rgb="FF50505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/>
      <right/>
      <top/>
      <bottom style="thin">
        <color theme="1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2" fillId="3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4" fillId="7" borderId="0" xfId="0" applyFont="1" applyFill="1">
      <alignment vertical="center"/>
    </xf>
    <xf numFmtId="0" fontId="0" fillId="0" borderId="0" xfId="0" applyAlignment="1">
      <alignment vertical="top"/>
    </xf>
    <xf numFmtId="0" fontId="6" fillId="7" borderId="0" xfId="0" applyFont="1" applyFill="1">
      <alignment vertical="center"/>
    </xf>
    <xf numFmtId="0" fontId="0" fillId="0" borderId="3" xfId="0" applyBorder="1">
      <alignment vertical="center"/>
    </xf>
    <xf numFmtId="0" fontId="5" fillId="7" borderId="7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 wrapText="1"/>
    </xf>
    <xf numFmtId="0" fontId="0" fillId="0" borderId="14" xfId="0" applyBorder="1">
      <alignment vertical="center"/>
    </xf>
    <xf numFmtId="0" fontId="8" fillId="0" borderId="14" xfId="0" applyFont="1" applyBorder="1">
      <alignment vertical="center"/>
    </xf>
    <xf numFmtId="0" fontId="9" fillId="0" borderId="14" xfId="0" applyFont="1" applyBorder="1" applyAlignment="1">
      <alignment horizontal="right" vertical="center"/>
    </xf>
    <xf numFmtId="0" fontId="8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7" fillId="0" borderId="0" xfId="1" applyAlignment="1">
      <alignment horizontal="left" vertical="center"/>
    </xf>
    <xf numFmtId="0" fontId="11" fillId="0" borderId="8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0" fillId="0" borderId="9" xfId="0" applyBorder="1">
      <alignment vertical="center"/>
    </xf>
    <xf numFmtId="0" fontId="0" fillId="0" borderId="0" xfId="0" applyAlignment="1">
      <alignment vertical="center" wrapText="1"/>
    </xf>
    <xf numFmtId="0" fontId="5" fillId="7" borderId="3" xfId="0" applyFont="1" applyFill="1" applyBorder="1" applyAlignment="1">
      <alignment horizontal="center" vertical="center"/>
    </xf>
    <xf numFmtId="0" fontId="12" fillId="0" borderId="4" xfId="0" applyFont="1" applyBorder="1" applyAlignment="1">
      <alignment vertical="center" wrapText="1"/>
    </xf>
    <xf numFmtId="0" fontId="0" fillId="0" borderId="4" xfId="0" applyBorder="1">
      <alignment vertical="center"/>
    </xf>
    <xf numFmtId="0" fontId="0" fillId="0" borderId="13" xfId="0" applyBorder="1">
      <alignment vertical="center"/>
    </xf>
    <xf numFmtId="0" fontId="0" fillId="0" borderId="12" xfId="0" applyBorder="1">
      <alignment vertical="center"/>
    </xf>
    <xf numFmtId="0" fontId="0" fillId="0" borderId="2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12" fillId="0" borderId="2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14" fontId="0" fillId="0" borderId="0" xfId="0" applyNumberFormat="1">
      <alignment vertical="center"/>
    </xf>
    <xf numFmtId="0" fontId="15" fillId="0" borderId="1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6" fillId="8" borderId="13" xfId="0" applyFont="1" applyFill="1" applyBorder="1" applyAlignment="1">
      <alignment horizontal="center" vertical="center"/>
    </xf>
    <xf numFmtId="0" fontId="6" fillId="8" borderId="5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10" fillId="0" borderId="0" xfId="0" applyFont="1" applyAlignment="1">
      <alignment horizontal="left" vertical="center"/>
    </xf>
    <xf numFmtId="0" fontId="6" fillId="6" borderId="0" xfId="0" applyFont="1" applyFill="1" applyAlignment="1">
      <alignment horizontal="center" vertical="center"/>
    </xf>
    <xf numFmtId="0" fontId="0" fillId="0" borderId="14" xfId="0" applyBorder="1" applyAlignment="1">
      <alignment horizontal="right" vertical="center"/>
    </xf>
  </cellXfs>
  <cellStyles count="2">
    <cellStyle name="Hyperlink" xfId="1" xr:uid="{00000000-000B-0000-0000-000008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15433</xdr:colOff>
      <xdr:row>1</xdr:row>
      <xdr:rowOff>114652</xdr:rowOff>
    </xdr:to>
    <xdr:sp macro="" textlink="">
      <xdr:nvSpPr>
        <xdr:cNvPr id="2" name="四角形 1">
          <a:extLst>
            <a:ext uri="{FF2B5EF4-FFF2-40B4-BE49-F238E27FC236}">
              <a16:creationId xmlns:a16="http://schemas.microsoft.com/office/drawing/2014/main" id="{644A0C2E-FDDE-49A7-52FF-120D2CD9095C}"/>
            </a:ext>
            <a:ext uri="{147F2762-F138-4A5C-976F-8EAC2B608ADB}">
              <a16:predDERef xmlns:a16="http://schemas.microsoft.com/office/drawing/2014/main" pred="{9D564D7A-EF6D-3046-9108-186439D3EE7C}"/>
            </a:ext>
          </a:extLst>
        </xdr:cNvPr>
        <xdr:cNvSpPr/>
      </xdr:nvSpPr>
      <xdr:spPr>
        <a:xfrm>
          <a:off x="0" y="0"/>
          <a:ext cx="9756510" cy="297656"/>
        </a:xfrm>
        <a:prstGeom prst="rect">
          <a:avLst/>
        </a:prstGeom>
        <a:solidFill>
          <a:schemeClr val="bg1">
            <a:lumMod val="9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ja-JP" altLang="en-US"/>
        </a:p>
      </xdr:txBody>
    </xdr:sp>
    <xdr:clientData/>
  </xdr:twoCellAnchor>
  <xdr:twoCellAnchor>
    <xdr:from>
      <xdr:col>0</xdr:col>
      <xdr:colOff>1616533</xdr:colOff>
      <xdr:row>0</xdr:row>
      <xdr:rowOff>3255</xdr:rowOff>
    </xdr:from>
    <xdr:to>
      <xdr:col>5</xdr:col>
      <xdr:colOff>824667</xdr:colOff>
      <xdr:row>2</xdr:row>
      <xdr:rowOff>118234</xdr:rowOff>
    </xdr:to>
    <xdr:sp macro="" textlink="">
      <xdr:nvSpPr>
        <xdr:cNvPr id="3" name="遅延 2">
          <a:extLst>
            <a:ext uri="{FF2B5EF4-FFF2-40B4-BE49-F238E27FC236}">
              <a16:creationId xmlns:a16="http://schemas.microsoft.com/office/drawing/2014/main" id="{CEB6EE4D-A32A-9996-37F7-D1304D8BCD34}"/>
            </a:ext>
            <a:ext uri="{147F2762-F138-4A5C-976F-8EAC2B608ADB}">
              <a16:predDERef xmlns:a16="http://schemas.microsoft.com/office/drawing/2014/main" pred="{644A0C2E-FDDE-49A7-52FF-120D2CD9095C}"/>
            </a:ext>
          </a:extLst>
        </xdr:cNvPr>
        <xdr:cNvSpPr/>
      </xdr:nvSpPr>
      <xdr:spPr>
        <a:xfrm rot="5400000">
          <a:off x="3596061" y="-1976273"/>
          <a:ext cx="475056" cy="4434111"/>
        </a:xfrm>
        <a:prstGeom prst="flowChartDelay">
          <a:avLst/>
        </a:prstGeom>
        <a:solidFill>
          <a:schemeClr val="bg1">
            <a:lumMod val="9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endParaRPr lang="ja-JP" altLang="en-US"/>
        </a:p>
      </xdr:txBody>
    </xdr:sp>
    <xdr:clientData/>
  </xdr:twoCellAnchor>
  <xdr:twoCellAnchor>
    <xdr:from>
      <xdr:col>1</xdr:col>
      <xdr:colOff>495300</xdr:colOff>
      <xdr:row>0</xdr:row>
      <xdr:rowOff>139522</xdr:rowOff>
    </xdr:from>
    <xdr:to>
      <xdr:col>5</xdr:col>
      <xdr:colOff>38188</xdr:colOff>
      <xdr:row>2</xdr:row>
      <xdr:rowOff>33532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E931701-1872-4EFF-56C6-E1938D0A67A9}"/>
            </a:ext>
            <a:ext uri="{147F2762-F138-4A5C-976F-8EAC2B608ADB}">
              <a16:predDERef xmlns:a16="http://schemas.microsoft.com/office/drawing/2014/main" pred="{CEB6EE4D-A32A-9996-37F7-D1304D8BCD34}"/>
            </a:ext>
          </a:extLst>
        </xdr:cNvPr>
        <xdr:cNvSpPr txBox="1"/>
      </xdr:nvSpPr>
      <xdr:spPr>
        <a:xfrm>
          <a:off x="2850395" y="139522"/>
          <a:ext cx="2413770" cy="254087"/>
        </a:xfrm>
        <a:prstGeom prst="rect">
          <a:avLst/>
        </a:prstGeom>
        <a:solidFill>
          <a:schemeClr val="bg1">
            <a:lumMod val="90000"/>
          </a:schemeClr>
        </a:solidFill>
        <a:ln>
          <a:noFill/>
        </a:ln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600" b="1" i="0">
              <a:effectLst/>
              <a:latin typeface="Helvetica" pitchFamily="2" charset="0"/>
            </a:rPr>
            <a:t>御見積書</a:t>
          </a:r>
          <a:endParaRPr lang="ja-JP" altLang="en-US" sz="1600" b="1">
            <a:effectLst/>
            <a:latin typeface="Helvetica" pitchFamily="2" charset="0"/>
          </a:endParaRPr>
        </a:p>
        <a:p>
          <a:pPr algn="ctr"/>
          <a:endParaRPr lang="ja-JP" altLang="en-US" sz="1600" b="1">
            <a:latin typeface="MS Gothic" panose="020B0609070205080204" pitchFamily="49" charset="-128"/>
            <a:ea typeface="MS Gothic" panose="020B0609070205080204" pitchFamily="49" charset="-128"/>
          </a:endParaRPr>
        </a:p>
      </xdr:txBody>
    </xdr:sp>
    <xdr:clientData/>
  </xdr:twoCellAnchor>
  <xdr:twoCellAnchor>
    <xdr:from>
      <xdr:col>7</xdr:col>
      <xdr:colOff>271633</xdr:colOff>
      <xdr:row>13</xdr:row>
      <xdr:rowOff>41788</xdr:rowOff>
    </xdr:from>
    <xdr:to>
      <xdr:col>7</xdr:col>
      <xdr:colOff>897098</xdr:colOff>
      <xdr:row>14</xdr:row>
      <xdr:rowOff>33322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1453E142-1C65-A092-FF16-048E1DA3CDA7}"/>
            </a:ext>
            <a:ext uri="{147F2762-F138-4A5C-976F-8EAC2B608ADB}">
              <a16:predDERef xmlns:a16="http://schemas.microsoft.com/office/drawing/2014/main" pred="{6E931701-1872-4EFF-56C6-E1938D0A67A9}"/>
            </a:ext>
          </a:extLst>
        </xdr:cNvPr>
        <xdr:cNvSpPr txBox="1"/>
      </xdr:nvSpPr>
      <xdr:spPr>
        <a:xfrm>
          <a:off x="7582600" y="2289688"/>
          <a:ext cx="625465" cy="173567"/>
        </a:xfrm>
        <a:prstGeom prst="rect">
          <a:avLst/>
        </a:prstGeom>
        <a:solidFill>
          <a:prstClr val="white"/>
        </a:solidFill>
        <a:ln>
          <a:solidFill>
            <a:prstClr val="black"/>
          </a:solidFill>
        </a:ln>
      </xdr:spPr>
      <xdr:txBody>
        <a:bodyPr vertOverflow="clip" horzOverflow="clip" wrap="square" rtlCol="0" anchor="ctr"/>
        <a:lstStyle/>
        <a:p>
          <a:pPr algn="ctr"/>
          <a:r>
            <a:rPr lang="ja-JP" altLang="en-US" sz="1400" b="1"/>
            <a:t>確認</a:t>
          </a:r>
        </a:p>
      </xdr:txBody>
    </xdr:sp>
    <xdr:clientData/>
  </xdr:twoCellAnchor>
  <xdr:twoCellAnchor>
    <xdr:from>
      <xdr:col>7</xdr:col>
      <xdr:colOff>279632</xdr:colOff>
      <xdr:row>14</xdr:row>
      <xdr:rowOff>29128</xdr:rowOff>
    </xdr:from>
    <xdr:to>
      <xdr:col>7</xdr:col>
      <xdr:colOff>897466</xdr:colOff>
      <xdr:row>17</xdr:row>
      <xdr:rowOff>81558</xdr:rowOff>
    </xdr:to>
    <xdr:sp macro="" textlink="">
      <xdr:nvSpPr>
        <xdr:cNvPr id="11" name="テキスト ボックス 9">
          <a:extLst>
            <a:ext uri="{FF2B5EF4-FFF2-40B4-BE49-F238E27FC236}">
              <a16:creationId xmlns:a16="http://schemas.microsoft.com/office/drawing/2014/main" id="{BD5A625F-CB37-813F-8513-294AD01C7E14}"/>
            </a:ext>
            <a:ext uri="{147F2762-F138-4A5C-976F-8EAC2B608ADB}">
              <a16:predDERef xmlns:a16="http://schemas.microsoft.com/office/drawing/2014/main" pred="{1453E142-1C65-A092-FF16-048E1DA3CDA7}"/>
            </a:ext>
          </a:extLst>
        </xdr:cNvPr>
        <xdr:cNvSpPr txBox="1"/>
      </xdr:nvSpPr>
      <xdr:spPr>
        <a:xfrm flipH="1">
          <a:off x="7590599" y="2459061"/>
          <a:ext cx="617834" cy="598530"/>
        </a:xfrm>
        <a:prstGeom prst="rect">
          <a:avLst/>
        </a:prstGeom>
        <a:solidFill>
          <a:prstClr val="white"/>
        </a:solidFill>
        <a:ln>
          <a:solidFill>
            <a:prstClr val="black"/>
          </a:solidFill>
        </a:ln>
      </xdr:spPr>
      <xdr:txBody>
        <a:bodyPr vertOverflow="clip" horzOverflow="clip" wrap="square" rtlCol="0"/>
        <a:lstStyle/>
        <a:p>
          <a:pPr algn="l"/>
          <a:endParaRPr lang="ja-JP" altLang="en-US"/>
        </a:p>
      </xdr:txBody>
    </xdr:sp>
    <xdr:clientData/>
  </xdr:twoCellAnchor>
  <xdr:twoCellAnchor editAs="oneCell">
    <xdr:from>
      <xdr:col>7</xdr:col>
      <xdr:colOff>36102</xdr:colOff>
      <xdr:row>8</xdr:row>
      <xdr:rowOff>67574</xdr:rowOff>
    </xdr:from>
    <xdr:to>
      <xdr:col>7</xdr:col>
      <xdr:colOff>643162</xdr:colOff>
      <xdr:row>11</xdr:row>
      <xdr:rowOff>159548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D458C23C-FCF6-A8D7-D1FE-8494BF915C52}"/>
            </a:ext>
            <a:ext uri="{147F2762-F138-4A5C-976F-8EAC2B608ADB}">
              <a16:predDERef xmlns:a16="http://schemas.microsoft.com/office/drawing/2014/main" pred="{BD5A625F-CB37-813F-8513-294AD01C7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44446" y="1446654"/>
          <a:ext cx="607060" cy="613998"/>
        </a:xfrm>
        <a:prstGeom prst="rect">
          <a:avLst/>
        </a:prstGeom>
      </xdr:spPr>
    </xdr:pic>
    <xdr:clientData/>
  </xdr:twoCellAnchor>
  <xdr:twoCellAnchor>
    <xdr:from>
      <xdr:col>0</xdr:col>
      <xdr:colOff>61735</xdr:colOff>
      <xdr:row>13</xdr:row>
      <xdr:rowOff>131769</xdr:rowOff>
    </xdr:from>
    <xdr:to>
      <xdr:col>0</xdr:col>
      <xdr:colOff>1195370</xdr:colOff>
      <xdr:row>14</xdr:row>
      <xdr:rowOff>167329</xdr:rowOff>
    </xdr:to>
    <xdr:sp macro="" textlink="">
      <xdr:nvSpPr>
        <xdr:cNvPr id="24" name="四角形: 対角を丸める 23">
          <a:extLst>
            <a:ext uri="{FF2B5EF4-FFF2-40B4-BE49-F238E27FC236}">
              <a16:creationId xmlns:a16="http://schemas.microsoft.com/office/drawing/2014/main" id="{02D912CA-BD34-97CC-2503-903497BC8B95}"/>
            </a:ext>
            <a:ext uri="{147F2762-F138-4A5C-976F-8EAC2B608ADB}">
              <a16:predDERef xmlns:a16="http://schemas.microsoft.com/office/drawing/2014/main" pred="{D458C23C-FCF6-A8D7-D1FE-8494BF915C52}"/>
            </a:ext>
          </a:extLst>
        </xdr:cNvPr>
        <xdr:cNvSpPr/>
      </xdr:nvSpPr>
      <xdr:spPr>
        <a:xfrm>
          <a:off x="61735" y="2698733"/>
          <a:ext cx="1133635" cy="218914"/>
        </a:xfrm>
        <a:prstGeom prst="round2DiagRect">
          <a:avLst>
            <a:gd name="adj1" fmla="val 50000"/>
            <a:gd name="adj2" fmla="val 0"/>
          </a:avLst>
        </a:prstGeom>
        <a:solidFill>
          <a:schemeClr val="bg1">
            <a:lumMod val="90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b="1" i="0">
              <a:solidFill>
                <a:schemeClr val="tx1"/>
              </a:solidFill>
              <a:effectLst/>
              <a:latin typeface="Helvetica" pitchFamily="2" charset="0"/>
            </a:rPr>
            <a:t>御見積期間</a:t>
          </a:r>
          <a:endParaRPr lang="ja-JP" altLang="en-US" b="1">
            <a:solidFill>
              <a:schemeClr val="tx1"/>
            </a:solidFill>
            <a:effectLst/>
            <a:latin typeface="Helvetica" pitchFamily="2" charset="0"/>
          </a:endParaRPr>
        </a:p>
        <a:p>
          <a:pPr algn="ctr"/>
          <a:endParaRPr lang="ja-JP" altLang="en-US" b="1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71486</xdr:colOff>
      <xdr:row>15</xdr:row>
      <xdr:rowOff>147725</xdr:rowOff>
    </xdr:from>
    <xdr:to>
      <xdr:col>0</xdr:col>
      <xdr:colOff>1194180</xdr:colOff>
      <xdr:row>16</xdr:row>
      <xdr:rowOff>167197</xdr:rowOff>
    </xdr:to>
    <xdr:sp macro="" textlink="">
      <xdr:nvSpPr>
        <xdr:cNvPr id="25" name="四角形: 対角を丸める 24">
          <a:extLst>
            <a:ext uri="{FF2B5EF4-FFF2-40B4-BE49-F238E27FC236}">
              <a16:creationId xmlns:a16="http://schemas.microsoft.com/office/drawing/2014/main" id="{236EF8AB-9BCD-754A-84A3-FB52A85B670F}"/>
            </a:ext>
            <a:ext uri="{147F2762-F138-4A5C-976F-8EAC2B608ADB}">
              <a16:predDERef xmlns:a16="http://schemas.microsoft.com/office/drawing/2014/main" pred="{02D912CA-BD34-97CC-2503-903497BC8B95}"/>
            </a:ext>
          </a:extLst>
        </xdr:cNvPr>
        <xdr:cNvSpPr/>
      </xdr:nvSpPr>
      <xdr:spPr>
        <a:xfrm>
          <a:off x="71486" y="3264752"/>
          <a:ext cx="1122694" cy="202827"/>
        </a:xfrm>
        <a:prstGeom prst="round2DiagRect">
          <a:avLst>
            <a:gd name="adj1" fmla="val 50000"/>
            <a:gd name="adj2" fmla="val 0"/>
          </a:avLst>
        </a:prstGeom>
        <a:solidFill>
          <a:schemeClr val="bg1">
            <a:lumMod val="90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ja-JP" altLang="en-US" b="1">
              <a:solidFill>
                <a:schemeClr val="tx1"/>
              </a:solidFill>
            </a:rPr>
            <a:t>納期</a:t>
          </a:r>
        </a:p>
      </xdr:txBody>
    </xdr:sp>
    <xdr:clientData/>
  </xdr:twoCellAnchor>
  <xdr:twoCellAnchor>
    <xdr:from>
      <xdr:col>2</xdr:col>
      <xdr:colOff>14487</xdr:colOff>
      <xdr:row>15</xdr:row>
      <xdr:rowOff>155149</xdr:rowOff>
    </xdr:from>
    <xdr:to>
      <xdr:col>3</xdr:col>
      <xdr:colOff>324325</xdr:colOff>
      <xdr:row>16</xdr:row>
      <xdr:rowOff>168406</xdr:rowOff>
    </xdr:to>
    <xdr:sp macro="" textlink="">
      <xdr:nvSpPr>
        <xdr:cNvPr id="26" name="四角形: 対角を丸める 25">
          <a:extLst>
            <a:ext uri="{FF2B5EF4-FFF2-40B4-BE49-F238E27FC236}">
              <a16:creationId xmlns:a16="http://schemas.microsoft.com/office/drawing/2014/main" id="{98FF0C3B-DBD6-394A-BB9B-D691E92DB693}"/>
            </a:ext>
            <a:ext uri="{147F2762-F138-4A5C-976F-8EAC2B608ADB}">
              <a16:predDERef xmlns:a16="http://schemas.microsoft.com/office/drawing/2014/main" pred="{236EF8AB-9BCD-754A-84A3-FB52A85B670F}"/>
            </a:ext>
          </a:extLst>
        </xdr:cNvPr>
        <xdr:cNvSpPr/>
      </xdr:nvSpPr>
      <xdr:spPr>
        <a:xfrm>
          <a:off x="2884687" y="2767116"/>
          <a:ext cx="1131105" cy="195290"/>
        </a:xfrm>
        <a:prstGeom prst="round2DiagRect">
          <a:avLst>
            <a:gd name="adj1" fmla="val 50000"/>
            <a:gd name="adj2" fmla="val 0"/>
          </a:avLst>
        </a:prstGeom>
        <a:solidFill>
          <a:schemeClr val="bg1">
            <a:lumMod val="90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b="1" i="0">
              <a:solidFill>
                <a:schemeClr val="tx1"/>
              </a:solidFill>
              <a:effectLst/>
              <a:latin typeface="Helvetica" pitchFamily="2" charset="0"/>
            </a:rPr>
            <a:t>受注方法</a:t>
          </a:r>
          <a:endParaRPr lang="ja-JP" altLang="en-US" b="1">
            <a:solidFill>
              <a:schemeClr val="tx1"/>
            </a:solidFill>
            <a:effectLst/>
            <a:latin typeface="Helvetica" pitchFamily="2" charset="0"/>
          </a:endParaRPr>
        </a:p>
        <a:p>
          <a:pPr algn="ctr"/>
          <a:endParaRPr lang="ja-JP" altLang="en-US" b="1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22186</xdr:colOff>
      <xdr:row>13</xdr:row>
      <xdr:rowOff>123793</xdr:rowOff>
    </xdr:from>
    <xdr:to>
      <xdr:col>3</xdr:col>
      <xdr:colOff>315061</xdr:colOff>
      <xdr:row>14</xdr:row>
      <xdr:rowOff>170282</xdr:rowOff>
    </xdr:to>
    <xdr:sp macro="" textlink="">
      <xdr:nvSpPr>
        <xdr:cNvPr id="27" name="四角形: 対角を丸める 26">
          <a:extLst>
            <a:ext uri="{FF2B5EF4-FFF2-40B4-BE49-F238E27FC236}">
              <a16:creationId xmlns:a16="http://schemas.microsoft.com/office/drawing/2014/main" id="{42E902FF-65DB-9241-BB5C-2C5FC05AC401}"/>
            </a:ext>
            <a:ext uri="{147F2762-F138-4A5C-976F-8EAC2B608ADB}">
              <a16:predDERef xmlns:a16="http://schemas.microsoft.com/office/drawing/2014/main" pred="{98FF0C3B-DBD6-394A-BB9B-D691E92DB693}"/>
            </a:ext>
          </a:extLst>
        </xdr:cNvPr>
        <xdr:cNvSpPr/>
      </xdr:nvSpPr>
      <xdr:spPr>
        <a:xfrm>
          <a:off x="2892386" y="2371693"/>
          <a:ext cx="1114142" cy="228523"/>
        </a:xfrm>
        <a:prstGeom prst="round2DiagRect">
          <a:avLst>
            <a:gd name="adj1" fmla="val 50000"/>
            <a:gd name="adj2" fmla="val 0"/>
          </a:avLst>
        </a:prstGeom>
        <a:solidFill>
          <a:schemeClr val="bg1">
            <a:lumMod val="90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b="1" i="0">
              <a:solidFill>
                <a:schemeClr val="tx1"/>
              </a:solidFill>
              <a:effectLst/>
              <a:latin typeface="Helvetica" pitchFamily="2" charset="0"/>
            </a:rPr>
            <a:t>納入場所</a:t>
          </a:r>
          <a:endParaRPr lang="ja-JP" altLang="en-US" b="1">
            <a:solidFill>
              <a:schemeClr val="tx1"/>
            </a:solidFill>
            <a:effectLst/>
            <a:latin typeface="Helvetica" pitchFamily="2" charset="0"/>
          </a:endParaRPr>
        </a:p>
        <a:p>
          <a:pPr algn="ctr"/>
          <a:endParaRPr lang="ja-JP" altLang="en-US" b="1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5</xdr:col>
      <xdr:colOff>272658</xdr:colOff>
      <xdr:row>3</xdr:row>
      <xdr:rowOff>168584</xdr:rowOff>
    </xdr:from>
    <xdr:to>
      <xdr:col>6</xdr:col>
      <xdr:colOff>85957</xdr:colOff>
      <xdr:row>6</xdr:row>
      <xdr:rowOff>69138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C04EA2EB-F28E-2B06-9942-1E82233E4002}"/>
            </a:ext>
            <a:ext uri="{147F2762-F138-4A5C-976F-8EAC2B608ADB}">
              <a16:predDERef xmlns:a16="http://schemas.microsoft.com/office/drawing/2014/main" pred="{42E902FF-65DB-9241-BB5C-2C5FC05AC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95018" y="719292"/>
          <a:ext cx="553646" cy="481939"/>
        </a:xfrm>
        <a:prstGeom prst="rect">
          <a:avLst/>
        </a:prstGeom>
      </xdr:spPr>
    </xdr:pic>
    <xdr:clientData/>
  </xdr:twoCellAnchor>
  <xdr:twoCellAnchor editAs="oneCell">
    <xdr:from>
      <xdr:col>7</xdr:col>
      <xdr:colOff>371882</xdr:colOff>
      <xdr:row>14</xdr:row>
      <xdr:rowOff>131796</xdr:rowOff>
    </xdr:from>
    <xdr:to>
      <xdr:col>7</xdr:col>
      <xdr:colOff>813497</xdr:colOff>
      <xdr:row>17</xdr:row>
      <xdr:rowOff>20513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948EE4A9-9BCC-D54C-C5D4-36D54CAA8E0C}"/>
            </a:ext>
            <a:ext uri="{147F2762-F138-4A5C-976F-8EAC2B608ADB}">
              <a16:predDERef xmlns:a16="http://schemas.microsoft.com/office/drawing/2014/main" pred="{C04EA2EB-F28E-2B06-9942-1E82233E40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83121" y="2561108"/>
          <a:ext cx="441615" cy="4363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tel:075-463-0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26804-E92C-B940-8479-FD5FC4106C68}">
  <dimension ref="A3:O52"/>
  <sheetViews>
    <sheetView tabSelected="1" zoomScaleNormal="100" zoomScaleSheetLayoutView="100" workbookViewId="0">
      <selection activeCell="D20" sqref="D20"/>
    </sheetView>
  </sheetViews>
  <sheetFormatPr baseColWidth="10" defaultColWidth="8.83203125" defaultRowHeight="18"/>
  <cols>
    <col min="1" max="1" width="33.1640625" customWidth="1"/>
    <col min="2" max="2" width="6.6640625" customWidth="1"/>
    <col min="3" max="3" width="10.5" customWidth="1"/>
    <col min="5" max="5" width="10.83203125" customWidth="1"/>
    <col min="6" max="6" width="9.5" customWidth="1"/>
    <col min="7" max="7" width="9.6640625" customWidth="1"/>
    <col min="8" max="8" width="11.6640625" customWidth="1"/>
  </cols>
  <sheetData>
    <row r="3" spans="1:8" ht="16.5" customHeight="1">
      <c r="G3" s="12" t="s">
        <v>57</v>
      </c>
      <c r="H3" s="13"/>
    </row>
    <row r="4" spans="1:8" ht="16.5" customHeight="1">
      <c r="G4" s="14" t="s">
        <v>58</v>
      </c>
      <c r="H4" s="40">
        <v>45229</v>
      </c>
    </row>
    <row r="5" spans="1:8">
      <c r="A5" s="11"/>
      <c r="B5" s="11"/>
      <c r="C5" s="11"/>
      <c r="D5" t="s">
        <v>54</v>
      </c>
      <c r="G5" s="55" t="s">
        <v>69</v>
      </c>
      <c r="H5" s="55"/>
    </row>
    <row r="6" spans="1:8" ht="14.25" customHeight="1">
      <c r="G6" s="55"/>
      <c r="H6" s="55"/>
    </row>
    <row r="7" spans="1:8" ht="17.25" customHeight="1">
      <c r="A7" s="15" t="s">
        <v>56</v>
      </c>
      <c r="B7" s="57"/>
      <c r="C7" s="57"/>
      <c r="D7" t="s">
        <v>55</v>
      </c>
      <c r="G7" s="55"/>
      <c r="H7" s="55"/>
    </row>
    <row r="8" spans="1:8" ht="13.5" customHeight="1">
      <c r="F8" s="17" t="s">
        <v>68</v>
      </c>
    </row>
    <row r="9" spans="1:8" ht="13.5" customHeight="1">
      <c r="A9" t="s">
        <v>70</v>
      </c>
      <c r="F9" s="45" t="s">
        <v>67</v>
      </c>
      <c r="G9" s="45"/>
      <c r="H9" s="45"/>
    </row>
    <row r="10" spans="1:8" ht="13.5" customHeight="1">
      <c r="A10" t="s">
        <v>71</v>
      </c>
      <c r="F10" s="18" t="s">
        <v>66</v>
      </c>
      <c r="G10" s="18"/>
      <c r="H10" s="17"/>
    </row>
    <row r="11" spans="1:8" ht="13.5" customHeight="1">
      <c r="F11" s="17" t="s">
        <v>65</v>
      </c>
      <c r="G11" s="17"/>
      <c r="H11" s="17"/>
    </row>
    <row r="12" spans="1:8" ht="13.5" customHeight="1">
      <c r="F12" s="17" t="s">
        <v>64</v>
      </c>
      <c r="G12" s="17"/>
      <c r="H12" s="17"/>
    </row>
    <row r="13" spans="1:8" ht="13.5" customHeight="1">
      <c r="F13" s="17" t="s">
        <v>63</v>
      </c>
      <c r="G13" s="17"/>
      <c r="H13" s="17"/>
    </row>
    <row r="15" spans="1:8">
      <c r="A15" s="16" t="s">
        <v>60</v>
      </c>
      <c r="C15" s="27"/>
      <c r="D15" s="57" t="s">
        <v>61</v>
      </c>
      <c r="E15" s="57"/>
    </row>
    <row r="17" spans="1:8">
      <c r="A17" s="16" t="s">
        <v>59</v>
      </c>
      <c r="C17" s="27"/>
      <c r="D17" s="57" t="s">
        <v>62</v>
      </c>
      <c r="E17" s="57"/>
    </row>
    <row r="19" spans="1:8" ht="48">
      <c r="A19" s="9" t="s">
        <v>37</v>
      </c>
      <c r="B19" s="29" t="s">
        <v>2</v>
      </c>
      <c r="C19" s="9" t="s">
        <v>38</v>
      </c>
      <c r="D19" s="10" t="s">
        <v>46</v>
      </c>
      <c r="E19" s="9" t="s">
        <v>39</v>
      </c>
      <c r="F19" s="10" t="s">
        <v>53</v>
      </c>
      <c r="G19" s="10" t="s">
        <v>52</v>
      </c>
      <c r="H19" s="9" t="s">
        <v>40</v>
      </c>
    </row>
    <row r="20" spans="1:8" ht="27.75" customHeight="1">
      <c r="A20" s="37"/>
      <c r="B20" s="19" t="str">
        <f>IFERROR(VLOOKUP(A20,上代一覧!$B$2:$E$33,2,FALSE),"")</f>
        <v/>
      </c>
      <c r="C20" s="19" t="str">
        <f>IFERROR(VLOOKUP(A20,上代一覧!$B$2:$E$33,3,FALSE),"")</f>
        <v/>
      </c>
      <c r="D20" s="19"/>
      <c r="E20" s="19" t="str">
        <f>IFERROR(C20*D20,"")</f>
        <v/>
      </c>
      <c r="F20" s="19" t="str">
        <f>IFERROR(VLOOKUP(A20,上代一覧!$B$2:$E$33,3,FALSE),"")</f>
        <v/>
      </c>
      <c r="G20" s="19" t="str">
        <f>IFERROR(VLOOKUP(A20,上代一覧!$B$2:$E$33,4,FALSE),"")</f>
        <v/>
      </c>
      <c r="H20" s="20"/>
    </row>
    <row r="21" spans="1:8" ht="27.75" customHeight="1">
      <c r="A21" s="38"/>
      <c r="B21" s="21" t="str">
        <f>IFERROR(VLOOKUP(A21,上代一覧!$B$2:$E$33,2,FALSE),"")</f>
        <v/>
      </c>
      <c r="C21" s="21" t="str">
        <f>IFERROR(VLOOKUP(A21,上代一覧!$B$2:$E$33,3,FALSE),"")</f>
        <v/>
      </c>
      <c r="D21" s="21"/>
      <c r="E21" s="21" t="str">
        <f t="shared" ref="E21:E40" si="0">IFERROR(C21*D21,"")</f>
        <v/>
      </c>
      <c r="F21" s="21" t="str">
        <f>IFERROR(VLOOKUP(A21,上代一覧!$B$2:$E$33,3,FALSE),"")</f>
        <v/>
      </c>
      <c r="G21" s="21" t="str">
        <f>IFERROR(VLOOKUP(A21,上代一覧!$B$2:$E$33,4,FALSE),"")</f>
        <v/>
      </c>
      <c r="H21" s="22"/>
    </row>
    <row r="22" spans="1:8" ht="27.75" customHeight="1">
      <c r="A22" s="38"/>
      <c r="B22" s="21" t="str">
        <f>IFERROR(VLOOKUP(A22,上代一覧!$B$2:$E$33,2,FALSE),"")</f>
        <v/>
      </c>
      <c r="C22" s="21" t="str">
        <f>IFERROR(VLOOKUP(A22,上代一覧!$B$2:$E$33,3,FALSE),"")</f>
        <v/>
      </c>
      <c r="D22" s="21"/>
      <c r="E22" s="21" t="str">
        <f t="shared" si="0"/>
        <v/>
      </c>
      <c r="F22" s="21" t="str">
        <f>IFERROR(VLOOKUP(A22,上代一覧!$B$2:$E$33,3,FALSE),"")</f>
        <v/>
      </c>
      <c r="G22" s="21" t="str">
        <f>IFERROR(VLOOKUP(A22,上代一覧!$B$2:$E$33,4,FALSE),"")</f>
        <v/>
      </c>
      <c r="H22" s="22"/>
    </row>
    <row r="23" spans="1:8" ht="27.75" customHeight="1">
      <c r="A23" s="38"/>
      <c r="B23" s="21" t="str">
        <f>IFERROR(VLOOKUP(A23,上代一覧!$B$2:$E$33,2,FALSE),"")</f>
        <v/>
      </c>
      <c r="C23" s="21" t="str">
        <f>IFERROR(VLOOKUP(A23,上代一覧!$B$2:$E$33,3,FALSE),"")</f>
        <v/>
      </c>
      <c r="D23" s="21"/>
      <c r="E23" s="21" t="str">
        <f t="shared" si="0"/>
        <v/>
      </c>
      <c r="F23" s="21" t="str">
        <f>IFERROR(VLOOKUP(A23,上代一覧!$B$2:$E$33,3,FALSE),"")</f>
        <v/>
      </c>
      <c r="G23" s="21" t="str">
        <f>IFERROR(VLOOKUP(A23,上代一覧!$B$2:$E$33,4,FALSE),"")</f>
        <v/>
      </c>
      <c r="H23" s="22"/>
    </row>
    <row r="24" spans="1:8" ht="27.75" customHeight="1">
      <c r="A24" s="38"/>
      <c r="B24" s="21" t="str">
        <f>IFERROR(VLOOKUP(A24,上代一覧!$B$2:$E$33,2,FALSE),"")</f>
        <v/>
      </c>
      <c r="C24" s="21" t="str">
        <f>IFERROR(VLOOKUP(A24,上代一覧!$B$2:$E$33,3,FALSE),"")</f>
        <v/>
      </c>
      <c r="D24" s="21"/>
      <c r="E24" s="21" t="str">
        <f t="shared" si="0"/>
        <v/>
      </c>
      <c r="F24" s="21" t="str">
        <f>IFERROR(VLOOKUP(A24,上代一覧!$B$2:$E$33,3,FALSE),"")</f>
        <v/>
      </c>
      <c r="G24" s="21" t="str">
        <f>IFERROR(VLOOKUP(A24,上代一覧!$B$2:$E$33,4,FALSE),"")</f>
        <v/>
      </c>
      <c r="H24" s="22"/>
    </row>
    <row r="25" spans="1:8" ht="27.75" customHeight="1">
      <c r="A25" s="38"/>
      <c r="B25" s="21" t="str">
        <f>IFERROR(VLOOKUP(A25,上代一覧!$B$2:$E$33,2,FALSE),"")</f>
        <v/>
      </c>
      <c r="C25" s="21" t="str">
        <f>IFERROR(VLOOKUP(A25,上代一覧!$B$2:$E$33,3,FALSE),"")</f>
        <v/>
      </c>
      <c r="D25" s="21"/>
      <c r="E25" s="21" t="str">
        <f t="shared" si="0"/>
        <v/>
      </c>
      <c r="F25" s="21" t="str">
        <f>IFERROR(VLOOKUP(A25,上代一覧!$B$2:$E$33,3,FALSE),"")</f>
        <v/>
      </c>
      <c r="G25" s="21" t="str">
        <f>IFERROR(VLOOKUP(A25,上代一覧!$B$2:$E$33,4,FALSE),"")</f>
        <v/>
      </c>
      <c r="H25" s="22"/>
    </row>
    <row r="26" spans="1:8" ht="27.75" customHeight="1">
      <c r="A26" s="38"/>
      <c r="B26" s="21" t="str">
        <f>IFERROR(VLOOKUP(A26,上代一覧!$B$2:$E$33,2,FALSE),"")</f>
        <v/>
      </c>
      <c r="C26" s="21" t="str">
        <f>IFERROR(VLOOKUP(A26,上代一覧!$B$2:$E$33,3,FALSE),"")</f>
        <v/>
      </c>
      <c r="D26" s="21"/>
      <c r="E26" s="21" t="str">
        <f t="shared" si="0"/>
        <v/>
      </c>
      <c r="F26" s="21" t="str">
        <f>IFERROR(VLOOKUP(A26,上代一覧!$B$2:$E$33,3,FALSE),"")</f>
        <v/>
      </c>
      <c r="G26" s="21" t="str">
        <f>IFERROR(VLOOKUP(A26,上代一覧!$B$2:$E$33,4,FALSE),"")</f>
        <v/>
      </c>
      <c r="H26" s="22"/>
    </row>
    <row r="27" spans="1:8" ht="27.75" customHeight="1">
      <c r="A27" s="38"/>
      <c r="B27" s="21" t="str">
        <f>IFERROR(VLOOKUP(A27,上代一覧!$B$2:$E$33,2,FALSE),"")</f>
        <v/>
      </c>
      <c r="C27" s="21" t="str">
        <f>IFERROR(VLOOKUP(A27,上代一覧!$B$2:$E$33,3,FALSE),"")</f>
        <v/>
      </c>
      <c r="D27" s="21"/>
      <c r="E27" s="21" t="str">
        <f t="shared" si="0"/>
        <v/>
      </c>
      <c r="F27" s="21" t="str">
        <f>IFERROR(VLOOKUP(A27,上代一覧!$B$2:$E$33,3,FALSE),"")</f>
        <v/>
      </c>
      <c r="G27" s="21" t="str">
        <f>IFERROR(VLOOKUP(A27,上代一覧!$B$2:$E$33,4,FALSE),"")</f>
        <v/>
      </c>
      <c r="H27" s="22"/>
    </row>
    <row r="28" spans="1:8" ht="27.75" customHeight="1">
      <c r="A28" s="39"/>
      <c r="B28" s="21" t="str">
        <f>IFERROR(VLOOKUP(A28,上代一覧!$B$2:$E$33,2,FALSE),"")</f>
        <v/>
      </c>
      <c r="C28" s="21" t="str">
        <f>IFERROR(VLOOKUP(A28,上代一覧!$B$2:$E$33,3,FALSE),"")</f>
        <v/>
      </c>
      <c r="D28" s="21"/>
      <c r="E28" s="21" t="str">
        <f t="shared" si="0"/>
        <v/>
      </c>
      <c r="F28" s="21" t="str">
        <f>IFERROR(VLOOKUP(A28,上代一覧!$B$2:$E$33,3,FALSE),"")</f>
        <v/>
      </c>
      <c r="G28" s="21" t="str">
        <f>IFERROR(VLOOKUP(A28,上代一覧!$B$2:$E$33,4,FALSE),"")</f>
        <v/>
      </c>
      <c r="H28" s="22"/>
    </row>
    <row r="29" spans="1:8" ht="27.75" customHeight="1">
      <c r="A29" s="39"/>
      <c r="B29" s="21" t="str">
        <f>IFERROR(VLOOKUP(A29,上代一覧!$B$2:$E$33,2,FALSE),"")</f>
        <v/>
      </c>
      <c r="C29" s="21" t="str">
        <f>IFERROR(VLOOKUP(A29,上代一覧!$B$2:$E$33,3,FALSE),"")</f>
        <v/>
      </c>
      <c r="D29" s="21"/>
      <c r="E29" s="21" t="str">
        <f t="shared" si="0"/>
        <v/>
      </c>
      <c r="F29" s="21" t="str">
        <f>IFERROR(VLOOKUP(A29,上代一覧!$B$2:$E$33,3,FALSE),"")</f>
        <v/>
      </c>
      <c r="G29" s="21" t="str">
        <f>IFERROR(VLOOKUP(A29,上代一覧!$B$2:$E$33,4,FALSE),"")</f>
        <v/>
      </c>
      <c r="H29" s="22"/>
    </row>
    <row r="30" spans="1:8" ht="27.75" customHeight="1">
      <c r="A30" s="39"/>
      <c r="B30" s="21" t="str">
        <f>IFERROR(VLOOKUP(A30,上代一覧!$B$2:$E$33,2,FALSE),"")</f>
        <v/>
      </c>
      <c r="C30" s="21" t="str">
        <f>IFERROR(VLOOKUP(A30,上代一覧!$B$2:$E$33,3,FALSE),"")</f>
        <v/>
      </c>
      <c r="D30" s="21"/>
      <c r="E30" s="21" t="str">
        <f t="shared" si="0"/>
        <v/>
      </c>
      <c r="F30" s="21" t="str">
        <f>IFERROR(VLOOKUP(A30,上代一覧!$B$2:$E$33,3,FALSE),"")</f>
        <v/>
      </c>
      <c r="G30" s="21" t="str">
        <f>IFERROR(VLOOKUP(A30,上代一覧!$B$2:$E$33,4,FALSE),"")</f>
        <v/>
      </c>
      <c r="H30" s="22"/>
    </row>
    <row r="31" spans="1:8" ht="27.75" customHeight="1">
      <c r="A31" s="38"/>
      <c r="B31" s="21" t="str">
        <f>IFERROR(VLOOKUP(A31,上代一覧!$B$2:$E$33,2,FALSE),"")</f>
        <v/>
      </c>
      <c r="C31" s="21" t="str">
        <f>IFERROR(VLOOKUP(A31,上代一覧!$B$2:$E$33,3,FALSE),"")</f>
        <v/>
      </c>
      <c r="D31" s="21"/>
      <c r="E31" s="21" t="str">
        <f t="shared" si="0"/>
        <v/>
      </c>
      <c r="F31" s="21" t="str">
        <f>IFERROR(VLOOKUP(A31,上代一覧!$B$2:$E$33,3,FALSE),"")</f>
        <v/>
      </c>
      <c r="G31" s="21" t="str">
        <f>IFERROR(VLOOKUP(A31,上代一覧!$B$2:$E$33,4,FALSE),"")</f>
        <v/>
      </c>
      <c r="H31" s="22"/>
    </row>
    <row r="32" spans="1:8" ht="27.75" customHeight="1">
      <c r="A32" s="38"/>
      <c r="B32" s="21" t="str">
        <f>IFERROR(VLOOKUP(A32,上代一覧!$B$2:$E$33,2,FALSE),"")</f>
        <v/>
      </c>
      <c r="C32" s="21" t="str">
        <f>IFERROR(VLOOKUP(A32,上代一覧!$B$2:$E$33,3,FALSE),"")</f>
        <v/>
      </c>
      <c r="D32" s="21"/>
      <c r="E32" s="21" t="str">
        <f t="shared" si="0"/>
        <v/>
      </c>
      <c r="F32" s="21" t="str">
        <f>IFERROR(VLOOKUP(A32,上代一覧!$B$2:$E$33,3,FALSE),"")</f>
        <v/>
      </c>
      <c r="G32" s="21" t="str">
        <f>IFERROR(VLOOKUP(A32,上代一覧!$B$2:$E$33,4,FALSE),"")</f>
        <v/>
      </c>
      <c r="H32" s="22"/>
    </row>
    <row r="33" spans="1:15" ht="27.75" customHeight="1">
      <c r="A33" s="38"/>
      <c r="B33" s="21" t="str">
        <f>IFERROR(VLOOKUP(A33,上代一覧!$B$2:$E$33,2,FALSE),"")</f>
        <v/>
      </c>
      <c r="C33" s="21" t="str">
        <f>IFERROR(VLOOKUP(A33,上代一覧!$B$2:$E$33,3,FALSE),"")</f>
        <v/>
      </c>
      <c r="D33" s="21"/>
      <c r="E33" s="21" t="str">
        <f t="shared" si="0"/>
        <v/>
      </c>
      <c r="F33" s="21" t="str">
        <f>IFERROR(VLOOKUP(A33,上代一覧!$B$2:$E$33,3,FALSE),"")</f>
        <v/>
      </c>
      <c r="G33" s="21" t="str">
        <f>IFERROR(VLOOKUP(A33,上代一覧!$B$2:$E$33,4,FALSE),"")</f>
        <v/>
      </c>
      <c r="H33" s="22"/>
    </row>
    <row r="34" spans="1:15" ht="27.75" customHeight="1">
      <c r="A34" s="38"/>
      <c r="B34" s="21" t="str">
        <f>IFERROR(VLOOKUP(A34,上代一覧!$B$2:$E$33,2,FALSE),"")</f>
        <v/>
      </c>
      <c r="C34" s="21" t="str">
        <f>IFERROR(VLOOKUP(A34,上代一覧!$B$2:$E$33,3,FALSE),"")</f>
        <v/>
      </c>
      <c r="D34" s="21"/>
      <c r="E34" s="21" t="str">
        <f t="shared" si="0"/>
        <v/>
      </c>
      <c r="F34" s="21" t="str">
        <f>IFERROR(VLOOKUP(A34,上代一覧!$B$2:$E$33,3,FALSE),"")</f>
        <v/>
      </c>
      <c r="G34" s="21" t="str">
        <f>IFERROR(VLOOKUP(A34,上代一覧!$B$2:$E$33,4,FALSE),"")</f>
        <v/>
      </c>
      <c r="H34" s="22"/>
    </row>
    <row r="35" spans="1:15" ht="27.75" customHeight="1">
      <c r="A35" s="38"/>
      <c r="B35" s="21" t="str">
        <f>IFERROR(VLOOKUP(A35,上代一覧!$B$2:$E$33,2,FALSE),"")</f>
        <v/>
      </c>
      <c r="C35" s="21" t="str">
        <f>IFERROR(VLOOKUP(A35,上代一覧!$B$2:$E$33,3,FALSE),"")</f>
        <v/>
      </c>
      <c r="D35" s="21"/>
      <c r="E35" s="21" t="str">
        <f t="shared" si="0"/>
        <v/>
      </c>
      <c r="F35" s="21" t="str">
        <f>IFERROR(VLOOKUP(A35,上代一覧!$B$2:$E$33,3,FALSE),"")</f>
        <v/>
      </c>
      <c r="G35" s="21" t="str">
        <f>IFERROR(VLOOKUP(A35,上代一覧!$B$2:$E$33,4,FALSE),"")</f>
        <v/>
      </c>
      <c r="H35" s="22"/>
    </row>
    <row r="36" spans="1:15" ht="27.75" customHeight="1">
      <c r="A36" s="38"/>
      <c r="B36" s="21" t="str">
        <f>IFERROR(VLOOKUP(A36,上代一覧!$B$2:$E$33,2,FALSE),"")</f>
        <v/>
      </c>
      <c r="C36" s="21" t="str">
        <f>IFERROR(VLOOKUP(A36,上代一覧!$B$2:$E$33,3,FALSE),"")</f>
        <v/>
      </c>
      <c r="D36" s="21"/>
      <c r="E36" s="21" t="str">
        <f t="shared" si="0"/>
        <v/>
      </c>
      <c r="F36" s="21" t="str">
        <f>IFERROR(VLOOKUP(A36,上代一覧!$B$2:$E$33,3,FALSE),"")</f>
        <v/>
      </c>
      <c r="G36" s="21" t="str">
        <f>IFERROR(VLOOKUP(A36,上代一覧!$B$2:$E$33,4,FALSE),"")</f>
        <v/>
      </c>
      <c r="H36" s="22"/>
    </row>
    <row r="37" spans="1:15" ht="27.75" customHeight="1">
      <c r="A37" s="38"/>
      <c r="B37" s="21" t="str">
        <f>IFERROR(VLOOKUP(A37,上代一覧!$B$2:$E$33,2,FALSE),"")</f>
        <v/>
      </c>
      <c r="C37" s="21" t="str">
        <f>IFERROR(VLOOKUP(A37,上代一覧!$B$2:$E$33,3,FALSE),"")</f>
        <v/>
      </c>
      <c r="D37" s="21"/>
      <c r="E37" s="21" t="str">
        <f t="shared" si="0"/>
        <v/>
      </c>
      <c r="F37" s="21" t="str">
        <f>IFERROR(VLOOKUP(A37,上代一覧!$B$2:$E$33,3,FALSE),"")</f>
        <v/>
      </c>
      <c r="G37" s="21" t="str">
        <f>IFERROR(VLOOKUP(A37,上代一覧!$B$2:$E$33,4,FALSE),"")</f>
        <v/>
      </c>
      <c r="H37" s="22"/>
    </row>
    <row r="38" spans="1:15" ht="27.75" customHeight="1">
      <c r="A38" s="38"/>
      <c r="B38" s="21" t="str">
        <f>IFERROR(VLOOKUP(A38,上代一覧!$B$2:$E$33,2,FALSE),"")</f>
        <v/>
      </c>
      <c r="C38" s="21" t="str">
        <f>IFERROR(VLOOKUP(A38,上代一覧!$B$2:$E$33,3,FALSE),"")</f>
        <v/>
      </c>
      <c r="D38" s="21"/>
      <c r="E38" s="21" t="str">
        <f t="shared" si="0"/>
        <v/>
      </c>
      <c r="F38" s="21" t="str">
        <f>IFERROR(VLOOKUP(A38,上代一覧!$B$2:$E$33,3,FALSE),"")</f>
        <v/>
      </c>
      <c r="G38" s="21" t="str">
        <f>IFERROR(VLOOKUP(A38,上代一覧!$B$2:$E$33,4,FALSE),"")</f>
        <v/>
      </c>
      <c r="H38" s="22"/>
    </row>
    <row r="39" spans="1:15" ht="27.75" customHeight="1">
      <c r="A39" s="28"/>
      <c r="B39" s="21" t="str">
        <f>IFERROR(VLOOKUP(A39,上代一覧!$B$2:$E$33,2,FALSE),"")</f>
        <v/>
      </c>
      <c r="C39" s="21" t="str">
        <f>IFERROR(VLOOKUP(A39,上代一覧!$B$2:$E$33,3,FALSE),"")</f>
        <v/>
      </c>
      <c r="D39" s="21"/>
      <c r="E39" s="21" t="str">
        <f t="shared" si="0"/>
        <v/>
      </c>
      <c r="F39" s="21" t="str">
        <f>IFERROR(VLOOKUP(A39,上代一覧!$B$2:$E$33,3,FALSE),"")</f>
        <v/>
      </c>
      <c r="G39" s="21" t="str">
        <f>IFERROR(VLOOKUP(A39,上代一覧!$B$2:$E$33,4,FALSE),"")</f>
        <v/>
      </c>
      <c r="H39" s="22"/>
    </row>
    <row r="40" spans="1:15" ht="27.75" customHeight="1">
      <c r="A40" s="30"/>
      <c r="B40" s="23" t="str">
        <f>IFERROR(VLOOKUP(A40,上代一覧!$B$2:$E$33,2,FALSE),"")</f>
        <v/>
      </c>
      <c r="C40" s="23" t="str">
        <f>IFERROR(VLOOKUP(A40,上代一覧!$B$2:$E$33,3,FALSE),"")</f>
        <v/>
      </c>
      <c r="D40" s="23"/>
      <c r="E40" s="23" t="str">
        <f t="shared" si="0"/>
        <v/>
      </c>
      <c r="F40" s="23" t="str">
        <f>IFERROR(VLOOKUP(A40,上代一覧!$B$2:$E$33,3,FALSE),"")</f>
        <v/>
      </c>
      <c r="G40" s="23" t="str">
        <f>IFERROR(VLOOKUP(A40,上代一覧!$B$2:$E$33,4,FALSE),"")</f>
        <v/>
      </c>
      <c r="H40" s="22"/>
      <c r="J40" s="42"/>
      <c r="K40" s="42"/>
      <c r="L40" s="42"/>
      <c r="M40" s="42"/>
      <c r="N40" s="42"/>
      <c r="O40" s="42"/>
    </row>
    <row r="41" spans="1:15">
      <c r="F41" s="31" t="s">
        <v>43</v>
      </c>
      <c r="G41" s="36"/>
      <c r="H41" s="8">
        <f>SUM(E20:E40)</f>
        <v>0</v>
      </c>
      <c r="K41" s="42"/>
      <c r="L41" s="42"/>
      <c r="M41" s="42"/>
      <c r="N41" s="42"/>
      <c r="O41" s="42"/>
    </row>
    <row r="42" spans="1:15" ht="14.25" customHeight="1">
      <c r="A42" s="5"/>
      <c r="B42" s="5"/>
      <c r="C42" s="5"/>
      <c r="D42" s="5"/>
      <c r="F42" s="31" t="s">
        <v>44</v>
      </c>
      <c r="G42" s="34"/>
      <c r="H42" s="8">
        <f>ROUND(SUM(E20:E40)*0.08,0)</f>
        <v>0</v>
      </c>
      <c r="K42" s="42"/>
      <c r="L42" s="42"/>
      <c r="M42" s="42"/>
      <c r="N42" s="42"/>
      <c r="O42" s="42"/>
    </row>
    <row r="43" spans="1:15" ht="14.25" customHeight="1">
      <c r="A43" s="5"/>
      <c r="B43" s="5"/>
      <c r="C43" s="5"/>
      <c r="D43" s="5"/>
      <c r="F43" s="34" t="s">
        <v>42</v>
      </c>
      <c r="G43" s="32"/>
      <c r="H43" s="33">
        <f>SUM(E20:E40)+ROUND(SUM(E20:E40)*0.08,0)</f>
        <v>0</v>
      </c>
      <c r="K43" s="42"/>
      <c r="L43" s="42"/>
      <c r="M43" s="42"/>
      <c r="N43" s="42"/>
      <c r="O43" s="42"/>
    </row>
    <row r="44" spans="1:15" ht="45.75" customHeight="1">
      <c r="F44" s="43" t="s">
        <v>41</v>
      </c>
      <c r="G44" s="44"/>
      <c r="H44" s="35">
        <f>SUM(E20:E40)+ROUND(SUM(E20:E40)*0.08,0)</f>
        <v>0</v>
      </c>
    </row>
    <row r="45" spans="1:15">
      <c r="A45" s="56" t="s">
        <v>45</v>
      </c>
      <c r="B45" s="56"/>
      <c r="C45" s="56"/>
      <c r="D45" s="56"/>
      <c r="E45" s="56"/>
      <c r="F45" s="56"/>
      <c r="G45" s="56"/>
      <c r="H45" s="56"/>
      <c r="I45" s="7"/>
      <c r="J45" s="7"/>
      <c r="K45" s="7"/>
      <c r="L45" s="7"/>
      <c r="M45" s="7"/>
      <c r="N45" s="7"/>
      <c r="O45" s="7"/>
    </row>
    <row r="46" spans="1:15">
      <c r="A46" s="46"/>
      <c r="B46" s="47"/>
      <c r="C46" s="47"/>
      <c r="D46" s="47"/>
      <c r="E46" s="47"/>
      <c r="F46" s="47"/>
      <c r="G46" s="47"/>
      <c r="H46" s="48"/>
      <c r="I46" s="6"/>
      <c r="J46" s="6"/>
      <c r="K46" s="6"/>
      <c r="L46" s="6"/>
      <c r="M46" s="6"/>
      <c r="N46" s="6"/>
      <c r="O46" s="6"/>
    </row>
    <row r="47" spans="1:15">
      <c r="A47" s="49"/>
      <c r="B47" s="50"/>
      <c r="C47" s="50"/>
      <c r="D47" s="50"/>
      <c r="E47" s="50"/>
      <c r="F47" s="50"/>
      <c r="G47" s="50"/>
      <c r="H47" s="51"/>
      <c r="I47" s="6"/>
      <c r="J47" s="6"/>
      <c r="K47" s="6"/>
      <c r="L47" s="6"/>
      <c r="M47" s="6"/>
      <c r="N47" s="6"/>
      <c r="O47" s="6"/>
    </row>
    <row r="48" spans="1:15">
      <c r="A48" s="49"/>
      <c r="B48" s="50"/>
      <c r="C48" s="50"/>
      <c r="D48" s="50"/>
      <c r="E48" s="50"/>
      <c r="F48" s="50"/>
      <c r="G48" s="50"/>
      <c r="H48" s="51"/>
      <c r="I48" s="6"/>
      <c r="J48" s="6"/>
      <c r="K48" s="6"/>
      <c r="L48" s="6"/>
      <c r="M48" s="6"/>
      <c r="N48" s="6"/>
      <c r="O48" s="6"/>
    </row>
    <row r="49" spans="1:15">
      <c r="A49" s="52"/>
      <c r="B49" s="53"/>
      <c r="C49" s="53"/>
      <c r="D49" s="53"/>
      <c r="E49" s="53"/>
      <c r="F49" s="53"/>
      <c r="G49" s="53"/>
      <c r="H49" s="54"/>
      <c r="I49" s="6"/>
      <c r="J49" s="6"/>
      <c r="K49" s="6"/>
      <c r="L49" s="6"/>
      <c r="M49" s="6"/>
      <c r="N49" s="6"/>
      <c r="O49" s="6"/>
    </row>
    <row r="50" spans="1:1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</row>
    <row r="51" spans="1:1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</row>
    <row r="52" spans="1:1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</row>
  </sheetData>
  <mergeCells count="14">
    <mergeCell ref="F9:H9"/>
    <mergeCell ref="A46:H49"/>
    <mergeCell ref="G5:H7"/>
    <mergeCell ref="A45:H45"/>
    <mergeCell ref="D15:E15"/>
    <mergeCell ref="D17:E17"/>
    <mergeCell ref="B7:C7"/>
    <mergeCell ref="K43:O43"/>
    <mergeCell ref="L40:M40"/>
    <mergeCell ref="J40:K40"/>
    <mergeCell ref="F44:G44"/>
    <mergeCell ref="N40:O40"/>
    <mergeCell ref="K41:O41"/>
    <mergeCell ref="K42:O42"/>
  </mergeCells>
  <phoneticPr fontId="3" alignment="center"/>
  <hyperlinks>
    <hyperlink ref="F10:G10" r:id="rId1" display="TEL:075-463-0331" xr:uid="{B42CE6DF-4E16-784D-AA8C-767113D4B01B}"/>
  </hyperlinks>
  <pageMargins left="0.7" right="0.7" top="0.75" bottom="0.75" header="0.3" footer="0.3"/>
  <pageSetup paperSize="9" scale="0" firstPageNumber="0" fitToWidth="0" fitToHeight="0" orientation="portrait" horizontalDpi="0" verticalDpi="0" copie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1FFD7-6C99-EB46-AA60-6A209B89EA30}">
  <dimension ref="A1:E33"/>
  <sheetViews>
    <sheetView topLeftCell="A4" zoomScaleNormal="100" zoomScaleSheetLayoutView="100" workbookViewId="0">
      <selection activeCell="C20" sqref="C20"/>
    </sheetView>
  </sheetViews>
  <sheetFormatPr baseColWidth="10" defaultColWidth="8.83203125" defaultRowHeight="18"/>
  <cols>
    <col min="1" max="1" width="20.6640625" bestFit="1" customWidth="1"/>
    <col min="2" max="2" width="46.83203125" customWidth="1"/>
    <col min="3" max="3" width="17" customWidth="1"/>
    <col min="4" max="5" width="20.1640625" customWidth="1"/>
  </cols>
  <sheetData>
    <row r="1" spans="1:5" ht="26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</row>
    <row r="2" spans="1:5">
      <c r="A2" s="1" t="s">
        <v>5</v>
      </c>
      <c r="B2" s="24" t="s">
        <v>79</v>
      </c>
      <c r="C2" s="24" t="s">
        <v>6</v>
      </c>
      <c r="D2" s="41">
        <v>1630</v>
      </c>
      <c r="E2" s="41">
        <v>1760</v>
      </c>
    </row>
    <row r="3" spans="1:5">
      <c r="A3" s="1" t="s">
        <v>5</v>
      </c>
      <c r="B3" s="24" t="s">
        <v>80</v>
      </c>
      <c r="C3" s="24" t="s">
        <v>7</v>
      </c>
      <c r="D3" s="41">
        <v>2547</v>
      </c>
      <c r="E3" s="41">
        <v>2750</v>
      </c>
    </row>
    <row r="4" spans="1:5">
      <c r="A4" s="1" t="s">
        <v>5</v>
      </c>
      <c r="B4" s="24" t="s">
        <v>81</v>
      </c>
      <c r="C4" s="24" t="s">
        <v>8</v>
      </c>
      <c r="D4" s="41">
        <v>797</v>
      </c>
      <c r="E4" s="41">
        <v>860</v>
      </c>
    </row>
    <row r="5" spans="1:5">
      <c r="A5" s="1" t="s">
        <v>5</v>
      </c>
      <c r="B5" s="24" t="s">
        <v>9</v>
      </c>
      <c r="C5" s="24" t="s">
        <v>10</v>
      </c>
      <c r="D5" s="41">
        <v>3222</v>
      </c>
      <c r="E5" s="41">
        <v>3480</v>
      </c>
    </row>
    <row r="6" spans="1:5">
      <c r="A6" s="1" t="s">
        <v>11</v>
      </c>
      <c r="B6" s="24" t="s">
        <v>82</v>
      </c>
      <c r="C6" s="24" t="s">
        <v>6</v>
      </c>
      <c r="D6" s="41">
        <v>1833</v>
      </c>
      <c r="E6" s="41">
        <v>1980</v>
      </c>
    </row>
    <row r="7" spans="1:5">
      <c r="A7" s="1" t="s">
        <v>11</v>
      </c>
      <c r="B7" s="24" t="s">
        <v>83</v>
      </c>
      <c r="C7" s="24" t="s">
        <v>8</v>
      </c>
      <c r="D7" s="41">
        <v>862</v>
      </c>
      <c r="E7" s="41">
        <v>930</v>
      </c>
    </row>
    <row r="8" spans="1:5">
      <c r="A8" s="1" t="s">
        <v>11</v>
      </c>
      <c r="B8" s="24" t="s">
        <v>84</v>
      </c>
      <c r="C8" s="24" t="s">
        <v>6</v>
      </c>
      <c r="D8" s="41">
        <v>1834</v>
      </c>
      <c r="E8" s="41">
        <v>1980</v>
      </c>
    </row>
    <row r="9" spans="1:5">
      <c r="A9" s="1" t="s">
        <v>11</v>
      </c>
      <c r="B9" s="24" t="s">
        <v>85</v>
      </c>
      <c r="C9" s="24" t="s">
        <v>8</v>
      </c>
      <c r="D9" s="41">
        <v>862</v>
      </c>
      <c r="E9" s="41">
        <v>930</v>
      </c>
    </row>
    <row r="10" spans="1:5">
      <c r="A10" s="1" t="s">
        <v>12</v>
      </c>
      <c r="B10" s="26" t="s">
        <v>49</v>
      </c>
      <c r="C10" s="24" t="s">
        <v>16</v>
      </c>
      <c r="D10" s="41">
        <v>2130</v>
      </c>
      <c r="E10" s="41">
        <v>2300</v>
      </c>
    </row>
    <row r="11" spans="1:5">
      <c r="A11" s="1" t="s">
        <v>12</v>
      </c>
      <c r="B11" s="25" t="s">
        <v>50</v>
      </c>
      <c r="C11" s="24" t="s">
        <v>47</v>
      </c>
      <c r="D11" s="41">
        <v>3482</v>
      </c>
      <c r="E11" s="41">
        <v>3760</v>
      </c>
    </row>
    <row r="12" spans="1:5">
      <c r="A12" s="1" t="s">
        <v>12</v>
      </c>
      <c r="B12" s="25" t="s">
        <v>51</v>
      </c>
      <c r="C12" s="24" t="s">
        <v>48</v>
      </c>
      <c r="D12" s="41">
        <v>4630</v>
      </c>
      <c r="E12" s="41">
        <v>5000</v>
      </c>
    </row>
    <row r="13" spans="1:5">
      <c r="A13" s="1" t="s">
        <v>12</v>
      </c>
      <c r="B13" s="24" t="s">
        <v>13</v>
      </c>
      <c r="C13" s="24" t="s">
        <v>72</v>
      </c>
      <c r="D13" s="41">
        <v>6436</v>
      </c>
      <c r="E13" s="41">
        <v>6950</v>
      </c>
    </row>
    <row r="14" spans="1:5">
      <c r="A14" s="1" t="s">
        <v>14</v>
      </c>
      <c r="B14" s="24" t="s">
        <v>86</v>
      </c>
      <c r="C14" s="24" t="s">
        <v>15</v>
      </c>
      <c r="D14" s="41">
        <v>825</v>
      </c>
      <c r="E14" s="41">
        <v>890</v>
      </c>
    </row>
    <row r="15" spans="1:5">
      <c r="A15" s="1" t="s">
        <v>14</v>
      </c>
      <c r="B15" s="24" t="s">
        <v>87</v>
      </c>
      <c r="C15" s="24" t="s">
        <v>16</v>
      </c>
      <c r="D15" s="41">
        <v>1213</v>
      </c>
      <c r="E15" s="41">
        <v>1310</v>
      </c>
    </row>
    <row r="16" spans="1:5">
      <c r="A16" s="1" t="s">
        <v>14</v>
      </c>
      <c r="B16" s="24" t="s">
        <v>88</v>
      </c>
      <c r="C16" s="24" t="s">
        <v>17</v>
      </c>
      <c r="D16" s="41">
        <v>2204</v>
      </c>
      <c r="E16" s="41">
        <v>2380</v>
      </c>
    </row>
    <row r="17" spans="1:5">
      <c r="A17" s="1" t="s">
        <v>14</v>
      </c>
      <c r="B17" s="24" t="s">
        <v>89</v>
      </c>
      <c r="C17" s="24" t="s">
        <v>15</v>
      </c>
      <c r="D17" s="41">
        <v>862</v>
      </c>
      <c r="E17" s="41">
        <v>930</v>
      </c>
    </row>
    <row r="18" spans="1:5">
      <c r="A18" s="1" t="s">
        <v>14</v>
      </c>
      <c r="B18" s="24" t="s">
        <v>90</v>
      </c>
      <c r="C18" s="24" t="s">
        <v>16</v>
      </c>
      <c r="D18" s="41">
        <v>1259</v>
      </c>
      <c r="E18" s="41">
        <v>1360</v>
      </c>
    </row>
    <row r="19" spans="1:5">
      <c r="A19" s="1" t="s">
        <v>14</v>
      </c>
      <c r="B19" s="24" t="s">
        <v>91</v>
      </c>
      <c r="C19" s="24" t="s">
        <v>17</v>
      </c>
      <c r="D19" s="41">
        <v>2223</v>
      </c>
      <c r="E19" s="41">
        <v>2400</v>
      </c>
    </row>
    <row r="20" spans="1:5">
      <c r="A20" s="1" t="s">
        <v>18</v>
      </c>
      <c r="B20" s="24" t="s">
        <v>19</v>
      </c>
      <c r="C20" s="24" t="s">
        <v>92</v>
      </c>
      <c r="D20" s="41">
        <v>417</v>
      </c>
      <c r="E20" s="41">
        <v>450</v>
      </c>
    </row>
    <row r="21" spans="1:5">
      <c r="A21" s="1" t="s">
        <v>18</v>
      </c>
      <c r="B21" s="24" t="s">
        <v>20</v>
      </c>
      <c r="C21" s="24" t="s">
        <v>73</v>
      </c>
      <c r="D21" s="41">
        <v>2213</v>
      </c>
      <c r="E21" s="41">
        <v>2390</v>
      </c>
    </row>
    <row r="22" spans="1:5">
      <c r="A22" s="1" t="s">
        <v>18</v>
      </c>
      <c r="B22" s="24" t="s">
        <v>21</v>
      </c>
      <c r="C22" s="24" t="s">
        <v>74</v>
      </c>
      <c r="D22" s="41">
        <v>3056</v>
      </c>
      <c r="E22" s="41">
        <v>3300</v>
      </c>
    </row>
    <row r="23" spans="1:5">
      <c r="A23" s="2" t="s">
        <v>22</v>
      </c>
      <c r="B23" s="24" t="s">
        <v>23</v>
      </c>
      <c r="C23" s="24" t="s">
        <v>75</v>
      </c>
      <c r="D23" s="41">
        <v>1463</v>
      </c>
      <c r="E23" s="41">
        <v>1580</v>
      </c>
    </row>
    <row r="24" spans="1:5">
      <c r="A24" s="2" t="s">
        <v>22</v>
      </c>
      <c r="B24" s="24" t="s">
        <v>24</v>
      </c>
      <c r="C24" s="24" t="s">
        <v>75</v>
      </c>
      <c r="D24" s="41">
        <v>1556</v>
      </c>
      <c r="E24" s="41">
        <v>1680</v>
      </c>
    </row>
    <row r="25" spans="1:5">
      <c r="A25" s="2" t="s">
        <v>22</v>
      </c>
      <c r="B25" s="24" t="s">
        <v>25</v>
      </c>
      <c r="C25" s="24" t="s">
        <v>75</v>
      </c>
      <c r="D25" s="41">
        <v>1463</v>
      </c>
      <c r="E25" s="41">
        <v>1580</v>
      </c>
    </row>
    <row r="26" spans="1:5">
      <c r="A26" s="2" t="s">
        <v>22</v>
      </c>
      <c r="B26" s="24" t="s">
        <v>26</v>
      </c>
      <c r="C26" s="24" t="s">
        <v>75</v>
      </c>
      <c r="D26" s="41">
        <v>1463</v>
      </c>
      <c r="E26" s="41">
        <v>1580</v>
      </c>
    </row>
    <row r="27" spans="1:5">
      <c r="A27" s="2" t="s">
        <v>22</v>
      </c>
      <c r="B27" s="24" t="s">
        <v>27</v>
      </c>
      <c r="C27" s="24" t="s">
        <v>75</v>
      </c>
      <c r="D27" s="41">
        <v>1556</v>
      </c>
      <c r="E27" s="41">
        <v>1680</v>
      </c>
    </row>
    <row r="28" spans="1:5">
      <c r="A28" s="2" t="s">
        <v>22</v>
      </c>
      <c r="B28" s="24" t="s">
        <v>28</v>
      </c>
      <c r="C28" s="24" t="s">
        <v>75</v>
      </c>
      <c r="D28" s="41">
        <v>1389</v>
      </c>
      <c r="E28" s="41">
        <v>1500</v>
      </c>
    </row>
    <row r="29" spans="1:5">
      <c r="A29" s="2" t="s">
        <v>22</v>
      </c>
      <c r="B29" s="24" t="s">
        <v>29</v>
      </c>
      <c r="C29" s="24" t="s">
        <v>75</v>
      </c>
      <c r="D29" s="41">
        <v>1186</v>
      </c>
      <c r="E29" s="41">
        <v>1280</v>
      </c>
    </row>
    <row r="30" spans="1:5">
      <c r="A30" s="2" t="s">
        <v>22</v>
      </c>
      <c r="B30" s="24" t="s">
        <v>30</v>
      </c>
      <c r="C30" s="24" t="s">
        <v>17</v>
      </c>
      <c r="D30" s="41">
        <v>2038</v>
      </c>
      <c r="E30" s="41">
        <v>2200</v>
      </c>
    </row>
    <row r="31" spans="1:5">
      <c r="A31" s="3" t="s">
        <v>31</v>
      </c>
      <c r="B31" s="24" t="s">
        <v>32</v>
      </c>
      <c r="C31" s="24" t="s">
        <v>76</v>
      </c>
      <c r="D31" s="41">
        <v>389</v>
      </c>
      <c r="E31" s="41">
        <v>420</v>
      </c>
    </row>
    <row r="32" spans="1:5">
      <c r="A32" s="3" t="s">
        <v>33</v>
      </c>
      <c r="B32" s="24" t="s">
        <v>34</v>
      </c>
      <c r="C32" s="24" t="s">
        <v>77</v>
      </c>
      <c r="D32" s="41">
        <v>500</v>
      </c>
      <c r="E32" s="41">
        <v>540</v>
      </c>
    </row>
    <row r="33" spans="1:5">
      <c r="A33" s="3" t="s">
        <v>35</v>
      </c>
      <c r="B33" s="24" t="s">
        <v>36</v>
      </c>
      <c r="C33" s="24" t="s">
        <v>78</v>
      </c>
      <c r="D33" s="41">
        <v>371</v>
      </c>
      <c r="E33" s="41">
        <v>400</v>
      </c>
    </row>
  </sheetData>
  <phoneticPr fontId="1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上代一覧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有里亜 秋田</dc:creator>
  <cp:lastModifiedBy>JUNYA KIMURA</cp:lastModifiedBy>
  <dcterms:created xsi:type="dcterms:W3CDTF">2025-10-16T00:04:57Z</dcterms:created>
  <dcterms:modified xsi:type="dcterms:W3CDTF">2025-10-20T09:11:23Z</dcterms:modified>
</cp:coreProperties>
</file>