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正光\Documents\Office のカスタム テンプレート\"/>
    </mc:Choice>
  </mc:AlternateContent>
  <bookViews>
    <workbookView xWindow="0" yWindow="0" windowWidth="15480" windowHeight="8196" tabRatio="431"/>
  </bookViews>
  <sheets>
    <sheet name="計算表" sheetId="46" r:id="rId1"/>
  </sheets>
  <calcPr calcId="152511"/>
</workbook>
</file>

<file path=xl/calcChain.xml><?xml version="1.0" encoding="utf-8"?>
<calcChain xmlns="http://schemas.openxmlformats.org/spreadsheetml/2006/main">
  <c r="F36" i="46" l="1"/>
  <c r="F24" i="46"/>
  <c r="F64" i="46"/>
  <c r="B64" i="46"/>
  <c r="L62" i="46"/>
  <c r="I68" i="46" s="1"/>
  <c r="F62" i="46"/>
  <c r="I66" i="46" s="1"/>
  <c r="B62" i="46"/>
  <c r="Y61" i="46"/>
  <c r="I59" i="46"/>
  <c r="F55" i="46"/>
  <c r="B55" i="46"/>
  <c r="L53" i="46"/>
  <c r="F53" i="46"/>
  <c r="I57" i="46" s="1"/>
  <c r="B53" i="46"/>
  <c r="F57" i="46" s="1"/>
  <c r="F59" i="46" s="1"/>
  <c r="F12" i="46"/>
  <c r="Y52" i="46"/>
  <c r="F46" i="46"/>
  <c r="B46" i="46"/>
  <c r="L44" i="46"/>
  <c r="I50" i="46" s="1"/>
  <c r="I44" i="46"/>
  <c r="I46" i="46" s="1"/>
  <c r="F44" i="46"/>
  <c r="I48" i="46" s="1"/>
  <c r="B44" i="46"/>
  <c r="S44" i="46" s="1"/>
  <c r="L46" i="46" s="1"/>
  <c r="Y43" i="46"/>
  <c r="F48" i="46" l="1"/>
  <c r="F50" i="46" s="1"/>
  <c r="O46" i="46"/>
  <c r="F66" i="46"/>
  <c r="F68" i="46" s="1"/>
  <c r="I53" i="46"/>
  <c r="I55" i="46" s="1"/>
  <c r="I62" i="46"/>
  <c r="I64" i="46" s="1"/>
  <c r="S53" i="46" l="1"/>
  <c r="L55" i="46" s="1"/>
  <c r="O55" i="46" s="1"/>
  <c r="S62" i="46"/>
  <c r="L64" i="46" s="1"/>
  <c r="O64" i="46" s="1"/>
  <c r="B50" i="46"/>
  <c r="O50" i="46" s="1"/>
  <c r="B48" i="46"/>
  <c r="O48" i="46" s="1"/>
  <c r="S46" i="46"/>
  <c r="F5" i="46" s="1"/>
  <c r="Y45" i="46"/>
  <c r="F9" i="46" s="1"/>
  <c r="B59" i="46" l="1"/>
  <c r="O59" i="46" s="1"/>
  <c r="B57" i="46"/>
  <c r="O57" i="46" s="1"/>
  <c r="S55" i="46"/>
  <c r="F17" i="46" s="1"/>
  <c r="Y54" i="46"/>
  <c r="F21" i="46" s="1"/>
  <c r="S48" i="46"/>
  <c r="F6" i="46" s="1"/>
  <c r="Y47" i="46"/>
  <c r="B68" i="46"/>
  <c r="O68" i="46" s="1"/>
  <c r="B66" i="46"/>
  <c r="O66" i="46" s="1"/>
  <c r="S64" i="46"/>
  <c r="F29" i="46" s="1"/>
  <c r="S50" i="46"/>
  <c r="F7" i="46" s="1"/>
  <c r="Y49" i="46"/>
  <c r="Y63" i="46"/>
  <c r="F33" i="46" s="1"/>
  <c r="F8" i="46" l="1"/>
  <c r="F10" i="46" s="1"/>
  <c r="F11" i="46" s="1"/>
  <c r="S68" i="46"/>
  <c r="F31" i="46" s="1"/>
  <c r="Y67" i="46"/>
  <c r="S57" i="46"/>
  <c r="F18" i="46" s="1"/>
  <c r="Y56" i="46"/>
  <c r="S66" i="46"/>
  <c r="F30" i="46" s="1"/>
  <c r="F32" i="46" s="1"/>
  <c r="F34" i="46" s="1"/>
  <c r="F35" i="46" s="1"/>
  <c r="Y65" i="46"/>
  <c r="S59" i="46"/>
  <c r="F19" i="46" s="1"/>
  <c r="F20" i="46" s="1"/>
  <c r="F22" i="46" s="1"/>
  <c r="F23" i="46" s="1"/>
  <c r="Y58" i="46"/>
</calcChain>
</file>

<file path=xl/sharedStrings.xml><?xml version="1.0" encoding="utf-8"?>
<sst xmlns="http://schemas.openxmlformats.org/spreadsheetml/2006/main" count="150" uniqueCount="45">
  <si>
    <t>回収率</t>
  </si>
  <si>
    <r>
      <rPr>
        <b/>
        <sz val="12"/>
        <rFont val="ＭＳ Ｐゴシック"/>
        <family val="3"/>
      </rPr>
      <t>倍</t>
    </r>
  </si>
  <si>
    <r>
      <rPr>
        <sz val="9"/>
        <rFont val="ＭＳ Ｐゴシック"/>
        <family val="3"/>
      </rPr>
      <t>２番</t>
    </r>
  </si>
  <si>
    <t>÷</t>
  </si>
  <si>
    <r>
      <rPr>
        <sz val="9"/>
        <rFont val="ＭＳ Ｐゴシック"/>
        <family val="3"/>
      </rPr>
      <t>３番</t>
    </r>
  </si>
  <si>
    <t>+</t>
  </si>
  <si>
    <r>
      <rPr>
        <sz val="9"/>
        <rFont val="ＭＳ Ｐゴシック"/>
        <family val="3"/>
      </rPr>
      <t>４番</t>
    </r>
  </si>
  <si>
    <r>
      <t>1</t>
    </r>
    <r>
      <rPr>
        <sz val="9"/>
        <rFont val="ＭＳ Ｐゴシック"/>
        <family val="3"/>
      </rPr>
      <t>（固定値）</t>
    </r>
  </si>
  <si>
    <r>
      <rPr>
        <sz val="9"/>
        <rFont val="ＭＳ Ｐゴシック"/>
        <family val="3"/>
      </rPr>
      <t>基本係数</t>
    </r>
  </si>
  <si>
    <r>
      <rPr>
        <b/>
        <sz val="12"/>
        <rFont val="ＭＳ Ｐゴシック"/>
        <family val="3"/>
      </rPr>
      <t>支出額合計</t>
    </r>
  </si>
  <si>
    <r>
      <rPr>
        <sz val="9"/>
        <rFont val="ＭＳ Ｐゴシック"/>
        <family val="3"/>
      </rPr>
      <t>払戻金</t>
    </r>
  </si>
  <si>
    <r>
      <rPr>
        <b/>
        <sz val="12"/>
        <rFont val="ＭＳ Ｐゴシック"/>
        <family val="3"/>
      </rPr>
      <t>人気</t>
    </r>
  </si>
  <si>
    <r>
      <rPr>
        <b/>
        <sz val="12"/>
        <rFont val="ＭＳ Ｐゴシック"/>
        <family val="3"/>
      </rPr>
      <t>オッズ</t>
    </r>
  </si>
  <si>
    <t>購入金額</t>
    <phoneticPr fontId="2"/>
  </si>
  <si>
    <r>
      <rPr>
        <sz val="9"/>
        <rFont val="ＭＳ Ｐゴシック"/>
        <family val="3"/>
      </rPr>
      <t>支出合計額</t>
    </r>
  </si>
  <si>
    <t>×</t>
  </si>
  <si>
    <r>
      <rPr>
        <sz val="9"/>
        <rFont val="ＭＳ Ｐゴシック"/>
        <family val="3"/>
      </rPr>
      <t>回収率</t>
    </r>
  </si>
  <si>
    <r>
      <t>2</t>
    </r>
    <r>
      <rPr>
        <sz val="9"/>
        <rFont val="ＭＳ Ｐゴシック"/>
        <family val="3"/>
      </rPr>
      <t>番</t>
    </r>
  </si>
  <si>
    <t>-</t>
  </si>
  <si>
    <r>
      <rPr>
        <sz val="9"/>
        <rFont val="ＭＳ Ｐゴシック"/>
        <family val="3"/>
      </rPr>
      <t>支出係数</t>
    </r>
  </si>
  <si>
    <r>
      <rPr>
        <sz val="9"/>
        <rFont val="ＭＳ Ｐゴシック"/>
        <family val="3"/>
      </rPr>
      <t>購入金額</t>
    </r>
  </si>
  <si>
    <r>
      <t>2</t>
    </r>
    <r>
      <rPr>
        <b/>
        <sz val="12"/>
        <rFont val="ＭＳ Ｐゴシック"/>
        <family val="3"/>
      </rPr>
      <t>番</t>
    </r>
    <phoneticPr fontId="2"/>
  </si>
  <si>
    <r>
      <t>3</t>
    </r>
    <r>
      <rPr>
        <b/>
        <sz val="12"/>
        <rFont val="ＭＳ Ｐゴシック"/>
        <family val="3"/>
      </rPr>
      <t>番</t>
    </r>
    <phoneticPr fontId="2"/>
  </si>
  <si>
    <r>
      <t>3</t>
    </r>
    <r>
      <rPr>
        <sz val="9"/>
        <rFont val="ＭＳ Ｐゴシック"/>
        <family val="3"/>
      </rPr>
      <t>番</t>
    </r>
  </si>
  <si>
    <r>
      <t>4</t>
    </r>
    <r>
      <rPr>
        <b/>
        <sz val="12"/>
        <rFont val="ＭＳ Ｐゴシック"/>
        <family val="3"/>
      </rPr>
      <t>番</t>
    </r>
    <phoneticPr fontId="2"/>
  </si>
  <si>
    <t>購入額合計</t>
    <phoneticPr fontId="2"/>
  </si>
  <si>
    <r>
      <t>4</t>
    </r>
    <r>
      <rPr>
        <sz val="9"/>
        <rFont val="ＭＳ Ｐゴシック"/>
        <family val="3"/>
      </rPr>
      <t>番</t>
    </r>
  </si>
  <si>
    <t>払戻予定金額</t>
    <phoneticPr fontId="2"/>
  </si>
  <si>
    <r>
      <rPr>
        <b/>
        <sz val="12"/>
        <rFont val="ＭＳ Ｐゴシック"/>
        <family val="3"/>
      </rPr>
      <t>差引利益</t>
    </r>
  </si>
  <si>
    <r>
      <rPr>
        <b/>
        <sz val="12"/>
        <rFont val="ＭＳ Ｐゴシック"/>
        <family val="3"/>
      </rPr>
      <t>利益合計</t>
    </r>
  </si>
  <si>
    <r>
      <rPr>
        <sz val="9"/>
        <rFont val="ＭＳ Ｐゴシック"/>
        <family val="3"/>
      </rPr>
      <t>係数</t>
    </r>
  </si>
  <si>
    <t>合成オッズ</t>
    <rPh sb="0" eb="2">
      <t>ゴウセイ</t>
    </rPh>
    <phoneticPr fontId="2"/>
  </si>
  <si>
    <r>
      <rPr>
        <b/>
        <sz val="12"/>
        <rFont val="ＭＳ Ｐゴシック"/>
        <family val="3"/>
      </rPr>
      <t>購入金額</t>
    </r>
  </si>
  <si>
    <r>
      <t>2</t>
    </r>
    <r>
      <rPr>
        <b/>
        <sz val="12"/>
        <rFont val="ＭＳ Ｐゴシック"/>
        <family val="3"/>
      </rPr>
      <t>番</t>
    </r>
    <phoneticPr fontId="2"/>
  </si>
  <si>
    <r>
      <t>3</t>
    </r>
    <r>
      <rPr>
        <b/>
        <sz val="12"/>
        <rFont val="ＭＳ Ｐゴシック"/>
        <family val="3"/>
      </rPr>
      <t>番</t>
    </r>
    <phoneticPr fontId="2"/>
  </si>
  <si>
    <r>
      <t>4</t>
    </r>
    <r>
      <rPr>
        <b/>
        <sz val="12"/>
        <rFont val="ＭＳ Ｐゴシック"/>
        <family val="3"/>
      </rPr>
      <t>番</t>
    </r>
    <phoneticPr fontId="2"/>
  </si>
  <si>
    <t>購入額合計</t>
    <phoneticPr fontId="2"/>
  </si>
  <si>
    <r>
      <rPr>
        <b/>
        <sz val="12"/>
        <rFont val="ＭＳ Ｐゴシック"/>
        <family val="3"/>
      </rPr>
      <t>払戻予定金額</t>
    </r>
  </si>
  <si>
    <r>
      <rPr>
        <b/>
        <sz val="12"/>
        <rFont val="ＭＳ Ｐゴシック"/>
        <family val="3"/>
      </rPr>
      <t>購入額合計</t>
    </r>
    <phoneticPr fontId="2"/>
  </si>
  <si>
    <t>開催場名</t>
    <rPh sb="0" eb="2">
      <t>カイサイ</t>
    </rPh>
    <rPh sb="2" eb="3">
      <t>バ</t>
    </rPh>
    <rPh sb="3" eb="4">
      <t>メイ</t>
    </rPh>
    <phoneticPr fontId="2"/>
  </si>
  <si>
    <t>開催場名</t>
    <phoneticPr fontId="2"/>
  </si>
  <si>
    <t>開催場名</t>
    <phoneticPr fontId="2"/>
  </si>
  <si>
    <t>注意※計算式なのでここは変更しないように↓</t>
    <rPh sb="0" eb="2">
      <t>チュウイ</t>
    </rPh>
    <rPh sb="3" eb="5">
      <t>ケイサン</t>
    </rPh>
    <rPh sb="5" eb="6">
      <t>シキ</t>
    </rPh>
    <rPh sb="12" eb="14">
      <t>ヘンコウ</t>
    </rPh>
    <phoneticPr fontId="2"/>
  </si>
  <si>
    <t>色</t>
    <rPh sb="0" eb="1">
      <t>イロ</t>
    </rPh>
    <phoneticPr fontId="2"/>
  </si>
  <si>
    <t>部分を手動で入力します。</t>
    <rPh sb="0" eb="2">
      <t>ブブン</t>
    </rPh>
    <rPh sb="3" eb="5">
      <t>シュドウ</t>
    </rPh>
    <rPh sb="6" eb="8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</si>
</sst>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&quot;¥&quot;#,##0;[Red]&quot;¥&quot;#,##0"/>
    <numFmt numFmtId="179" formatCode="0.0_ "/>
    <numFmt numFmtId="180" formatCode="\\#,##0;[Red]\\#,##0"/>
    <numFmt numFmtId="181" formatCode="#,##0;[Red]#,##0"/>
    <numFmt numFmtId="182" formatCode="0.00_ "/>
  </numFmts>
  <fonts count="24"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16"/>
      <name val="ＭＳ Ｐゴシック"/>
      <family val="3"/>
    </font>
    <font>
      <b/>
      <sz val="12"/>
      <name val="ＭＳ Ｐゴシック"/>
      <family val="3"/>
      <charset val="128"/>
    </font>
    <font>
      <b/>
      <sz val="16"/>
      <color indexed="58"/>
      <name val="Arial"/>
      <family val="2"/>
    </font>
    <font>
      <b/>
      <sz val="12"/>
      <name val="Arial"/>
      <family val="2"/>
    </font>
    <font>
      <b/>
      <sz val="12"/>
      <name val="ＭＳ Ｐゴシック"/>
      <family val="3"/>
    </font>
    <font>
      <sz val="12"/>
      <name val="Arial"/>
      <family val="2"/>
    </font>
    <font>
      <sz val="9"/>
      <name val="Arial"/>
      <family val="2"/>
    </font>
    <font>
      <sz val="9"/>
      <name val="ＭＳ Ｐゴシック"/>
      <family val="3"/>
    </font>
    <font>
      <sz val="6"/>
      <name val="Arial"/>
      <family val="2"/>
    </font>
    <font>
      <b/>
      <sz val="16"/>
      <color indexed="10"/>
      <name val="Arial"/>
      <family val="2"/>
    </font>
    <font>
      <sz val="9"/>
      <color indexed="12"/>
      <name val="Arial"/>
      <family val="2"/>
    </font>
    <font>
      <sz val="9"/>
      <color indexed="10"/>
      <name val="Arial"/>
      <family val="2"/>
    </font>
    <font>
      <b/>
      <sz val="16"/>
      <color indexed="18"/>
      <name val="Arial"/>
      <family val="2"/>
    </font>
    <font>
      <b/>
      <sz val="16"/>
      <name val="Arial"/>
      <family val="2"/>
    </font>
    <font>
      <sz val="9"/>
      <color indexed="58"/>
      <name val="Arial"/>
      <family val="2"/>
    </font>
    <font>
      <sz val="9"/>
      <color indexed="20"/>
      <name val="Arial"/>
      <family val="2"/>
    </font>
    <font>
      <b/>
      <sz val="12"/>
      <color theme="0"/>
      <name val="ＭＳ Ｐゴシック"/>
      <family val="3"/>
      <charset val="128"/>
    </font>
    <font>
      <b/>
      <sz val="12"/>
      <color theme="0"/>
      <name val="Arial"/>
      <family val="2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indexed="8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thin">
        <color indexed="8"/>
      </right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/>
      <top style="thin">
        <color indexed="8"/>
      </top>
      <bottom/>
      <diagonal/>
    </border>
    <border>
      <left/>
      <right style="medium">
        <color rgb="FFFF0000"/>
      </right>
      <top style="thin">
        <color indexed="8"/>
      </top>
      <bottom/>
      <diagonal/>
    </border>
    <border>
      <left style="medium">
        <color rgb="FFFF0000"/>
      </left>
      <right/>
      <top/>
      <bottom style="thin">
        <color indexed="8"/>
      </bottom>
      <diagonal/>
    </border>
    <border>
      <left/>
      <right style="medium">
        <color rgb="FFFF0000"/>
      </right>
      <top/>
      <bottom style="thin">
        <color indexed="8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thin">
        <color indexed="8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7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179" fontId="9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left"/>
    </xf>
    <xf numFmtId="0" fontId="10" fillId="0" borderId="0" xfId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1" applyFont="1" applyBorder="1" applyAlignment="1">
      <alignment horizontal="center"/>
    </xf>
    <xf numFmtId="0" fontId="10" fillId="0" borderId="1" xfId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0" xfId="1" applyFont="1" applyBorder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1" applyFont="1" applyBorder="1" applyAlignment="1">
      <alignment horizontal="center" wrapText="1"/>
    </xf>
    <xf numFmtId="0" fontId="12" fillId="0" borderId="10" xfId="0" applyFont="1" applyBorder="1" applyAlignment="1">
      <alignment horizontal="left"/>
    </xf>
    <xf numFmtId="0" fontId="10" fillId="0" borderId="10" xfId="1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2" xfId="1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0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left"/>
    </xf>
    <xf numFmtId="0" fontId="3" fillId="0" borderId="0" xfId="0" applyFont="1"/>
    <xf numFmtId="0" fontId="7" fillId="0" borderId="0" xfId="0" applyFont="1" applyBorder="1" applyAlignment="1">
      <alignment horizontal="center" vertical="center"/>
    </xf>
    <xf numFmtId="0" fontId="12" fillId="0" borderId="21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10" fillId="0" borderId="24" xfId="1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2" fillId="0" borderId="31" xfId="0" applyFont="1" applyBorder="1" applyAlignment="1">
      <alignment horizontal="left"/>
    </xf>
    <xf numFmtId="0" fontId="12" fillId="0" borderId="34" xfId="0" applyFont="1" applyBorder="1" applyAlignment="1">
      <alignment horizontal="left"/>
    </xf>
    <xf numFmtId="0" fontId="10" fillId="0" borderId="34" xfId="1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2" fillId="0" borderId="35" xfId="0" applyFont="1" applyBorder="1" applyAlignment="1">
      <alignment horizontal="left"/>
    </xf>
    <xf numFmtId="0" fontId="23" fillId="11" borderId="0" xfId="0" applyFont="1" applyFill="1" applyAlignment="1">
      <alignment horizontal="center"/>
    </xf>
    <xf numFmtId="0" fontId="23" fillId="0" borderId="0" xfId="0" applyFont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10" borderId="7" xfId="0" applyFont="1" applyFill="1" applyBorder="1" applyAlignment="1">
      <alignment horizontal="center"/>
    </xf>
    <xf numFmtId="0" fontId="10" fillId="0" borderId="19" xfId="1" applyFont="1" applyBorder="1" applyAlignment="1">
      <alignment horizontal="center"/>
    </xf>
    <xf numFmtId="0" fontId="10" fillId="0" borderId="20" xfId="1" applyFont="1" applyBorder="1" applyAlignment="1">
      <alignment horizontal="center"/>
    </xf>
    <xf numFmtId="0" fontId="10" fillId="0" borderId="21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78" fontId="13" fillId="5" borderId="7" xfId="0" applyNumberFormat="1" applyFont="1" applyFill="1" applyBorder="1" applyAlignment="1">
      <alignment horizontal="right"/>
    </xf>
    <xf numFmtId="179" fontId="14" fillId="0" borderId="24" xfId="1" applyNumberFormat="1" applyFont="1" applyBorder="1" applyAlignment="1">
      <alignment horizontal="center"/>
    </xf>
    <xf numFmtId="179" fontId="14" fillId="0" borderId="9" xfId="1" applyNumberFormat="1" applyFont="1" applyBorder="1" applyAlignment="1">
      <alignment horizontal="center"/>
    </xf>
    <xf numFmtId="179" fontId="14" fillId="0" borderId="0" xfId="1" applyNumberFormat="1" applyFont="1" applyBorder="1" applyAlignment="1">
      <alignment horizontal="center"/>
    </xf>
    <xf numFmtId="179" fontId="10" fillId="0" borderId="0" xfId="1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80" fontId="7" fillId="0" borderId="7" xfId="0" applyNumberFormat="1" applyFont="1" applyBorder="1" applyAlignment="1">
      <alignment horizontal="center"/>
    </xf>
    <xf numFmtId="180" fontId="8" fillId="0" borderId="7" xfId="0" applyNumberFormat="1" applyFont="1" applyBorder="1" applyAlignment="1">
      <alignment horizontal="center"/>
    </xf>
    <xf numFmtId="0" fontId="10" fillId="0" borderId="24" xfId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6" fillId="5" borderId="7" xfId="0" applyNumberFormat="1" applyFont="1" applyFill="1" applyBorder="1" applyAlignment="1">
      <alignment horizontal="center"/>
    </xf>
    <xf numFmtId="178" fontId="17" fillId="6" borderId="7" xfId="0" applyNumberFormat="1" applyFont="1" applyFill="1" applyBorder="1" applyAlignment="1">
      <alignment horizontal="right"/>
    </xf>
    <xf numFmtId="49" fontId="10" fillId="0" borderId="21" xfId="1" applyNumberFormat="1" applyFont="1" applyBorder="1" applyAlignment="1">
      <alignment horizontal="center" vertical="center"/>
    </xf>
    <xf numFmtId="49" fontId="10" fillId="0" borderId="10" xfId="1" applyNumberFormat="1" applyFont="1" applyBorder="1" applyAlignment="1">
      <alignment horizontal="center" vertical="center"/>
    </xf>
    <xf numFmtId="0" fontId="19" fillId="0" borderId="24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78" fontId="17" fillId="7" borderId="7" xfId="0" applyNumberFormat="1" applyFont="1" applyFill="1" applyBorder="1" applyAlignment="1">
      <alignment horizontal="right"/>
    </xf>
    <xf numFmtId="181" fontId="14" fillId="0" borderId="24" xfId="1" applyNumberFormat="1" applyFont="1" applyBorder="1" applyAlignment="1">
      <alignment horizontal="center"/>
    </xf>
    <xf numFmtId="181" fontId="14" fillId="0" borderId="9" xfId="1" applyNumberFormat="1" applyFont="1" applyBorder="1" applyAlignment="1">
      <alignment horizontal="center"/>
    </xf>
    <xf numFmtId="0" fontId="18" fillId="0" borderId="0" xfId="1" applyFont="1" applyFill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20" fillId="2" borderId="17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182" fontId="17" fillId="0" borderId="2" xfId="0" applyNumberFormat="1" applyFont="1" applyFill="1" applyBorder="1" applyAlignment="1">
      <alignment horizontal="right" vertical="center"/>
    </xf>
    <xf numFmtId="182" fontId="17" fillId="0" borderId="3" xfId="0" applyNumberFormat="1" applyFont="1" applyFill="1" applyBorder="1" applyAlignment="1">
      <alignment horizontal="right" vertical="center"/>
    </xf>
    <xf numFmtId="182" fontId="17" fillId="0" borderId="4" xfId="0" applyNumberFormat="1" applyFont="1" applyFill="1" applyBorder="1" applyAlignment="1">
      <alignment horizontal="right" vertical="center"/>
    </xf>
    <xf numFmtId="0" fontId="19" fillId="0" borderId="26" xfId="1" applyFont="1" applyBorder="1" applyAlignment="1">
      <alignment horizontal="center"/>
    </xf>
    <xf numFmtId="0" fontId="19" fillId="0" borderId="13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179" fontId="10" fillId="0" borderId="1" xfId="1" applyNumberFormat="1" applyFont="1" applyBorder="1" applyAlignment="1">
      <alignment horizontal="center"/>
    </xf>
    <xf numFmtId="178" fontId="13" fillId="7" borderId="7" xfId="0" applyNumberFormat="1" applyFont="1" applyFill="1" applyBorder="1" applyAlignment="1">
      <alignment horizontal="right"/>
    </xf>
    <xf numFmtId="0" fontId="10" fillId="0" borderId="1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178" fontId="17" fillId="7" borderId="14" xfId="0" applyNumberFormat="1" applyFont="1" applyFill="1" applyBorder="1" applyAlignment="1">
      <alignment horizontal="right"/>
    </xf>
    <xf numFmtId="0" fontId="4" fillId="8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25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0" borderId="28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49" fontId="10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49" fontId="10" fillId="0" borderId="12" xfId="1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0" fontId="10" fillId="0" borderId="22" xfId="1" applyFont="1" applyBorder="1" applyAlignment="1">
      <alignment horizontal="center"/>
    </xf>
    <xf numFmtId="0" fontId="10" fillId="0" borderId="23" xfId="1" applyFont="1" applyBorder="1" applyAlignment="1">
      <alignment horizontal="center"/>
    </xf>
    <xf numFmtId="0" fontId="10" fillId="0" borderId="11" xfId="1" applyNumberFormat="1" applyFont="1" applyBorder="1" applyAlignment="1">
      <alignment horizontal="center"/>
    </xf>
    <xf numFmtId="0" fontId="10" fillId="0" borderId="25" xfId="1" applyNumberFormat="1" applyFont="1" applyBorder="1" applyAlignment="1">
      <alignment horizontal="center"/>
    </xf>
    <xf numFmtId="0" fontId="10" fillId="0" borderId="16" xfId="1" applyFont="1" applyBorder="1" applyAlignment="1">
      <alignment horizontal="center"/>
    </xf>
    <xf numFmtId="0" fontId="10" fillId="0" borderId="29" xfId="1" applyFont="1" applyBorder="1" applyAlignment="1">
      <alignment horizontal="center"/>
    </xf>
    <xf numFmtId="0" fontId="19" fillId="0" borderId="30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19" fillId="0" borderId="32" xfId="1" applyFont="1" applyBorder="1" applyAlignment="1">
      <alignment horizontal="center"/>
    </xf>
    <xf numFmtId="0" fontId="19" fillId="0" borderId="33" xfId="1" applyFont="1" applyBorder="1" applyAlignment="1">
      <alignment horizontal="center"/>
    </xf>
    <xf numFmtId="0" fontId="10" fillId="0" borderId="34" xfId="1" applyFont="1" applyBorder="1" applyAlignment="1">
      <alignment horizontal="center"/>
    </xf>
    <xf numFmtId="179" fontId="10" fillId="0" borderId="34" xfId="1" applyNumberFormat="1" applyFont="1" applyBorder="1" applyAlignment="1">
      <alignment horizontal="center"/>
    </xf>
    <xf numFmtId="0" fontId="22" fillId="9" borderId="2" xfId="0" applyFont="1" applyFill="1" applyBorder="1" applyAlignment="1">
      <alignment horizontal="center"/>
    </xf>
    <xf numFmtId="0" fontId="22" fillId="9" borderId="3" xfId="0" applyFont="1" applyFill="1" applyBorder="1" applyAlignment="1">
      <alignment horizontal="center"/>
    </xf>
    <xf numFmtId="0" fontId="22" fillId="9" borderId="4" xfId="0" applyFont="1" applyFill="1" applyBorder="1" applyAlignment="1">
      <alignment horizontal="center"/>
    </xf>
    <xf numFmtId="0" fontId="10" fillId="0" borderId="34" xfId="1" applyFont="1" applyBorder="1" applyAlignment="1">
      <alignment horizontal="center" vertical="center"/>
    </xf>
    <xf numFmtId="179" fontId="20" fillId="3" borderId="0" xfId="0" applyNumberFormat="1" applyFont="1" applyFill="1" applyAlignment="1">
      <alignment horizontal="left"/>
    </xf>
  </cellXfs>
  <cellStyles count="2">
    <cellStyle name="標準" xfId="0" builtinId="0"/>
    <cellStyle name="標準_シュミレーション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AI89"/>
  <sheetViews>
    <sheetView tabSelected="1" zoomScale="85" zoomScaleNormal="85" workbookViewId="0"/>
  </sheetViews>
  <sheetFormatPr defaultColWidth="9" defaultRowHeight="15"/>
  <cols>
    <col min="1" max="2" width="4.6640625" style="2" customWidth="1"/>
    <col min="3" max="3" width="2.88671875" style="2" customWidth="1"/>
    <col min="4" max="4" width="4.6640625" style="2" customWidth="1"/>
    <col min="5" max="5" width="3.21875" style="2" bestFit="1" customWidth="1"/>
    <col min="6" max="7" width="4.6640625" style="2" customWidth="1"/>
    <col min="8" max="8" width="3.109375" style="2" bestFit="1" customWidth="1"/>
    <col min="9" max="9" width="4.6640625" style="2" customWidth="1"/>
    <col min="10" max="10" width="4.21875" style="2" bestFit="1" customWidth="1"/>
    <col min="11" max="12" width="6.44140625" style="2" customWidth="1"/>
    <col min="13" max="15" width="6.44140625" style="2" bestFit="1" customWidth="1"/>
    <col min="16" max="16" width="6.44140625" style="2" customWidth="1"/>
    <col min="17" max="17" width="6.44140625" style="2" bestFit="1" customWidth="1"/>
    <col min="18" max="20" width="5.6640625" style="22" customWidth="1"/>
    <col min="21" max="21" width="2.6640625" style="2" bestFit="1" customWidth="1"/>
    <col min="22" max="23" width="5.6640625" style="2" customWidth="1"/>
    <col min="24" max="24" width="2.6640625" style="2" bestFit="1" customWidth="1"/>
    <col min="25" max="26" width="5.6640625" style="22" customWidth="1"/>
    <col min="27" max="27" width="2.44140625" style="22" bestFit="1" customWidth="1"/>
    <col min="28" max="29" width="5.6640625" style="22" customWidth="1"/>
    <col min="30" max="30" width="2.6640625" style="22" bestFit="1" customWidth="1"/>
    <col min="31" max="33" width="5.6640625" style="22" customWidth="1"/>
    <col min="34" max="34" width="8.77734375" style="22" customWidth="1"/>
    <col min="35" max="35" width="5.6640625" style="22" customWidth="1"/>
    <col min="36" max="37" width="5.6640625" style="2" customWidth="1"/>
    <col min="38" max="38" width="2.44140625" style="2" bestFit="1" customWidth="1"/>
    <col min="39" max="40" width="9" style="2"/>
    <col min="41" max="43" width="5.6640625" style="2" customWidth="1"/>
    <col min="44" max="16384" width="9" style="2"/>
  </cols>
  <sheetData>
    <row r="2" spans="2:17" ht="20.100000000000001" customHeight="1">
      <c r="B2" s="35" t="s">
        <v>39</v>
      </c>
      <c r="C2" s="36"/>
      <c r="D2" s="36"/>
      <c r="E2" s="37"/>
      <c r="F2" s="38" t="s">
        <v>0</v>
      </c>
      <c r="G2" s="39"/>
      <c r="H2" s="40">
        <v>2</v>
      </c>
      <c r="I2" s="40"/>
      <c r="J2" s="1" t="s">
        <v>1</v>
      </c>
      <c r="N2" s="33" t="s">
        <v>43</v>
      </c>
      <c r="O2" s="34" t="s">
        <v>44</v>
      </c>
    </row>
    <row r="3" spans="2:17" ht="20.100000000000001" customHeight="1">
      <c r="B3" s="46" t="s">
        <v>9</v>
      </c>
      <c r="C3" s="46"/>
      <c r="D3" s="46"/>
      <c r="E3" s="46"/>
      <c r="F3" s="47">
        <v>1200</v>
      </c>
      <c r="G3" s="47"/>
      <c r="H3" s="47"/>
      <c r="I3" s="47"/>
      <c r="J3" s="47"/>
      <c r="K3" s="3"/>
      <c r="L3" s="3"/>
      <c r="M3" s="3"/>
      <c r="N3" s="3"/>
      <c r="O3" s="3"/>
      <c r="P3" s="3"/>
      <c r="Q3" s="3"/>
    </row>
    <row r="4" spans="2:17" ht="20.100000000000001" customHeight="1">
      <c r="B4" s="52" t="s">
        <v>11</v>
      </c>
      <c r="C4" s="52"/>
      <c r="D4" s="53" t="s">
        <v>12</v>
      </c>
      <c r="E4" s="53"/>
      <c r="F4" s="54" t="s">
        <v>13</v>
      </c>
      <c r="G4" s="53"/>
      <c r="H4" s="53"/>
      <c r="I4" s="53"/>
      <c r="J4" s="53"/>
      <c r="K4" s="3"/>
      <c r="L4" s="3"/>
      <c r="M4" s="3"/>
      <c r="N4" s="3"/>
      <c r="O4" s="3"/>
      <c r="P4" s="3"/>
      <c r="Q4" s="3"/>
    </row>
    <row r="5" spans="2:17" ht="20.100000000000001" customHeight="1">
      <c r="B5" s="52" t="s">
        <v>21</v>
      </c>
      <c r="C5" s="52"/>
      <c r="D5" s="60">
        <v>7.4</v>
      </c>
      <c r="E5" s="60"/>
      <c r="F5" s="61">
        <f>S46</f>
        <v>500</v>
      </c>
      <c r="G5" s="61"/>
      <c r="H5" s="61"/>
      <c r="I5" s="61"/>
      <c r="J5" s="61"/>
      <c r="K5" s="3"/>
      <c r="L5" s="3"/>
      <c r="M5" s="3"/>
      <c r="N5" s="3"/>
      <c r="O5" s="3"/>
      <c r="P5" s="3"/>
      <c r="Q5" s="3"/>
    </row>
    <row r="6" spans="2:17" ht="20.100000000000001" customHeight="1">
      <c r="B6" s="52" t="s">
        <v>22</v>
      </c>
      <c r="C6" s="52"/>
      <c r="D6" s="60">
        <v>10.6</v>
      </c>
      <c r="E6" s="60"/>
      <c r="F6" s="61">
        <f>S48</f>
        <v>300</v>
      </c>
      <c r="G6" s="61"/>
      <c r="H6" s="61"/>
      <c r="I6" s="61"/>
      <c r="J6" s="61"/>
      <c r="K6" s="3"/>
      <c r="L6" s="3"/>
      <c r="M6" s="3"/>
      <c r="N6" s="3"/>
      <c r="O6" s="3"/>
      <c r="P6" s="3"/>
      <c r="Q6" s="3"/>
    </row>
    <row r="7" spans="2:17" ht="20.100000000000001" customHeight="1">
      <c r="B7" s="52" t="s">
        <v>24</v>
      </c>
      <c r="C7" s="52"/>
      <c r="D7" s="60">
        <v>16.2</v>
      </c>
      <c r="E7" s="60"/>
      <c r="F7" s="61">
        <f>S50</f>
        <v>200</v>
      </c>
      <c r="G7" s="61"/>
      <c r="H7" s="61"/>
      <c r="I7" s="61"/>
      <c r="J7" s="61"/>
      <c r="K7" s="3"/>
      <c r="L7" s="3"/>
      <c r="M7" s="3"/>
      <c r="N7" s="3"/>
      <c r="O7" s="3"/>
      <c r="P7" s="3"/>
      <c r="Q7" s="3"/>
    </row>
    <row r="8" spans="2:17" ht="20.100000000000001" customHeight="1">
      <c r="B8" s="66" t="s">
        <v>25</v>
      </c>
      <c r="C8" s="52"/>
      <c r="D8" s="52"/>
      <c r="E8" s="52"/>
      <c r="F8" s="81">
        <f>SUM(F5:F7)</f>
        <v>1000</v>
      </c>
      <c r="G8" s="81"/>
      <c r="H8" s="81"/>
      <c r="I8" s="81"/>
      <c r="J8" s="81"/>
      <c r="K8" s="3"/>
      <c r="L8" s="3"/>
      <c r="M8" s="3"/>
      <c r="N8" s="3"/>
      <c r="O8" s="3"/>
      <c r="P8" s="3"/>
      <c r="Q8" s="3"/>
    </row>
    <row r="9" spans="2:17" ht="20.100000000000001" customHeight="1">
      <c r="B9" s="66" t="s">
        <v>27</v>
      </c>
      <c r="C9" s="52"/>
      <c r="D9" s="52"/>
      <c r="E9" s="52"/>
      <c r="F9" s="67">
        <f>FIXED(Y45/10,0)*10</f>
        <v>3390</v>
      </c>
      <c r="G9" s="67"/>
      <c r="H9" s="67"/>
      <c r="I9" s="67"/>
      <c r="J9" s="67"/>
      <c r="K9" s="3"/>
      <c r="L9" s="3"/>
      <c r="M9" s="3"/>
      <c r="N9" s="3"/>
      <c r="O9" s="3"/>
      <c r="P9" s="3"/>
      <c r="Q9" s="3"/>
    </row>
    <row r="10" spans="2:17" ht="20.100000000000001" customHeight="1">
      <c r="B10" s="52" t="s">
        <v>28</v>
      </c>
      <c r="C10" s="52"/>
      <c r="D10" s="52"/>
      <c r="E10" s="52"/>
      <c r="F10" s="67">
        <f>F9-F8</f>
        <v>2390</v>
      </c>
      <c r="G10" s="67"/>
      <c r="H10" s="67"/>
      <c r="I10" s="67"/>
      <c r="J10" s="67"/>
      <c r="K10" s="3"/>
      <c r="L10" s="3"/>
      <c r="M10" s="3"/>
      <c r="N10" s="3"/>
      <c r="O10" s="3"/>
      <c r="P10" s="3"/>
      <c r="Q10" s="3"/>
    </row>
    <row r="11" spans="2:17" ht="20.100000000000001" customHeight="1">
      <c r="B11" s="84" t="s">
        <v>29</v>
      </c>
      <c r="C11" s="84"/>
      <c r="D11" s="84"/>
      <c r="E11" s="84"/>
      <c r="F11" s="85">
        <f>F10-F3</f>
        <v>1190</v>
      </c>
      <c r="G11" s="85"/>
      <c r="H11" s="85"/>
      <c r="I11" s="85"/>
      <c r="J11" s="85"/>
      <c r="K11" s="3"/>
      <c r="L11" s="3"/>
      <c r="M11" s="3"/>
      <c r="N11" s="3"/>
      <c r="O11" s="3"/>
      <c r="P11" s="3"/>
      <c r="Q11" s="3"/>
    </row>
    <row r="12" spans="2:17" ht="20.100000000000001" customHeight="1">
      <c r="B12" s="72" t="s">
        <v>31</v>
      </c>
      <c r="C12" s="73"/>
      <c r="D12" s="73"/>
      <c r="E12" s="73"/>
      <c r="F12" s="74">
        <f>1/((1/D5)+(1/D6)+(1/D7))</f>
        <v>3.4340287536482546</v>
      </c>
      <c r="G12" s="75"/>
      <c r="H12" s="75"/>
      <c r="I12" s="75"/>
      <c r="J12" s="76"/>
      <c r="K12" s="3"/>
      <c r="L12" s="3"/>
      <c r="M12" s="3"/>
      <c r="N12" s="3"/>
      <c r="O12" s="3"/>
      <c r="P12" s="3"/>
      <c r="Q12" s="3"/>
    </row>
    <row r="13" spans="2:17" ht="20.100000000000001" customHeight="1"/>
    <row r="14" spans="2:17" ht="21">
      <c r="B14" s="86" t="s">
        <v>40</v>
      </c>
      <c r="C14" s="87"/>
      <c r="D14" s="87"/>
      <c r="E14" s="88"/>
      <c r="F14" s="38" t="s">
        <v>0</v>
      </c>
      <c r="G14" s="39"/>
      <c r="H14" s="40">
        <v>2</v>
      </c>
      <c r="I14" s="40"/>
      <c r="J14" s="1" t="s">
        <v>1</v>
      </c>
    </row>
    <row r="15" spans="2:17" ht="21">
      <c r="B15" s="46" t="s">
        <v>9</v>
      </c>
      <c r="C15" s="46"/>
      <c r="D15" s="46"/>
      <c r="E15" s="46"/>
      <c r="F15" s="47">
        <v>1000</v>
      </c>
      <c r="G15" s="47"/>
      <c r="H15" s="47"/>
      <c r="I15" s="47"/>
      <c r="J15" s="47"/>
    </row>
    <row r="16" spans="2:17" ht="15.6">
      <c r="B16" s="52" t="s">
        <v>11</v>
      </c>
      <c r="C16" s="52"/>
      <c r="D16" s="53" t="s">
        <v>12</v>
      </c>
      <c r="E16" s="53"/>
      <c r="F16" s="53" t="s">
        <v>32</v>
      </c>
      <c r="G16" s="53"/>
      <c r="H16" s="53"/>
      <c r="I16" s="53"/>
      <c r="J16" s="53"/>
    </row>
    <row r="17" spans="2:10" ht="21">
      <c r="B17" s="52" t="s">
        <v>33</v>
      </c>
      <c r="C17" s="52"/>
      <c r="D17" s="60">
        <v>9</v>
      </c>
      <c r="E17" s="60"/>
      <c r="F17" s="61">
        <f>S55</f>
        <v>300</v>
      </c>
      <c r="G17" s="61"/>
      <c r="H17" s="61"/>
      <c r="I17" s="61"/>
      <c r="J17" s="61"/>
    </row>
    <row r="18" spans="2:10" ht="21">
      <c r="B18" s="52" t="s">
        <v>34</v>
      </c>
      <c r="C18" s="52"/>
      <c r="D18" s="60">
        <v>9.9</v>
      </c>
      <c r="E18" s="60"/>
      <c r="F18" s="61">
        <f>S57</f>
        <v>300</v>
      </c>
      <c r="G18" s="61"/>
      <c r="H18" s="61"/>
      <c r="I18" s="61"/>
      <c r="J18" s="61"/>
    </row>
    <row r="19" spans="2:10" ht="21">
      <c r="B19" s="52" t="s">
        <v>35</v>
      </c>
      <c r="C19" s="52"/>
      <c r="D19" s="60">
        <v>10.9</v>
      </c>
      <c r="E19" s="60"/>
      <c r="F19" s="61">
        <f>S59</f>
        <v>300</v>
      </c>
      <c r="G19" s="61"/>
      <c r="H19" s="61"/>
      <c r="I19" s="61"/>
      <c r="J19" s="61"/>
    </row>
    <row r="20" spans="2:10" ht="21">
      <c r="B20" s="66" t="s">
        <v>36</v>
      </c>
      <c r="C20" s="52"/>
      <c r="D20" s="52"/>
      <c r="E20" s="52"/>
      <c r="F20" s="81">
        <f>SUM(F17:F19)</f>
        <v>900</v>
      </c>
      <c r="G20" s="81"/>
      <c r="H20" s="81"/>
      <c r="I20" s="81"/>
      <c r="J20" s="81"/>
    </row>
    <row r="21" spans="2:10" ht="21">
      <c r="B21" s="52" t="s">
        <v>37</v>
      </c>
      <c r="C21" s="52"/>
      <c r="D21" s="52"/>
      <c r="E21" s="52"/>
      <c r="F21" s="67">
        <f>FIXED(Y54/10,0)*10</f>
        <v>2870</v>
      </c>
      <c r="G21" s="67"/>
      <c r="H21" s="67"/>
      <c r="I21" s="67"/>
      <c r="J21" s="67"/>
    </row>
    <row r="22" spans="2:10" ht="21">
      <c r="B22" s="52" t="s">
        <v>28</v>
      </c>
      <c r="C22" s="52"/>
      <c r="D22" s="52"/>
      <c r="E22" s="52"/>
      <c r="F22" s="67">
        <f>F21-F20</f>
        <v>1970</v>
      </c>
      <c r="G22" s="67"/>
      <c r="H22" s="67"/>
      <c r="I22" s="67"/>
      <c r="J22" s="67"/>
    </row>
    <row r="23" spans="2:10" ht="21">
      <c r="B23" s="52" t="s">
        <v>29</v>
      </c>
      <c r="C23" s="52"/>
      <c r="D23" s="52"/>
      <c r="E23" s="52"/>
      <c r="F23" s="67">
        <f>F22-F15</f>
        <v>970</v>
      </c>
      <c r="G23" s="67"/>
      <c r="H23" s="67"/>
      <c r="I23" s="67"/>
      <c r="J23" s="67"/>
    </row>
    <row r="24" spans="2:10" ht="21">
      <c r="B24" s="72" t="s">
        <v>31</v>
      </c>
      <c r="C24" s="73"/>
      <c r="D24" s="73"/>
      <c r="E24" s="73"/>
      <c r="F24" s="74">
        <f>1/((1/D17)+(1/D18)+(1/D19))</f>
        <v>3.2909423604757548</v>
      </c>
      <c r="G24" s="75"/>
      <c r="H24" s="75"/>
      <c r="I24" s="75"/>
      <c r="J24" s="76"/>
    </row>
    <row r="26" spans="2:10" ht="21">
      <c r="B26" s="112" t="s">
        <v>41</v>
      </c>
      <c r="C26" s="113"/>
      <c r="D26" s="113"/>
      <c r="E26" s="114"/>
      <c r="F26" s="38" t="s">
        <v>0</v>
      </c>
      <c r="G26" s="39"/>
      <c r="H26" s="40">
        <v>2</v>
      </c>
      <c r="I26" s="40"/>
      <c r="J26" s="1" t="s">
        <v>1</v>
      </c>
    </row>
    <row r="27" spans="2:10" ht="21">
      <c r="B27" s="46" t="s">
        <v>9</v>
      </c>
      <c r="C27" s="46"/>
      <c r="D27" s="46"/>
      <c r="E27" s="46"/>
      <c r="F27" s="47">
        <v>1000</v>
      </c>
      <c r="G27" s="47"/>
      <c r="H27" s="47"/>
      <c r="I27" s="47"/>
      <c r="J27" s="47"/>
    </row>
    <row r="28" spans="2:10" ht="15.6">
      <c r="B28" s="52" t="s">
        <v>11</v>
      </c>
      <c r="C28" s="52"/>
      <c r="D28" s="53" t="s">
        <v>12</v>
      </c>
      <c r="E28" s="53"/>
      <c r="F28" s="53" t="s">
        <v>32</v>
      </c>
      <c r="G28" s="53"/>
      <c r="H28" s="53"/>
      <c r="I28" s="53"/>
      <c r="J28" s="53"/>
    </row>
    <row r="29" spans="2:10" ht="21">
      <c r="B29" s="52" t="s">
        <v>33</v>
      </c>
      <c r="C29" s="52"/>
      <c r="D29" s="60">
        <v>7.3</v>
      </c>
      <c r="E29" s="60"/>
      <c r="F29" s="61">
        <f>S64</f>
        <v>400</v>
      </c>
      <c r="G29" s="61"/>
      <c r="H29" s="61"/>
      <c r="I29" s="61"/>
      <c r="J29" s="61"/>
    </row>
    <row r="30" spans="2:10" ht="21">
      <c r="B30" s="52" t="s">
        <v>34</v>
      </c>
      <c r="C30" s="52"/>
      <c r="D30" s="60">
        <v>10.4</v>
      </c>
      <c r="E30" s="60"/>
      <c r="F30" s="61">
        <f>S66</f>
        <v>300</v>
      </c>
      <c r="G30" s="61"/>
      <c r="H30" s="61"/>
      <c r="I30" s="61"/>
      <c r="J30" s="61"/>
    </row>
    <row r="31" spans="2:10" ht="21">
      <c r="B31" s="52" t="s">
        <v>24</v>
      </c>
      <c r="C31" s="52"/>
      <c r="D31" s="60">
        <v>11.9</v>
      </c>
      <c r="E31" s="60"/>
      <c r="F31" s="61">
        <f>S68</f>
        <v>200</v>
      </c>
      <c r="G31" s="61"/>
      <c r="H31" s="61"/>
      <c r="I31" s="61"/>
      <c r="J31" s="61"/>
    </row>
    <row r="32" spans="2:10" ht="21">
      <c r="B32" s="52" t="s">
        <v>38</v>
      </c>
      <c r="C32" s="52"/>
      <c r="D32" s="52"/>
      <c r="E32" s="52"/>
      <c r="F32" s="81">
        <f>SUM(F29:J31)</f>
        <v>900</v>
      </c>
      <c r="G32" s="81"/>
      <c r="H32" s="81"/>
      <c r="I32" s="81"/>
      <c r="J32" s="81"/>
    </row>
    <row r="33" spans="1:35" ht="21">
      <c r="B33" s="52" t="s">
        <v>37</v>
      </c>
      <c r="C33" s="52"/>
      <c r="D33" s="52"/>
      <c r="E33" s="52"/>
      <c r="F33" s="67">
        <f>FIXED(Y63/10,0)*10</f>
        <v>2930</v>
      </c>
      <c r="G33" s="67"/>
      <c r="H33" s="67"/>
      <c r="I33" s="67"/>
      <c r="J33" s="67"/>
      <c r="R33" s="2"/>
      <c r="S33" s="2"/>
      <c r="T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21">
      <c r="B34" s="52" t="s">
        <v>28</v>
      </c>
      <c r="C34" s="52"/>
      <c r="D34" s="52"/>
      <c r="E34" s="52"/>
      <c r="F34" s="67">
        <f>F33-F32</f>
        <v>2030</v>
      </c>
      <c r="G34" s="67"/>
      <c r="H34" s="67"/>
      <c r="I34" s="67"/>
      <c r="J34" s="67"/>
      <c r="R34" s="2"/>
      <c r="S34" s="2"/>
      <c r="T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21">
      <c r="B35" s="52" t="s">
        <v>29</v>
      </c>
      <c r="C35" s="52"/>
      <c r="D35" s="52"/>
      <c r="E35" s="52"/>
      <c r="F35" s="67">
        <f>F34-F27</f>
        <v>1030</v>
      </c>
      <c r="G35" s="67"/>
      <c r="H35" s="67"/>
      <c r="I35" s="67"/>
      <c r="J35" s="67"/>
      <c r="R35" s="2"/>
      <c r="S35" s="2"/>
      <c r="T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21">
      <c r="B36" s="72" t="s">
        <v>31</v>
      </c>
      <c r="C36" s="73"/>
      <c r="D36" s="73"/>
      <c r="E36" s="73"/>
      <c r="F36" s="74">
        <f>1/((1/D29)+(1/D30)+(1/D31))</f>
        <v>3.1528459256674233</v>
      </c>
      <c r="G36" s="75"/>
      <c r="H36" s="75"/>
      <c r="I36" s="75"/>
      <c r="J36" s="76"/>
      <c r="R36" s="2"/>
      <c r="S36" s="2"/>
      <c r="T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9" spans="1:35" s="12" customFormat="1">
      <c r="A39" s="2"/>
    </row>
    <row r="40" spans="1:35" s="12" customFormat="1">
      <c r="A40" s="2"/>
    </row>
    <row r="41" spans="1:35" s="12" customFormat="1">
      <c r="A41" s="2"/>
      <c r="B41" s="116" t="s">
        <v>42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</row>
    <row r="42" spans="1:35" s="12" customFormat="1" ht="15.6" thickBot="1">
      <c r="A42" s="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35" s="12" customFormat="1">
      <c r="A43" s="2"/>
      <c r="B43" s="41" t="s">
        <v>2</v>
      </c>
      <c r="C43" s="42"/>
      <c r="D43" s="42"/>
      <c r="E43" s="43" t="s">
        <v>3</v>
      </c>
      <c r="F43" s="45" t="s">
        <v>4</v>
      </c>
      <c r="G43" s="45"/>
      <c r="H43" s="62" t="s">
        <v>5</v>
      </c>
      <c r="I43" s="45" t="s">
        <v>2</v>
      </c>
      <c r="J43" s="45"/>
      <c r="K43" s="43" t="s">
        <v>3</v>
      </c>
      <c r="L43" s="45" t="s">
        <v>6</v>
      </c>
      <c r="M43" s="45"/>
      <c r="N43" s="62" t="s">
        <v>5</v>
      </c>
      <c r="O43" s="45" t="s">
        <v>7</v>
      </c>
      <c r="P43" s="45"/>
      <c r="Q43" s="45"/>
      <c r="R43" s="24"/>
      <c r="S43" s="45" t="s">
        <v>8</v>
      </c>
      <c r="T43" s="45"/>
      <c r="U43" s="45"/>
      <c r="V43" s="24"/>
      <c r="W43" s="45"/>
      <c r="X43" s="45"/>
      <c r="Y43" s="99" t="str">
        <f>B2</f>
        <v>開催場名</v>
      </c>
      <c r="Z43" s="99"/>
      <c r="AA43" s="100"/>
    </row>
    <row r="44" spans="1:35" s="12" customFormat="1">
      <c r="A44" s="2"/>
      <c r="B44" s="48">
        <f>D5</f>
        <v>7.4</v>
      </c>
      <c r="C44" s="49"/>
      <c r="D44" s="49"/>
      <c r="E44" s="44"/>
      <c r="F44" s="50">
        <f>D6</f>
        <v>10.6</v>
      </c>
      <c r="G44" s="50"/>
      <c r="H44" s="63"/>
      <c r="I44" s="51">
        <f>D5</f>
        <v>7.4</v>
      </c>
      <c r="J44" s="51"/>
      <c r="K44" s="44"/>
      <c r="L44" s="50">
        <f>D7</f>
        <v>16.2</v>
      </c>
      <c r="M44" s="50"/>
      <c r="N44" s="63"/>
      <c r="O44" s="59">
        <v>1</v>
      </c>
      <c r="P44" s="59"/>
      <c r="Q44" s="59"/>
      <c r="R44" s="4"/>
      <c r="S44" s="71">
        <f>(B44/F44)+(I44/L44)+1</f>
        <v>2.1549033310039603</v>
      </c>
      <c r="T44" s="71"/>
      <c r="U44" s="71"/>
      <c r="V44" s="4"/>
      <c r="W44" s="5"/>
      <c r="X44" s="6"/>
      <c r="Y44" s="90" t="s">
        <v>10</v>
      </c>
      <c r="Z44" s="90"/>
      <c r="AA44" s="91"/>
    </row>
    <row r="45" spans="1:35" s="12" customFormat="1">
      <c r="A45" s="2"/>
      <c r="B45" s="55" t="s">
        <v>14</v>
      </c>
      <c r="C45" s="56"/>
      <c r="D45" s="56"/>
      <c r="E45" s="57" t="s">
        <v>15</v>
      </c>
      <c r="F45" s="58" t="s">
        <v>16</v>
      </c>
      <c r="G45" s="58"/>
      <c r="H45" s="57" t="s">
        <v>3</v>
      </c>
      <c r="I45" s="59" t="s">
        <v>17</v>
      </c>
      <c r="J45" s="59"/>
      <c r="K45" s="95" t="s">
        <v>18</v>
      </c>
      <c r="L45" s="59" t="s">
        <v>8</v>
      </c>
      <c r="M45" s="59"/>
      <c r="N45" s="4"/>
      <c r="O45" s="59" t="s">
        <v>19</v>
      </c>
      <c r="P45" s="59"/>
      <c r="Q45" s="59"/>
      <c r="R45" s="4"/>
      <c r="S45" s="59" t="s">
        <v>20</v>
      </c>
      <c r="T45" s="59"/>
      <c r="U45" s="59"/>
      <c r="V45" s="7">
        <v>2</v>
      </c>
      <c r="W45" s="7"/>
      <c r="X45" s="4"/>
      <c r="Y45" s="101">
        <f>I46*O46</f>
        <v>3386.0195761462346</v>
      </c>
      <c r="Z45" s="101"/>
      <c r="AA45" s="102"/>
    </row>
    <row r="46" spans="1:35" s="12" customFormat="1">
      <c r="A46" s="2"/>
      <c r="B46" s="68">
        <f>F3</f>
        <v>1200</v>
      </c>
      <c r="C46" s="69"/>
      <c r="D46" s="69"/>
      <c r="E46" s="57"/>
      <c r="F46" s="70">
        <f>H2</f>
        <v>2</v>
      </c>
      <c r="G46" s="70"/>
      <c r="H46" s="57"/>
      <c r="I46" s="59">
        <f>I44</f>
        <v>7.4</v>
      </c>
      <c r="J46" s="59"/>
      <c r="K46" s="95"/>
      <c r="L46" s="71">
        <f>S44</f>
        <v>2.1549033310039603</v>
      </c>
      <c r="M46" s="71"/>
      <c r="N46" s="4"/>
      <c r="O46" s="96">
        <f>(B46*F46)/(I46-L46)</f>
        <v>457.57021299273441</v>
      </c>
      <c r="P46" s="96"/>
      <c r="Q46" s="96"/>
      <c r="R46" s="4"/>
      <c r="S46" s="59">
        <f>FIXED(O46/100,0)*100</f>
        <v>500</v>
      </c>
      <c r="T46" s="59"/>
      <c r="U46" s="59"/>
      <c r="V46" s="5"/>
      <c r="W46" s="6"/>
      <c r="X46" s="4"/>
      <c r="Y46" s="90" t="s">
        <v>10</v>
      </c>
      <c r="Z46" s="90"/>
      <c r="AA46" s="91"/>
    </row>
    <row r="47" spans="1:35" s="12" customFormat="1">
      <c r="A47" s="2"/>
      <c r="B47" s="55">
        <v>800</v>
      </c>
      <c r="C47" s="56"/>
      <c r="D47" s="56"/>
      <c r="E47" s="57" t="s">
        <v>15</v>
      </c>
      <c r="F47" s="59" t="s">
        <v>17</v>
      </c>
      <c r="G47" s="59"/>
      <c r="H47" s="57" t="s">
        <v>3</v>
      </c>
      <c r="I47" s="59" t="s">
        <v>23</v>
      </c>
      <c r="J47" s="59"/>
      <c r="K47" s="95"/>
      <c r="L47" s="5"/>
      <c r="M47" s="6"/>
      <c r="N47" s="4"/>
      <c r="O47" s="59" t="s">
        <v>20</v>
      </c>
      <c r="P47" s="59"/>
      <c r="Q47" s="59"/>
      <c r="R47" s="4"/>
      <c r="S47" s="59" t="s">
        <v>20</v>
      </c>
      <c r="T47" s="59"/>
      <c r="U47" s="59"/>
      <c r="V47" s="7">
        <v>3</v>
      </c>
      <c r="W47" s="7"/>
      <c r="X47" s="4"/>
      <c r="Y47" s="90">
        <f>I48*O48</f>
        <v>3386.0195761462346</v>
      </c>
      <c r="Z47" s="90"/>
      <c r="AA47" s="91"/>
    </row>
    <row r="48" spans="1:35" s="12" customFormat="1">
      <c r="A48" s="2"/>
      <c r="B48" s="64">
        <f>O46</f>
        <v>457.57021299273441</v>
      </c>
      <c r="C48" s="65"/>
      <c r="D48" s="65"/>
      <c r="E48" s="57"/>
      <c r="F48" s="59">
        <f>B44</f>
        <v>7.4</v>
      </c>
      <c r="G48" s="59"/>
      <c r="H48" s="57"/>
      <c r="I48" s="59">
        <f>F44</f>
        <v>10.6</v>
      </c>
      <c r="J48" s="59"/>
      <c r="K48" s="95"/>
      <c r="L48" s="5"/>
      <c r="M48" s="6"/>
      <c r="N48" s="4"/>
      <c r="O48" s="59">
        <f>B48*F48/I48</f>
        <v>319.4358090703995</v>
      </c>
      <c r="P48" s="59"/>
      <c r="Q48" s="59"/>
      <c r="R48" s="4"/>
      <c r="S48" s="59">
        <f>FIXED(O48/100,0)*100</f>
        <v>300</v>
      </c>
      <c r="T48" s="59"/>
      <c r="U48" s="59"/>
      <c r="V48" s="5"/>
      <c r="W48" s="6"/>
      <c r="X48" s="4"/>
      <c r="Y48" s="90" t="s">
        <v>10</v>
      </c>
      <c r="Z48" s="90"/>
      <c r="AA48" s="91"/>
    </row>
    <row r="49" spans="1:35" ht="15.6">
      <c r="A49" s="23"/>
      <c r="B49" s="55">
        <v>800</v>
      </c>
      <c r="C49" s="56"/>
      <c r="D49" s="56"/>
      <c r="E49" s="82" t="s">
        <v>15</v>
      </c>
      <c r="F49" s="59" t="s">
        <v>17</v>
      </c>
      <c r="G49" s="59"/>
      <c r="H49" s="82" t="s">
        <v>3</v>
      </c>
      <c r="I49" s="59" t="s">
        <v>26</v>
      </c>
      <c r="J49" s="59"/>
      <c r="K49" s="97"/>
      <c r="L49" s="5"/>
      <c r="M49" s="6"/>
      <c r="N49" s="4"/>
      <c r="O49" s="59" t="s">
        <v>20</v>
      </c>
      <c r="P49" s="59"/>
      <c r="Q49" s="59"/>
      <c r="R49" s="4"/>
      <c r="S49" s="59" t="s">
        <v>20</v>
      </c>
      <c r="T49" s="59"/>
      <c r="U49" s="59"/>
      <c r="V49" s="7">
        <v>4</v>
      </c>
      <c r="W49" s="7"/>
      <c r="X49" s="4"/>
      <c r="Y49" s="90">
        <f>I50*O50</f>
        <v>3386.0195761462346</v>
      </c>
      <c r="Z49" s="90"/>
      <c r="AA49" s="91"/>
      <c r="AB49" s="2"/>
      <c r="AC49" s="2"/>
      <c r="AD49" s="2"/>
      <c r="AE49" s="2"/>
      <c r="AF49" s="2"/>
      <c r="AG49" s="2"/>
      <c r="AH49" s="2"/>
      <c r="AI49" s="2"/>
    </row>
    <row r="50" spans="1:35">
      <c r="B50" s="77">
        <f>O46</f>
        <v>457.57021299273441</v>
      </c>
      <c r="C50" s="78"/>
      <c r="D50" s="78"/>
      <c r="E50" s="83"/>
      <c r="F50" s="79">
        <f>F48</f>
        <v>7.4</v>
      </c>
      <c r="G50" s="79"/>
      <c r="H50" s="83"/>
      <c r="I50" s="80">
        <f>L44</f>
        <v>16.2</v>
      </c>
      <c r="J50" s="80"/>
      <c r="K50" s="98"/>
      <c r="L50" s="8"/>
      <c r="M50" s="9"/>
      <c r="N50" s="10"/>
      <c r="O50" s="79">
        <f>B50*F50/I50</f>
        <v>209.0135540831009</v>
      </c>
      <c r="P50" s="79"/>
      <c r="Q50" s="79"/>
      <c r="R50" s="10"/>
      <c r="S50" s="79">
        <f>FIXED(O50/100,0)*100</f>
        <v>200</v>
      </c>
      <c r="T50" s="79"/>
      <c r="U50" s="79"/>
      <c r="V50" s="8"/>
      <c r="W50" s="9"/>
      <c r="X50" s="10"/>
      <c r="Y50" s="8"/>
      <c r="Z50" s="9"/>
      <c r="AA50" s="25"/>
    </row>
    <row r="51" spans="1:35">
      <c r="B51" s="26"/>
      <c r="C51" s="5"/>
      <c r="D51" s="11"/>
      <c r="E51" s="7"/>
      <c r="F51" s="5"/>
      <c r="G51" s="6"/>
      <c r="H51" s="7"/>
      <c r="I51" s="5"/>
      <c r="J51" s="6"/>
      <c r="K51" s="7"/>
      <c r="L51" s="5"/>
      <c r="M51" s="6"/>
      <c r="N51" s="4"/>
      <c r="O51" s="5"/>
      <c r="P51" s="6"/>
      <c r="Q51" s="13"/>
      <c r="R51" s="4"/>
      <c r="S51" s="5"/>
      <c r="T51" s="6"/>
      <c r="U51" s="4"/>
      <c r="V51" s="5"/>
      <c r="W51" s="6"/>
      <c r="X51" s="4"/>
      <c r="Y51" s="5"/>
      <c r="Z51" s="6"/>
      <c r="AA51" s="27"/>
    </row>
    <row r="52" spans="1:35">
      <c r="B52" s="93" t="s">
        <v>2</v>
      </c>
      <c r="C52" s="94"/>
      <c r="D52" s="94"/>
      <c r="E52" s="44" t="s">
        <v>3</v>
      </c>
      <c r="F52" s="92" t="s">
        <v>4</v>
      </c>
      <c r="G52" s="92"/>
      <c r="H52" s="63" t="s">
        <v>5</v>
      </c>
      <c r="I52" s="92" t="s">
        <v>2</v>
      </c>
      <c r="J52" s="92"/>
      <c r="K52" s="44" t="s">
        <v>3</v>
      </c>
      <c r="L52" s="92" t="s">
        <v>6</v>
      </c>
      <c r="M52" s="92"/>
      <c r="N52" s="63" t="s">
        <v>5</v>
      </c>
      <c r="O52" s="92" t="s">
        <v>7</v>
      </c>
      <c r="P52" s="92"/>
      <c r="Q52" s="92"/>
      <c r="R52" s="14"/>
      <c r="S52" s="92" t="s">
        <v>30</v>
      </c>
      <c r="T52" s="92"/>
      <c r="U52" s="92"/>
      <c r="V52" s="15"/>
      <c r="W52" s="16"/>
      <c r="X52" s="14"/>
      <c r="Y52" s="103" t="str">
        <f>B14</f>
        <v>開催場名</v>
      </c>
      <c r="Z52" s="103"/>
      <c r="AA52" s="104"/>
    </row>
    <row r="53" spans="1:35">
      <c r="B53" s="48">
        <f>D17</f>
        <v>9</v>
      </c>
      <c r="C53" s="49"/>
      <c r="D53" s="49"/>
      <c r="E53" s="44"/>
      <c r="F53" s="50">
        <f>D18</f>
        <v>9.9</v>
      </c>
      <c r="G53" s="50"/>
      <c r="H53" s="63"/>
      <c r="I53" s="59">
        <f>B53</f>
        <v>9</v>
      </c>
      <c r="J53" s="59"/>
      <c r="K53" s="44"/>
      <c r="L53" s="50">
        <f>D19</f>
        <v>10.9</v>
      </c>
      <c r="M53" s="50"/>
      <c r="N53" s="63"/>
      <c r="O53" s="89">
        <v>1</v>
      </c>
      <c r="P53" s="89"/>
      <c r="Q53" s="89"/>
      <c r="R53" s="4"/>
      <c r="S53" s="71">
        <f>(B53/F53)+(I53/L53)+1</f>
        <v>2.7347789824854045</v>
      </c>
      <c r="T53" s="71"/>
      <c r="U53" s="71"/>
      <c r="V53" s="5"/>
      <c r="W53" s="6"/>
      <c r="X53" s="4"/>
      <c r="Y53" s="90" t="s">
        <v>10</v>
      </c>
      <c r="Z53" s="90"/>
      <c r="AA53" s="91"/>
    </row>
    <row r="54" spans="1:35">
      <c r="B54" s="55" t="s">
        <v>14</v>
      </c>
      <c r="C54" s="56"/>
      <c r="D54" s="56"/>
      <c r="E54" s="57" t="s">
        <v>15</v>
      </c>
      <c r="F54" s="58" t="s">
        <v>16</v>
      </c>
      <c r="G54" s="58"/>
      <c r="H54" s="57" t="s">
        <v>3</v>
      </c>
      <c r="I54" s="59" t="s">
        <v>17</v>
      </c>
      <c r="J54" s="59"/>
      <c r="K54" s="95" t="s">
        <v>18</v>
      </c>
      <c r="L54" s="59" t="s">
        <v>8</v>
      </c>
      <c r="M54" s="59"/>
      <c r="N54" s="4"/>
      <c r="O54" s="59" t="s">
        <v>19</v>
      </c>
      <c r="P54" s="59"/>
      <c r="Q54" s="59"/>
      <c r="R54" s="4"/>
      <c r="S54" s="59" t="s">
        <v>20</v>
      </c>
      <c r="T54" s="59"/>
      <c r="U54" s="59"/>
      <c r="V54" s="7">
        <v>2</v>
      </c>
      <c r="W54" s="7"/>
      <c r="X54" s="4"/>
      <c r="Y54" s="101">
        <f>I55*O55</f>
        <v>2873.0031948881788</v>
      </c>
      <c r="Z54" s="101"/>
      <c r="AA54" s="102"/>
    </row>
    <row r="55" spans="1:35">
      <c r="B55" s="68">
        <f>F15</f>
        <v>1000</v>
      </c>
      <c r="C55" s="69"/>
      <c r="D55" s="69"/>
      <c r="E55" s="57"/>
      <c r="F55" s="70">
        <f>H14</f>
        <v>2</v>
      </c>
      <c r="G55" s="70"/>
      <c r="H55" s="57"/>
      <c r="I55" s="59">
        <f>I53</f>
        <v>9</v>
      </c>
      <c r="J55" s="59"/>
      <c r="K55" s="95"/>
      <c r="L55" s="71">
        <f>S53</f>
        <v>2.7347789824854045</v>
      </c>
      <c r="M55" s="71"/>
      <c r="N55" s="4"/>
      <c r="O55" s="96">
        <f>(B55*F55)/(I55-L55)</f>
        <v>319.22257720979763</v>
      </c>
      <c r="P55" s="96"/>
      <c r="Q55" s="96"/>
      <c r="R55" s="4"/>
      <c r="S55" s="59">
        <f>FIXED(O55/100,0)*100</f>
        <v>300</v>
      </c>
      <c r="T55" s="59"/>
      <c r="U55" s="59"/>
      <c r="V55" s="5"/>
      <c r="W55" s="6"/>
      <c r="X55" s="4"/>
      <c r="Y55" s="90" t="s">
        <v>10</v>
      </c>
      <c r="Z55" s="90"/>
      <c r="AA55" s="91"/>
    </row>
    <row r="56" spans="1:35">
      <c r="B56" s="55">
        <v>800</v>
      </c>
      <c r="C56" s="56"/>
      <c r="D56" s="56"/>
      <c r="E56" s="57" t="s">
        <v>15</v>
      </c>
      <c r="F56" s="59" t="s">
        <v>17</v>
      </c>
      <c r="G56" s="59"/>
      <c r="H56" s="57" t="s">
        <v>3</v>
      </c>
      <c r="I56" s="59" t="s">
        <v>23</v>
      </c>
      <c r="J56" s="59"/>
      <c r="K56" s="95"/>
      <c r="L56" s="5"/>
      <c r="M56" s="6"/>
      <c r="N56" s="4"/>
      <c r="O56" s="59" t="s">
        <v>20</v>
      </c>
      <c r="P56" s="59"/>
      <c r="Q56" s="59"/>
      <c r="R56" s="4"/>
      <c r="S56" s="59" t="s">
        <v>20</v>
      </c>
      <c r="T56" s="59"/>
      <c r="U56" s="59"/>
      <c r="V56" s="7">
        <v>3</v>
      </c>
      <c r="W56" s="7"/>
      <c r="X56" s="4"/>
      <c r="Y56" s="90">
        <f>I57*O57</f>
        <v>2873.0031948881788</v>
      </c>
      <c r="Z56" s="90"/>
      <c r="AA56" s="91"/>
    </row>
    <row r="57" spans="1:35">
      <c r="B57" s="64">
        <f>O55</f>
        <v>319.22257720979763</v>
      </c>
      <c r="C57" s="65"/>
      <c r="D57" s="65"/>
      <c r="E57" s="57"/>
      <c r="F57" s="59">
        <f>B53</f>
        <v>9</v>
      </c>
      <c r="G57" s="59"/>
      <c r="H57" s="57"/>
      <c r="I57" s="59">
        <f>F53</f>
        <v>9.9</v>
      </c>
      <c r="J57" s="59"/>
      <c r="K57" s="95"/>
      <c r="L57" s="5"/>
      <c r="M57" s="6"/>
      <c r="N57" s="4"/>
      <c r="O57" s="59">
        <f>B57*F57/I57</f>
        <v>290.20234291799784</v>
      </c>
      <c r="P57" s="59"/>
      <c r="Q57" s="59"/>
      <c r="R57" s="4"/>
      <c r="S57" s="59">
        <f>FIXED(O57/100,0)*100</f>
        <v>300</v>
      </c>
      <c r="T57" s="59"/>
      <c r="U57" s="59"/>
      <c r="V57" s="5"/>
      <c r="W57" s="6"/>
      <c r="X57" s="4"/>
      <c r="Y57" s="90" t="s">
        <v>10</v>
      </c>
      <c r="Z57" s="90"/>
      <c r="AA57" s="91"/>
    </row>
    <row r="58" spans="1:35">
      <c r="B58" s="55">
        <v>800</v>
      </c>
      <c r="C58" s="56"/>
      <c r="D58" s="56"/>
      <c r="E58" s="82" t="s">
        <v>15</v>
      </c>
      <c r="F58" s="59" t="s">
        <v>17</v>
      </c>
      <c r="G58" s="59"/>
      <c r="H58" s="82" t="s">
        <v>3</v>
      </c>
      <c r="I58" s="59" t="s">
        <v>26</v>
      </c>
      <c r="J58" s="59"/>
      <c r="K58" s="97"/>
      <c r="L58" s="5"/>
      <c r="M58" s="6"/>
      <c r="N58" s="4"/>
      <c r="O58" s="59" t="s">
        <v>20</v>
      </c>
      <c r="P58" s="59"/>
      <c r="Q58" s="59"/>
      <c r="R58" s="4"/>
      <c r="S58" s="59" t="s">
        <v>20</v>
      </c>
      <c r="T58" s="59"/>
      <c r="U58" s="59"/>
      <c r="V58" s="7">
        <v>4</v>
      </c>
      <c r="W58" s="7"/>
      <c r="X58" s="4"/>
      <c r="Y58" s="90">
        <f>I59*O59</f>
        <v>2873.0031948881788</v>
      </c>
      <c r="Z58" s="90"/>
      <c r="AA58" s="91"/>
    </row>
    <row r="59" spans="1:35">
      <c r="B59" s="105">
        <f>O55</f>
        <v>319.22257720979763</v>
      </c>
      <c r="C59" s="106"/>
      <c r="D59" s="106"/>
      <c r="E59" s="82"/>
      <c r="F59" s="107">
        <f>F57</f>
        <v>9</v>
      </c>
      <c r="G59" s="107"/>
      <c r="H59" s="82"/>
      <c r="I59" s="107">
        <f>D19</f>
        <v>10.9</v>
      </c>
      <c r="J59" s="107"/>
      <c r="K59" s="97"/>
      <c r="L59" s="17"/>
      <c r="M59" s="18"/>
      <c r="N59" s="19"/>
      <c r="O59" s="107">
        <f>B59*F59/I59</f>
        <v>263.57827476038335</v>
      </c>
      <c r="P59" s="107"/>
      <c r="Q59" s="107"/>
      <c r="R59" s="19"/>
      <c r="S59" s="107">
        <f>FIXED(O59/100,0)*100</f>
        <v>300</v>
      </c>
      <c r="T59" s="107"/>
      <c r="U59" s="107"/>
      <c r="V59" s="17"/>
      <c r="W59" s="18"/>
      <c r="X59" s="19"/>
      <c r="Y59" s="17"/>
      <c r="Z59" s="18"/>
      <c r="AA59" s="28"/>
    </row>
    <row r="60" spans="1:35">
      <c r="B60" s="26"/>
      <c r="C60" s="5"/>
      <c r="D60" s="11"/>
      <c r="E60" s="20"/>
      <c r="F60" s="21"/>
      <c r="G60" s="6"/>
      <c r="H60" s="7"/>
      <c r="I60" s="5"/>
      <c r="J60" s="6"/>
      <c r="K60" s="7"/>
      <c r="L60" s="5"/>
      <c r="M60" s="6"/>
      <c r="N60" s="4"/>
      <c r="O60" s="5"/>
      <c r="P60" s="6"/>
      <c r="Q60" s="13"/>
      <c r="R60" s="4"/>
      <c r="S60" s="5"/>
      <c r="T60" s="6"/>
      <c r="U60" s="4"/>
      <c r="V60" s="5"/>
      <c r="W60" s="6"/>
      <c r="X60" s="4"/>
      <c r="Y60" s="5"/>
      <c r="Z60" s="6"/>
      <c r="AA60" s="27"/>
    </row>
    <row r="61" spans="1:35">
      <c r="B61" s="93" t="s">
        <v>2</v>
      </c>
      <c r="C61" s="94"/>
      <c r="D61" s="94"/>
      <c r="E61" s="44" t="s">
        <v>3</v>
      </c>
      <c r="F61" s="92" t="s">
        <v>4</v>
      </c>
      <c r="G61" s="92"/>
      <c r="H61" s="63" t="s">
        <v>5</v>
      </c>
      <c r="I61" s="92" t="s">
        <v>2</v>
      </c>
      <c r="J61" s="92"/>
      <c r="K61" s="44" t="s">
        <v>3</v>
      </c>
      <c r="L61" s="92" t="s">
        <v>6</v>
      </c>
      <c r="M61" s="92"/>
      <c r="N61" s="63" t="s">
        <v>5</v>
      </c>
      <c r="O61" s="92" t="s">
        <v>7</v>
      </c>
      <c r="P61" s="92"/>
      <c r="Q61" s="92"/>
      <c r="R61" s="14"/>
      <c r="S61" s="92" t="s">
        <v>30</v>
      </c>
      <c r="T61" s="92"/>
      <c r="U61" s="92"/>
      <c r="V61" s="15"/>
      <c r="W61" s="16"/>
      <c r="X61" s="14"/>
      <c r="Y61" s="103" t="str">
        <f>B26</f>
        <v>開催場名</v>
      </c>
      <c r="Z61" s="103"/>
      <c r="AA61" s="104"/>
    </row>
    <row r="62" spans="1:35">
      <c r="B62" s="48">
        <f>D29</f>
        <v>7.3</v>
      </c>
      <c r="C62" s="49"/>
      <c r="D62" s="49"/>
      <c r="E62" s="44"/>
      <c r="F62" s="50">
        <f>D30</f>
        <v>10.4</v>
      </c>
      <c r="G62" s="50"/>
      <c r="H62" s="63"/>
      <c r="I62" s="59">
        <f>B62</f>
        <v>7.3</v>
      </c>
      <c r="J62" s="59"/>
      <c r="K62" s="44"/>
      <c r="L62" s="50">
        <f>D31</f>
        <v>11.9</v>
      </c>
      <c r="M62" s="50"/>
      <c r="N62" s="63"/>
      <c r="O62" s="89">
        <v>1</v>
      </c>
      <c r="P62" s="89"/>
      <c r="Q62" s="89"/>
      <c r="R62" s="4"/>
      <c r="S62" s="71">
        <f>(B62/F62)+(I62/L62)+1</f>
        <v>2.3153684550743372</v>
      </c>
      <c r="T62" s="71"/>
      <c r="U62" s="71"/>
      <c r="V62" s="5"/>
      <c r="W62" s="6"/>
      <c r="X62" s="4"/>
      <c r="Y62" s="90" t="s">
        <v>10</v>
      </c>
      <c r="Z62" s="90"/>
      <c r="AA62" s="91"/>
    </row>
    <row r="63" spans="1:35">
      <c r="B63" s="55" t="s">
        <v>14</v>
      </c>
      <c r="C63" s="56"/>
      <c r="D63" s="56"/>
      <c r="E63" s="57" t="s">
        <v>15</v>
      </c>
      <c r="F63" s="58" t="s">
        <v>16</v>
      </c>
      <c r="G63" s="58"/>
      <c r="H63" s="57" t="s">
        <v>3</v>
      </c>
      <c r="I63" s="59" t="s">
        <v>17</v>
      </c>
      <c r="J63" s="59"/>
      <c r="K63" s="95" t="s">
        <v>18</v>
      </c>
      <c r="L63" s="59" t="s">
        <v>8</v>
      </c>
      <c r="M63" s="59"/>
      <c r="N63" s="4"/>
      <c r="O63" s="59" t="s">
        <v>19</v>
      </c>
      <c r="P63" s="59"/>
      <c r="Q63" s="59"/>
      <c r="R63" s="4"/>
      <c r="S63" s="59" t="s">
        <v>20</v>
      </c>
      <c r="T63" s="59"/>
      <c r="U63" s="59"/>
      <c r="V63" s="7">
        <v>2</v>
      </c>
      <c r="W63" s="7"/>
      <c r="X63" s="4"/>
      <c r="Y63" s="101">
        <f>I64*O64</f>
        <v>2929.0028497417729</v>
      </c>
      <c r="Z63" s="101"/>
      <c r="AA63" s="102"/>
    </row>
    <row r="64" spans="1:35" s="12" customFormat="1">
      <c r="A64" s="2"/>
      <c r="B64" s="68">
        <f>F27</f>
        <v>1000</v>
      </c>
      <c r="C64" s="69"/>
      <c r="D64" s="69"/>
      <c r="E64" s="57"/>
      <c r="F64" s="70">
        <f>H26</f>
        <v>2</v>
      </c>
      <c r="G64" s="70"/>
      <c r="H64" s="57"/>
      <c r="I64" s="59">
        <f>I62</f>
        <v>7.3</v>
      </c>
      <c r="J64" s="59"/>
      <c r="K64" s="95"/>
      <c r="L64" s="71">
        <f>S62</f>
        <v>2.3153684550743372</v>
      </c>
      <c r="M64" s="71"/>
      <c r="N64" s="4"/>
      <c r="O64" s="96">
        <f>(B64*F64)/(I64-L64)</f>
        <v>401.2332670879141</v>
      </c>
      <c r="P64" s="96"/>
      <c r="Q64" s="96"/>
      <c r="R64" s="4"/>
      <c r="S64" s="59">
        <f>FIXED(O64/100,0)*100</f>
        <v>400</v>
      </c>
      <c r="T64" s="59"/>
      <c r="U64" s="59"/>
      <c r="V64" s="5"/>
      <c r="W64" s="6"/>
      <c r="X64" s="4"/>
      <c r="Y64" s="90" t="s">
        <v>10</v>
      </c>
      <c r="Z64" s="90"/>
      <c r="AA64" s="91"/>
    </row>
    <row r="65" spans="1:27" s="12" customFormat="1">
      <c r="A65" s="2"/>
      <c r="B65" s="55">
        <v>800</v>
      </c>
      <c r="C65" s="56"/>
      <c r="D65" s="56"/>
      <c r="E65" s="57" t="s">
        <v>15</v>
      </c>
      <c r="F65" s="59" t="s">
        <v>17</v>
      </c>
      <c r="G65" s="59"/>
      <c r="H65" s="57" t="s">
        <v>3</v>
      </c>
      <c r="I65" s="59" t="s">
        <v>23</v>
      </c>
      <c r="J65" s="59"/>
      <c r="K65" s="4"/>
      <c r="L65" s="4"/>
      <c r="M65" s="4"/>
      <c r="N65" s="6"/>
      <c r="O65" s="59" t="s">
        <v>20</v>
      </c>
      <c r="P65" s="59"/>
      <c r="Q65" s="59"/>
      <c r="R65" s="4"/>
      <c r="S65" s="59" t="s">
        <v>20</v>
      </c>
      <c r="T65" s="59"/>
      <c r="U65" s="59"/>
      <c r="V65" s="7">
        <v>3</v>
      </c>
      <c r="W65" s="7"/>
      <c r="X65" s="4"/>
      <c r="Y65" s="90">
        <f>I66*O66</f>
        <v>2929.0028497417729</v>
      </c>
      <c r="Z65" s="90"/>
      <c r="AA65" s="91"/>
    </row>
    <row r="66" spans="1:27" s="12" customFormat="1">
      <c r="A66" s="2"/>
      <c r="B66" s="64">
        <f>O64</f>
        <v>401.2332670879141</v>
      </c>
      <c r="C66" s="65"/>
      <c r="D66" s="65"/>
      <c r="E66" s="57"/>
      <c r="F66" s="59">
        <f>B62</f>
        <v>7.3</v>
      </c>
      <c r="G66" s="59"/>
      <c r="H66" s="57"/>
      <c r="I66" s="59">
        <f>F62</f>
        <v>10.4</v>
      </c>
      <c r="J66" s="59"/>
      <c r="K66" s="4"/>
      <c r="L66" s="4"/>
      <c r="M66" s="4"/>
      <c r="N66" s="6"/>
      <c r="O66" s="59">
        <f>B66*F66/I66</f>
        <v>281.63488939824737</v>
      </c>
      <c r="P66" s="59"/>
      <c r="Q66" s="59"/>
      <c r="R66" s="4"/>
      <c r="S66" s="59">
        <f>FIXED(O66/100,0)*100</f>
        <v>300</v>
      </c>
      <c r="T66" s="59"/>
      <c r="U66" s="59"/>
      <c r="V66" s="5"/>
      <c r="W66" s="6"/>
      <c r="X66" s="4"/>
      <c r="Y66" s="90" t="s">
        <v>10</v>
      </c>
      <c r="Z66" s="90"/>
      <c r="AA66" s="91"/>
    </row>
    <row r="67" spans="1:27" s="12" customFormat="1">
      <c r="A67" s="2"/>
      <c r="B67" s="55">
        <v>800</v>
      </c>
      <c r="C67" s="56"/>
      <c r="D67" s="56"/>
      <c r="E67" s="82" t="s">
        <v>15</v>
      </c>
      <c r="F67" s="59" t="s">
        <v>17</v>
      </c>
      <c r="G67" s="59"/>
      <c r="H67" s="82" t="s">
        <v>3</v>
      </c>
      <c r="I67" s="59" t="s">
        <v>26</v>
      </c>
      <c r="J67" s="59"/>
      <c r="K67" s="4"/>
      <c r="L67" s="4"/>
      <c r="M67" s="4"/>
      <c r="N67" s="6"/>
      <c r="O67" s="59" t="s">
        <v>20</v>
      </c>
      <c r="P67" s="59"/>
      <c r="Q67" s="59"/>
      <c r="R67" s="4"/>
      <c r="S67" s="59" t="s">
        <v>20</v>
      </c>
      <c r="T67" s="59"/>
      <c r="U67" s="59"/>
      <c r="V67" s="7">
        <v>4</v>
      </c>
      <c r="W67" s="7"/>
      <c r="X67" s="4"/>
      <c r="Y67" s="90">
        <f>I68*O68</f>
        <v>2929.0028497417729</v>
      </c>
      <c r="Z67" s="90"/>
      <c r="AA67" s="91"/>
    </row>
    <row r="68" spans="1:27" s="12" customFormat="1" ht="12" thickBot="1">
      <c r="B68" s="108">
        <f>O64</f>
        <v>401.2332670879141</v>
      </c>
      <c r="C68" s="109"/>
      <c r="D68" s="109"/>
      <c r="E68" s="115"/>
      <c r="F68" s="110">
        <f>F66</f>
        <v>7.3</v>
      </c>
      <c r="G68" s="110"/>
      <c r="H68" s="115"/>
      <c r="I68" s="111">
        <f>L62</f>
        <v>11.9</v>
      </c>
      <c r="J68" s="111"/>
      <c r="K68" s="29"/>
      <c r="L68" s="29"/>
      <c r="M68" s="29"/>
      <c r="N68" s="29"/>
      <c r="O68" s="110">
        <f>B68*F68/I68</f>
        <v>246.13469325561115</v>
      </c>
      <c r="P68" s="110"/>
      <c r="Q68" s="110"/>
      <c r="R68" s="29"/>
      <c r="S68" s="110">
        <f>FIXED(O68/100,0)*100</f>
        <v>200</v>
      </c>
      <c r="T68" s="110"/>
      <c r="U68" s="110"/>
      <c r="V68" s="29"/>
      <c r="W68" s="30"/>
      <c r="X68" s="31"/>
      <c r="Y68" s="29"/>
      <c r="Z68" s="29"/>
      <c r="AA68" s="32"/>
    </row>
    <row r="69" spans="1:27" s="12" customFormat="1" ht="8.4"/>
    <row r="70" spans="1:27" s="12" customFormat="1" ht="8.4"/>
    <row r="71" spans="1:27" s="12" customFormat="1" ht="8.4"/>
    <row r="72" spans="1:27" s="12" customFormat="1" ht="8.4"/>
    <row r="73" spans="1:27" s="12" customFormat="1" ht="8.4"/>
    <row r="74" spans="1:27" s="12" customFormat="1" ht="8.4"/>
    <row r="75" spans="1:27" s="12" customFormat="1" ht="8.4"/>
    <row r="76" spans="1:27" s="12" customFormat="1" ht="8.4"/>
    <row r="77" spans="1:27" s="12" customFormat="1" ht="8.4"/>
    <row r="78" spans="1:27" s="12" customFormat="1" ht="8.4"/>
    <row r="79" spans="1:27" s="12" customFormat="1" ht="8.4"/>
    <row r="80" spans="1:27" s="12" customFormat="1" ht="8.4"/>
    <row r="81" s="12" customFormat="1" ht="8.4"/>
    <row r="82" s="12" customFormat="1" ht="8.4"/>
    <row r="83" s="12" customFormat="1" ht="8.4"/>
    <row r="84" s="12" customFormat="1" ht="8.4"/>
    <row r="85" s="12" customFormat="1" ht="8.4"/>
    <row r="86" s="12" customFormat="1" ht="8.4"/>
    <row r="87" s="12" customFormat="1" ht="8.4"/>
    <row r="88" s="12" customFormat="1" ht="8.4"/>
    <row r="89" s="12" customFormat="1" ht="8.4"/>
  </sheetData>
  <mergeCells count="273">
    <mergeCell ref="O68:Q68"/>
    <mergeCell ref="S68:U68"/>
    <mergeCell ref="B28:C28"/>
    <mergeCell ref="D28:E28"/>
    <mergeCell ref="F28:J28"/>
    <mergeCell ref="B29:C29"/>
    <mergeCell ref="D29:E29"/>
    <mergeCell ref="F29:J29"/>
    <mergeCell ref="H67:H68"/>
    <mergeCell ref="I67:J67"/>
    <mergeCell ref="O67:Q67"/>
    <mergeCell ref="S67:U67"/>
    <mergeCell ref="S64:U64"/>
    <mergeCell ref="B35:E35"/>
    <mergeCell ref="F35:J35"/>
    <mergeCell ref="B36:E36"/>
    <mergeCell ref="F36:J36"/>
    <mergeCell ref="B41:N41"/>
    <mergeCell ref="B32:E32"/>
    <mergeCell ref="F32:J32"/>
    <mergeCell ref="B33:E33"/>
    <mergeCell ref="F33:J33"/>
    <mergeCell ref="B34:E34"/>
    <mergeCell ref="F34:J34"/>
    <mergeCell ref="Y67:AA67"/>
    <mergeCell ref="B27:E27"/>
    <mergeCell ref="F27:J27"/>
    <mergeCell ref="B68:D68"/>
    <mergeCell ref="F68:G68"/>
    <mergeCell ref="I68:J68"/>
    <mergeCell ref="B26:E26"/>
    <mergeCell ref="F26:G26"/>
    <mergeCell ref="H26:I26"/>
    <mergeCell ref="B67:D67"/>
    <mergeCell ref="E67:E68"/>
    <mergeCell ref="F67:G67"/>
    <mergeCell ref="I65:J65"/>
    <mergeCell ref="O65:Q65"/>
    <mergeCell ref="S65:U65"/>
    <mergeCell ref="Y65:AA65"/>
    <mergeCell ref="B66:D66"/>
    <mergeCell ref="F66:G66"/>
    <mergeCell ref="I66:J66"/>
    <mergeCell ref="O66:Q66"/>
    <mergeCell ref="S66:U66"/>
    <mergeCell ref="Y66:AA66"/>
    <mergeCell ref="L64:M64"/>
    <mergeCell ref="O64:Q64"/>
    <mergeCell ref="B65:D65"/>
    <mergeCell ref="E65:E66"/>
    <mergeCell ref="F65:G65"/>
    <mergeCell ref="H65:H66"/>
    <mergeCell ref="K63:K64"/>
    <mergeCell ref="L63:M63"/>
    <mergeCell ref="O63:Q63"/>
    <mergeCell ref="S63:U63"/>
    <mergeCell ref="Y63:AA63"/>
    <mergeCell ref="B64:D64"/>
    <mergeCell ref="F64:G64"/>
    <mergeCell ref="I64:J64"/>
    <mergeCell ref="O62:Q62"/>
    <mergeCell ref="S62:U62"/>
    <mergeCell ref="Y62:AA62"/>
    <mergeCell ref="B22:E22"/>
    <mergeCell ref="F22:J22"/>
    <mergeCell ref="B63:D63"/>
    <mergeCell ref="E63:E64"/>
    <mergeCell ref="F63:G63"/>
    <mergeCell ref="H63:H64"/>
    <mergeCell ref="I63:J63"/>
    <mergeCell ref="N61:N62"/>
    <mergeCell ref="O61:Q61"/>
    <mergeCell ref="S61:U61"/>
    <mergeCell ref="Y61:AA61"/>
    <mergeCell ref="O58:Q58"/>
    <mergeCell ref="S58:U58"/>
    <mergeCell ref="Y58:AA58"/>
    <mergeCell ref="O59:Q59"/>
    <mergeCell ref="S59:U59"/>
    <mergeCell ref="Y64:AA64"/>
    <mergeCell ref="B24:E24"/>
    <mergeCell ref="B62:D62"/>
    <mergeCell ref="F62:G62"/>
    <mergeCell ref="I62:J62"/>
    <mergeCell ref="L62:M62"/>
    <mergeCell ref="E61:E62"/>
    <mergeCell ref="F61:G61"/>
    <mergeCell ref="H61:H62"/>
    <mergeCell ref="I61:J61"/>
    <mergeCell ref="K61:K62"/>
    <mergeCell ref="L61:M61"/>
    <mergeCell ref="B61:D61"/>
    <mergeCell ref="B18:C18"/>
    <mergeCell ref="D18:E18"/>
    <mergeCell ref="F18:J18"/>
    <mergeCell ref="B59:D59"/>
    <mergeCell ref="F59:G59"/>
    <mergeCell ref="I59:J59"/>
    <mergeCell ref="H58:H59"/>
    <mergeCell ref="I58:J58"/>
    <mergeCell ref="I57:J57"/>
    <mergeCell ref="B21:E21"/>
    <mergeCell ref="F21:J21"/>
    <mergeCell ref="B23:E23"/>
    <mergeCell ref="F23:J23"/>
    <mergeCell ref="F24:J24"/>
    <mergeCell ref="B30:C30"/>
    <mergeCell ref="D30:E30"/>
    <mergeCell ref="B58:D58"/>
    <mergeCell ref="E58:E59"/>
    <mergeCell ref="F58:G58"/>
    <mergeCell ref="I56:J56"/>
    <mergeCell ref="K56:K57"/>
    <mergeCell ref="O56:Q56"/>
    <mergeCell ref="B19:C19"/>
    <mergeCell ref="D19:E19"/>
    <mergeCell ref="F19:J19"/>
    <mergeCell ref="B20:E20"/>
    <mergeCell ref="F20:J20"/>
    <mergeCell ref="K58:K59"/>
    <mergeCell ref="O57:Q57"/>
    <mergeCell ref="F30:J30"/>
    <mergeCell ref="B31:C31"/>
    <mergeCell ref="D31:E31"/>
    <mergeCell ref="F31:J31"/>
    <mergeCell ref="Y57:AA57"/>
    <mergeCell ref="S56:U56"/>
    <mergeCell ref="Y56:AA56"/>
    <mergeCell ref="B56:D56"/>
    <mergeCell ref="E56:E57"/>
    <mergeCell ref="F56:G56"/>
    <mergeCell ref="H56:H57"/>
    <mergeCell ref="L54:M54"/>
    <mergeCell ref="O54:Q54"/>
    <mergeCell ref="S54:U54"/>
    <mergeCell ref="K54:K55"/>
    <mergeCell ref="Y55:AA55"/>
    <mergeCell ref="Y54:AA54"/>
    <mergeCell ref="B57:D57"/>
    <mergeCell ref="F57:G57"/>
    <mergeCell ref="L55:M55"/>
    <mergeCell ref="O55:Q55"/>
    <mergeCell ref="S55:U55"/>
    <mergeCell ref="B55:D55"/>
    <mergeCell ref="F55:G55"/>
    <mergeCell ref="I55:J55"/>
    <mergeCell ref="B54:D54"/>
    <mergeCell ref="E54:E55"/>
    <mergeCell ref="F54:G54"/>
    <mergeCell ref="H54:H55"/>
    <mergeCell ref="I54:J54"/>
    <mergeCell ref="S57:U57"/>
    <mergeCell ref="Y46:AA46"/>
    <mergeCell ref="K45:K46"/>
    <mergeCell ref="L45:M45"/>
    <mergeCell ref="O45:Q45"/>
    <mergeCell ref="S45:U45"/>
    <mergeCell ref="Y44:AA44"/>
    <mergeCell ref="W43:X43"/>
    <mergeCell ref="Y43:AA43"/>
    <mergeCell ref="Y45:AA45"/>
    <mergeCell ref="B52:D52"/>
    <mergeCell ref="E52:E53"/>
    <mergeCell ref="F52:G52"/>
    <mergeCell ref="H52:H53"/>
    <mergeCell ref="I49:J49"/>
    <mergeCell ref="Y48:AA48"/>
    <mergeCell ref="K47:K48"/>
    <mergeCell ref="O47:Q47"/>
    <mergeCell ref="S47:U47"/>
    <mergeCell ref="O50:Q50"/>
    <mergeCell ref="S50:U50"/>
    <mergeCell ref="K49:K50"/>
    <mergeCell ref="O49:Q49"/>
    <mergeCell ref="S49:U49"/>
    <mergeCell ref="Y49:AA49"/>
    <mergeCell ref="Y47:AA47"/>
    <mergeCell ref="Y52:AA52"/>
    <mergeCell ref="L53:M53"/>
    <mergeCell ref="O53:Q53"/>
    <mergeCell ref="S53:U53"/>
    <mergeCell ref="Y53:AA53"/>
    <mergeCell ref="I52:J52"/>
    <mergeCell ref="K52:K53"/>
    <mergeCell ref="L52:M52"/>
    <mergeCell ref="N52:N53"/>
    <mergeCell ref="O52:Q52"/>
    <mergeCell ref="S52:U52"/>
    <mergeCell ref="B53:D53"/>
    <mergeCell ref="F53:G53"/>
    <mergeCell ref="I53:J53"/>
    <mergeCell ref="B50:D50"/>
    <mergeCell ref="F50:G50"/>
    <mergeCell ref="I50:J50"/>
    <mergeCell ref="B8:E8"/>
    <mergeCell ref="F8:J8"/>
    <mergeCell ref="B49:D49"/>
    <mergeCell ref="E49:E50"/>
    <mergeCell ref="F49:G49"/>
    <mergeCell ref="H49:H50"/>
    <mergeCell ref="B10:E10"/>
    <mergeCell ref="F10:J10"/>
    <mergeCell ref="B11:E11"/>
    <mergeCell ref="F11:J11"/>
    <mergeCell ref="F47:G47"/>
    <mergeCell ref="H47:H48"/>
    <mergeCell ref="I47:J47"/>
    <mergeCell ref="I46:J46"/>
    <mergeCell ref="B47:D47"/>
    <mergeCell ref="E47:E48"/>
    <mergeCell ref="B14:E14"/>
    <mergeCell ref="F14:G14"/>
    <mergeCell ref="B48:D48"/>
    <mergeCell ref="F48:G48"/>
    <mergeCell ref="I48:J48"/>
    <mergeCell ref="O48:Q48"/>
    <mergeCell ref="S48:U48"/>
    <mergeCell ref="B9:E9"/>
    <mergeCell ref="F9:J9"/>
    <mergeCell ref="B46:D46"/>
    <mergeCell ref="F46:G46"/>
    <mergeCell ref="S44:U44"/>
    <mergeCell ref="B12:E12"/>
    <mergeCell ref="F12:J12"/>
    <mergeCell ref="H14:I14"/>
    <mergeCell ref="L46:M46"/>
    <mergeCell ref="O46:Q46"/>
    <mergeCell ref="B15:E15"/>
    <mergeCell ref="F15:J15"/>
    <mergeCell ref="S46:U46"/>
    <mergeCell ref="B16:C16"/>
    <mergeCell ref="D16:E16"/>
    <mergeCell ref="F16:J16"/>
    <mergeCell ref="B17:C17"/>
    <mergeCell ref="D17:E17"/>
    <mergeCell ref="F17:J17"/>
    <mergeCell ref="B45:D45"/>
    <mergeCell ref="E45:E46"/>
    <mergeCell ref="F45:G45"/>
    <mergeCell ref="H45:H46"/>
    <mergeCell ref="I45:J45"/>
    <mergeCell ref="S43:U43"/>
    <mergeCell ref="B6:C6"/>
    <mergeCell ref="D6:E6"/>
    <mergeCell ref="F6:J6"/>
    <mergeCell ref="L44:M44"/>
    <mergeCell ref="O44:Q44"/>
    <mergeCell ref="H43:H44"/>
    <mergeCell ref="I43:J43"/>
    <mergeCell ref="K43:K44"/>
    <mergeCell ref="L43:M43"/>
    <mergeCell ref="N43:N44"/>
    <mergeCell ref="O43:Q43"/>
    <mergeCell ref="B7:C7"/>
    <mergeCell ref="D7:E7"/>
    <mergeCell ref="F7:J7"/>
    <mergeCell ref="B2:E2"/>
    <mergeCell ref="F2:G2"/>
    <mergeCell ref="H2:I2"/>
    <mergeCell ref="B43:D43"/>
    <mergeCell ref="E43:E44"/>
    <mergeCell ref="F43:G43"/>
    <mergeCell ref="B3:E3"/>
    <mergeCell ref="F3:J3"/>
    <mergeCell ref="B44:D44"/>
    <mergeCell ref="F44:G44"/>
    <mergeCell ref="I44:J44"/>
    <mergeCell ref="B4:C4"/>
    <mergeCell ref="D4:E4"/>
    <mergeCell ref="F4:J4"/>
    <mergeCell ref="B5:C5"/>
    <mergeCell ref="D5:E5"/>
    <mergeCell ref="F5:J5"/>
  </mergeCells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伊東正光</dc:creator>
  <cp:lastModifiedBy>伊東正光</cp:lastModifiedBy>
  <dcterms:created xsi:type="dcterms:W3CDTF">2015-07-17T09:55:17Z</dcterms:created>
  <dcterms:modified xsi:type="dcterms:W3CDTF">2020-04-18T11:03:03Z</dcterms:modified>
</cp:coreProperties>
</file>