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uth\Desktop\"/>
    </mc:Choice>
  </mc:AlternateContent>
  <bookViews>
    <workbookView xWindow="0" yWindow="0" windowWidth="18768" windowHeight="8748"/>
  </bookViews>
  <sheets>
    <sheet name="20-3" sheetId="1" r:id="rId1"/>
  </sheets>
  <definedNames>
    <definedName name="_xlnm.Print_Area" localSheetId="0">'20-3'!$A$1:$U$54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1" i="1" l="1"/>
  <c r="U45" i="1"/>
  <c r="X52" i="1"/>
  <c r="Q51" i="1"/>
  <c r="T51" i="1" s="1"/>
  <c r="Q45" i="1"/>
  <c r="Q50" i="1"/>
  <c r="T50" i="1" s="1"/>
  <c r="Q44" i="1"/>
  <c r="Q43" i="1"/>
  <c r="T43" i="1" s="1"/>
  <c r="Q42" i="1"/>
  <c r="T42" i="1" s="1"/>
  <c r="Q41" i="1"/>
  <c r="T41" i="1" s="1"/>
  <c r="Q40" i="1"/>
  <c r="T40" i="1" s="1"/>
  <c r="Q39" i="1"/>
  <c r="T39" i="1" s="1"/>
  <c r="Q38" i="1"/>
  <c r="T38" i="1" s="1"/>
  <c r="Q37" i="1"/>
  <c r="T37" i="1" s="1"/>
  <c r="Q36" i="1"/>
  <c r="T36" i="1" s="1"/>
  <c r="Q35" i="1"/>
  <c r="T35" i="1" s="1"/>
  <c r="Q49" i="1"/>
  <c r="T49" i="1" s="1"/>
  <c r="Q34" i="1"/>
  <c r="Q33" i="1"/>
  <c r="T33" i="1" s="1"/>
  <c r="Q48" i="1"/>
  <c r="T48" i="1" s="1"/>
  <c r="Q32" i="1"/>
  <c r="T32" i="1" s="1"/>
  <c r="Q31" i="1"/>
  <c r="T31" i="1" s="1"/>
  <c r="Q30" i="1"/>
  <c r="T30" i="1" s="1"/>
  <c r="Q29" i="1"/>
  <c r="T29" i="1" s="1"/>
  <c r="Q28" i="1"/>
  <c r="T28" i="1" s="1"/>
  <c r="Q27" i="1"/>
  <c r="T27" i="1" s="1"/>
  <c r="Q26" i="1"/>
  <c r="T26" i="1" s="1"/>
  <c r="Q25" i="1"/>
  <c r="T25" i="1" s="1"/>
  <c r="Q24" i="1"/>
  <c r="T24" i="1" s="1"/>
  <c r="Q23" i="1"/>
  <c r="T23" i="1" s="1"/>
  <c r="Q22" i="1"/>
  <c r="T22" i="1" s="1"/>
  <c r="Q21" i="1"/>
  <c r="T21" i="1" s="1"/>
  <c r="Q47" i="1"/>
  <c r="Q20" i="1"/>
  <c r="T20" i="1" s="1"/>
  <c r="Q19" i="1"/>
  <c r="T19" i="1" s="1"/>
  <c r="Q18" i="1"/>
  <c r="T18" i="1" s="1"/>
  <c r="Q17" i="1"/>
  <c r="T17" i="1" s="1"/>
  <c r="Q46" i="1"/>
  <c r="T46" i="1" s="1"/>
  <c r="T52" i="1" l="1"/>
  <c r="U52" i="1"/>
  <c r="Q14" i="1"/>
  <c r="V51" i="1" l="1"/>
  <c r="T53" i="1"/>
  <c r="T54" i="1" s="1"/>
  <c r="T14" i="1" s="1"/>
  <c r="W51" i="1" l="1"/>
  <c r="W52" i="1" s="1"/>
  <c r="V52" i="1"/>
</calcChain>
</file>

<file path=xl/sharedStrings.xml><?xml version="1.0" encoding="utf-8"?>
<sst xmlns="http://schemas.openxmlformats.org/spreadsheetml/2006/main" count="336" uniqueCount="97">
  <si>
    <t>年</t>
    <rPh sb="0" eb="1">
      <t>ネン</t>
    </rPh>
    <phoneticPr fontId="3"/>
  </si>
  <si>
    <t>月</t>
    <rPh sb="0" eb="1">
      <t>ﾂｷ</t>
    </rPh>
    <phoneticPr fontId="5" type="noConversion"/>
  </si>
  <si>
    <t>日</t>
    <phoneticPr fontId="5" type="noConversion"/>
  </si>
  <si>
    <t>得意先</t>
  </si>
  <si>
    <t>フリガナ</t>
    <phoneticPr fontId="3"/>
  </si>
  <si>
    <t>受渡場所</t>
    <phoneticPr fontId="3"/>
  </si>
  <si>
    <t>現場名</t>
    <phoneticPr fontId="3"/>
  </si>
  <si>
    <t>産廃</t>
    <rPh sb="0" eb="2">
      <t>サンパイ</t>
    </rPh>
    <phoneticPr fontId="3"/>
  </si>
  <si>
    <t>残土</t>
    <phoneticPr fontId="3"/>
  </si>
  <si>
    <t>帰便</t>
    <phoneticPr fontId="3"/>
  </si>
  <si>
    <t>仕入</t>
    <phoneticPr fontId="3"/>
  </si>
  <si>
    <t>品名</t>
    <phoneticPr fontId="3"/>
  </si>
  <si>
    <t>単位</t>
    <phoneticPr fontId="3"/>
  </si>
  <si>
    <t>台数</t>
    <rPh sb="0" eb="2">
      <t>ﾀﾞｲｽｳ</t>
    </rPh>
    <phoneticPr fontId="5" type="noConversion"/>
  </si>
  <si>
    <t>総量</t>
    <phoneticPr fontId="3"/>
  </si>
  <si>
    <t>特記</t>
    <rPh sb="0" eb="2">
      <t>トッキ</t>
    </rPh>
    <phoneticPr fontId="3"/>
  </si>
  <si>
    <t>金額</t>
  </si>
  <si>
    <t>消費税</t>
    <phoneticPr fontId="3"/>
  </si>
  <si>
    <t>合計</t>
    <phoneticPr fontId="3"/>
  </si>
  <si>
    <t>本請求</t>
    <phoneticPr fontId="3"/>
  </si>
  <si>
    <t>高木販売所</t>
    <phoneticPr fontId="3"/>
  </si>
  <si>
    <t>㎥</t>
    <phoneticPr fontId="3"/>
  </si>
  <si>
    <t>〒</t>
    <phoneticPr fontId="2"/>
  </si>
  <si>
    <t>御中</t>
    <rPh sb="0" eb="2">
      <t>オンチュウ</t>
    </rPh>
    <phoneticPr fontId="2"/>
  </si>
  <si>
    <t>【振込先】</t>
    <rPh sb="1" eb="4">
      <t>フリコミサキ</t>
    </rPh>
    <phoneticPr fontId="2"/>
  </si>
  <si>
    <t>毎度ありがとうございます。</t>
    <rPh sb="0" eb="2">
      <t>マイド</t>
    </rPh>
    <phoneticPr fontId="2"/>
  </si>
  <si>
    <t>下記の通りご請求申し上げます。</t>
    <rPh sb="0" eb="2">
      <t>カキ</t>
    </rPh>
    <rPh sb="3" eb="5">
      <t>トオ</t>
    </rPh>
    <rPh sb="6" eb="8">
      <t>セイキュウ</t>
    </rPh>
    <rPh sb="8" eb="9">
      <t>モウ</t>
    </rPh>
    <rPh sb="10" eb="11">
      <t>ア</t>
    </rPh>
    <phoneticPr fontId="2"/>
  </si>
  <si>
    <t>前回ご請求額</t>
    <rPh sb="0" eb="2">
      <t>ゼンカイ</t>
    </rPh>
    <rPh sb="3" eb="6">
      <t>セイキュウガク</t>
    </rPh>
    <phoneticPr fontId="2"/>
  </si>
  <si>
    <t>今回ご請求額</t>
    <rPh sb="0" eb="2">
      <t>コンカイ</t>
    </rPh>
    <rPh sb="3" eb="6">
      <t>セイキュウガク</t>
    </rPh>
    <phoneticPr fontId="2"/>
  </si>
  <si>
    <t>単価</t>
    <rPh sb="0" eb="2">
      <t>タンカ</t>
    </rPh>
    <phoneticPr fontId="3"/>
  </si>
  <si>
    <t>小計</t>
    <rPh sb="0" eb="2">
      <t>ショウケイ</t>
    </rPh>
    <phoneticPr fontId="2"/>
  </si>
  <si>
    <t>03</t>
  </si>
  <si>
    <t>10</t>
  </si>
  <si>
    <t>21</t>
  </si>
  <si>
    <t>23</t>
  </si>
  <si>
    <t>25</t>
  </si>
  <si>
    <t>請求書</t>
    <rPh sb="0" eb="3">
      <t>セイキュウショ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</si>
  <si>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</si>
  <si>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</si>
  <si>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ご入金額</t>
    <phoneticPr fontId="2"/>
  </si>
  <si>
    <t>差引繰越金額</t>
    <phoneticPr fontId="2"/>
  </si>
  <si>
    <t>備考(小計)</t>
    <rPh sb="0" eb="2">
      <t>ビコウ</t>
    </rPh>
    <rPh sb="3" eb="5">
      <t>ショウケイ</t>
    </rPh>
    <phoneticPr fontId="3"/>
  </si>
  <si>
    <t>車両</t>
    <rPh sb="0" eb="2">
      <t>シャリョウ</t>
    </rPh>
    <phoneticPr fontId="3"/>
  </si>
  <si>
    <t>ご入金日</t>
    <rPh sb="1" eb="4">
      <t>ニュキンビ</t>
    </rPh>
    <phoneticPr fontId="2"/>
  </si>
  <si>
    <t>本社 TEL　</t>
    <rPh sb="0" eb="2">
      <t>ホンシャ</t>
    </rPh>
    <phoneticPr fontId="2"/>
  </si>
  <si>
    <t>本社 FAX　</t>
    <rPh sb="0" eb="2">
      <t>ホンシャ</t>
    </rPh>
    <phoneticPr fontId="2"/>
  </si>
  <si>
    <t>高木販売所 TEL＆FAX　</t>
    <rPh sb="0" eb="5">
      <t>タカギ</t>
    </rPh>
    <phoneticPr fontId="2"/>
  </si>
  <si>
    <t>締日</t>
    <rPh sb="0" eb="2">
      <t>シメビ</t>
    </rPh>
    <phoneticPr fontId="2"/>
  </si>
  <si>
    <t>検収</t>
    <rPh sb="0" eb="2">
      <t>ｹﾝｼｭｳ</t>
    </rPh>
    <phoneticPr fontId="5" type="noConversion"/>
  </si>
  <si>
    <t>お支払い予定日</t>
    <rPh sb="4" eb="7">
      <t>ヨテイビ</t>
    </rPh>
    <phoneticPr fontId="2"/>
  </si>
  <si>
    <t>翌月20日</t>
    <rPh sb="0" eb="2">
      <t>ヨクゲツ</t>
    </rPh>
    <rPh sb="4" eb="5">
      <t>ニチ</t>
    </rPh>
    <phoneticPr fontId="2"/>
  </si>
  <si>
    <t>03月</t>
    <rPh sb="2" eb="3">
      <t>ｶﾞﾂ</t>
    </rPh>
    <phoneticPr fontId="5" type="noConversion"/>
  </si>
  <si>
    <t>02</t>
  </si>
  <si>
    <t>芦田水道工業所</t>
    <rPh sb="0" eb="7">
      <t>ｱｼﾀﾞｽｲﾄﾞｳｺｳｷﾞｮｳｼｮ</t>
    </rPh>
    <phoneticPr fontId="5" type="noConversion"/>
  </si>
  <si>
    <t>アシダスイドウ</t>
    <phoneticPr fontId="5" type="noConversion"/>
  </si>
  <si>
    <t>ダスト</t>
    <phoneticPr fontId="3"/>
  </si>
  <si>
    <t>アシダスイドウ</t>
    <phoneticPr fontId="5" type="noConversion"/>
  </si>
  <si>
    <t>高木販売所</t>
    <phoneticPr fontId="3"/>
  </si>
  <si>
    <t>栗柄用土12号線</t>
    <rPh sb="0" eb="2">
      <t>ｸﾘｶﾞﾗ</t>
    </rPh>
    <rPh sb="2" eb="4">
      <t>ﾖｳﾄﾞ</t>
    </rPh>
    <rPh sb="6" eb="8">
      <t>ｺﾞｳｾﾝ</t>
    </rPh>
    <phoneticPr fontId="5" type="noConversion"/>
  </si>
  <si>
    <t>㎥</t>
    <phoneticPr fontId="3"/>
  </si>
  <si>
    <t>RM-30</t>
    <phoneticPr fontId="3"/>
  </si>
  <si>
    <t>ダスト</t>
    <phoneticPr fontId="3"/>
  </si>
  <si>
    <t>04</t>
  </si>
  <si>
    <t>＊</t>
    <phoneticPr fontId="5" type="noConversion"/>
  </si>
  <si>
    <t>真砂土</t>
    <phoneticPr fontId="3"/>
  </si>
  <si>
    <t>0.5</t>
    <phoneticPr fontId="5" type="noConversion"/>
  </si>
  <si>
    <t>05</t>
  </si>
  <si>
    <t>RM-30</t>
    <phoneticPr fontId="3"/>
  </si>
  <si>
    <t>06</t>
  </si>
  <si>
    <t>07</t>
  </si>
  <si>
    <t>09</t>
  </si>
  <si>
    <t>11</t>
  </si>
  <si>
    <t>12</t>
  </si>
  <si>
    <t>真砂土</t>
    <rPh sb="0" eb="3">
      <t>ﾏｻ</t>
    </rPh>
    <phoneticPr fontId="5" type="noConversion"/>
  </si>
  <si>
    <t>㎥</t>
    <phoneticPr fontId="3"/>
  </si>
  <si>
    <t>アシダスイドウ</t>
    <phoneticPr fontId="5" type="noConversion"/>
  </si>
  <si>
    <t>ダスト</t>
    <phoneticPr fontId="3"/>
  </si>
  <si>
    <t>RM-30</t>
    <phoneticPr fontId="3"/>
  </si>
  <si>
    <t>16</t>
  </si>
  <si>
    <t>高木販売所</t>
    <phoneticPr fontId="3"/>
  </si>
  <si>
    <t>17</t>
  </si>
  <si>
    <t>19</t>
  </si>
  <si>
    <t>RC-40</t>
    <phoneticPr fontId="3"/>
  </si>
  <si>
    <t>26</t>
  </si>
  <si>
    <t>0.5</t>
    <phoneticPr fontId="5" type="noConversion"/>
  </si>
  <si>
    <t>30</t>
  </si>
  <si>
    <t>A社</t>
    <rPh sb="1" eb="2">
      <t>シャ</t>
    </rPh>
    <phoneticPr fontId="2"/>
  </si>
  <si>
    <t>弊社</t>
    <rPh sb="0" eb="2">
      <t>ヘイシャ</t>
    </rPh>
    <phoneticPr fontId="2"/>
  </si>
  <si>
    <t>***</t>
    <phoneticPr fontId="2"/>
  </si>
  <si>
    <t>***</t>
    <phoneticPr fontId="2"/>
  </si>
  <si>
    <t>広島県*******</t>
    <rPh sb="0" eb="3">
      <t>ヒロ</t>
    </rPh>
    <phoneticPr fontId="2"/>
  </si>
  <si>
    <t>〒****</t>
    <phoneticPr fontId="2"/>
  </si>
  <si>
    <t>****</t>
    <phoneticPr fontId="2"/>
  </si>
  <si>
    <t>広島県****</t>
    <phoneticPr fontId="2"/>
  </si>
  <si>
    <t>広島銀行　***支店　(当)****</t>
    <rPh sb="0" eb="4">
      <t>ヒロシマギンコウ</t>
    </rPh>
    <rPh sb="8" eb="10">
      <t>シテン</t>
    </rPh>
    <phoneticPr fontId="2"/>
  </si>
  <si>
    <t>中国銀行　***支店　(当)*****</t>
    <rPh sb="0" eb="2">
      <t>チュウゴク</t>
    </rPh>
    <rPh sb="2" eb="4">
      <t>ギンコウ</t>
    </rPh>
    <rPh sb="8" eb="10">
      <t>シテン</t>
    </rPh>
    <phoneticPr fontId="2"/>
  </si>
  <si>
    <t>もみじ銀行　***出張所　(当)****</t>
    <rPh sb="3" eb="5">
      <t>ギンコウ</t>
    </rPh>
    <rPh sb="9" eb="11">
      <t>シュッチョウ</t>
    </rPh>
    <rPh sb="11" eb="12">
      <t>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</si>
</sst>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m/d;\-;\-;@"/>
    <numFmt numFmtId="177" formatCode="_ * #,##0.00_ ;_ * \-#,##0.00_ ;_ * &quot;-&quot;_ ;_ @_ "/>
    <numFmt numFmtId="178" formatCode="yyyy&quot;年&quot;m&quot;月&quot;;@"/>
    <numFmt numFmtId="179" formatCode="yyyy&quot;年&quot;m&quot;月&quot;d&quot;日&quot;;@"/>
    <numFmt numFmtId="180" formatCode="_ * #,##0_ ;_ * \-#,##0_ ;_ * &quot;-&quot;??_ ;_ @_ "/>
    <numFmt numFmtId="181" formatCode="m&quot;月&quot;d&quot;日&quot;;@"/>
  </numFmts>
  <fonts count="4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b/>
      <sz val="7.5"/>
      <name val="Meiryo UI"/>
      <family val="3"/>
      <charset val="128"/>
    </font>
    <font>
      <sz val="8"/>
      <name val="Verdana"/>
      <family val="2"/>
    </font>
    <font>
      <sz val="6.5"/>
      <name val="Meiryo UI"/>
      <family val="3"/>
      <charset val="128"/>
    </font>
    <font>
      <sz val="7.5"/>
      <name val="Meiryo UI"/>
      <family val="3"/>
      <charset val="128"/>
    </font>
    <font>
      <sz val="7"/>
      <name val="Meiryo UI"/>
      <family val="3"/>
      <charset val="128"/>
    </font>
    <font>
      <sz val="7"/>
      <color indexed="10"/>
      <name val="Meiryo UI"/>
      <family val="3"/>
      <charset val="128"/>
    </font>
    <font>
      <sz val="12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sz val="8"/>
      <color rgb="FF0070C0"/>
      <name val="Meiryo UI"/>
      <family val="3"/>
      <charset val="128"/>
    </font>
    <font>
      <sz val="10"/>
      <name val="Meiryo UI"/>
      <family val="3"/>
      <charset val="128"/>
    </font>
    <font>
      <b/>
      <sz val="7"/>
      <color theme="0"/>
      <name val="Meiryo UI"/>
      <family val="3"/>
      <charset val="128"/>
    </font>
    <font>
      <sz val="6.5"/>
      <color theme="0"/>
      <name val="Meiryo UI"/>
      <family val="3"/>
      <charset val="128"/>
    </font>
    <font>
      <sz val="7.5"/>
      <color theme="0"/>
      <name val="Meiryo UI"/>
      <family val="3"/>
      <charset val="128"/>
    </font>
    <font>
      <sz val="7"/>
      <color theme="0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0"/>
      <color rgb="FF0070C0"/>
      <name val="Meiryo UI"/>
      <family val="3"/>
      <charset val="128"/>
    </font>
    <font>
      <b/>
      <sz val="7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7.5"/>
      <color theme="0"/>
      <name val="Meiryo UI"/>
      <family val="2"/>
      <charset val="128"/>
    </font>
    <font>
      <sz val="7.5"/>
      <color theme="1"/>
      <name val="Meiryo UI"/>
      <family val="3"/>
      <charset val="128"/>
    </font>
    <font>
      <sz val="7.5"/>
      <color rgb="FF0070C0"/>
      <name val="Meiryo UI"/>
      <family val="3"/>
      <charset val="128"/>
    </font>
    <font>
      <sz val="9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7"/>
      <color rgb="FF0070C0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name val="Meiryo UI"/>
      <family val="3"/>
      <charset val="128"/>
    </font>
    <font>
      <sz val="8"/>
      <name val="Meiryo UI"/>
      <family val="2"/>
      <charset val="128"/>
    </font>
    <font>
      <sz val="7.5"/>
      <color rgb="FF0000CC"/>
      <name val="Meiryo UI"/>
      <family val="3"/>
      <charset val="128"/>
    </font>
    <font>
      <sz val="8.5"/>
      <color rgb="FF0070C0"/>
      <name val="Meiryo UI"/>
      <family val="2"/>
      <charset val="128"/>
    </font>
    <font>
      <sz val="8.5"/>
      <name val="Meiryo UI"/>
      <family val="3"/>
      <charset val="128"/>
    </font>
    <font>
      <sz val="8.5"/>
      <color theme="1"/>
      <name val="Meiryo UI"/>
      <family val="3"/>
      <charset val="128"/>
    </font>
    <font>
      <b/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40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38" fontId="16" fillId="2" borderId="0" xfId="2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8" fillId="0" borderId="0" xfId="0" applyFont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 vertical="center"/>
    </xf>
    <xf numFmtId="180" fontId="18" fillId="0" borderId="0" xfId="0" applyNumberFormat="1" applyFont="1" applyBorder="1" applyAlignment="1">
      <alignment horizontal="right" vertical="center"/>
    </xf>
    <xf numFmtId="38" fontId="10" fillId="0" borderId="0" xfId="2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41" fontId="14" fillId="0" borderId="0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24" fillId="0" borderId="1" xfId="2" applyFont="1" applyBorder="1">
      <alignment vertical="center"/>
    </xf>
    <xf numFmtId="38" fontId="25" fillId="0" borderId="1" xfId="2" applyFont="1" applyBorder="1">
      <alignment vertical="center"/>
    </xf>
    <xf numFmtId="0" fontId="2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6" fontId="19" fillId="0" borderId="1" xfId="2" applyNumberFormat="1" applyFont="1" applyBorder="1" applyAlignme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textRotation="255"/>
    </xf>
    <xf numFmtId="0" fontId="17" fillId="2" borderId="3" xfId="0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177" fontId="16" fillId="2" borderId="3" xfId="2" applyNumberFormat="1" applyFont="1" applyFill="1" applyBorder="1" applyAlignment="1">
      <alignment horizontal="center" vertical="center"/>
    </xf>
    <xf numFmtId="38" fontId="16" fillId="2" borderId="3" xfId="2" applyFont="1" applyFill="1" applyBorder="1" applyAlignment="1">
      <alignment horizontal="center" vertical="center"/>
    </xf>
    <xf numFmtId="41" fontId="16" fillId="2" borderId="3" xfId="2" applyNumberFormat="1" applyFont="1" applyFill="1" applyBorder="1" applyAlignment="1">
      <alignment horizontal="center" vertical="center"/>
    </xf>
    <xf numFmtId="38" fontId="16" fillId="2" borderId="4" xfId="2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41" fontId="14" fillId="2" borderId="10" xfId="2" applyNumberFormat="1" applyFont="1" applyFill="1" applyBorder="1" applyAlignment="1">
      <alignment horizontal="right" vertical="center"/>
    </xf>
    <xf numFmtId="41" fontId="22" fillId="0" borderId="10" xfId="2" applyNumberFormat="1" applyFont="1" applyFill="1" applyBorder="1" applyAlignment="1">
      <alignment horizontal="right" vertical="center"/>
    </xf>
    <xf numFmtId="38" fontId="23" fillId="0" borderId="10" xfId="2" applyFont="1" applyFill="1" applyBorder="1" applyAlignment="1">
      <alignment horizontal="righ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2" fillId="0" borderId="0" xfId="0" applyFont="1">
      <alignment vertical="center"/>
    </xf>
    <xf numFmtId="0" fontId="23" fillId="0" borderId="0" xfId="0" applyFont="1" applyBorder="1" applyAlignment="1">
      <alignment horizontal="right" vertical="center"/>
    </xf>
    <xf numFmtId="0" fontId="34" fillId="0" borderId="0" xfId="0" applyFo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177" fontId="7" fillId="0" borderId="0" xfId="2" applyNumberFormat="1" applyFont="1" applyBorder="1" applyAlignment="1">
      <alignment horizontal="right" vertical="center"/>
    </xf>
    <xf numFmtId="17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43" fontId="7" fillId="0" borderId="0" xfId="0" applyNumberFormat="1" applyFont="1" applyBorder="1" applyAlignment="1">
      <alignment horizontal="left" vertical="center"/>
    </xf>
    <xf numFmtId="38" fontId="36" fillId="0" borderId="0" xfId="2" applyFont="1" applyBorder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41" fontId="7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center"/>
    </xf>
    <xf numFmtId="177" fontId="7" fillId="0" borderId="14" xfId="2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43" fontId="7" fillId="0" borderId="14" xfId="0" applyNumberFormat="1" applyFont="1" applyBorder="1" applyAlignment="1">
      <alignment horizontal="left" vertical="center"/>
    </xf>
    <xf numFmtId="38" fontId="36" fillId="0" borderId="14" xfId="2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/>
    </xf>
    <xf numFmtId="41" fontId="7" fillId="0" borderId="14" xfId="1" applyNumberFormat="1" applyFont="1" applyBorder="1" applyAlignment="1">
      <alignment vertical="center"/>
    </xf>
    <xf numFmtId="38" fontId="7" fillId="0" borderId="14" xfId="2" applyFont="1" applyFill="1" applyBorder="1" applyAlignment="1">
      <alignment horizontal="right" vertical="center"/>
    </xf>
    <xf numFmtId="38" fontId="4" fillId="0" borderId="14" xfId="2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8" fontId="7" fillId="0" borderId="14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38" fontId="38" fillId="0" borderId="1" xfId="2" applyFont="1" applyBorder="1" applyAlignment="1">
      <alignment horizontal="right" vertical="center"/>
    </xf>
    <xf numFmtId="181" fontId="38" fillId="0" borderId="1" xfId="2" applyNumberFormat="1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9" fillId="0" borderId="0" xfId="0" applyFont="1">
      <alignment vertical="center"/>
    </xf>
    <xf numFmtId="41" fontId="7" fillId="0" borderId="0" xfId="0" applyNumberFormat="1" applyFont="1" applyBorder="1" applyAlignment="1">
      <alignment vertical="center"/>
    </xf>
    <xf numFmtId="0" fontId="3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9" fontId="39" fillId="0" borderId="1" xfId="0" applyNumberFormat="1" applyFont="1" applyBorder="1" applyAlignment="1">
      <alignment horizontal="center" vertical="center"/>
    </xf>
    <xf numFmtId="38" fontId="38" fillId="0" borderId="1" xfId="2" applyFont="1" applyBorder="1" applyAlignment="1">
      <alignment horizontal="right" vertical="center"/>
    </xf>
    <xf numFmtId="6" fontId="19" fillId="0" borderId="1" xfId="2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</cellXfs>
  <cellStyles count="3">
    <cellStyle name="桁区切り" xfId="2" builtinId="6"/>
    <cellStyle name="桁区切り [0.00]" xfId="1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tabSelected="1" view="pageBreakPreview" zoomScale="98" zoomScaleNormal="100" zoomScaleSheetLayoutView="98" workbookViewId="0">
      <selection activeCell="Z14" sqref="Z14"/>
    </sheetView>
  </sheetViews>
  <sheetFormatPr defaultRowHeight="14.4"/>
  <cols>
    <col min="1" max="2" width="3.90625" customWidth="1"/>
    <col min="3" max="3" width="3.36328125" customWidth="1"/>
    <col min="4" max="4" width="5.26953125" hidden="1" customWidth="1"/>
    <col min="5" max="5" width="7.36328125" hidden="1" customWidth="1"/>
    <col min="6" max="6" width="7.08984375" customWidth="1"/>
    <col min="7" max="7" width="12.90625" customWidth="1"/>
    <col min="8" max="8" width="5.1796875" customWidth="1"/>
    <col min="9" max="10" width="0" hidden="1" customWidth="1"/>
    <col min="11" max="12" width="9" hidden="1" customWidth="1"/>
    <col min="13" max="13" width="10.36328125" customWidth="1"/>
    <col min="14" max="14" width="7" customWidth="1"/>
    <col min="15" max="15" width="4" customWidth="1"/>
    <col min="16" max="16" width="3.90625" customWidth="1"/>
    <col min="17" max="17" width="6.36328125" customWidth="1"/>
    <col min="18" max="18" width="5.26953125" customWidth="1"/>
    <col min="19" max="19" width="9" hidden="1" customWidth="1"/>
    <col min="20" max="20" width="10.08984375" customWidth="1"/>
    <col min="21" max="21" width="8" customWidth="1"/>
    <col min="22" max="22" width="4.81640625" hidden="1" customWidth="1"/>
    <col min="23" max="23" width="5.81640625" hidden="1" customWidth="1"/>
    <col min="24" max="24" width="4.81640625" hidden="1" customWidth="1"/>
    <col min="25" max="25" width="8.6328125" customWidth="1"/>
  </cols>
  <sheetData>
    <row r="1" spans="1:24" ht="28.8" customHeight="1">
      <c r="A1" s="116" t="s">
        <v>36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4" ht="10.8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4" ht="16.5" customHeight="1">
      <c r="B3" s="52" t="s">
        <v>22</v>
      </c>
      <c r="C3" s="53" t="s">
        <v>92</v>
      </c>
      <c r="D3" s="53"/>
      <c r="E3" s="53"/>
      <c r="F3" s="53"/>
      <c r="G3" s="53"/>
      <c r="H3" s="53"/>
      <c r="I3" s="53"/>
      <c r="J3" s="53"/>
      <c r="K3" s="53"/>
      <c r="L3" s="53"/>
      <c r="M3" s="54"/>
      <c r="O3" s="48"/>
      <c r="Q3" s="3" t="s">
        <v>91</v>
      </c>
      <c r="R3" s="48"/>
      <c r="S3" s="5"/>
      <c r="T3" s="5"/>
    </row>
    <row r="4" spans="1:24">
      <c r="B4" s="55"/>
      <c r="C4" s="7" t="s">
        <v>93</v>
      </c>
      <c r="D4" s="7"/>
      <c r="E4" s="7"/>
      <c r="F4" s="7"/>
      <c r="G4" s="7"/>
      <c r="H4" s="7"/>
      <c r="I4" s="7"/>
      <c r="J4" s="7"/>
      <c r="K4" s="7"/>
      <c r="L4" s="7"/>
      <c r="M4" s="56"/>
      <c r="O4" s="48"/>
      <c r="Q4" s="3" t="s">
        <v>90</v>
      </c>
      <c r="R4" s="48"/>
      <c r="S4" s="5"/>
      <c r="T4" s="5"/>
    </row>
    <row r="5" spans="1:24" ht="16.2" customHeight="1">
      <c r="B5" s="120" t="s">
        <v>86</v>
      </c>
      <c r="C5" s="121"/>
      <c r="D5" s="121"/>
      <c r="E5" s="121"/>
      <c r="F5" s="121"/>
      <c r="G5" s="121"/>
      <c r="H5" s="121"/>
      <c r="I5" s="7"/>
      <c r="J5" s="7"/>
      <c r="K5" s="7"/>
      <c r="L5" s="7"/>
      <c r="M5" s="117" t="s">
        <v>23</v>
      </c>
      <c r="O5" s="48"/>
      <c r="Q5" s="119" t="s">
        <v>87</v>
      </c>
      <c r="R5" s="119"/>
      <c r="S5" s="119"/>
      <c r="T5" s="119"/>
    </row>
    <row r="6" spans="1:24" ht="14.25" customHeight="1">
      <c r="B6" s="120"/>
      <c r="C6" s="121"/>
      <c r="D6" s="121"/>
      <c r="E6" s="121"/>
      <c r="F6" s="121"/>
      <c r="G6" s="121"/>
      <c r="H6" s="121"/>
      <c r="I6" s="7"/>
      <c r="J6" s="7"/>
      <c r="K6" s="7"/>
      <c r="L6" s="7"/>
      <c r="M6" s="117"/>
      <c r="O6" s="48"/>
      <c r="P6" s="51"/>
      <c r="Q6" s="119"/>
      <c r="R6" s="119"/>
      <c r="S6" s="119"/>
      <c r="T6" s="119"/>
    </row>
    <row r="7" spans="1:24" ht="14.25" customHeight="1">
      <c r="B7" s="120"/>
      <c r="C7" s="121"/>
      <c r="D7" s="121"/>
      <c r="E7" s="121"/>
      <c r="F7" s="121"/>
      <c r="G7" s="121"/>
      <c r="H7" s="121"/>
      <c r="I7" s="7"/>
      <c r="J7" s="7"/>
      <c r="K7" s="7"/>
      <c r="L7" s="7"/>
      <c r="M7" s="117"/>
      <c r="O7" s="48"/>
      <c r="R7" s="67" t="s">
        <v>44</v>
      </c>
      <c r="S7" s="68"/>
      <c r="T7" s="3" t="s">
        <v>88</v>
      </c>
    </row>
    <row r="8" spans="1:24" ht="14.25" customHeight="1">
      <c r="B8" s="122"/>
      <c r="C8" s="123"/>
      <c r="D8" s="123"/>
      <c r="E8" s="123"/>
      <c r="F8" s="123"/>
      <c r="G8" s="123"/>
      <c r="H8" s="123"/>
      <c r="I8" s="105"/>
      <c r="J8" s="105"/>
      <c r="K8" s="105"/>
      <c r="L8" s="105"/>
      <c r="M8" s="118"/>
      <c r="O8" s="48"/>
      <c r="R8" s="67" t="s">
        <v>45</v>
      </c>
      <c r="S8" s="68"/>
      <c r="T8" s="3" t="s">
        <v>88</v>
      </c>
    </row>
    <row r="9" spans="1:24" ht="14.25" customHeight="1">
      <c r="B9" s="24"/>
      <c r="C9" s="24"/>
      <c r="D9" s="24"/>
      <c r="E9" s="24"/>
      <c r="F9" s="24"/>
      <c r="G9" s="24"/>
      <c r="H9" s="25"/>
      <c r="M9" s="58"/>
      <c r="N9" s="66"/>
      <c r="O9" s="66"/>
      <c r="R9" s="67" t="s">
        <v>46</v>
      </c>
      <c r="S9" s="4"/>
      <c r="T9" s="3" t="s">
        <v>89</v>
      </c>
    </row>
    <row r="10" spans="1:24" ht="5.4" customHeight="1">
      <c r="B10" s="24"/>
      <c r="C10" s="24"/>
      <c r="D10" s="24"/>
      <c r="E10" s="24"/>
      <c r="F10" s="24"/>
      <c r="G10" s="24"/>
      <c r="H10" s="25"/>
      <c r="M10" s="58"/>
      <c r="N10" s="64"/>
      <c r="O10" s="64"/>
      <c r="R10" s="62"/>
      <c r="S10" s="63"/>
      <c r="T10" s="57"/>
    </row>
    <row r="11" spans="1:24" ht="14.25" customHeight="1">
      <c r="B11" s="104" t="s">
        <v>25</v>
      </c>
      <c r="C11" s="24"/>
      <c r="D11" s="24"/>
      <c r="E11" s="24"/>
      <c r="F11" s="24"/>
      <c r="G11" s="47" t="s">
        <v>26</v>
      </c>
      <c r="H11" s="25"/>
      <c r="T11" s="57"/>
    </row>
    <row r="12" spans="1:24" ht="7.8" customHeight="1">
      <c r="D12" s="24"/>
      <c r="E12" s="24"/>
      <c r="F12" s="24"/>
      <c r="H12" s="25"/>
      <c r="N12" s="48"/>
      <c r="O12" s="48"/>
      <c r="R12" s="49"/>
      <c r="S12" s="28"/>
      <c r="T12" s="50"/>
      <c r="U12" s="27"/>
    </row>
    <row r="13" spans="1:24" s="2" customFormat="1" ht="13.8" customHeight="1">
      <c r="B13" s="111" t="s">
        <v>47</v>
      </c>
      <c r="C13" s="111"/>
      <c r="D13" s="111"/>
      <c r="E13" s="111"/>
      <c r="F13" s="111"/>
      <c r="G13" s="65" t="s">
        <v>49</v>
      </c>
      <c r="M13" s="29" t="s">
        <v>27</v>
      </c>
      <c r="N13" s="30" t="s">
        <v>43</v>
      </c>
      <c r="O13" s="112" t="s">
        <v>39</v>
      </c>
      <c r="P13" s="112"/>
      <c r="Q13" s="112" t="s">
        <v>40</v>
      </c>
      <c r="R13" s="112"/>
      <c r="S13" s="30"/>
      <c r="T13" s="112" t="s">
        <v>28</v>
      </c>
      <c r="U13" s="112"/>
    </row>
    <row r="14" spans="1:24" s="2" customFormat="1" ht="22.2" customHeight="1">
      <c r="B14" s="113">
        <v>43921</v>
      </c>
      <c r="C14" s="113"/>
      <c r="D14" s="113"/>
      <c r="E14" s="113"/>
      <c r="F14" s="113"/>
      <c r="G14" s="108" t="s">
        <v>50</v>
      </c>
      <c r="H14" s="109"/>
      <c r="I14" s="109"/>
      <c r="J14" s="109"/>
      <c r="K14" s="109"/>
      <c r="L14" s="109"/>
      <c r="M14" s="106">
        <v>125295</v>
      </c>
      <c r="N14" s="107">
        <v>43941</v>
      </c>
      <c r="O14" s="114">
        <v>125295</v>
      </c>
      <c r="P14" s="114"/>
      <c r="Q14" s="114">
        <f>M14-O14</f>
        <v>0</v>
      </c>
      <c r="R14" s="114"/>
      <c r="S14" s="26"/>
      <c r="T14" s="115">
        <f>SUM(Q14,T54)</f>
        <v>136840</v>
      </c>
      <c r="U14" s="115"/>
    </row>
    <row r="15" spans="1:24" s="2" customFormat="1" ht="8.25" customHeight="1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/>
      <c r="O15" s="8"/>
      <c r="P15" s="10"/>
      <c r="Q15" s="10"/>
      <c r="R15" s="11"/>
      <c r="S15" s="11"/>
      <c r="T15" s="11"/>
    </row>
    <row r="16" spans="1:24" s="20" customFormat="1" ht="18.75" customHeight="1">
      <c r="A16" s="31" t="s">
        <v>0</v>
      </c>
      <c r="B16" s="32" t="s">
        <v>1</v>
      </c>
      <c r="C16" s="33" t="s">
        <v>2</v>
      </c>
      <c r="D16" s="32" t="s">
        <v>3</v>
      </c>
      <c r="E16" s="34" t="s">
        <v>4</v>
      </c>
      <c r="F16" s="35" t="s">
        <v>5</v>
      </c>
      <c r="G16" s="36" t="s">
        <v>6</v>
      </c>
      <c r="H16" s="35" t="s">
        <v>42</v>
      </c>
      <c r="I16" s="37" t="s">
        <v>7</v>
      </c>
      <c r="J16" s="37" t="s">
        <v>8</v>
      </c>
      <c r="K16" s="37" t="s">
        <v>9</v>
      </c>
      <c r="L16" s="37" t="s">
        <v>10</v>
      </c>
      <c r="M16" s="38" t="s">
        <v>11</v>
      </c>
      <c r="N16" s="39" t="s">
        <v>48</v>
      </c>
      <c r="O16" s="37" t="s">
        <v>12</v>
      </c>
      <c r="P16" s="32" t="s">
        <v>13</v>
      </c>
      <c r="Q16" s="32" t="s">
        <v>14</v>
      </c>
      <c r="R16" s="40" t="s">
        <v>29</v>
      </c>
      <c r="S16" s="36" t="s">
        <v>15</v>
      </c>
      <c r="T16" s="41" t="s">
        <v>16</v>
      </c>
      <c r="U16" s="42" t="s">
        <v>41</v>
      </c>
      <c r="V16" s="6" t="s">
        <v>17</v>
      </c>
      <c r="W16" s="6" t="s">
        <v>18</v>
      </c>
      <c r="X16" s="20" t="s">
        <v>19</v>
      </c>
    </row>
    <row r="17" spans="1:24" s="12" customFormat="1" ht="18" customHeight="1">
      <c r="A17" s="98">
        <v>2020</v>
      </c>
      <c r="B17" s="99" t="s">
        <v>51</v>
      </c>
      <c r="C17" s="100" t="s">
        <v>52</v>
      </c>
      <c r="D17" s="12" t="s">
        <v>53</v>
      </c>
      <c r="E17" s="69" t="s">
        <v>56</v>
      </c>
      <c r="F17" s="70" t="s">
        <v>57</v>
      </c>
      <c r="G17" s="71" t="s">
        <v>58</v>
      </c>
      <c r="H17" s="72"/>
      <c r="I17" s="72"/>
      <c r="J17" s="72"/>
      <c r="K17" s="72"/>
      <c r="L17" s="72"/>
      <c r="M17" s="73" t="s">
        <v>55</v>
      </c>
      <c r="N17" s="74">
        <v>1.5</v>
      </c>
      <c r="O17" s="75" t="s">
        <v>59</v>
      </c>
      <c r="P17" s="76">
        <v>2</v>
      </c>
      <c r="Q17" s="77">
        <f t="shared" ref="Q17:Q51" si="0">N17*P17</f>
        <v>3</v>
      </c>
      <c r="R17" s="78">
        <v>1950</v>
      </c>
      <c r="S17" s="79"/>
      <c r="T17" s="80">
        <f t="shared" ref="T17:T33" si="1">ROUNDDOWN(R17*Q17,0)</f>
        <v>5850</v>
      </c>
      <c r="U17" s="81"/>
      <c r="V17" s="1"/>
      <c r="W17" s="1"/>
      <c r="X17" s="1"/>
    </row>
    <row r="18" spans="1:24" s="12" customFormat="1" ht="18" customHeight="1">
      <c r="A18" s="98">
        <v>2020</v>
      </c>
      <c r="B18" s="99" t="s">
        <v>51</v>
      </c>
      <c r="C18" s="100" t="s">
        <v>52</v>
      </c>
      <c r="D18" s="12" t="s">
        <v>53</v>
      </c>
      <c r="E18" s="69" t="s">
        <v>54</v>
      </c>
      <c r="F18" s="70" t="s">
        <v>20</v>
      </c>
      <c r="G18" s="71" t="s">
        <v>58</v>
      </c>
      <c r="H18" s="72"/>
      <c r="I18" s="72"/>
      <c r="J18" s="72"/>
      <c r="K18" s="72"/>
      <c r="L18" s="72"/>
      <c r="M18" s="73" t="s">
        <v>60</v>
      </c>
      <c r="N18" s="74">
        <v>1.5</v>
      </c>
      <c r="O18" s="75" t="s">
        <v>21</v>
      </c>
      <c r="P18" s="76">
        <v>1</v>
      </c>
      <c r="Q18" s="77">
        <f t="shared" si="0"/>
        <v>1.5</v>
      </c>
      <c r="R18" s="78">
        <v>2200</v>
      </c>
      <c r="S18" s="79"/>
      <c r="T18" s="80">
        <f t="shared" si="1"/>
        <v>3300</v>
      </c>
      <c r="U18" s="81"/>
      <c r="V18" s="1"/>
      <c r="W18" s="1"/>
      <c r="X18" s="1"/>
    </row>
    <row r="19" spans="1:24" s="12" customFormat="1" ht="18" customHeight="1">
      <c r="A19" s="98">
        <v>2020</v>
      </c>
      <c r="B19" s="99" t="s">
        <v>51</v>
      </c>
      <c r="C19" s="100" t="s">
        <v>31</v>
      </c>
      <c r="D19" s="12" t="s">
        <v>53</v>
      </c>
      <c r="E19" s="69" t="s">
        <v>56</v>
      </c>
      <c r="F19" s="70" t="s">
        <v>20</v>
      </c>
      <c r="G19" s="71" t="s">
        <v>58</v>
      </c>
      <c r="H19" s="72"/>
      <c r="I19" s="72"/>
      <c r="J19" s="72"/>
      <c r="K19" s="72"/>
      <c r="L19" s="72"/>
      <c r="M19" s="73" t="s">
        <v>61</v>
      </c>
      <c r="N19" s="74">
        <v>1</v>
      </c>
      <c r="O19" s="75" t="s">
        <v>59</v>
      </c>
      <c r="P19" s="76">
        <v>1</v>
      </c>
      <c r="Q19" s="77">
        <f t="shared" si="0"/>
        <v>1</v>
      </c>
      <c r="R19" s="78">
        <v>1950</v>
      </c>
      <c r="S19" s="79"/>
      <c r="T19" s="80">
        <f t="shared" si="1"/>
        <v>1950</v>
      </c>
      <c r="U19" s="81"/>
      <c r="V19" s="1"/>
      <c r="W19" s="1"/>
      <c r="X19" s="1"/>
    </row>
    <row r="20" spans="1:24" s="12" customFormat="1" ht="18" customHeight="1">
      <c r="A20" s="98">
        <v>2020</v>
      </c>
      <c r="B20" s="99" t="s">
        <v>51</v>
      </c>
      <c r="C20" s="100" t="s">
        <v>31</v>
      </c>
      <c r="D20" s="12" t="s">
        <v>53</v>
      </c>
      <c r="E20" s="69" t="s">
        <v>56</v>
      </c>
      <c r="F20" s="70" t="s">
        <v>20</v>
      </c>
      <c r="G20" s="71" t="s">
        <v>58</v>
      </c>
      <c r="H20" s="72"/>
      <c r="I20" s="72"/>
      <c r="J20" s="72"/>
      <c r="K20" s="72"/>
      <c r="L20" s="72"/>
      <c r="M20" s="73" t="s">
        <v>61</v>
      </c>
      <c r="N20" s="74">
        <v>1.5</v>
      </c>
      <c r="O20" s="75" t="s">
        <v>59</v>
      </c>
      <c r="P20" s="76">
        <v>1</v>
      </c>
      <c r="Q20" s="77">
        <f t="shared" si="0"/>
        <v>1.5</v>
      </c>
      <c r="R20" s="78">
        <v>1950</v>
      </c>
      <c r="S20" s="79"/>
      <c r="T20" s="80">
        <f t="shared" si="1"/>
        <v>2925</v>
      </c>
      <c r="U20" s="81"/>
      <c r="V20" s="1"/>
      <c r="W20" s="1"/>
      <c r="X20" s="1"/>
    </row>
    <row r="21" spans="1:24" s="13" customFormat="1" ht="18" customHeight="1">
      <c r="A21" s="98">
        <v>2020</v>
      </c>
      <c r="B21" s="99" t="s">
        <v>51</v>
      </c>
      <c r="C21" s="100" t="s">
        <v>62</v>
      </c>
      <c r="D21" s="12" t="s">
        <v>53</v>
      </c>
      <c r="E21" s="69" t="s">
        <v>56</v>
      </c>
      <c r="F21" s="70" t="s">
        <v>20</v>
      </c>
      <c r="G21" s="71" t="s">
        <v>58</v>
      </c>
      <c r="H21" s="72"/>
      <c r="I21" s="72"/>
      <c r="J21" s="72"/>
      <c r="K21" s="72"/>
      <c r="L21" s="72"/>
      <c r="M21" s="73" t="s">
        <v>55</v>
      </c>
      <c r="N21" s="74">
        <v>1.5</v>
      </c>
      <c r="O21" s="75" t="s">
        <v>21</v>
      </c>
      <c r="P21" s="76">
        <v>2</v>
      </c>
      <c r="Q21" s="77">
        <f t="shared" si="0"/>
        <v>3</v>
      </c>
      <c r="R21" s="78">
        <v>1950</v>
      </c>
      <c r="S21" s="79"/>
      <c r="T21" s="80">
        <f t="shared" si="1"/>
        <v>5850</v>
      </c>
      <c r="U21" s="81"/>
      <c r="V21" s="1"/>
      <c r="W21" s="1"/>
      <c r="X21" s="1"/>
    </row>
    <row r="22" spans="1:24" s="13" customFormat="1" ht="18" customHeight="1">
      <c r="A22" s="98">
        <v>2020</v>
      </c>
      <c r="B22" s="99" t="s">
        <v>51</v>
      </c>
      <c r="C22" s="100" t="s">
        <v>66</v>
      </c>
      <c r="D22" s="12" t="s">
        <v>53</v>
      </c>
      <c r="E22" s="69" t="s">
        <v>56</v>
      </c>
      <c r="F22" s="70" t="s">
        <v>20</v>
      </c>
      <c r="G22" s="71" t="s">
        <v>58</v>
      </c>
      <c r="H22" s="72"/>
      <c r="I22" s="72"/>
      <c r="J22" s="72"/>
      <c r="K22" s="72"/>
      <c r="L22" s="72"/>
      <c r="M22" s="73" t="s">
        <v>55</v>
      </c>
      <c r="N22" s="74">
        <v>1.5</v>
      </c>
      <c r="O22" s="75" t="s">
        <v>21</v>
      </c>
      <c r="P22" s="76">
        <v>2</v>
      </c>
      <c r="Q22" s="77">
        <f t="shared" si="0"/>
        <v>3</v>
      </c>
      <c r="R22" s="78">
        <v>1950</v>
      </c>
      <c r="S22" s="79"/>
      <c r="T22" s="80">
        <f t="shared" si="1"/>
        <v>5850</v>
      </c>
      <c r="U22" s="81"/>
      <c r="V22" s="1"/>
      <c r="W22" s="1"/>
      <c r="X22" s="1"/>
    </row>
    <row r="23" spans="1:24" s="1" customFormat="1" ht="18" customHeight="1">
      <c r="A23" s="98">
        <v>2020</v>
      </c>
      <c r="B23" s="99" t="s">
        <v>51</v>
      </c>
      <c r="C23" s="100" t="s">
        <v>66</v>
      </c>
      <c r="D23" s="12" t="s">
        <v>53</v>
      </c>
      <c r="E23" s="69" t="s">
        <v>54</v>
      </c>
      <c r="F23" s="70" t="s">
        <v>20</v>
      </c>
      <c r="G23" s="71" t="s">
        <v>58</v>
      </c>
      <c r="H23" s="72"/>
      <c r="I23" s="72"/>
      <c r="J23" s="72"/>
      <c r="K23" s="72"/>
      <c r="L23" s="72"/>
      <c r="M23" s="73" t="s">
        <v>67</v>
      </c>
      <c r="N23" s="74">
        <v>2</v>
      </c>
      <c r="O23" s="75" t="s">
        <v>21</v>
      </c>
      <c r="P23" s="76">
        <v>1</v>
      </c>
      <c r="Q23" s="77">
        <f t="shared" si="0"/>
        <v>2</v>
      </c>
      <c r="R23" s="78">
        <v>2200</v>
      </c>
      <c r="S23" s="79"/>
      <c r="T23" s="80">
        <f t="shared" si="1"/>
        <v>4400</v>
      </c>
      <c r="U23" s="81"/>
    </row>
    <row r="24" spans="1:24" s="1" customFormat="1" ht="18" customHeight="1">
      <c r="A24" s="98">
        <v>2020</v>
      </c>
      <c r="B24" s="99" t="s">
        <v>51</v>
      </c>
      <c r="C24" s="100" t="s">
        <v>68</v>
      </c>
      <c r="D24" s="12" t="s">
        <v>53</v>
      </c>
      <c r="E24" s="69" t="s">
        <v>54</v>
      </c>
      <c r="F24" s="70" t="s">
        <v>20</v>
      </c>
      <c r="G24" s="71" t="s">
        <v>58</v>
      </c>
      <c r="H24" s="72"/>
      <c r="I24" s="72"/>
      <c r="J24" s="72"/>
      <c r="K24" s="72"/>
      <c r="L24" s="72"/>
      <c r="M24" s="73" t="s">
        <v>55</v>
      </c>
      <c r="N24" s="74">
        <v>1.5</v>
      </c>
      <c r="O24" s="75" t="s">
        <v>21</v>
      </c>
      <c r="P24" s="76">
        <v>2</v>
      </c>
      <c r="Q24" s="77">
        <f t="shared" si="0"/>
        <v>3</v>
      </c>
      <c r="R24" s="78">
        <v>1950</v>
      </c>
      <c r="S24" s="79"/>
      <c r="T24" s="80">
        <f t="shared" si="1"/>
        <v>5850</v>
      </c>
      <c r="U24" s="81"/>
    </row>
    <row r="25" spans="1:24" s="1" customFormat="1" ht="18" customHeight="1">
      <c r="A25" s="98">
        <v>2020</v>
      </c>
      <c r="B25" s="99" t="s">
        <v>51</v>
      </c>
      <c r="C25" s="100" t="s">
        <v>68</v>
      </c>
      <c r="D25" s="12" t="s">
        <v>53</v>
      </c>
      <c r="E25" s="69" t="s">
        <v>54</v>
      </c>
      <c r="F25" s="70" t="s">
        <v>20</v>
      </c>
      <c r="G25" s="71" t="s">
        <v>58</v>
      </c>
      <c r="H25" s="72"/>
      <c r="I25" s="72"/>
      <c r="J25" s="72"/>
      <c r="K25" s="72"/>
      <c r="L25" s="72"/>
      <c r="M25" s="73" t="s">
        <v>67</v>
      </c>
      <c r="N25" s="74">
        <v>2</v>
      </c>
      <c r="O25" s="75" t="s">
        <v>21</v>
      </c>
      <c r="P25" s="76">
        <v>1</v>
      </c>
      <c r="Q25" s="77">
        <f t="shared" si="0"/>
        <v>2</v>
      </c>
      <c r="R25" s="78">
        <v>2200</v>
      </c>
      <c r="S25" s="79"/>
      <c r="T25" s="80">
        <f t="shared" si="1"/>
        <v>4400</v>
      </c>
      <c r="U25" s="81"/>
    </row>
    <row r="26" spans="1:24" s="1" customFormat="1" ht="18" customHeight="1">
      <c r="A26" s="98">
        <v>2020</v>
      </c>
      <c r="B26" s="99" t="s">
        <v>51</v>
      </c>
      <c r="C26" s="100" t="s">
        <v>69</v>
      </c>
      <c r="D26" s="12" t="s">
        <v>53</v>
      </c>
      <c r="E26" s="69" t="s">
        <v>54</v>
      </c>
      <c r="F26" s="70" t="s">
        <v>20</v>
      </c>
      <c r="G26" s="71" t="s">
        <v>58</v>
      </c>
      <c r="H26" s="72"/>
      <c r="I26" s="72"/>
      <c r="J26" s="72"/>
      <c r="K26" s="72"/>
      <c r="L26" s="72"/>
      <c r="M26" s="73" t="s">
        <v>55</v>
      </c>
      <c r="N26" s="74">
        <v>1.5</v>
      </c>
      <c r="O26" s="75" t="s">
        <v>21</v>
      </c>
      <c r="P26" s="76">
        <v>3</v>
      </c>
      <c r="Q26" s="77">
        <f t="shared" si="0"/>
        <v>4.5</v>
      </c>
      <c r="R26" s="78">
        <v>1950</v>
      </c>
      <c r="S26" s="79"/>
      <c r="T26" s="80">
        <f t="shared" si="1"/>
        <v>8775</v>
      </c>
      <c r="U26" s="81"/>
    </row>
    <row r="27" spans="1:24" s="1" customFormat="1" ht="18" customHeight="1">
      <c r="A27" s="98">
        <v>2020</v>
      </c>
      <c r="B27" s="99" t="s">
        <v>51</v>
      </c>
      <c r="C27" s="100" t="s">
        <v>69</v>
      </c>
      <c r="D27" s="12" t="s">
        <v>53</v>
      </c>
      <c r="E27" s="69" t="s">
        <v>54</v>
      </c>
      <c r="F27" s="70" t="s">
        <v>20</v>
      </c>
      <c r="G27" s="71" t="s">
        <v>58</v>
      </c>
      <c r="H27" s="72"/>
      <c r="I27" s="72"/>
      <c r="J27" s="72"/>
      <c r="K27" s="72"/>
      <c r="L27" s="72"/>
      <c r="M27" s="73" t="s">
        <v>67</v>
      </c>
      <c r="N27" s="74">
        <v>1.5</v>
      </c>
      <c r="O27" s="75" t="s">
        <v>21</v>
      </c>
      <c r="P27" s="76">
        <v>2</v>
      </c>
      <c r="Q27" s="77">
        <f t="shared" si="0"/>
        <v>3</v>
      </c>
      <c r="R27" s="78">
        <v>2200</v>
      </c>
      <c r="S27" s="79"/>
      <c r="T27" s="80">
        <f t="shared" si="1"/>
        <v>6600</v>
      </c>
      <c r="U27" s="81"/>
    </row>
    <row r="28" spans="1:24" s="1" customFormat="1" ht="18" customHeight="1">
      <c r="A28" s="98">
        <v>2020</v>
      </c>
      <c r="B28" s="99" t="s">
        <v>51</v>
      </c>
      <c r="C28" s="100" t="s">
        <v>70</v>
      </c>
      <c r="D28" s="12" t="s">
        <v>53</v>
      </c>
      <c r="E28" s="69" t="s">
        <v>54</v>
      </c>
      <c r="F28" s="70" t="s">
        <v>20</v>
      </c>
      <c r="G28" s="71" t="s">
        <v>58</v>
      </c>
      <c r="H28" s="72"/>
      <c r="I28" s="72"/>
      <c r="J28" s="72"/>
      <c r="K28" s="72"/>
      <c r="L28" s="72"/>
      <c r="M28" s="73" t="s">
        <v>55</v>
      </c>
      <c r="N28" s="74">
        <v>1.5</v>
      </c>
      <c r="O28" s="75" t="s">
        <v>21</v>
      </c>
      <c r="P28" s="76">
        <v>1</v>
      </c>
      <c r="Q28" s="77">
        <f t="shared" si="0"/>
        <v>1.5</v>
      </c>
      <c r="R28" s="78">
        <v>1950</v>
      </c>
      <c r="S28" s="79"/>
      <c r="T28" s="80">
        <f t="shared" si="1"/>
        <v>2925</v>
      </c>
      <c r="U28" s="81"/>
    </row>
    <row r="29" spans="1:24" s="12" customFormat="1" ht="18" customHeight="1">
      <c r="A29" s="98">
        <v>2020</v>
      </c>
      <c r="B29" s="99" t="s">
        <v>51</v>
      </c>
      <c r="C29" s="100" t="s">
        <v>70</v>
      </c>
      <c r="D29" s="12" t="s">
        <v>53</v>
      </c>
      <c r="E29" s="69" t="s">
        <v>54</v>
      </c>
      <c r="F29" s="70" t="s">
        <v>57</v>
      </c>
      <c r="G29" s="71" t="s">
        <v>58</v>
      </c>
      <c r="H29" s="72"/>
      <c r="I29" s="72"/>
      <c r="J29" s="72"/>
      <c r="K29" s="72"/>
      <c r="L29" s="72"/>
      <c r="M29" s="73" t="s">
        <v>55</v>
      </c>
      <c r="N29" s="74">
        <v>1</v>
      </c>
      <c r="O29" s="75" t="s">
        <v>21</v>
      </c>
      <c r="P29" s="76">
        <v>1</v>
      </c>
      <c r="Q29" s="77">
        <f t="shared" si="0"/>
        <v>1</v>
      </c>
      <c r="R29" s="78">
        <v>1950</v>
      </c>
      <c r="S29" s="79"/>
      <c r="T29" s="80">
        <f t="shared" si="1"/>
        <v>1950</v>
      </c>
      <c r="U29" s="81"/>
      <c r="V29" s="1"/>
      <c r="W29" s="1"/>
      <c r="X29" s="1"/>
    </row>
    <row r="30" spans="1:24" s="1" customFormat="1" ht="18" customHeight="1">
      <c r="A30" s="98">
        <v>2020</v>
      </c>
      <c r="B30" s="99" t="s">
        <v>51</v>
      </c>
      <c r="C30" s="100" t="s">
        <v>70</v>
      </c>
      <c r="D30" s="12" t="s">
        <v>53</v>
      </c>
      <c r="E30" s="69" t="s">
        <v>54</v>
      </c>
      <c r="F30" s="70" t="s">
        <v>20</v>
      </c>
      <c r="G30" s="71" t="s">
        <v>58</v>
      </c>
      <c r="H30" s="72"/>
      <c r="I30" s="72"/>
      <c r="J30" s="72"/>
      <c r="K30" s="72"/>
      <c r="L30" s="72"/>
      <c r="M30" s="73" t="s">
        <v>67</v>
      </c>
      <c r="N30" s="74">
        <v>1.5</v>
      </c>
      <c r="O30" s="75" t="s">
        <v>21</v>
      </c>
      <c r="P30" s="76">
        <v>1</v>
      </c>
      <c r="Q30" s="77">
        <f t="shared" si="0"/>
        <v>1.5</v>
      </c>
      <c r="R30" s="78">
        <v>2200</v>
      </c>
      <c r="S30" s="79"/>
      <c r="T30" s="80">
        <f t="shared" si="1"/>
        <v>3300</v>
      </c>
      <c r="U30" s="81"/>
    </row>
    <row r="31" spans="1:24" s="1" customFormat="1" ht="18" customHeight="1">
      <c r="A31" s="98">
        <v>2020</v>
      </c>
      <c r="B31" s="99" t="s">
        <v>51</v>
      </c>
      <c r="C31" s="100" t="s">
        <v>32</v>
      </c>
      <c r="D31" s="12" t="s">
        <v>53</v>
      </c>
      <c r="E31" s="69" t="s">
        <v>54</v>
      </c>
      <c r="F31" s="70" t="s">
        <v>57</v>
      </c>
      <c r="G31" s="71" t="s">
        <v>58</v>
      </c>
      <c r="H31" s="72"/>
      <c r="I31" s="72"/>
      <c r="J31" s="72"/>
      <c r="K31" s="72"/>
      <c r="L31" s="72"/>
      <c r="M31" s="73" t="s">
        <v>55</v>
      </c>
      <c r="N31" s="74">
        <v>2</v>
      </c>
      <c r="O31" s="75" t="s">
        <v>21</v>
      </c>
      <c r="P31" s="76">
        <v>1</v>
      </c>
      <c r="Q31" s="77">
        <f t="shared" si="0"/>
        <v>2</v>
      </c>
      <c r="R31" s="78">
        <v>1950</v>
      </c>
      <c r="S31" s="79"/>
      <c r="T31" s="80">
        <f t="shared" si="1"/>
        <v>3900</v>
      </c>
      <c r="U31" s="81"/>
    </row>
    <row r="32" spans="1:24" s="1" customFormat="1" ht="18" customHeight="1">
      <c r="A32" s="98">
        <v>2020</v>
      </c>
      <c r="B32" s="99" t="s">
        <v>51</v>
      </c>
      <c r="C32" s="100" t="s">
        <v>32</v>
      </c>
      <c r="D32" s="12" t="s">
        <v>53</v>
      </c>
      <c r="E32" s="69" t="s">
        <v>56</v>
      </c>
      <c r="F32" s="70" t="s">
        <v>57</v>
      </c>
      <c r="G32" s="71" t="s">
        <v>58</v>
      </c>
      <c r="H32" s="72"/>
      <c r="I32" s="72"/>
      <c r="J32" s="72"/>
      <c r="K32" s="72"/>
      <c r="L32" s="72"/>
      <c r="M32" s="73" t="s">
        <v>60</v>
      </c>
      <c r="N32" s="74">
        <v>1</v>
      </c>
      <c r="O32" s="75" t="s">
        <v>59</v>
      </c>
      <c r="P32" s="76">
        <v>1</v>
      </c>
      <c r="Q32" s="77">
        <f t="shared" si="0"/>
        <v>1</v>
      </c>
      <c r="R32" s="78">
        <v>2200</v>
      </c>
      <c r="S32" s="79"/>
      <c r="T32" s="80">
        <f t="shared" si="1"/>
        <v>2200</v>
      </c>
      <c r="U32" s="81"/>
    </row>
    <row r="33" spans="1:24" s="1" customFormat="1" ht="18" customHeight="1">
      <c r="A33" s="98">
        <v>2020</v>
      </c>
      <c r="B33" s="99" t="s">
        <v>51</v>
      </c>
      <c r="C33" s="100" t="s">
        <v>71</v>
      </c>
      <c r="D33" s="12" t="s">
        <v>53</v>
      </c>
      <c r="E33" s="69" t="s">
        <v>56</v>
      </c>
      <c r="F33" s="70" t="s">
        <v>57</v>
      </c>
      <c r="G33" s="71" t="s">
        <v>58</v>
      </c>
      <c r="H33" s="72"/>
      <c r="I33" s="72"/>
      <c r="J33" s="72"/>
      <c r="K33" s="72"/>
      <c r="L33" s="72"/>
      <c r="M33" s="73" t="s">
        <v>61</v>
      </c>
      <c r="N33" s="74">
        <v>1</v>
      </c>
      <c r="O33" s="75" t="s">
        <v>59</v>
      </c>
      <c r="P33" s="76">
        <v>1</v>
      </c>
      <c r="Q33" s="77">
        <f t="shared" si="0"/>
        <v>1</v>
      </c>
      <c r="R33" s="78">
        <v>1950</v>
      </c>
      <c r="S33" s="79"/>
      <c r="T33" s="80">
        <f t="shared" si="1"/>
        <v>1950</v>
      </c>
      <c r="U33" s="81"/>
    </row>
    <row r="34" spans="1:24" s="1" customFormat="1" ht="18" customHeight="1">
      <c r="A34" s="98">
        <v>2020</v>
      </c>
      <c r="B34" s="99" t="s">
        <v>51</v>
      </c>
      <c r="C34" s="100" t="s">
        <v>71</v>
      </c>
      <c r="D34" s="12" t="s">
        <v>53</v>
      </c>
      <c r="E34" s="69" t="s">
        <v>56</v>
      </c>
      <c r="F34" s="70" t="s">
        <v>57</v>
      </c>
      <c r="G34" s="71" t="s">
        <v>58</v>
      </c>
      <c r="H34" s="72"/>
      <c r="I34" s="72"/>
      <c r="J34" s="72"/>
      <c r="K34" s="72"/>
      <c r="L34" s="72"/>
      <c r="M34" s="73" t="s">
        <v>60</v>
      </c>
      <c r="N34" s="74">
        <v>0.5</v>
      </c>
      <c r="O34" s="75" t="s">
        <v>59</v>
      </c>
      <c r="P34" s="76">
        <v>1</v>
      </c>
      <c r="Q34" s="77">
        <f t="shared" si="0"/>
        <v>0.5</v>
      </c>
      <c r="R34" s="78">
        <v>1540</v>
      </c>
      <c r="S34" s="79" t="s">
        <v>65</v>
      </c>
      <c r="T34" s="80">
        <v>1540</v>
      </c>
      <c r="U34" s="81"/>
    </row>
    <row r="35" spans="1:24" s="12" customFormat="1" ht="18" customHeight="1">
      <c r="A35" s="98">
        <v>2020</v>
      </c>
      <c r="B35" s="99" t="s">
        <v>51</v>
      </c>
      <c r="C35" s="100" t="s">
        <v>72</v>
      </c>
      <c r="D35" s="12" t="s">
        <v>53</v>
      </c>
      <c r="E35" s="69" t="s">
        <v>75</v>
      </c>
      <c r="F35" s="70" t="s">
        <v>57</v>
      </c>
      <c r="G35" s="71" t="s">
        <v>58</v>
      </c>
      <c r="H35" s="72"/>
      <c r="I35" s="72"/>
      <c r="J35" s="72"/>
      <c r="K35" s="72"/>
      <c r="L35" s="72"/>
      <c r="M35" s="73" t="s">
        <v>76</v>
      </c>
      <c r="N35" s="74">
        <v>1</v>
      </c>
      <c r="O35" s="75" t="s">
        <v>74</v>
      </c>
      <c r="P35" s="76">
        <v>3</v>
      </c>
      <c r="Q35" s="77">
        <f t="shared" si="0"/>
        <v>3</v>
      </c>
      <c r="R35" s="78">
        <v>1950</v>
      </c>
      <c r="S35" s="79"/>
      <c r="T35" s="80">
        <f t="shared" ref="T35:T43" si="2">ROUNDDOWN(R35*Q35,0)</f>
        <v>5850</v>
      </c>
      <c r="U35" s="81"/>
      <c r="V35" s="1"/>
      <c r="W35" s="1"/>
      <c r="X35" s="1"/>
    </row>
    <row r="36" spans="1:24" s="12" customFormat="1" ht="18" customHeight="1">
      <c r="A36" s="98">
        <v>2020</v>
      </c>
      <c r="B36" s="99" t="s">
        <v>51</v>
      </c>
      <c r="C36" s="100" t="s">
        <v>72</v>
      </c>
      <c r="D36" s="12" t="s">
        <v>53</v>
      </c>
      <c r="E36" s="69" t="s">
        <v>56</v>
      </c>
      <c r="F36" s="70" t="s">
        <v>57</v>
      </c>
      <c r="G36" s="71" t="s">
        <v>58</v>
      </c>
      <c r="H36" s="72"/>
      <c r="I36" s="72"/>
      <c r="J36" s="72"/>
      <c r="K36" s="72"/>
      <c r="L36" s="72"/>
      <c r="M36" s="73" t="s">
        <v>77</v>
      </c>
      <c r="N36" s="74">
        <v>1.5</v>
      </c>
      <c r="O36" s="75" t="s">
        <v>21</v>
      </c>
      <c r="P36" s="76">
        <v>1</v>
      </c>
      <c r="Q36" s="77">
        <f t="shared" si="0"/>
        <v>1.5</v>
      </c>
      <c r="R36" s="78">
        <v>2200</v>
      </c>
      <c r="S36" s="79"/>
      <c r="T36" s="80">
        <f t="shared" si="2"/>
        <v>3300</v>
      </c>
      <c r="U36" s="81"/>
      <c r="V36" s="1"/>
      <c r="W36" s="1"/>
      <c r="X36" s="1"/>
    </row>
    <row r="37" spans="1:24" s="1" customFormat="1" ht="18" customHeight="1">
      <c r="A37" s="98">
        <v>2020</v>
      </c>
      <c r="B37" s="99" t="s">
        <v>51</v>
      </c>
      <c r="C37" s="100" t="s">
        <v>78</v>
      </c>
      <c r="D37" s="12" t="s">
        <v>53</v>
      </c>
      <c r="E37" s="69" t="s">
        <v>56</v>
      </c>
      <c r="F37" s="70" t="s">
        <v>79</v>
      </c>
      <c r="G37" s="71" t="s">
        <v>58</v>
      </c>
      <c r="H37" s="72"/>
      <c r="I37" s="72"/>
      <c r="J37" s="72"/>
      <c r="K37" s="72"/>
      <c r="L37" s="72"/>
      <c r="M37" s="73" t="s">
        <v>76</v>
      </c>
      <c r="N37" s="74">
        <v>1.5</v>
      </c>
      <c r="O37" s="75" t="s">
        <v>74</v>
      </c>
      <c r="P37" s="76">
        <v>2</v>
      </c>
      <c r="Q37" s="77">
        <f t="shared" si="0"/>
        <v>3</v>
      </c>
      <c r="R37" s="78">
        <v>1950</v>
      </c>
      <c r="S37" s="79"/>
      <c r="T37" s="80">
        <f t="shared" si="2"/>
        <v>5850</v>
      </c>
      <c r="U37" s="81"/>
    </row>
    <row r="38" spans="1:24" s="1" customFormat="1" ht="18" customHeight="1">
      <c r="A38" s="98">
        <v>2020</v>
      </c>
      <c r="B38" s="99" t="s">
        <v>51</v>
      </c>
      <c r="C38" s="100" t="s">
        <v>78</v>
      </c>
      <c r="D38" s="12" t="s">
        <v>53</v>
      </c>
      <c r="E38" s="69" t="s">
        <v>56</v>
      </c>
      <c r="F38" s="70" t="s">
        <v>57</v>
      </c>
      <c r="G38" s="71" t="s">
        <v>58</v>
      </c>
      <c r="H38" s="72"/>
      <c r="I38" s="72"/>
      <c r="J38" s="72"/>
      <c r="K38" s="72"/>
      <c r="L38" s="72"/>
      <c r="M38" s="73" t="s">
        <v>60</v>
      </c>
      <c r="N38" s="74">
        <v>1.5</v>
      </c>
      <c r="O38" s="75" t="s">
        <v>74</v>
      </c>
      <c r="P38" s="76">
        <v>1</v>
      </c>
      <c r="Q38" s="77">
        <f t="shared" si="0"/>
        <v>1.5</v>
      </c>
      <c r="R38" s="78">
        <v>2200</v>
      </c>
      <c r="S38" s="79"/>
      <c r="T38" s="80">
        <f t="shared" si="2"/>
        <v>3300</v>
      </c>
      <c r="U38" s="81"/>
    </row>
    <row r="39" spans="1:24" s="1" customFormat="1" ht="18" customHeight="1">
      <c r="A39" s="98">
        <v>2020</v>
      </c>
      <c r="B39" s="99" t="s">
        <v>51</v>
      </c>
      <c r="C39" s="100" t="s">
        <v>80</v>
      </c>
      <c r="D39" s="12" t="s">
        <v>53</v>
      </c>
      <c r="E39" s="69" t="s">
        <v>75</v>
      </c>
      <c r="F39" s="70" t="s">
        <v>57</v>
      </c>
      <c r="G39" s="71" t="s">
        <v>58</v>
      </c>
      <c r="H39" s="72"/>
      <c r="I39" s="72"/>
      <c r="J39" s="72"/>
      <c r="K39" s="72"/>
      <c r="L39" s="72"/>
      <c r="M39" s="73" t="s">
        <v>61</v>
      </c>
      <c r="N39" s="74">
        <v>1.5</v>
      </c>
      <c r="O39" s="75" t="s">
        <v>59</v>
      </c>
      <c r="P39" s="76">
        <v>2</v>
      </c>
      <c r="Q39" s="77">
        <f t="shared" si="0"/>
        <v>3</v>
      </c>
      <c r="R39" s="78">
        <v>1950</v>
      </c>
      <c r="S39" s="79"/>
      <c r="T39" s="80">
        <f t="shared" si="2"/>
        <v>5850</v>
      </c>
      <c r="U39" s="81"/>
    </row>
    <row r="40" spans="1:24" s="1" customFormat="1" ht="18" customHeight="1">
      <c r="A40" s="98">
        <v>2020</v>
      </c>
      <c r="B40" s="99" t="s">
        <v>51</v>
      </c>
      <c r="C40" s="100" t="s">
        <v>80</v>
      </c>
      <c r="D40" s="12" t="s">
        <v>53</v>
      </c>
      <c r="E40" s="69" t="s">
        <v>75</v>
      </c>
      <c r="F40" s="70" t="s">
        <v>79</v>
      </c>
      <c r="G40" s="71" t="s">
        <v>58</v>
      </c>
      <c r="H40" s="72"/>
      <c r="I40" s="72"/>
      <c r="J40" s="72"/>
      <c r="K40" s="72"/>
      <c r="L40" s="72"/>
      <c r="M40" s="73" t="s">
        <v>77</v>
      </c>
      <c r="N40" s="74">
        <v>1.5</v>
      </c>
      <c r="O40" s="75" t="s">
        <v>74</v>
      </c>
      <c r="P40" s="76">
        <v>1</v>
      </c>
      <c r="Q40" s="77">
        <f t="shared" si="0"/>
        <v>1.5</v>
      </c>
      <c r="R40" s="78">
        <v>2200</v>
      </c>
      <c r="S40" s="79"/>
      <c r="T40" s="80">
        <f t="shared" si="2"/>
        <v>3300</v>
      </c>
      <c r="U40" s="81"/>
    </row>
    <row r="41" spans="1:24" s="1" customFormat="1" ht="18" customHeight="1">
      <c r="A41" s="98">
        <v>2020</v>
      </c>
      <c r="B41" s="99" t="s">
        <v>51</v>
      </c>
      <c r="C41" s="100" t="s">
        <v>81</v>
      </c>
      <c r="D41" s="12" t="s">
        <v>53</v>
      </c>
      <c r="E41" s="69" t="s">
        <v>75</v>
      </c>
      <c r="F41" s="70" t="s">
        <v>79</v>
      </c>
      <c r="G41" s="71" t="s">
        <v>58</v>
      </c>
      <c r="H41" s="72"/>
      <c r="I41" s="72"/>
      <c r="J41" s="72"/>
      <c r="K41" s="72"/>
      <c r="L41" s="72"/>
      <c r="M41" s="73" t="s">
        <v>76</v>
      </c>
      <c r="N41" s="74">
        <v>1</v>
      </c>
      <c r="O41" s="75" t="s">
        <v>59</v>
      </c>
      <c r="P41" s="76">
        <v>1</v>
      </c>
      <c r="Q41" s="77">
        <f t="shared" si="0"/>
        <v>1</v>
      </c>
      <c r="R41" s="78">
        <v>1950</v>
      </c>
      <c r="S41" s="79"/>
      <c r="T41" s="80">
        <f t="shared" si="2"/>
        <v>1950</v>
      </c>
      <c r="U41" s="81"/>
    </row>
    <row r="42" spans="1:24" s="1" customFormat="1" ht="18" customHeight="1">
      <c r="A42" s="98">
        <v>2020</v>
      </c>
      <c r="B42" s="99" t="s">
        <v>51</v>
      </c>
      <c r="C42" s="100" t="s">
        <v>33</v>
      </c>
      <c r="D42" s="12" t="s">
        <v>53</v>
      </c>
      <c r="E42" s="69" t="s">
        <v>56</v>
      </c>
      <c r="F42" s="70" t="s">
        <v>79</v>
      </c>
      <c r="G42" s="71" t="s">
        <v>58</v>
      </c>
      <c r="H42" s="72"/>
      <c r="I42" s="72"/>
      <c r="J42" s="72"/>
      <c r="K42" s="72"/>
      <c r="L42" s="72"/>
      <c r="M42" s="73" t="s">
        <v>61</v>
      </c>
      <c r="N42" s="74">
        <v>1.5</v>
      </c>
      <c r="O42" s="75" t="s">
        <v>74</v>
      </c>
      <c r="P42" s="76">
        <v>1</v>
      </c>
      <c r="Q42" s="77">
        <f t="shared" si="0"/>
        <v>1.5</v>
      </c>
      <c r="R42" s="78">
        <v>1950</v>
      </c>
      <c r="S42" s="79"/>
      <c r="T42" s="80">
        <f t="shared" si="2"/>
        <v>2925</v>
      </c>
    </row>
    <row r="43" spans="1:24" s="12" customFormat="1" ht="18" customHeight="1">
      <c r="A43" s="98">
        <v>2020</v>
      </c>
      <c r="B43" s="99" t="s">
        <v>51</v>
      </c>
      <c r="C43" s="100" t="s">
        <v>34</v>
      </c>
      <c r="D43" s="12" t="s">
        <v>53</v>
      </c>
      <c r="E43" s="69" t="s">
        <v>75</v>
      </c>
      <c r="F43" s="70" t="s">
        <v>57</v>
      </c>
      <c r="G43" s="71" t="s">
        <v>58</v>
      </c>
      <c r="H43" s="72"/>
      <c r="I43" s="72"/>
      <c r="J43" s="72"/>
      <c r="K43" s="72"/>
      <c r="L43" s="72"/>
      <c r="M43" s="73" t="s">
        <v>61</v>
      </c>
      <c r="N43" s="74">
        <v>1.5</v>
      </c>
      <c r="O43" s="75" t="s">
        <v>59</v>
      </c>
      <c r="P43" s="76">
        <v>1</v>
      </c>
      <c r="Q43" s="77">
        <f t="shared" si="0"/>
        <v>1.5</v>
      </c>
      <c r="R43" s="78">
        <v>1950</v>
      </c>
      <c r="S43" s="79"/>
      <c r="T43" s="80">
        <f t="shared" si="2"/>
        <v>2925</v>
      </c>
      <c r="U43" s="1"/>
      <c r="V43" s="1"/>
      <c r="W43" s="1"/>
      <c r="X43" s="1"/>
    </row>
    <row r="44" spans="1:24" s="12" customFormat="1" ht="18" customHeight="1">
      <c r="A44" s="98">
        <v>2020</v>
      </c>
      <c r="B44" s="99" t="s">
        <v>51</v>
      </c>
      <c r="C44" s="100" t="s">
        <v>34</v>
      </c>
      <c r="D44" s="12" t="s">
        <v>53</v>
      </c>
      <c r="E44" s="69" t="s">
        <v>56</v>
      </c>
      <c r="F44" s="70" t="s">
        <v>79</v>
      </c>
      <c r="G44" s="71" t="s">
        <v>58</v>
      </c>
      <c r="H44" s="72"/>
      <c r="I44" s="72"/>
      <c r="J44" s="72"/>
      <c r="K44" s="72"/>
      <c r="L44" s="72"/>
      <c r="M44" s="73" t="s">
        <v>76</v>
      </c>
      <c r="N44" s="74">
        <v>0.5</v>
      </c>
      <c r="O44" s="75" t="s">
        <v>59</v>
      </c>
      <c r="P44" s="76">
        <v>1</v>
      </c>
      <c r="Q44" s="77">
        <f t="shared" si="0"/>
        <v>0.5</v>
      </c>
      <c r="R44" s="78">
        <v>1365</v>
      </c>
      <c r="S44" s="79" t="s">
        <v>65</v>
      </c>
      <c r="T44" s="80">
        <v>1365</v>
      </c>
      <c r="U44" s="1"/>
      <c r="V44" s="1"/>
      <c r="W44" s="1"/>
      <c r="X44" s="1"/>
    </row>
    <row r="45" spans="1:24" s="1" customFormat="1" ht="18" customHeight="1">
      <c r="A45" s="98">
        <v>2020</v>
      </c>
      <c r="B45" s="99" t="s">
        <v>51</v>
      </c>
      <c r="C45" s="100" t="s">
        <v>83</v>
      </c>
      <c r="D45" s="12" t="s">
        <v>53</v>
      </c>
      <c r="E45" s="69" t="s">
        <v>75</v>
      </c>
      <c r="F45" s="70" t="s">
        <v>57</v>
      </c>
      <c r="G45" s="71" t="s">
        <v>58</v>
      </c>
      <c r="H45" s="72"/>
      <c r="I45" s="72"/>
      <c r="J45" s="72"/>
      <c r="K45" s="72"/>
      <c r="L45" s="72"/>
      <c r="M45" s="73" t="s">
        <v>61</v>
      </c>
      <c r="N45" s="74">
        <v>0.5</v>
      </c>
      <c r="O45" s="75" t="s">
        <v>21</v>
      </c>
      <c r="P45" s="76">
        <v>1</v>
      </c>
      <c r="Q45" s="77">
        <f t="shared" si="0"/>
        <v>0.5</v>
      </c>
      <c r="R45" s="78">
        <v>1365</v>
      </c>
      <c r="S45" s="79" t="s">
        <v>84</v>
      </c>
      <c r="T45" s="80">
        <v>1365</v>
      </c>
      <c r="U45" s="110">
        <f>SUM(T17:T45)</f>
        <v>111495</v>
      </c>
    </row>
    <row r="46" spans="1:24" s="1" customFormat="1" ht="18" customHeight="1">
      <c r="A46" s="98">
        <v>2020</v>
      </c>
      <c r="B46" s="99" t="s">
        <v>51</v>
      </c>
      <c r="C46" s="100" t="s">
        <v>52</v>
      </c>
      <c r="D46" s="12" t="s">
        <v>53</v>
      </c>
      <c r="E46" s="69" t="s">
        <v>54</v>
      </c>
      <c r="F46" s="70" t="s">
        <v>20</v>
      </c>
      <c r="G46" s="71"/>
      <c r="H46" s="72"/>
      <c r="I46" s="72"/>
      <c r="J46" s="72"/>
      <c r="K46" s="72"/>
      <c r="L46" s="72"/>
      <c r="M46" s="73" t="s">
        <v>55</v>
      </c>
      <c r="N46" s="74">
        <v>1.5</v>
      </c>
      <c r="O46" s="75" t="s">
        <v>21</v>
      </c>
      <c r="P46" s="76">
        <v>1</v>
      </c>
      <c r="Q46" s="77">
        <f t="shared" si="0"/>
        <v>1.5</v>
      </c>
      <c r="R46" s="78">
        <v>1950</v>
      </c>
      <c r="S46" s="79"/>
      <c r="T46" s="80">
        <f>ROUNDDOWN(R46*Q46,0)</f>
        <v>2925</v>
      </c>
    </row>
    <row r="47" spans="1:24" s="1" customFormat="1" ht="18" customHeight="1">
      <c r="A47" s="98">
        <v>2020</v>
      </c>
      <c r="B47" s="99" t="s">
        <v>51</v>
      </c>
      <c r="C47" s="100" t="s">
        <v>62</v>
      </c>
      <c r="D47" s="12" t="s">
        <v>53</v>
      </c>
      <c r="E47" s="69" t="s">
        <v>56</v>
      </c>
      <c r="F47" s="70" t="s">
        <v>57</v>
      </c>
      <c r="G47" s="71"/>
      <c r="H47" s="72"/>
      <c r="I47" s="72"/>
      <c r="J47" s="72"/>
      <c r="K47" s="72"/>
      <c r="L47" s="72" t="s">
        <v>63</v>
      </c>
      <c r="M47" s="73" t="s">
        <v>64</v>
      </c>
      <c r="N47" s="74">
        <v>0.5</v>
      </c>
      <c r="O47" s="75" t="s">
        <v>59</v>
      </c>
      <c r="P47" s="76">
        <v>1</v>
      </c>
      <c r="Q47" s="77">
        <f t="shared" si="0"/>
        <v>0.5</v>
      </c>
      <c r="R47" s="78">
        <v>1330</v>
      </c>
      <c r="S47" s="79" t="s">
        <v>65</v>
      </c>
      <c r="T47" s="80">
        <v>1330</v>
      </c>
    </row>
    <row r="48" spans="1:24" s="1" customFormat="1" ht="18" customHeight="1">
      <c r="A48" s="98">
        <v>2020</v>
      </c>
      <c r="B48" s="99" t="s">
        <v>51</v>
      </c>
      <c r="C48" s="100" t="s">
        <v>71</v>
      </c>
      <c r="D48" s="12" t="s">
        <v>53</v>
      </c>
      <c r="E48" s="69" t="s">
        <v>56</v>
      </c>
      <c r="F48" s="70" t="s">
        <v>57</v>
      </c>
      <c r="G48" s="71"/>
      <c r="H48" s="72"/>
      <c r="I48" s="72"/>
      <c r="J48" s="72"/>
      <c r="K48" s="72"/>
      <c r="L48" s="72"/>
      <c r="M48" s="73" t="s">
        <v>60</v>
      </c>
      <c r="N48" s="74">
        <v>1.5</v>
      </c>
      <c r="O48" s="75" t="s">
        <v>59</v>
      </c>
      <c r="P48" s="76">
        <v>1</v>
      </c>
      <c r="Q48" s="77">
        <f t="shared" si="0"/>
        <v>1.5</v>
      </c>
      <c r="R48" s="78">
        <v>2200</v>
      </c>
      <c r="S48" s="79"/>
      <c r="T48" s="80">
        <f>ROUNDDOWN(R48*Q48,0)</f>
        <v>3300</v>
      </c>
    </row>
    <row r="49" spans="1:24" s="1" customFormat="1" ht="18" customHeight="1">
      <c r="A49" s="98">
        <v>2020</v>
      </c>
      <c r="B49" s="99" t="s">
        <v>51</v>
      </c>
      <c r="C49" s="100" t="s">
        <v>72</v>
      </c>
      <c r="D49" s="12" t="s">
        <v>53</v>
      </c>
      <c r="E49" s="69" t="s">
        <v>56</v>
      </c>
      <c r="F49" s="70" t="s">
        <v>57</v>
      </c>
      <c r="G49" s="71"/>
      <c r="H49" s="72"/>
      <c r="I49" s="72"/>
      <c r="J49" s="72"/>
      <c r="K49" s="72"/>
      <c r="L49" s="72" t="s">
        <v>63</v>
      </c>
      <c r="M49" s="73" t="s">
        <v>73</v>
      </c>
      <c r="N49" s="74">
        <v>1</v>
      </c>
      <c r="O49" s="75" t="s">
        <v>74</v>
      </c>
      <c r="P49" s="76">
        <v>1</v>
      </c>
      <c r="Q49" s="77">
        <f t="shared" si="0"/>
        <v>1</v>
      </c>
      <c r="R49" s="78">
        <v>1900</v>
      </c>
      <c r="S49" s="79"/>
      <c r="T49" s="80">
        <f>ROUNDDOWN(R49*Q49,0)</f>
        <v>1900</v>
      </c>
    </row>
    <row r="50" spans="1:24" s="1" customFormat="1" ht="18" customHeight="1">
      <c r="A50" s="98">
        <v>2020</v>
      </c>
      <c r="B50" s="99" t="s">
        <v>51</v>
      </c>
      <c r="C50" s="100" t="s">
        <v>35</v>
      </c>
      <c r="D50" s="12" t="s">
        <v>53</v>
      </c>
      <c r="E50" s="69" t="s">
        <v>75</v>
      </c>
      <c r="F50" s="70" t="s">
        <v>79</v>
      </c>
      <c r="G50" s="71"/>
      <c r="H50" s="72"/>
      <c r="I50" s="72"/>
      <c r="J50" s="72"/>
      <c r="K50" s="72"/>
      <c r="L50" s="72"/>
      <c r="M50" s="73" t="s">
        <v>82</v>
      </c>
      <c r="N50" s="74">
        <v>1</v>
      </c>
      <c r="O50" s="75" t="s">
        <v>59</v>
      </c>
      <c r="P50" s="76">
        <v>1</v>
      </c>
      <c r="Q50" s="77">
        <f t="shared" si="0"/>
        <v>1</v>
      </c>
      <c r="R50" s="78">
        <v>1500</v>
      </c>
      <c r="S50" s="79"/>
      <c r="T50" s="80">
        <f>ROUNDDOWN(R50*Q50,0)</f>
        <v>1500</v>
      </c>
    </row>
    <row r="51" spans="1:24" s="82" customFormat="1" ht="18" customHeight="1" thickBot="1">
      <c r="A51" s="101">
        <v>2020</v>
      </c>
      <c r="B51" s="102" t="s">
        <v>51</v>
      </c>
      <c r="C51" s="103" t="s">
        <v>85</v>
      </c>
      <c r="D51" s="82" t="s">
        <v>53</v>
      </c>
      <c r="E51" s="83" t="s">
        <v>54</v>
      </c>
      <c r="F51" s="84" t="s">
        <v>57</v>
      </c>
      <c r="G51" s="85"/>
      <c r="H51" s="86"/>
      <c r="I51" s="86"/>
      <c r="J51" s="86"/>
      <c r="K51" s="86"/>
      <c r="L51" s="86"/>
      <c r="M51" s="87" t="s">
        <v>76</v>
      </c>
      <c r="N51" s="88">
        <v>1</v>
      </c>
      <c r="O51" s="89" t="s">
        <v>59</v>
      </c>
      <c r="P51" s="90">
        <v>1</v>
      </c>
      <c r="Q51" s="91">
        <f t="shared" si="0"/>
        <v>1</v>
      </c>
      <c r="R51" s="92">
        <v>1950</v>
      </c>
      <c r="S51" s="93"/>
      <c r="T51" s="94">
        <f>ROUNDDOWN(R51*Q51,0)</f>
        <v>1950</v>
      </c>
      <c r="U51" s="94">
        <f>SUM(T46:T51)</f>
        <v>12905</v>
      </c>
      <c r="V51" s="95">
        <f>ROUNDDOWN(U51*0.1,0)</f>
        <v>1290</v>
      </c>
      <c r="W51" s="96">
        <f>SUM(U51:V51)</f>
        <v>14195</v>
      </c>
      <c r="X51" s="97"/>
    </row>
    <row r="52" spans="1:24" s="19" customFormat="1" ht="23.4" customHeight="1" thickTop="1">
      <c r="B52" s="61" t="s">
        <v>24</v>
      </c>
      <c r="C52" s="59" t="s">
        <v>94</v>
      </c>
      <c r="G52" s="60"/>
      <c r="H52" s="17"/>
      <c r="I52" s="15"/>
      <c r="J52" s="15"/>
      <c r="K52" s="15"/>
      <c r="L52" s="15"/>
      <c r="M52" s="16"/>
      <c r="N52" s="18"/>
      <c r="O52" s="18"/>
      <c r="P52" s="18"/>
      <c r="Q52" s="18"/>
      <c r="R52" s="44" t="s">
        <v>30</v>
      </c>
      <c r="S52" s="45"/>
      <c r="T52" s="46">
        <f>SUM(T17:T51)</f>
        <v>124400</v>
      </c>
      <c r="U52" s="46">
        <f>SUM(U17:U51)</f>
        <v>124400</v>
      </c>
      <c r="V52" s="46">
        <f>SUM(V17:V51)</f>
        <v>1290</v>
      </c>
      <c r="W52" s="46">
        <f>SUM(W17:W51)</f>
        <v>14195</v>
      </c>
      <c r="X52" s="46">
        <f>SUM(X17:X51)</f>
        <v>0</v>
      </c>
    </row>
    <row r="53" spans="1:24" ht="23.4" customHeight="1">
      <c r="A53" s="5"/>
      <c r="B53" s="59"/>
      <c r="C53" s="59" t="s">
        <v>95</v>
      </c>
      <c r="D53" s="59"/>
      <c r="E53" s="59"/>
      <c r="F53" s="59"/>
      <c r="G53" s="5"/>
      <c r="R53" s="43" t="s">
        <v>37</v>
      </c>
      <c r="S53" s="21"/>
      <c r="T53" s="22">
        <f>T52*0.1</f>
        <v>12440</v>
      </c>
    </row>
    <row r="54" spans="1:24" ht="23.4" customHeight="1">
      <c r="A54" s="5"/>
      <c r="B54" s="59"/>
      <c r="C54" s="59" t="s">
        <v>96</v>
      </c>
      <c r="D54" s="59"/>
      <c r="E54" s="59"/>
      <c r="F54" s="59"/>
      <c r="G54" s="5"/>
      <c r="R54" s="43" t="s">
        <v>38</v>
      </c>
      <c r="S54" s="21"/>
      <c r="T54" s="23">
        <f>SUM(T52:T53)</f>
        <v>136840</v>
      </c>
    </row>
    <row r="55" spans="1:24">
      <c r="B55" s="3"/>
      <c r="C55" s="3"/>
      <c r="D55" s="3"/>
      <c r="E55" s="3"/>
      <c r="F55" s="3"/>
    </row>
  </sheetData>
  <sortState ref="A17:X54">
    <sortCondition ref="G17"/>
  </sortState>
  <mergeCells count="12">
    <mergeCell ref="A1:U1"/>
    <mergeCell ref="M5:M8"/>
    <mergeCell ref="Q5:T6"/>
    <mergeCell ref="B5:H8"/>
    <mergeCell ref="B13:F13"/>
    <mergeCell ref="O13:P13"/>
    <mergeCell ref="Q13:R13"/>
    <mergeCell ref="T13:U13"/>
    <mergeCell ref="B14:F14"/>
    <mergeCell ref="O14:P14"/>
    <mergeCell ref="Q14:R14"/>
    <mergeCell ref="T14:U14"/>
  </mergeCells>
  <phoneticPr fontId="2"/>
  <pageMargins left="0.19685039370078741" right="0" top="0.19685039370078741" bottom="0.19685039370078741" header="0.31496062992125984" footer="0"/>
  <pageSetup paperSize="9" orientation="portrait" horizontalDpi="0" verticalDpi="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20-3</vt:lpstr>
      <vt:lpstr>'20-3'!Print_Area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</dc:creator>
  <cp:lastModifiedBy>ryun</cp:lastModifiedBy>
  <cp:lastPrinted>2020-06-24T01:58:53Z</cp:lastPrinted>
  <dcterms:created xsi:type="dcterms:W3CDTF">2017-03-29T03:20:38Z</dcterms:created>
  <dcterms:modified xsi:type="dcterms:W3CDTF">2022-06-15T23:45:01Z</dcterms:modified>
</cp:coreProperties>
</file>